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835" activeTab="0"/>
  </bookViews>
  <sheets>
    <sheet name="rekapitulace" sheetId="1" r:id="rId1"/>
    <sheet name="000" sheetId="2" r:id="rId2"/>
    <sheet name="001" sheetId="3" r:id="rId3"/>
    <sheet name="151" sheetId="4" r:id="rId4"/>
    <sheet name="201" sheetId="5" r:id="rId5"/>
  </sheets>
  <definedNames>
    <definedName name="_xlnm.Print_Area" localSheetId="0">'rekapitulace'!$A$1:$E$15</definedName>
    <definedName name="_xlnm.Print_Titles" localSheetId="1">'000'!$8:$10</definedName>
    <definedName name="_xlnm.Print_Titles" localSheetId="2">'001'!$8:$10</definedName>
    <definedName name="_xlnm.Print_Titles" localSheetId="3">'151'!$8:$10</definedName>
    <definedName name="_xlnm.Print_Titles" localSheetId="4">'201'!$8:$10</definedName>
  </definedNames>
  <calcPr calcId="152511"/>
</workbook>
</file>

<file path=xl/sharedStrings.xml><?xml version="1.0" encoding="utf-8"?>
<sst xmlns="http://schemas.openxmlformats.org/spreadsheetml/2006/main" count="1093" uniqueCount="437">
  <si>
    <t>Soupis objektů s DPH</t>
  </si>
  <si>
    <t>Stavba:MK - Rekonstrukce mostu M02 Vlčovice – horní konec u č. p. 105</t>
  </si>
  <si>
    <t xml:space="preserve">Varianta:ZŘ - </t>
  </si>
  <si>
    <t>Odbytová cena:</t>
  </si>
  <si>
    <t>OC+DPH:</t>
  </si>
  <si>
    <t>Sazba 1</t>
  </si>
  <si>
    <t>Sazba 2</t>
  </si>
  <si>
    <t>Sazba 3</t>
  </si>
  <si>
    <t>Objekt</t>
  </si>
  <si>
    <t>Popis</t>
  </si>
  <si>
    <t>OC</t>
  </si>
  <si>
    <t>DPH</t>
  </si>
  <si>
    <t>OC+DPH</t>
  </si>
  <si>
    <t>Aspe</t>
  </si>
  <si>
    <t>Příloha k formuláři pro ocenění nabídky</t>
  </si>
  <si>
    <t>Stavba</t>
  </si>
  <si>
    <t>číslo a název SO</t>
  </si>
  <si>
    <t>číslo a název rozpočtu:</t>
  </si>
  <si>
    <t>MK</t>
  </si>
  <si>
    <t>Rekonstrukce mostu M02 Vlčovice – horní konec u č. p. 105</t>
  </si>
  <si>
    <t>000</t>
  </si>
  <si>
    <t>Soupis vedlejších a ostatních nákladů</t>
  </si>
  <si>
    <t>1</t>
  </si>
  <si>
    <t>Základní rozpočet CÚ 2023</t>
  </si>
  <si>
    <t>Zatřídění JKSO:</t>
  </si>
  <si>
    <t>815 99</t>
  </si>
  <si>
    <t>Objekty zvláštní pozemní ostatní</t>
  </si>
  <si>
    <t>Poř.
č.pol.</t>
  </si>
  <si>
    <t>cenová
soustava</t>
  </si>
  <si>
    <t>Kód
položky</t>
  </si>
  <si>
    <t>Varianta
položky</t>
  </si>
  <si>
    <t>Název položky</t>
  </si>
  <si>
    <t>jednotka</t>
  </si>
  <si>
    <t>Počet
jednotek</t>
  </si>
  <si>
    <t>CENA</t>
  </si>
  <si>
    <t>jednotková</t>
  </si>
  <si>
    <t>celkem</t>
  </si>
  <si>
    <t>Sazba</t>
  </si>
  <si>
    <t>2</t>
  </si>
  <si>
    <t>3</t>
  </si>
  <si>
    <t>4</t>
  </si>
  <si>
    <t>5</t>
  </si>
  <si>
    <t>6</t>
  </si>
  <si>
    <t>7</t>
  </si>
  <si>
    <t>8</t>
  </si>
  <si>
    <t>9</t>
  </si>
  <si>
    <t>Zařízení staveniště</t>
  </si>
  <si>
    <t>01-ZS</t>
  </si>
  <si>
    <t>2023_OTSKP</t>
  </si>
  <si>
    <t>03110</t>
  </si>
  <si>
    <t/>
  </si>
  <si>
    <t>ZAŘÍZENÍ STAVENIŠTĚ
Náklady spojené s případným vypracováním projektové dokumentace, zřízením přípojek energií k objektům zařízení staveniště, případná příprava území pro objekty ZS a vlastní vybudování objektů ZS včetně oplocení dl. 35 m a osvětlení, náklady na provoz, údržbu, opravy a odstranění objektů ZS, náklady na úpravu povrchů po odstranění staveniště a úklid ploch, na kterých bylo ZS provozováno, vč.zřízení a odstranění mezideponií, vč.vytýčení ostatních IS</t>
  </si>
  <si>
    <t xml:space="preserve">KPL       </t>
  </si>
  <si>
    <t>Různé</t>
  </si>
  <si>
    <t>03-R</t>
  </si>
  <si>
    <t>02520</t>
  </si>
  <si>
    <t>ZKOUŠENÍ MATERIÁLŮ NEZÁVISLOU ZKUŠEBNOU
zajištění zkoušek všech materiálů dle ČSN, ČSN EN, TP a TKP
ČERPÁNÍ PODMÍNĚNO SOUHLASEM INVESTORA</t>
  </si>
  <si>
    <t xml:space="preserve">KČ        </t>
  </si>
  <si>
    <t>02620</t>
  </si>
  <si>
    <t>ZKOUŠENÍ KONSTRUKCÍ A PRACÍ NEZÁVISLOU ZKUŠEBNOU
zajištění zkoušek všech konstrukcí a prací dle ČSN, ČSN EN, TP a TKP
ČERPÁNÍ PODMÍNĚNO SOUHLASEM INVESTORA</t>
  </si>
  <si>
    <t>02730</t>
  </si>
  <si>
    <t>A</t>
  </si>
  <si>
    <t>POMOC PRÁCE ZŘÍZ NEBO ZAJIŠŤ OCHRANU INŽENÝRSKÝCH SÍTÍ
součinnost se správcem STL plynovodu (GasNet), včetně přesného vytýčení, ručního obnažení a případné ochrany; předpoklad bez dotčení</t>
  </si>
  <si>
    <t>B</t>
  </si>
  <si>
    <t>POMOC PRÁCE ZŘÍZ NEBO ZAJIŠŤ OCHRANU INŽENÝRSKÝCH SÍTÍ
součinnost se správcem nadzemního vedení NN (ČEZ distribuce); předpoklad bez dotčení, případně ochrana</t>
  </si>
  <si>
    <t>C</t>
  </si>
  <si>
    <t>POMOC PRÁCE ZŘÍZ NEBO ZAJIŠŤ OCHRANU INŽENÝRSKÝCH SÍTÍ
součinnost se správcem nadzemního sdělovacího vedení (CETIN), předpoklad bez dotčení, případně ochrana</t>
  </si>
  <si>
    <t>D</t>
  </si>
  <si>
    <t>POMOC PRÁCE ZŘÍZ NEBO ZAJIŠŤ OCHRANU INŽENÝRSKÝCH SÍTÍ
součinnost se správcem kanalizace a vodovdu (SMVaK), předpoklad bez dotčení, příp. ochrana</t>
  </si>
  <si>
    <t>E</t>
  </si>
  <si>
    <t>POMOC PRÁCE ZŘÍZ NEBO ZAJIŠŤ OCHRANU INŽENÝRSKÝCH SÍTÍ
součinnost se správcem kanalizace (Slumeko), předpoklad bez dotčení, příp. ochrana</t>
  </si>
  <si>
    <t>02851</t>
  </si>
  <si>
    <t>PRŮZKUMNÉ PRÁCE DIAGNOSTIKY KONSTRUKCÍ NA POVRCHU
pasportizace ploch dočasného záboru, včetně pasportizace a dokumentace stavebního stavu nemovitostí v blízkosti stavby (p. č. st. 118 (dům č. p. 105), 151/2, 167, st. 212 (garáž), 923/2, 970/2, 987)</t>
  </si>
  <si>
    <t>029112</t>
  </si>
  <si>
    <t>OSTATNÍ POŽADAVKY - GEODETICKÉ ZAMĚŘENÍ - PLOŠNÉ
Vytýčení staveniště, zaměření skutečného provedení stavby na podkladu katastrální mapy, potřebné geodetické doměření během výstavby v případě ZBV, zaměření povrchu odkrytých konstrukcí, vč. výkazu výměr bouraných konstrukcí</t>
  </si>
  <si>
    <t xml:space="preserve">HA        </t>
  </si>
  <si>
    <t>400/10000=0,040 [A]</t>
  </si>
  <si>
    <t>02920</t>
  </si>
  <si>
    <t>OSTATNÍ POŽADAVKY - OCHRANA ŽIVOTNÍHO PROSTŘEDÍ
Zajištění ochrany životního prostředí, vč. vybavení staveniště pro ochranu znečištění vodního toku pod mostem</t>
  </si>
  <si>
    <t>029412</t>
  </si>
  <si>
    <t>OSTATNÍ POŽADAVKY - VYPRACOVÁNÍ MOSTNÍHO LISTU
Zajištění mostního listu (vyhotovení ve 3 kopiích), včetně zápisu do BMS</t>
  </si>
  <si>
    <t>02943</t>
  </si>
  <si>
    <t>OSTATNÍ POŽADAVKY - VYPRACOVÁNÍ RDS
Vypracování kompletní realizační dokumentace stavby (RDS) - v počtu 4 vytištěných paré + 1xCD, vč. požadavků SOD; vč. TePř bouracích prací</t>
  </si>
  <si>
    <t>02944</t>
  </si>
  <si>
    <t>OSTAT POŽADAVKY - DOKUMENTACE SKUTEČ PROVEDENÍ V DIGIT FORMĚ
Vypracování dokumentace skutečného provedení stavby (DSPS) včetně tištěné formy v počtu  4 paré + 1xCD, vč. dalších požadavků SOD</t>
  </si>
  <si>
    <t>02945</t>
  </si>
  <si>
    <t>OSTAT POŽADAVKY - GEOMETRICKÝ PLÁN
Oddělovací geometrické plány trvalých záborů dle požadavku stavebníka; vč. vložení do katastru nemovitostí, včetně projednání konceptu s majetkoprávním oddělením MÚ Kopřivnice</t>
  </si>
  <si>
    <t>029511</t>
  </si>
  <si>
    <t>OSTATNÍ POŽADAVKY - POVODŇOVÝ A HAVARIJNÍ PLÁN
Povodňový a havarijní plán</t>
  </si>
  <si>
    <t xml:space="preserve">KUS       </t>
  </si>
  <si>
    <t>02953</t>
  </si>
  <si>
    <t>OSTATNÍ POŽADAVKY - HLAVNÍ MOSTNÍ PROHLÍDKA
Zajištění 1. hlavní prohlídky, v počtu 4 vytištěných paré + 1xCD, vč zápisu do BMS</t>
  </si>
  <si>
    <t>02960</t>
  </si>
  <si>
    <t>OSTATNÍ POŽADAVKY - ODBORNÝ DOZOR
veškerá opatření pro zajištění BOZP v průběhu výstavby v rozsahu požadavků Plánu BOZP</t>
  </si>
  <si>
    <t>02971</t>
  </si>
  <si>
    <t>OSTAT POŽADAVKY - GEOTECHNICKÝ MONITORING NA POVRCHU
zajištění geotechnika; zahrnuje veškeré náklady spojené s objednatelem požadovanými pracemi</t>
  </si>
  <si>
    <t>02990</t>
  </si>
  <si>
    <t>OSTATNÍ POŽADAVKY - INFORMAČNÍ TABULE
billboard, včetně odstranění</t>
  </si>
  <si>
    <t>C e l k e m</t>
  </si>
  <si>
    <t>001</t>
  </si>
  <si>
    <t>Bourání</t>
  </si>
  <si>
    <t>821 11</t>
  </si>
  <si>
    <t>Mosty pozemních komunikací pro zatížení třídy A</t>
  </si>
  <si>
    <t>Všeobecné konstrukce a práce</t>
  </si>
  <si>
    <t>0</t>
  </si>
  <si>
    <t>014102</t>
  </si>
  <si>
    <t>POPLATKY ZA SKLÁDKU
kámen</t>
  </si>
  <si>
    <t xml:space="preserve">T         </t>
  </si>
  <si>
    <t>materiál dle položek:
položka 966137
2,3*1,131=2,601 [A]</t>
  </si>
  <si>
    <t>POPLATKY ZA SKLÁDKU
beton</t>
  </si>
  <si>
    <t>materiál dle položek:
položka 966157
2,5*2,463=6,158 [A]</t>
  </si>
  <si>
    <t>POPLATKY ZA SKLÁDKU
železobeton</t>
  </si>
  <si>
    <t>materiál dle položek:
966167
2,6*4,322=11,237 [A]</t>
  </si>
  <si>
    <t>POPLATKY ZA SKLÁDKU
stávající izolace, viz položka 97817, čerpáno dle skutečnosti</t>
  </si>
  <si>
    <t>13,531*0,01*2,3=0,311 [A]</t>
  </si>
  <si>
    <t>Ostatní konstrukce a práce</t>
  </si>
  <si>
    <t>9112A3</t>
  </si>
  <si>
    <t>ZÁBRADLÍ MOSTNÍ S VODOR MADLY - DEMONTÁŽ S PŘESUNEM
stávající dvoumadlové zábradlí na mostě, vč. protokolárního předání kovového materiálu investorovi</t>
  </si>
  <si>
    <t xml:space="preserve">M         </t>
  </si>
  <si>
    <t>4,350+4,300=8,650 [A]</t>
  </si>
  <si>
    <t>914173</t>
  </si>
  <si>
    <t>DOPRAVNÍ ZNAČKY ZÁKLADNÍ VELIKOSTI HLINÍKOVÉ FÓLIE TŘ 2 - DEMONTÁŽ
demontáž stávajícího DZ (2x B13 a E13), vč. odvozu a uložení do depozitu investora (5 km)</t>
  </si>
  <si>
    <t>2*2=4,000 [A]</t>
  </si>
  <si>
    <t>966133</t>
  </si>
  <si>
    <t>BOURÁNÍ KONSTRUKCÍ Z KAMENE NA MC S ODVOZEM DO 3KM
základy mostu, odvoz a uložení na meziskládku 3 km k dalšímu využití (přetřídění, podrcení); předpoklad 50% kubatury - ČERPÁNO SE SOUHLASEM INVESTORA</t>
  </si>
  <si>
    <t xml:space="preserve">M3        </t>
  </si>
  <si>
    <t>0,50*2,261=1,131 [A]</t>
  </si>
  <si>
    <t>966137</t>
  </si>
  <si>
    <t>BOURÁNÍ KONSTRUKCÍ Z KAMENE NA MC S ODVOZEM DO 16KM
základy mostu, odvoz a uložení na skládku 13 km; předpoklad 50% kubatury - ČERPÁNO SE SOUHLASEM INVESTORA</t>
  </si>
  <si>
    <t>966153</t>
  </si>
  <si>
    <t>BOURÁNÍ KONSTRUKCÍ Z PROST BETONU S ODVOZEM DO 3KM
opěry a křídla mostu, odvoz a uložení na meziskládku 3 km k dalšímu využití (přetřídění, podrcení); předpoklad 50% kubatury - ČERPÁNO SE SOUHLASEM INVESTORA</t>
  </si>
  <si>
    <t>0,50*(1,667+3,258)=2,463 [A]</t>
  </si>
  <si>
    <t>966157</t>
  </si>
  <si>
    <t>BOURÁNÍ KONSTRUKCÍ Z PROST BETONU S ODVOZEM DO 16KM
opěry a křídla mostu, odvoz a uložení na skládku 13 km; předpoklad 50% kubatury - ČERPÁNO SE SOUHLASEM INVESTORA</t>
  </si>
  <si>
    <t>966167</t>
  </si>
  <si>
    <t>BOURÁNÍ KONSTRUKCÍ ZE ŽELEZOBETONU S ODVOZEM DO 16KM
úložné prahy, nosná konstrukce a římsy stávajícího mostu, odvoz a uložení na skládku 13 km</t>
  </si>
  <si>
    <t>1,206+2,267+0,849=4,322 [A]</t>
  </si>
  <si>
    <t>96618</t>
  </si>
  <si>
    <t>BOURÁNÍ KONSTRUKCÍ KOVOVÝCH
nosná konstrukce stávajícího mostu (nosníky I180), likvidace v režiii zhotovitele</t>
  </si>
  <si>
    <t>7*2,60*22*0,001=0,400 [A]</t>
  </si>
  <si>
    <t>966181</t>
  </si>
  <si>
    <t xml:space="preserve">DEMONTÁŽ KONSTRUKCÍ KOVOVÝCH S ODVOZEM DO 1KM
demontáž stávající poštovní schránky včetně přesunu a montáže na nové místo pro přechodné umístění (po dohodě s městem Kopřivnice a Českou poštou) </t>
  </si>
  <si>
    <t>966184</t>
  </si>
  <si>
    <t>DEMONTÁŽ KONSTRUKCÍ KOVOVÝCH S ODVOZEM DO 5KM
demontáž roznášecích plechů z mostu, odvoz do depozitu investora (5 km)</t>
  </si>
  <si>
    <t>0,24*7,850=1,884 [A]</t>
  </si>
  <si>
    <t>97817</t>
  </si>
  <si>
    <t>ODSTRANĚNÍ MOSTNÍ IZOLACE
odstranění stávající izolace z NAIP, včetně odvozu do 5 km, uložení na skládku NO, čerpáno dle skutečnosti</t>
  </si>
  <si>
    <t xml:space="preserve">M2        </t>
  </si>
  <si>
    <t>4,039*3,350=13,531 [A]</t>
  </si>
  <si>
    <t>151</t>
  </si>
  <si>
    <t>DIO</t>
  </si>
  <si>
    <t>822 27</t>
  </si>
  <si>
    <t>Komunikace místní III. třídy</t>
  </si>
  <si>
    <t>POPLATKY ZA SKLÁDKU
zemina</t>
  </si>
  <si>
    <t>pol. 122737 A: 120,600
pol. 122737 B: 35,297
pol. 122737 C: 20,160
pol. 9111A3: 0,450
1,9*(120,600+35,297+20,160+0,450)=335,363 [A]</t>
  </si>
  <si>
    <t>materiál dle položek:
položka 9111A3
2,5*0,450=1,125 [A]</t>
  </si>
  <si>
    <t>03710</t>
  </si>
  <si>
    <t>POMOC PRÁCE ZAJIŠŤ NEBO ZŘÍZ OBJÍŽĎKY A PŘÍSTUP CESTY
Přechodné DZ (svislé dopravní značky 2xB1, 4xB20a, 4xA15; dopravní zábran 2xZ2; světla 10xS7) po dobu výstavby, dodávka, montáž, demontáž, pronájem vč. pravidelné údržby po dobu od převedení dopravy na objízdnou komunkaci do doby předčasného užívání, dle návrhu DZ</t>
  </si>
  <si>
    <t>03720</t>
  </si>
  <si>
    <t>POMOC PRÁCE ZAJIŠŤ NEBO ZŘÍZ REGULACI A OCHRANU DOPRAVY
Veškeré práce a činnosti spojené se zajištěním povolení a úhrada poplatků vzniklých na základě HMG zhotovitele v souladu s POV</t>
  </si>
  <si>
    <t>03760</t>
  </si>
  <si>
    <t>POMOC PRÁCE ZAJIŠŤ NEBO ZŘÍZ JÍMKY, STAV JÁMY A ŠACHTY
dočasné převedení Mlýnského náhonu pod provizorní objízdnou komunikací, roury HDPE DN300, dl. 2x9,0 m, vč. osazení, montáže, demontáže</t>
  </si>
  <si>
    <t>Zemní práce</t>
  </si>
  <si>
    <t>11120</t>
  </si>
  <si>
    <t>ODSTRANĚNÍ KŘOVIN
vč. likvidace v místě drcením</t>
  </si>
  <si>
    <t>11211</t>
  </si>
  <si>
    <t>KÁCENÍ STROMŮ D KMENE DO 0,5M
2 mnohokmeny,  po 15 ks prům. 0,10 m, likvidace v místě, případně předání majiteli (město Kopřivnice) dle pokynů investora, bez odstranění pařezů</t>
  </si>
  <si>
    <t>2*15=30,000 [A]</t>
  </si>
  <si>
    <t>121103</t>
  </si>
  <si>
    <t>SEJMUTÍ ORNICE NEBO LESNÍ PŮDY S ODVOZEM DO 3KM
tl. 150 mm, dotčené zelené plochy, vč. odvozu a uložení na mezideponii</t>
  </si>
  <si>
    <t>190,595*0,15=28,589 [A]</t>
  </si>
  <si>
    <t>122733</t>
  </si>
  <si>
    <t>ODKOPÁVKY A PROKOPÁVKY OBECNÉ TŘ. I, ODVOZ DO 3KM
odkop pro ŠD v ZÚ a KÚ v plochách napojení provizorní objízdné komunikace na stávající MK, vč. odvozu a uložení na meziskládku (3 km) pro zpětné použití</t>
  </si>
  <si>
    <t>13,258*0,150=1,989 [A]</t>
  </si>
  <si>
    <t>ODKOPÁVKY A PROKOPÁVKY OBECNÉ TŘ. I, ODVOZ DO 3KM
odtěžení a dovoz materiálu z meziskládky</t>
  </si>
  <si>
    <t>28,589+1,989=30,578 [A]</t>
  </si>
  <si>
    <t>122737</t>
  </si>
  <si>
    <t>ODKOPÁVKY A PROKOPÁVKY OBECNÉ TŘ. I, ODVOZ DO 16KM
odstranění násypového tělesa provizorní objízdné komunikace, vč. odvozu a uložení na skládku (13 km)</t>
  </si>
  <si>
    <t>3,35*36,00=120,600 [A]</t>
  </si>
  <si>
    <t>ODKOPÁVKY A PROKOPÁVKY OBECNÉ TŘ. I, ODVOZ DO 16KM
odstranění ŠD lože pod panely a ŠD ploch v ZÚ a KÚ, vč. odvozu a uložení na skládku (13 km)</t>
  </si>
  <si>
    <t>0,870*36,000+13,258*0,300=35,297 [A]</t>
  </si>
  <si>
    <t>ODKOPÁVKY A PROKOPÁVKY OBECNÉ TŘ. I, ODVOZ DO 16KM
odstranění ŠD krajnic provizorní objízdné komunikace, vč. odvozu a uložení na skládku (13 km)</t>
  </si>
  <si>
    <t>0,56*36,00=20,160 [A]</t>
  </si>
  <si>
    <t>17120</t>
  </si>
  <si>
    <t>ULOŽENÍ SYPANINY DO NÁSYPŮ A NA SKLÁDKY BEZ ZHUTNĚNÍ
uložení zeminy z odhumusování a výkopů v ZÚ a KÚ na mezideponii pro zpětné použití</t>
  </si>
  <si>
    <t>17180</t>
  </si>
  <si>
    <t>ULOŽENÍ SYPANINY DO NÁSYPŮ Z NAKUPOVANÝCH MATERIÁLŮ
vytvoření násypu provizorní objízdné komunikace, vč. hutnění</t>
  </si>
  <si>
    <t>17310</t>
  </si>
  <si>
    <t>ZEMNÍ KRAJNICE A DOSYPÁVKY SE ZHUTNĚNÍM
zpětný zásyp po odkopu pro ŠD v ZÚ a KÚ, včetně dovozu z meziskládky</t>
  </si>
  <si>
    <t>18090</t>
  </si>
  <si>
    <t>VŠEOBECNÉ ÚPRAVY OSTATNÍCH PLOCH
vyklizení a vyčištění ploch po dočasné objízdné trase, uvedení pozemků do původního stavu a protokolární předání vlastníkům pozemků</t>
  </si>
  <si>
    <t>18110</t>
  </si>
  <si>
    <t>ÚPRAVA PLÁNĚ SE ZHUTNĚNÍM V HORNINĚ TŘ. I
zemní pláň pod vozovkou, pod násypovým tělesem</t>
  </si>
  <si>
    <t>190,595+147,240=337,835 [A]</t>
  </si>
  <si>
    <t>18130</t>
  </si>
  <si>
    <t>ÚPRAVA PLÁNĚ BEZ ZHUTNĚNÍ
svahování svahu násypu provizorní objízdné komunikace</t>
  </si>
  <si>
    <t>21,389+31,338=52,727 [A]</t>
  </si>
  <si>
    <t>18232</t>
  </si>
  <si>
    <t>ROZPROSTŘENÍ ORNICE V ROVINĚ V TL DO 0,15M
rozprostření humózní vrstvy v tl. 150 mm, vč. dovozu z meziskládky z 3 km</t>
  </si>
  <si>
    <t>89,76+32,288+29,061+3,656+18,374+17,456=190,595 [A]</t>
  </si>
  <si>
    <t>18241</t>
  </si>
  <si>
    <t>ZALOŽENÍ TRÁVNÍKU RUČNÍM VÝSEVEM</t>
  </si>
  <si>
    <t>18481</t>
  </si>
  <si>
    <t>OCHRANA STROMŮ BEDNĚNÍM
1 ks prům. 0,10 m, 1 ks 0,40 m, 1 ks 0,45 m, 1 ks 0,50 m, 1 ks mnohokmen (6x 0,15 m), včetně odstranění</t>
  </si>
  <si>
    <t>2,40+4,80+5,20+5,60+6,40=24,400 [A]</t>
  </si>
  <si>
    <t>Základy</t>
  </si>
  <si>
    <t>28997</t>
  </si>
  <si>
    <t>OPLÁŠTĚNÍ (ZPEVNĚNÍ) Z GEOTEXTILIE A GEOMŘÍŽOVIN
geotextilie pod silničním tělesem provizorní objízdné komunikace, hmotnost min. 500 g/m2, včetně odstranění</t>
  </si>
  <si>
    <t>Komunikace</t>
  </si>
  <si>
    <t>56330</t>
  </si>
  <si>
    <t>VOZOVKOVÉ VRSTVY ZE ŠTĚRKODRTI
ŠD lože pod panely</t>
  </si>
  <si>
    <t>0,870*36,00=31,320 [A]</t>
  </si>
  <si>
    <t>56333</t>
  </si>
  <si>
    <t>VOZOVKOVÉ VRSTVY ZE ŠTĚRKODRTI TL. DO 150MM
ŠD v ZÚ a KÚ v plochách napojení provizorní objízdné komunikace na stávající MK, 2 vrstvy 150 mm</t>
  </si>
  <si>
    <t>13,258*2=26,516 [A]</t>
  </si>
  <si>
    <t>56930</t>
  </si>
  <si>
    <t>ZPEVNĚNÍ KRAJNIC ZE ŠTĚRKODRTI
krajnice provizorní objízdné komunikace,  ŠD 0-32, vč. dovozu, nakupovaný materiál</t>
  </si>
  <si>
    <t>58300</t>
  </si>
  <si>
    <t>KRYT ZE SILNIČNÍCH DÍLCŮ (PANELŮ)
konstrukce provizorní objízdné komunikace; dovoz, montáž, pronájem vč. údržby, demontáž, odvoz</t>
  </si>
  <si>
    <t>0,215*99,000=21,285 [A]</t>
  </si>
  <si>
    <t>Přidružená stavební výroba</t>
  </si>
  <si>
    <t>76792</t>
  </si>
  <si>
    <t>1,80*44=79,200 [A]</t>
  </si>
  <si>
    <t>9111A1</t>
  </si>
  <si>
    <t>ZÁBRADLÍ SILNIČNÍ S VODOR MADLY - DODÁVKA A MONTÁŽ
trubkové zábradlí v místě zatrubnění Mlýnského náhonu, včetně betonových patek (0,45 m3) a výkopu pro ně (0,45 m3); dovoz, montáž, pronájem vč. údržby</t>
  </si>
  <si>
    <t>2*4,0=8,000 [A]</t>
  </si>
  <si>
    <t>9111A3</t>
  </si>
  <si>
    <t>ZÁBRADLÍ SILNIČNÍ S VODOR MADLY - DEMONTÁŽ S PŘESUNEM
odstranění trubkového zábradlí v místě zatrubnění Mlýnského náhonu, včetně betonových patek (0,45 m3) a výkopu pro ně (0,45 m3), včetně odvozu do depozitu zhotovitele</t>
  </si>
  <si>
    <t>916811</t>
  </si>
  <si>
    <t>ODDĚL OPLOCENÍ S PODSTAVCI DRÁTĚNNÉ - DOD A MONTÁŽ
ohrazení stavební jámy; včetně pronájmu na 18 týdnů</t>
  </si>
  <si>
    <t>916813</t>
  </si>
  <si>
    <t>ODDĚL OPLOCENÍ S PODSTAVCI DRÁTĚNNÉ - DEMONTÁŽ
ohrazení stavební jámy</t>
  </si>
  <si>
    <t>966842</t>
  </si>
  <si>
    <t>ODSTRANĚNÍ OPLOCENÍ Z DRÁT PLETIVA
demontáž dotčené části oplocení p. č. 151/2, včetně sloupků a patek, likvidace v režiii zhotovitele</t>
  </si>
  <si>
    <t>201</t>
  </si>
  <si>
    <t>Most</t>
  </si>
  <si>
    <t>materiál dle položek:
122737 A: 3,201
122737 B: 14,876
131737: 30,880
132837: 3,000
26174: 1,700
917223: 1,900
917224: 0,500
1,9*(3,201+14,876+30,880+3,000+1,700+1,900+0,500)=106,508 [A]</t>
  </si>
  <si>
    <t>POPLATKY ZA SKLÁDKU
podkladní vozovkové vrstvy</t>
  </si>
  <si>
    <t>materiál dle položek:
113327: 19,324
2,0*19,324=38,648 [A]</t>
  </si>
  <si>
    <t>POPLATKY ZA SKLÁDKU
vrstvy s asfaltem (s obsahem PAU, třída ZAS-T4), skládka NO</t>
  </si>
  <si>
    <t>11313A  6,337
113334: 6,792
2,2*(6,337+6,792)=28,884 [A]</t>
  </si>
  <si>
    <t>POMOC PRÁCE ZAJIŠŤ NEBO ZŘÍZ JÍMKY, STAV JÁMY A ŠACHTY
dočasné převedení přemosťované vodoteče, zatrubnění plast 2xDN300, dl. 2x10,0 m, včetně případného podepření, osazení, montáže, demontáže</t>
  </si>
  <si>
    <t>113134</t>
  </si>
  <si>
    <t>ODSTRANĚNÍ KRYTU ZPEVNĚNÝCH PLOCH S ASFALT POJIVEM, ODVOZ DO 5KM
AB kryt v celé délce úpravy; vč. odvozu a uložení na skládku NO (5 km)</t>
  </si>
  <si>
    <t>63,372*0,100=6,337 [A]</t>
  </si>
  <si>
    <t>113327</t>
  </si>
  <si>
    <t>ODSTRAN PODKL ZPEVNĚNÝCH PLOCH Z KAMENIVA NESTMEL, ODVOZ DO 16KM
podkladní nestmelené vozovkové vrstvy v tl. 250 mm, včetně odvozu na skládku a uložení (13 km)</t>
  </si>
  <si>
    <t>77,294*0,250=19,324 [A]</t>
  </si>
  <si>
    <t>113334</t>
  </si>
  <si>
    <t>ODSTRAN PODKL ZPEVNĚNÝCH PLOCH S ASFALT POJIVEM, ODVOZ DO 5KM
podkladní stmelené vozovkové vrstvy v tl. 100 mm, včetně odvozu a uložení na skládku NO (5 km)</t>
  </si>
  <si>
    <t>67,916*0,100=6,792 [A]</t>
  </si>
  <si>
    <t>11511</t>
  </si>
  <si>
    <t>ČERPÁNÍ VODY DO 500 L/MIN
po dobu trvání prací pod úrovní hladiny vody (povrchové i podzemní) ve výkopech</t>
  </si>
  <si>
    <t xml:space="preserve">HOD       </t>
  </si>
  <si>
    <t>2*24*3*7*0,50+2*24*4*7*0,25=840,000 [A]</t>
  </si>
  <si>
    <t>15,896*0,150=2,384 [A]</t>
  </si>
  <si>
    <t>2,384+3,594=5,978 [A]</t>
  </si>
  <si>
    <t>ODKOPÁVKY A PROKOPÁVKY OBECNÉ TŘ. I, ODVOZ DO 16KM
odkop stávajících krajnic a odkop pro vozovku mimo stávající zpevnění, v tloušťce 450 mm, včetně odvozu a uložení na skládku (13 km)</t>
  </si>
  <si>
    <t>1,114+2,087=3,201 [A]</t>
  </si>
  <si>
    <t>ODKOPÁVKY A PROKOPÁVKY OBECNÉ TŘ. I, ODVOZ DO 16KM
tl. 300 mm, pro sanaci aktivní zóny zemní pláně, vč. uložení na skládku - ČERPÁNÍ PODMÍNĚNO SOUHLASEM INVESTORA</t>
  </si>
  <si>
    <t>49,585*0,300=14,876 [A]</t>
  </si>
  <si>
    <t>12960</t>
  </si>
  <si>
    <t>ČIŠTĚNÍ VODOTEČÍ A MELIORAČ KANÁLŮ OD NÁNOSŮ
vyčištění dna koryta od nánosů v délce úpravy, prům. tloušťka 0,05 m, vč. odvozu do 13 km a uložení na skládku</t>
  </si>
  <si>
    <t>31,995*0,050=1,600 [A]</t>
  </si>
  <si>
    <t>131737</t>
  </si>
  <si>
    <t>HLOUBENÍ JAM ZAPAŽ I NEPAŽ TŘ. I, ODVOZ DO 16KM
výkopová jáma pro založení mostu, odvoz a uložení na skládku (13 km)</t>
  </si>
  <si>
    <t>16,000+14,880=30,880 [A]</t>
  </si>
  <si>
    <t>132837</t>
  </si>
  <si>
    <t>HLOUBENÍ RÝH ŠÍŘ DO 2M PAŽ I NEPAŽ TŘ. II, ODVOZ DO 16KM
hloubení rýh pro ukončovací prahy dlažby v korytě, vč. odvozu a uložení na skládku (13 km)</t>
  </si>
  <si>
    <t>7,500*0,400=3,000 [A]</t>
  </si>
  <si>
    <t>ULOŽENÍ SYPANINY DO NÁSYPŮ A NA SKLÁDKY BEZ ZHUTNĚNÍ
uložení zeminy z odhumusování na mezideponii pro zpětné použití</t>
  </si>
  <si>
    <t>17380</t>
  </si>
  <si>
    <t>ZEMNÍ KRAJNICE A DOSYPÁVKY Z NAKUPOVANÝCH MATERIÁLŮ
vytvoření hutněných zemních krajnic, vč. nákupu s dovozem</t>
  </si>
  <si>
    <t>15,625*0,15=2,344 [A]</t>
  </si>
  <si>
    <t>17581</t>
  </si>
  <si>
    <t>OBSYP POTRUBÍ A OBJEKTŮ Z NAKUPOVANÝCH MATERIÁLŮ
ochranný obsyp opěr s drenážní funkcí, ŠD A (0-32), dle ČSN EN 13285, vč. pořízení, dovozu</t>
  </si>
  <si>
    <t>2,370*3,000=7,110 [A]</t>
  </si>
  <si>
    <t>VŠEOBECNÉ ÚPRAVY OSTATNÍCH PLOCH
vyčištění dočasných záborů v obvodu stavby, uvedení pozemků do původního stavu a protokolární předání vlastníkům pozemků</t>
  </si>
  <si>
    <t>ÚPRAVA PLÁNĚ SE ZHUTNĚNÍM V HORNINĚ TŘ. I
zemní pláň pod vozovkou; hutnění základové spáry</t>
  </si>
  <si>
    <t>19,924+19,924+22,790+46,838=109,476 [A]</t>
  </si>
  <si>
    <t>ÚPRAVA PLÁNĚ BEZ ZHUTNĚNÍ
svahování pod odlážděním svahů</t>
  </si>
  <si>
    <t>12,869+26,976+1,507+1,528+2,469+1,973=47,322 [A]</t>
  </si>
  <si>
    <t>2,384/0,150=15,893 [A]</t>
  </si>
  <si>
    <t>21341</t>
  </si>
  <si>
    <t>DRENÁŽNÍ VRSTVY Z PLASTBETONU (PLASTMALTY)
odvodnění izolace, pásek na NK z polymerního betonu</t>
  </si>
  <si>
    <t>0,023+0,010=0,033 [A]</t>
  </si>
  <si>
    <t>21450</t>
  </si>
  <si>
    <t>SANAČNÍ VRSTVY Z KAMENIVA
sanační polštář z kameniva (výměna podloží), frakce 0/63, huněno na Id=0,90 - nakupovaný materiál</t>
  </si>
  <si>
    <t>15,954-3,564=12,390 [A]</t>
  </si>
  <si>
    <t>SANAČNÍ VRSTVY Z KAMENIVA
sanační polštář z kameniva (výměna podloží), frakce 0/63, huněno na Id=0,90 - vyzískaný materiál včetně dovozu z meziskládky 3 km</t>
  </si>
  <si>
    <t>SANAČNÍ VRSTVY Z KAMENIVA
sanace základové spáry zatlačením kameniva frakce 63/250 v tloušče 400 mm - ČERPÁNÍ PODMÍNĚNO SOUHLASEM INVESTORA</t>
  </si>
  <si>
    <t>19,942*0,400=7,977 [A]</t>
  </si>
  <si>
    <t>SANAČNÍ VRSTVY Z KAMENIVA
sanace základové spáry, zatažení zhutněným kamenivem frakce 0/63 v tloušče 200 mm - ČERPÁNÍ PODMÍNĚNO SOUHLASEM INVESTORA</t>
  </si>
  <si>
    <t>19,942*0,200=3,988 [A]</t>
  </si>
  <si>
    <t>SANAČNÍ VRSTVY Z KAMENIVA
sanace zemní pláně (aktivní zóny) v případě zastižení neúnosného podloží: výměna za vrstvu hutněného kameniva potřebné frakce (předpoklad nakupovaný materiál 0/63) - ČERPÁNÍ PODMÍNĚNO SOUHLASEM INVESTORA</t>
  </si>
  <si>
    <t>22694</t>
  </si>
  <si>
    <t>ZÁPOROVÉ PAŽENÍ Z KOVU DOČASNÉ
záporové pažení výkopu kolem inženýrských sítí a sousedních nemovitostí - profily HEB100 v dl. 6,0 m, celkem 9 ks =&gt; 54 mb (21 kg/mb), včetně zabetonování kořenů zápor (0,85 m3), včetně zpětného vytažení nebo částečného odřezání</t>
  </si>
  <si>
    <t>54,000*20,4/1000=1,102 [A]</t>
  </si>
  <si>
    <t>22695A</t>
  </si>
  <si>
    <t>VÝDŘEVA ZÁPOROVÉHO PAŽENÍ DOČASNÁ (PLOCHA)
záporové pažení stavební jámy z fošen tl. min. 40 mm</t>
  </si>
  <si>
    <t>8*2,80=22,400 [A]</t>
  </si>
  <si>
    <t>26174</t>
  </si>
  <si>
    <t>VRTY PRO KOTV, INJEKT, MIKROPIL NA POVR TŘ I A II D DO 200MM
pro HEB 100 záporového pažení, vrty DN 200 mm, vč. montáže a demontáže vrtných souprav; včetně odvozu a uložení vývrtu na skládku do 13 km</t>
  </si>
  <si>
    <t>9*6,00=54,000 [A]</t>
  </si>
  <si>
    <t>272325</t>
  </si>
  <si>
    <t>ZÁKLADY ZE ŽELEZOBETONU DO C30/37
základová deska mostu, C 30/37, XC2, XF1, XD2, XA1, vč. bednění; max velikost zrna 16 mm</t>
  </si>
  <si>
    <t>11,632*0,250=2,908 [A]</t>
  </si>
  <si>
    <t>272365</t>
  </si>
  <si>
    <t>VÝZTUŽ ZÁKLADŮ Z OCELI 10505, B500B
výztuž základů mostu 180 kg/m3, vč. ochrany PKO</t>
  </si>
  <si>
    <t>2,908*0,200=0,582 [A]</t>
  </si>
  <si>
    <t>OPLÁŠTĚNÍ (ZPEVNĚNÍ) Z GEOTEXTILIE A GEOMŘÍŽOVIN
separační geotextílie 350 g/m2 (sanační polštář)</t>
  </si>
  <si>
    <t>2*40,068=80,136 [A]</t>
  </si>
  <si>
    <t>Svislé konstrukce</t>
  </si>
  <si>
    <t>31717</t>
  </si>
  <si>
    <t>KOVOVÉ KONSTRUKCE PRO KOTVENÍ ŘÍMSY
kotvení říms na mostě do vývrtů na chemické kotvy</t>
  </si>
  <si>
    <t xml:space="preserve">KG        </t>
  </si>
  <si>
    <t>6,5*(6+8)=91,000 [A]</t>
  </si>
  <si>
    <t>317325</t>
  </si>
  <si>
    <t>ŘÍMSY ZE ŽELEZOBETONU DO C30/37
C 30/37 XC4, XF4, XD3, vč. bednění, úpravy prac. spar</t>
  </si>
  <si>
    <t>1,258+1,526=2,784 [A]</t>
  </si>
  <si>
    <t>317365</t>
  </si>
  <si>
    <t>VÝZTUŽ ŘÍMS Z OCELI 10505, B500B
210 kg/m3, vč. opatření PKO a kotvení říms na křídlech</t>
  </si>
  <si>
    <t>2,784*0,210=0,585 [A]</t>
  </si>
  <si>
    <t>333325</t>
  </si>
  <si>
    <t>MOSTNÍ OPĚRY A KŘÍDLA ZE ŽELEZOVÉHO BETONU DO C30/37
zavěšená křídla C 30/37 XF2, XA1,  vč. bednění</t>
  </si>
  <si>
    <t>5,706*0,500=2,853 [A]</t>
  </si>
  <si>
    <t>333365</t>
  </si>
  <si>
    <t>VÝZTUŽ MOSTNÍCH OPĚR A KŘÍDEL Z OCELI 10505, B500B
výztuž křídel odhad 200 kg/m3, vč. opatření PKO přes pracovní spáry</t>
  </si>
  <si>
    <t>2,853*0,200=0,571 [A]</t>
  </si>
  <si>
    <t>389325</t>
  </si>
  <si>
    <t>MOSTNÍ RÁMOVÉ KONSTRUKCE ZE ŽELEZOBETONU C30/37
stěny a příčle C 30/37 XF2, vč. bednění, kov. výrobků, kotevních prvků, prostupů, průchodek; max velikost zrna 16 mm, vč.skruže 6,4 m3OP</t>
  </si>
  <si>
    <t>2,893+1,887=4,780 [A]</t>
  </si>
  <si>
    <t>389365</t>
  </si>
  <si>
    <t>VÝZTUŽ MOSTNÍ RÁMOVÉ KONSTRUKCE Z OCELI 10505, B500B
stěny a příčle odhad 200 kg/m3, vč. opatření PKO přes pracovní spáry</t>
  </si>
  <si>
    <t>0,20*4,780=0,956 [A]</t>
  </si>
  <si>
    <t>Vodorovné konstrukce</t>
  </si>
  <si>
    <t>451312</t>
  </si>
  <si>
    <t>PODKLADNÍ A VÝPLŇOVÉ VRSTVY Z PROSTÉHO BETONU C12/15
podkladní beton C12/15</t>
  </si>
  <si>
    <t>19,824*0,150=2,974 [A]</t>
  </si>
  <si>
    <t>45831</t>
  </si>
  <si>
    <t>VÝPLŇ ZA OPĚRAMI A ZDMI Z PROSTÉHO BETONU
beton C 25/30 XF2, přechodový klín</t>
  </si>
  <si>
    <t>0,942*3,80=3,580 [A]</t>
  </si>
  <si>
    <t>465512</t>
  </si>
  <si>
    <t>DLAŽBY Z LOMOVÉHO KAMENE NA MC
odláždění v korytě a kolem křídel do betonového lože, celková tloušťka 300 mm, včetně podsypu štěrkodrtí (1,2 m3)</t>
  </si>
  <si>
    <t>24,519*0,30=7,356 [A]</t>
  </si>
  <si>
    <t>46731</t>
  </si>
  <si>
    <t>STUPNĚ A PRAHY VODNÍCH KORYT Z PROSTÉHO BETONU</t>
  </si>
  <si>
    <t>VOZOVKOVÉ VRSTVY ZE ŠTĚRKODRTI TL. DO 150MM
dvě vrstvy ŠDA na celou plochu úpravy komunikace, tl. 150 mm; nakupovaný materiál</t>
  </si>
  <si>
    <t>19,713+42,034+22,790+46,838=131,375 [A]</t>
  </si>
  <si>
    <t>ZPEVNĚNÍ KRAJNIC ZE ŠTĚRKODRTI
nové krajnice (tl. 15 cm),  ŠD 0-32, vč. dovozu, nakupovaný materiál</t>
  </si>
  <si>
    <t>0,15*(1,049+8,592)=1,446 [A]</t>
  </si>
  <si>
    <t>572121</t>
  </si>
  <si>
    <t>INFILTRAČNÍ POSTŘIK ASFALTOVÝ DO 1,0KG/M2
na ŠDA, vč. podrcení drobným kamenivem; PI-A dle ČSN 73 6129, množství zbytkového pojiva 0,25 kg/m2</t>
  </si>
  <si>
    <t>19,713+42,034=61,747 [A]</t>
  </si>
  <si>
    <t>572211</t>
  </si>
  <si>
    <t>SPOJOVACÍ POSTŘIK Z ASFALTU DO 0,5KG/M2
2 vrstvy, na ACL 16+, na ACP 16+; PS-A dle ČSN 73 6129, množství zbytkového pojiva 0,25 kg/m2</t>
  </si>
  <si>
    <t>15,965+35,956+12,517=64,438 [A]</t>
  </si>
  <si>
    <t>572741</t>
  </si>
  <si>
    <t>DVOUVRSTVÝ ASFALTOVÝ NÁTĚR DO 2,0KG/M2
vodonepropustný nátěr vozovky š. 500 mm podél obrubníků (asfaltová suspenze)</t>
  </si>
  <si>
    <t>8,550*0,50=4,275 [A]</t>
  </si>
  <si>
    <t>57475</t>
  </si>
  <si>
    <t>VOZOVKOVÉ VÝZTUŽNÉ VRSTVY Z GEOMŘÍŽOVINY
geomřížovina ve vozovce nad spárou NK x klín</t>
  </si>
  <si>
    <t>1,000*7,600=7,600 [A]</t>
  </si>
  <si>
    <t>574A44</t>
  </si>
  <si>
    <t>ASFALTOVÝ BETON PRO OBRUSNÉ VRSTVY ACO 11+, 11S TL. 50MM
asf. beton ACO 11+, tl. 40 mm, 50/70, v celém úseku, dle ČSN 73 6121 a ČSN EN 13108-1 ed.2</t>
  </si>
  <si>
    <t>574C46</t>
  </si>
  <si>
    <t>ASFALTOVÝ BETON PRO LOŽNÍ VRSTVY ACL 16+, 16S TL. 50MM
na mostě, asf. beton ACL 16+, tl. 50 mm, 50/70, dle ČSN 73 6121 a ČSN EN 13108-1 ed.2</t>
  </si>
  <si>
    <t>15,965+35,956=51,921 [A]</t>
  </si>
  <si>
    <t>574E46</t>
  </si>
  <si>
    <t>ASFALTOVÝ BETON PRO PODKLADNÍ VRSTVY ACP 16+, 16S TL. 50MM
podkladní vrstva, asf. beton ACP 16+, tl. 50 mm, 50/70, dle ČSN 73 6121 a ČSN EN 13108-1 ed.2</t>
  </si>
  <si>
    <t>16,864+37,441=54,305 [A]</t>
  </si>
  <si>
    <t>575D65</t>
  </si>
  <si>
    <t>LITÝ ASFALT MA I (SILNICE, DÁLNICE) 16 TL. 45MM MODIFIK
litý asfalt na mostě s přesahem na přech. klíny, litý asfalt MA 11 IV tl. 35 mm</t>
  </si>
  <si>
    <t>711111</t>
  </si>
  <si>
    <t>IZOLACE BĚŽNÝCH KONSTRUKCÍ PROTI ZEMNÍ VLHKOSTI ASFALTOVÝMI NÁTĚRY
obsypané povrchy rovnoběžných křídel (1xNp+2xNa)</t>
  </si>
  <si>
    <t>0,272+0,380+0,531+0,527+0,832+1,285+1,644+1,945+4,602+9,103+2,086=23,207 [A]</t>
  </si>
  <si>
    <t>711432</t>
  </si>
  <si>
    <t>IZOLACE MOSTOVEK POD ŘÍMSOU ASFALTOVÝMI PÁSY
ochrana izolace pod římsami, asf. pás s hliníkovou vložkou</t>
  </si>
  <si>
    <t>1,673+1,673=3,346 [A]</t>
  </si>
  <si>
    <t>711442</t>
  </si>
  <si>
    <t>IZOLACE MOSTOVEK CELOPLOŠNÁ ASFALTOVÝMI PÁSY S PEČETÍCÍ VRSTVOU
izolace NK, rubu opěr a křídel, vč. pečetící vrstvy (11,7 m2) a kotevního nátěru (13,6 m2)</t>
  </si>
  <si>
    <t>11,632+5,417+5,868+2,330=25,247 [A]</t>
  </si>
  <si>
    <t>711509</t>
  </si>
  <si>
    <t>OCHRANA IZOLACE NA POVRCHU TEXTILIÍ
vrstva geotextilie jako ochrana proti poškození izolace; hmotnost min. 600 g/m2</t>
  </si>
  <si>
    <t>78383</t>
  </si>
  <si>
    <t>NÁTĚRY BETON KONSTR TYP S4 (OS-C)
římsy, sekundární ochrana proti CH.R.P.</t>
  </si>
  <si>
    <t>8,980+11,259=20,239 [A]</t>
  </si>
  <si>
    <t>9112B1</t>
  </si>
  <si>
    <t>ZÁBRADLÍ MOSTNÍ SE SVISLOU VÝPLNÍ - DODÁVKA A MONTÁŽ
zábradlí na mostě, vč. kotvení a PKO (nátěrový systém), nové mostní trubkové zábradlí se svislou výplní, dle TP 258 (06/2015), vč. VTD</t>
  </si>
  <si>
    <t>5,500+7,500=13,000 [A]</t>
  </si>
  <si>
    <t>91345</t>
  </si>
  <si>
    <t>NIVELAČNÍ ZNAČKY KOVOVÉ
hřebové dle VL4, 509.01, vč. prvního geodetického zaměření v třídě přesnosti 9 (dle TKP 1, tabulka 3 a ČSN 73 0420-2, článek 6.6.12 a tabulka 27)</t>
  </si>
  <si>
    <t>91355</t>
  </si>
  <si>
    <t>EVIDENČNÍ ČÍSLO MOSTU
ev. č. mostu (M02), na nový sloupek</t>
  </si>
  <si>
    <t>917223</t>
  </si>
  <si>
    <t>SILNIČNÍ A CHODNÍKOVÉ OBRUBY Z BETONOVÝCH OBRUBNÍKŮ ŠÍŘ 100MM
chodníkové obrubníky; včetně rýhy (1,9 m3 - vč. odvozu a uložení na skládku 13 km) a betonového lože (1,9 m3)</t>
  </si>
  <si>
    <t>2,50+1,75+2,75+1,00+2,25+3,00+2,25+2,50=18,000 [A]</t>
  </si>
  <si>
    <t>917224</t>
  </si>
  <si>
    <t>SILNIČNÍ A CHODNÍKOVÉ OBRUBY Z BETONOVÝCH OBRUBNÍKŮ ŠÍŘ 150MM
silniční obrubníky přechodové (2,0 m) a běžné (2,0 m, včetně řezání a úpravy do nátoků); včetně rýhy (0,5 m3 - vč. odvozu a uložení na skládku 13 km) a betonového lože (0,5 m3)</t>
  </si>
  <si>
    <t>2,00+2,00=4,000 [A]</t>
  </si>
  <si>
    <t>919112</t>
  </si>
  <si>
    <t>ŘEZÁNÍ ASFALTOVÉHO KRYTU VOZOVEK TL DO 100MM
příčně na začátku a konci úseku, hl. řezu 100 mm</t>
  </si>
  <si>
    <t>3,970+3,940=7,910 [A]</t>
  </si>
  <si>
    <t>ŘEZÁNÍ ASFALTOVÉHO KRYTU VOZOVEK TL DO 100MM
nad rubem opěr, hl. řezu 40 mm</t>
  </si>
  <si>
    <t>3,80+3,80=7,600 [A]</t>
  </si>
  <si>
    <t>931182</t>
  </si>
  <si>
    <t>VÝPLŇ DILATAČNÍCH SPAR Z POLYSTYRENU TL 20MM
spára mezi NK a přechodovým klínem</t>
  </si>
  <si>
    <t>0,450*7,600=3,420 [A]</t>
  </si>
  <si>
    <t>931314</t>
  </si>
  <si>
    <t>TĚSNĚNÍ DILATAČ SPAR ASF ZÁLIVKOU PRŮŘ DO 400MM2
příčně na začátku a konci úseku</t>
  </si>
  <si>
    <t>TĚSNĚNÍ DILATAČ SPAR ASF ZÁLIVKOU PRŮŘ DO 400MM2
nad rubem opěr, s předtěsněním</t>
  </si>
  <si>
    <t>3,00+3,00=6,000 [A]</t>
  </si>
  <si>
    <t>TĚSNĚNÍ DILATAČ SPAR ASF ZÁLIVKOU PRŮŘ DO 400MM2
pod obrubou, vč. předtěsnění a penetračního nátěru (2,5 m2)</t>
  </si>
  <si>
    <t>6,20+8,55=14,750 [A]</t>
  </si>
  <si>
    <t>TĚSNĚNÍ DILATAČ SPAR ASF ZÁLIVKOU PRŮŘ DO 400MM2
klín x opěra, vč. předtěsnění</t>
  </si>
  <si>
    <t>931333</t>
  </si>
  <si>
    <t>TĚSNĚNÍ DILATAČNÍCH SPAR POLYURETANOVÝM TMELEM PRŮŘEZU DO 300MM2
těsnění pracovních spár říms, s předtěsněním</t>
  </si>
  <si>
    <t>1,700+1,700=3,400 [A]</t>
  </si>
  <si>
    <t>TĚSNĚNÍ DILATAČNÍCH SPAR POLYURETANOVÝM TMELEM PRŮŘEZU DO 300MM2
těsnění pracovních spár NK</t>
  </si>
  <si>
    <t>1,186+1,040+1,147+1,287+5,057+5,057=14,774 [A]</t>
  </si>
  <si>
    <t>93136</t>
  </si>
  <si>
    <t>PŘEKRYTÍ DILATAČNÍCH SPAR ASFALTOVOU LEPENKOU
přelep spáry NK x přech. klín, š. pásu 1,0 m;  pás s vysokou průtažností</t>
  </si>
  <si>
    <t>935213</t>
  </si>
  <si>
    <t>PŘEDLÁŽDĚNÍ ŽLABŮ Z TVÁRNIC ŠÍŘ DO 600MM
vybourání stávajícího žlabu včetně lože a jeho obnova (nové betonové lože, stávající žlabovky)</t>
  </si>
  <si>
    <t>93631</t>
  </si>
  <si>
    <t>DROBNÉ DOPLŇK KONSTR BETON MONOLIT
letopočet výstavby vlisem</t>
  </si>
  <si>
    <t>93650</t>
  </si>
  <si>
    <t>DROBNÉ DOPLŇK KONSTR KOVOVÉ
drenážní hliníkový profil 30/20 - odvodnění izolace podélné</t>
  </si>
  <si>
    <t>0,49*(2,91+2*0,50)=1,916 [A]</t>
  </si>
  <si>
    <t>936541</t>
  </si>
  <si>
    <t>MOSTNÍ ODVODŇOVACÍ TRUBKA (POVRCHŮ IZOLACE) Z NEREZ OCELI
odvodňovací trubička izolace z nerezové oceli (1.4404 nebo 1.4571), komplet, vč. průchodek</t>
  </si>
  <si>
    <t>DEMONTÁŽ KONSTRUKCÍ KOVOVÝCH S ODVOZEM DO 1KM
demontáž poštovní schránky v provizorní poloze, včetně přesunu a montáže na původní místo</t>
  </si>
  <si>
    <t>1,50*44=66,000 [A]</t>
  </si>
  <si>
    <t>SEJMUTÍ ORNICE NEBO LESNÍ PŮDY S ODVOZEM DO 3KM
seřezání drnu tl. 150 mm, dotčené zelené plochy, vč. odvozu a uložení na mezideponii</t>
  </si>
  <si>
    <t>ROZPROSTŘENÍ ORNICE V ROVINĚ V TL DO 0,15M
rozprostření humózní vrstvy v tl. 150 mm, vč. dovozu z meziskládky z 3 km; včetně biologické rekultivace (hnojení a vápnění půdy, agrotechnická opatření, nakypření, usmykování)</t>
  </si>
  <si>
    <t>ZALOŽENÍ TRÁVNÍKU RUČNÍM VÝSEVEM
včetně následné péče o obnovený travní porost (zálivka) do doby obnovení vzrůstu – minimální výška nepokosené trávy 5 cm</t>
  </si>
  <si>
    <t>OPLOCENÍ Z DRÁTĚNÉHO PLETIVA POTAŽENÉHO PLASTEM
nové oplocení p. č. 151/2, včetně sloupků a patek (bude provedeno 14 betonových základů pro plotové sloupky, hloubka min. 80 cm, průměr 30 cm; do patek bude osazeno 14 nových plotových sloupků - výška 200 cm, průměr 48 mm, materiál Zn + PVC, barva antracit 7016, včetně příslušenství, napínacích drátů a vzpěr (dle původního); pletivo – 14 polí, výška 150 cm, velikost oka 50x50 mm, průměr drátu 2,5 mm, povrchová úprava Zn + PVC, barva antracit 7016); před výstavbou plotu bude pozemek geodeticky zaměřen a oplocení postaveno na jeho hranici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</si>
</sst>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##\ ###\ ###\ ##0.00"/>
    <numFmt numFmtId="169" formatCode="###\ ###\ ###\ ##0.000"/>
  </numFmts>
  <fonts count="3"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CC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alignment horizontal="center"/>
      <protection/>
    </xf>
    <xf numFmtId="168" fontId="1" fillId="2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169" fontId="0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168" fontId="0" fillId="0" borderId="1" xfId="0" applyNumberFormat="1" applyFont="1" applyFill="1" applyBorder="1" applyAlignment="1" applyProtection="1">
      <alignment/>
      <protection/>
    </xf>
    <xf numFmtId="168" fontId="2" fillId="2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0" fontId="0" fillId="0" borderId="0" xfId="0" applyFont="1"/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1" xfId="0" applyNumberFormat="1" applyFont="1" applyFill="1" applyBorder="1" applyAlignment="1" applyProtection="1" quotePrefix="1">
      <alignment wrapText="1"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Fill="1"/>
    <xf numFmtId="0" fontId="0" fillId="0" borderId="1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/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/>
      <protection/>
    </xf>
    <xf numFmtId="169" fontId="0" fillId="0" borderId="1" xfId="0" applyNumberFormat="1" applyFont="1" applyFill="1" applyBorder="1" applyAlignment="1" applyProtection="1">
      <alignment/>
      <protection/>
    </xf>
    <xf numFmtId="168" fontId="0" fillId="0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 shrinkToFit="1"/>
      <protection/>
    </xf>
    <xf numFmtId="168" fontId="2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horizontal="center" wrapText="1"/>
      <protection/>
    </xf>
    <xf numFmtId="168" fontId="0" fillId="3" borderId="1" xfId="0" applyNumberFormat="1" applyFill="1" applyBorder="1" applyProtection="1">
      <protection locked="0"/>
    </xf>
    <xf numFmtId="168" fontId="0" fillId="3" borderId="1" xfId="0" applyNumberFormat="1" applyFont="1" applyFill="1" applyBorder="1" applyProtection="1"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4"/>
  <sheetViews>
    <sheetView tabSelected="1" workbookViewId="0" topLeftCell="A1">
      <selection activeCell="A15" sqref="A15"/>
    </sheetView>
  </sheetViews>
  <sheetFormatPr defaultColWidth="9.140625" defaultRowHeight="12.75" customHeight="1"/>
  <cols>
    <col min="1" max="1" width="7.57421875" style="0" customWidth="1"/>
    <col min="2" max="2" width="60.7109375" style="0" customWidth="1"/>
    <col min="3" max="5" width="18.7109375" style="0" customWidth="1"/>
  </cols>
  <sheetData>
    <row r="1" ht="12.75" customHeight="1">
      <c r="A1" s="4" t="s">
        <v>13</v>
      </c>
    </row>
    <row r="3" ht="12.75" customHeight="1">
      <c r="B3" s="1" t="s">
        <v>0</v>
      </c>
    </row>
    <row r="5" spans="2:3" ht="12.75" customHeight="1">
      <c r="B5" s="2" t="s">
        <v>1</v>
      </c>
      <c r="C5" s="2"/>
    </row>
    <row r="6" spans="2:8" ht="12.75" customHeight="1">
      <c r="B6" t="s">
        <v>2</v>
      </c>
      <c r="G6" t="s">
        <v>5</v>
      </c>
      <c r="H6">
        <v>0</v>
      </c>
    </row>
    <row r="7" spans="2:8" ht="12.75" customHeight="1">
      <c r="B7" s="3" t="s">
        <v>3</v>
      </c>
      <c r="C7" s="2">
        <f>SUM(C11:C14)</f>
        <v>0</v>
      </c>
      <c r="G7" t="s">
        <v>6</v>
      </c>
      <c r="H7">
        <v>15</v>
      </c>
    </row>
    <row r="8" spans="2:8" ht="12.75" customHeight="1">
      <c r="B8" s="3" t="s">
        <v>4</v>
      </c>
      <c r="C8" s="2">
        <f>SUM(E11:E14)</f>
        <v>0</v>
      </c>
      <c r="G8" t="s">
        <v>7</v>
      </c>
      <c r="H8">
        <v>21</v>
      </c>
    </row>
    <row r="10" spans="1:5" s="12" customFormat="1" ht="12.75" customHeight="1">
      <c r="A10" s="13" t="s">
        <v>8</v>
      </c>
      <c r="B10" s="13" t="s">
        <v>9</v>
      </c>
      <c r="C10" s="13" t="s">
        <v>10</v>
      </c>
      <c r="D10" s="13" t="s">
        <v>11</v>
      </c>
      <c r="E10" s="13" t="s">
        <v>12</v>
      </c>
    </row>
    <row r="11" spans="1:5" ht="12.75" customHeight="1">
      <c r="A11" s="14" t="s">
        <v>20</v>
      </c>
      <c r="B11" s="5" t="s">
        <v>21</v>
      </c>
      <c r="C11" s="9">
        <f>'000'!I38</f>
        <v>0</v>
      </c>
      <c r="D11" s="9">
        <f>'000'!P38</f>
        <v>0</v>
      </c>
      <c r="E11" s="9">
        <f>C11+D11</f>
        <v>0</v>
      </c>
    </row>
    <row r="12" spans="1:5" ht="12.75" customHeight="1">
      <c r="A12" s="14" t="s">
        <v>99</v>
      </c>
      <c r="B12" s="5" t="s">
        <v>100</v>
      </c>
      <c r="C12" s="9">
        <f>'001'!I46</f>
        <v>0</v>
      </c>
      <c r="D12" s="9">
        <f>'001'!P46</f>
        <v>0</v>
      </c>
      <c r="E12" s="9">
        <f>C12+D12</f>
        <v>0</v>
      </c>
    </row>
    <row r="13" spans="1:5" ht="12.75" customHeight="1">
      <c r="A13" s="14" t="s">
        <v>149</v>
      </c>
      <c r="B13" s="5" t="s">
        <v>150</v>
      </c>
      <c r="C13" s="9">
        <f>'151'!I87</f>
        <v>0</v>
      </c>
      <c r="D13" s="9">
        <f>'151'!P87</f>
        <v>0</v>
      </c>
      <c r="E13" s="9">
        <f>C13+D13</f>
        <v>0</v>
      </c>
    </row>
    <row r="14" spans="1:5" ht="12.75" customHeight="1">
      <c r="A14" s="14" t="s">
        <v>234</v>
      </c>
      <c r="B14" s="5" t="s">
        <v>235</v>
      </c>
      <c r="C14" s="9">
        <f>'201'!I182</f>
        <v>0</v>
      </c>
      <c r="D14" s="9">
        <f>'201'!P182</f>
        <v>0</v>
      </c>
      <c r="E14" s="9">
        <f>C14+D14</f>
        <v>0</v>
      </c>
    </row>
  </sheetData>
  <sheetProtection formatColumns="0"/>
  <hyperlinks>
    <hyperlink ref="A11" location="#'1'!A1" tooltip="Odkaz na stranku objektu [1]" display="1"/>
    <hyperlink ref="A12" location="#'1_'!A1" tooltip="Odkaz na stranku objektu [1_]" display="1"/>
    <hyperlink ref="A13" location="#'1__'!A1" tooltip="Odkaz na stranku objektu [1__]" display="1"/>
    <hyperlink ref="A14" location="#'1___'!A1" tooltip="Odkaz na stranku objektu [1___]" display="1"/>
  </hyperlinks>
  <printOptions/>
  <pageMargins left="0.590551181102362" right="0.590551181102362" top="0.590551181102362" bottom="0.590551181102362" header="0.393700787401575" footer="0.393700787401575"/>
  <pageSetup cellComments="atEnd" fitToHeight="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workbookViewId="0" topLeftCell="A1">
      <pane ySplit="10" topLeftCell="A17" activePane="bottomLeft" state="frozen"/>
      <selection pane="bottomLeft" activeCell="M17" sqref="M17"/>
    </sheetView>
  </sheetViews>
  <sheetFormatPr defaultColWidth="9.140625" defaultRowHeight="12.75" customHeight="1"/>
  <cols>
    <col min="1" max="1" width="6.7109375" style="0" customWidth="1"/>
    <col min="2" max="2" width="12.140625" style="0" customWidth="1"/>
    <col min="3" max="3" width="9.00390625" style="0" customWidth="1"/>
    <col min="4" max="4" width="7.7109375" style="0" customWidth="1"/>
    <col min="5" max="5" width="75.7109375" style="0" customWidth="1"/>
    <col min="6" max="6" width="9.00390625" style="0" customWidth="1"/>
    <col min="7" max="7" width="11.57421875" style="0" customWidth="1"/>
    <col min="8" max="8" width="14.00390625" style="0" customWidth="1"/>
    <col min="9" max="9" width="15.421875" style="0" customWidth="1"/>
    <col min="15" max="16" width="9.140625" style="0" hidden="1" customWidth="1"/>
  </cols>
  <sheetData>
    <row r="1" ht="12.75" customHeight="1">
      <c r="A1" s="4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4" t="s">
        <v>18</v>
      </c>
      <c r="D4" s="4"/>
      <c r="E4" s="4" t="s">
        <v>19</v>
      </c>
    </row>
    <row r="5" spans="1:5" ht="12.75" customHeight="1">
      <c r="A5" t="s">
        <v>16</v>
      </c>
      <c r="C5" s="4" t="s">
        <v>20</v>
      </c>
      <c r="D5" s="4"/>
      <c r="E5" s="4" t="s">
        <v>21</v>
      </c>
    </row>
    <row r="6" spans="1:5" ht="12.75" customHeight="1">
      <c r="A6" t="s">
        <v>17</v>
      </c>
      <c r="C6" s="4" t="s">
        <v>22</v>
      </c>
      <c r="D6" s="4"/>
      <c r="E6" s="4" t="s">
        <v>23</v>
      </c>
    </row>
    <row r="7" spans="1:5" ht="12.75" customHeight="1">
      <c r="A7" t="s">
        <v>24</v>
      </c>
      <c r="C7" s="4" t="s">
        <v>25</v>
      </c>
      <c r="D7" s="4" t="s">
        <v>26</v>
      </c>
      <c r="E7" s="4"/>
    </row>
    <row r="8" spans="1:16" s="12" customFormat="1" ht="12.75" customHeight="1">
      <c r="A8" s="27" t="s">
        <v>27</v>
      </c>
      <c r="B8" s="27" t="s">
        <v>28</v>
      </c>
      <c r="C8" s="27" t="s">
        <v>29</v>
      </c>
      <c r="D8" s="27" t="s">
        <v>30</v>
      </c>
      <c r="E8" s="27" t="s">
        <v>31</v>
      </c>
      <c r="F8" s="27" t="s">
        <v>32</v>
      </c>
      <c r="G8" s="27" t="s">
        <v>33</v>
      </c>
      <c r="H8" s="27" t="s">
        <v>34</v>
      </c>
      <c r="I8" s="27"/>
      <c r="O8" s="12" t="s">
        <v>37</v>
      </c>
      <c r="P8" s="12" t="s">
        <v>11</v>
      </c>
    </row>
    <row r="9" spans="1:15" s="12" customFormat="1" ht="12.75">
      <c r="A9" s="27"/>
      <c r="B9" s="27"/>
      <c r="C9" s="27"/>
      <c r="D9" s="27"/>
      <c r="E9" s="27"/>
      <c r="F9" s="27"/>
      <c r="G9" s="27"/>
      <c r="H9" s="13" t="s">
        <v>35</v>
      </c>
      <c r="I9" s="13" t="s">
        <v>36</v>
      </c>
      <c r="O9" s="12" t="s">
        <v>11</v>
      </c>
    </row>
    <row r="10" spans="1:9" s="12" customFormat="1" ht="12.75">
      <c r="A10" s="13" t="s">
        <v>22</v>
      </c>
      <c r="B10" s="13" t="s">
        <v>38</v>
      </c>
      <c r="C10" s="13" t="s">
        <v>39</v>
      </c>
      <c r="D10" s="13" t="s">
        <v>40</v>
      </c>
      <c r="E10" s="13" t="s">
        <v>41</v>
      </c>
      <c r="F10" s="13" t="s">
        <v>42</v>
      </c>
      <c r="G10" s="13" t="s">
        <v>43</v>
      </c>
      <c r="H10" s="13" t="s">
        <v>44</v>
      </c>
      <c r="I10" s="13" t="s">
        <v>45</v>
      </c>
    </row>
    <row r="11" spans="1:9" ht="12.75" customHeight="1">
      <c r="A11" s="6"/>
      <c r="B11" s="6"/>
      <c r="C11" s="6" t="s">
        <v>47</v>
      </c>
      <c r="D11" s="6"/>
      <c r="E11" s="6" t="s">
        <v>46</v>
      </c>
      <c r="F11" s="6"/>
      <c r="G11" s="8"/>
      <c r="H11" s="6"/>
      <c r="I11" s="8"/>
    </row>
    <row r="12" spans="1:16" ht="89.25">
      <c r="A12" s="5">
        <v>1</v>
      </c>
      <c r="B12" s="5" t="s">
        <v>48</v>
      </c>
      <c r="C12" s="5" t="s">
        <v>49</v>
      </c>
      <c r="D12" s="5" t="s">
        <v>50</v>
      </c>
      <c r="E12" s="5" t="s">
        <v>51</v>
      </c>
      <c r="F12" s="5" t="s">
        <v>52</v>
      </c>
      <c r="G12" s="7">
        <v>1</v>
      </c>
      <c r="H12" s="28"/>
      <c r="I12" s="9">
        <f>ROUND((H12*G12),2)</f>
        <v>0</v>
      </c>
      <c r="O12">
        <f>rekapitulace!H8</f>
        <v>21</v>
      </c>
      <c r="P12">
        <f>O12/100*I12</f>
        <v>0</v>
      </c>
    </row>
    <row r="13" spans="1:16" ht="12.75" customHeight="1">
      <c r="A13" s="10"/>
      <c r="B13" s="10"/>
      <c r="C13" s="10" t="s">
        <v>47</v>
      </c>
      <c r="D13" s="10"/>
      <c r="E13" s="10" t="s">
        <v>46</v>
      </c>
      <c r="F13" s="10"/>
      <c r="G13" s="10"/>
      <c r="H13" s="10"/>
      <c r="I13" s="10">
        <f>SUM(I12:I12)</f>
        <v>0</v>
      </c>
      <c r="P13">
        <f>ROUND(SUM(P12:P12),2)</f>
        <v>0</v>
      </c>
    </row>
    <row r="15" spans="1:9" ht="12.75" customHeight="1">
      <c r="A15" s="6"/>
      <c r="B15" s="6"/>
      <c r="C15" s="6" t="s">
        <v>54</v>
      </c>
      <c r="D15" s="6"/>
      <c r="E15" s="6" t="s">
        <v>53</v>
      </c>
      <c r="F15" s="6"/>
      <c r="G15" s="8"/>
      <c r="H15" s="6"/>
      <c r="I15" s="8"/>
    </row>
    <row r="16" spans="1:16" ht="38.25">
      <c r="A16" s="5">
        <v>2</v>
      </c>
      <c r="B16" s="5" t="s">
        <v>48</v>
      </c>
      <c r="C16" s="5" t="s">
        <v>55</v>
      </c>
      <c r="D16" s="5" t="s">
        <v>50</v>
      </c>
      <c r="E16" s="5" t="s">
        <v>56</v>
      </c>
      <c r="F16" s="5" t="s">
        <v>57</v>
      </c>
      <c r="G16" s="7">
        <v>1</v>
      </c>
      <c r="H16" s="28"/>
      <c r="I16" s="9">
        <f aca="true" t="shared" si="0" ref="I16:I24">ROUND((H16*G16),2)</f>
        <v>0</v>
      </c>
      <c r="O16">
        <f>rekapitulace!H8</f>
        <v>21</v>
      </c>
      <c r="P16">
        <f aca="true" t="shared" si="1" ref="P16:P24">O16/100*I16</f>
        <v>0</v>
      </c>
    </row>
    <row r="17" spans="1:16" ht="38.25">
      <c r="A17" s="5">
        <v>3</v>
      </c>
      <c r="B17" s="5" t="s">
        <v>48</v>
      </c>
      <c r="C17" s="5" t="s">
        <v>58</v>
      </c>
      <c r="D17" s="5" t="s">
        <v>50</v>
      </c>
      <c r="E17" s="5" t="s">
        <v>59</v>
      </c>
      <c r="F17" s="5" t="s">
        <v>57</v>
      </c>
      <c r="G17" s="7">
        <v>1</v>
      </c>
      <c r="H17" s="28"/>
      <c r="I17" s="9">
        <f t="shared" si="0"/>
        <v>0</v>
      </c>
      <c r="O17">
        <f>rekapitulace!H8</f>
        <v>21</v>
      </c>
      <c r="P17">
        <f t="shared" si="1"/>
        <v>0</v>
      </c>
    </row>
    <row r="18" spans="1:16" ht="38.25">
      <c r="A18" s="5">
        <v>4</v>
      </c>
      <c r="B18" s="5" t="s">
        <v>48</v>
      </c>
      <c r="C18" s="5" t="s">
        <v>60</v>
      </c>
      <c r="D18" s="5" t="s">
        <v>61</v>
      </c>
      <c r="E18" s="5" t="s">
        <v>62</v>
      </c>
      <c r="F18" s="5" t="s">
        <v>52</v>
      </c>
      <c r="G18" s="7">
        <v>1</v>
      </c>
      <c r="H18" s="28"/>
      <c r="I18" s="9">
        <f t="shared" si="0"/>
        <v>0</v>
      </c>
      <c r="O18">
        <f>rekapitulace!H8</f>
        <v>21</v>
      </c>
      <c r="P18">
        <f t="shared" si="1"/>
        <v>0</v>
      </c>
    </row>
    <row r="19" spans="1:16" ht="38.25">
      <c r="A19" s="5">
        <v>5</v>
      </c>
      <c r="B19" s="5" t="s">
        <v>48</v>
      </c>
      <c r="C19" s="5" t="s">
        <v>60</v>
      </c>
      <c r="D19" s="5" t="s">
        <v>63</v>
      </c>
      <c r="E19" s="5" t="s">
        <v>64</v>
      </c>
      <c r="F19" s="5" t="s">
        <v>52</v>
      </c>
      <c r="G19" s="7">
        <v>1</v>
      </c>
      <c r="H19" s="28"/>
      <c r="I19" s="9">
        <f t="shared" si="0"/>
        <v>0</v>
      </c>
      <c r="O19">
        <f>rekapitulace!H8</f>
        <v>21</v>
      </c>
      <c r="P19">
        <f t="shared" si="1"/>
        <v>0</v>
      </c>
    </row>
    <row r="20" spans="1:16" ht="38.25">
      <c r="A20" s="5">
        <v>6</v>
      </c>
      <c r="B20" s="5" t="s">
        <v>48</v>
      </c>
      <c r="C20" s="5" t="s">
        <v>60</v>
      </c>
      <c r="D20" s="5" t="s">
        <v>65</v>
      </c>
      <c r="E20" s="5" t="s">
        <v>66</v>
      </c>
      <c r="F20" s="5" t="s">
        <v>52</v>
      </c>
      <c r="G20" s="7">
        <v>1</v>
      </c>
      <c r="H20" s="28"/>
      <c r="I20" s="9">
        <f t="shared" si="0"/>
        <v>0</v>
      </c>
      <c r="O20">
        <f>rekapitulace!H8</f>
        <v>21</v>
      </c>
      <c r="P20">
        <f t="shared" si="1"/>
        <v>0</v>
      </c>
    </row>
    <row r="21" spans="1:16" ht="38.25">
      <c r="A21" s="5">
        <v>7</v>
      </c>
      <c r="B21" s="5" t="s">
        <v>48</v>
      </c>
      <c r="C21" s="5" t="s">
        <v>60</v>
      </c>
      <c r="D21" s="5" t="s">
        <v>67</v>
      </c>
      <c r="E21" s="5" t="s">
        <v>68</v>
      </c>
      <c r="F21" s="5" t="s">
        <v>52</v>
      </c>
      <c r="G21" s="7">
        <v>1</v>
      </c>
      <c r="H21" s="28"/>
      <c r="I21" s="9">
        <f t="shared" si="0"/>
        <v>0</v>
      </c>
      <c r="O21">
        <f>rekapitulace!H8</f>
        <v>21</v>
      </c>
      <c r="P21">
        <f t="shared" si="1"/>
        <v>0</v>
      </c>
    </row>
    <row r="22" spans="1:16" ht="25.5">
      <c r="A22" s="5">
        <v>8</v>
      </c>
      <c r="B22" s="5" t="s">
        <v>48</v>
      </c>
      <c r="C22" s="5" t="s">
        <v>60</v>
      </c>
      <c r="D22" s="5" t="s">
        <v>69</v>
      </c>
      <c r="E22" s="5" t="s">
        <v>70</v>
      </c>
      <c r="F22" s="5" t="s">
        <v>52</v>
      </c>
      <c r="G22" s="7">
        <v>1</v>
      </c>
      <c r="H22" s="28"/>
      <c r="I22" s="9">
        <f t="shared" si="0"/>
        <v>0</v>
      </c>
      <c r="O22">
        <f>rekapitulace!H8</f>
        <v>21</v>
      </c>
      <c r="P22">
        <f t="shared" si="1"/>
        <v>0</v>
      </c>
    </row>
    <row r="23" spans="1:16" ht="51">
      <c r="A23" s="5">
        <v>9</v>
      </c>
      <c r="B23" s="5" t="s">
        <v>48</v>
      </c>
      <c r="C23" s="5" t="s">
        <v>71</v>
      </c>
      <c r="D23" s="5" t="s">
        <v>50</v>
      </c>
      <c r="E23" s="5" t="s">
        <v>72</v>
      </c>
      <c r="F23" s="5" t="s">
        <v>52</v>
      </c>
      <c r="G23" s="7">
        <v>1</v>
      </c>
      <c r="H23" s="28"/>
      <c r="I23" s="9">
        <f t="shared" si="0"/>
        <v>0</v>
      </c>
      <c r="O23">
        <f>rekapitulace!H8</f>
        <v>21</v>
      </c>
      <c r="P23">
        <f t="shared" si="1"/>
        <v>0</v>
      </c>
    </row>
    <row r="24" spans="1:16" ht="51">
      <c r="A24" s="5">
        <v>10</v>
      </c>
      <c r="B24" s="5" t="s">
        <v>48</v>
      </c>
      <c r="C24" s="5" t="s">
        <v>73</v>
      </c>
      <c r="D24" s="5" t="s">
        <v>50</v>
      </c>
      <c r="E24" s="5" t="s">
        <v>74</v>
      </c>
      <c r="F24" s="5" t="s">
        <v>75</v>
      </c>
      <c r="G24" s="7">
        <v>0.04</v>
      </c>
      <c r="H24" s="28"/>
      <c r="I24" s="9">
        <f t="shared" si="0"/>
        <v>0</v>
      </c>
      <c r="O24">
        <f>rekapitulace!H8</f>
        <v>21</v>
      </c>
      <c r="P24">
        <f t="shared" si="1"/>
        <v>0</v>
      </c>
    </row>
    <row r="25" ht="12.75">
      <c r="E25" s="11" t="s">
        <v>76</v>
      </c>
    </row>
    <row r="26" spans="1:16" ht="38.25">
      <c r="A26" s="5">
        <v>11</v>
      </c>
      <c r="B26" s="5" t="s">
        <v>48</v>
      </c>
      <c r="C26" s="5" t="s">
        <v>77</v>
      </c>
      <c r="D26" s="5" t="s">
        <v>50</v>
      </c>
      <c r="E26" s="5" t="s">
        <v>78</v>
      </c>
      <c r="F26" s="5" t="s">
        <v>52</v>
      </c>
      <c r="G26" s="7">
        <v>1</v>
      </c>
      <c r="H26" s="28"/>
      <c r="I26" s="9">
        <f aca="true" t="shared" si="2" ref="I26:I35">ROUND((H26*G26),2)</f>
        <v>0</v>
      </c>
      <c r="O26">
        <f>rekapitulace!H8</f>
        <v>21</v>
      </c>
      <c r="P26">
        <f aca="true" t="shared" si="3" ref="P26:P35">O26/100*I26</f>
        <v>0</v>
      </c>
    </row>
    <row r="27" spans="1:16" ht="25.5">
      <c r="A27" s="5">
        <v>12</v>
      </c>
      <c r="B27" s="5" t="s">
        <v>48</v>
      </c>
      <c r="C27" s="5" t="s">
        <v>79</v>
      </c>
      <c r="D27" s="5" t="s">
        <v>50</v>
      </c>
      <c r="E27" s="5" t="s">
        <v>80</v>
      </c>
      <c r="F27" s="5" t="s">
        <v>52</v>
      </c>
      <c r="G27" s="7">
        <v>1</v>
      </c>
      <c r="H27" s="28"/>
      <c r="I27" s="9">
        <f t="shared" si="2"/>
        <v>0</v>
      </c>
      <c r="O27">
        <f>rekapitulace!H8</f>
        <v>21</v>
      </c>
      <c r="P27">
        <f t="shared" si="3"/>
        <v>0</v>
      </c>
    </row>
    <row r="28" spans="1:16" ht="38.25">
      <c r="A28" s="5">
        <v>13</v>
      </c>
      <c r="B28" s="5" t="s">
        <v>48</v>
      </c>
      <c r="C28" s="5" t="s">
        <v>81</v>
      </c>
      <c r="D28" s="5" t="s">
        <v>50</v>
      </c>
      <c r="E28" s="5" t="s">
        <v>82</v>
      </c>
      <c r="F28" s="5" t="s">
        <v>52</v>
      </c>
      <c r="G28" s="7">
        <v>1</v>
      </c>
      <c r="H28" s="28"/>
      <c r="I28" s="9">
        <f t="shared" si="2"/>
        <v>0</v>
      </c>
      <c r="O28">
        <f>rekapitulace!H8</f>
        <v>21</v>
      </c>
      <c r="P28">
        <f t="shared" si="3"/>
        <v>0</v>
      </c>
    </row>
    <row r="29" spans="1:16" ht="38.25">
      <c r="A29" s="5">
        <v>14</v>
      </c>
      <c r="B29" s="5" t="s">
        <v>48</v>
      </c>
      <c r="C29" s="5" t="s">
        <v>83</v>
      </c>
      <c r="D29" s="5" t="s">
        <v>50</v>
      </c>
      <c r="E29" s="5" t="s">
        <v>84</v>
      </c>
      <c r="F29" s="5" t="s">
        <v>52</v>
      </c>
      <c r="G29" s="7">
        <v>1</v>
      </c>
      <c r="H29" s="28"/>
      <c r="I29" s="9">
        <f t="shared" si="2"/>
        <v>0</v>
      </c>
      <c r="O29">
        <f>rekapitulace!H8</f>
        <v>21</v>
      </c>
      <c r="P29">
        <f t="shared" si="3"/>
        <v>0</v>
      </c>
    </row>
    <row r="30" spans="1:16" ht="51">
      <c r="A30" s="5">
        <v>15</v>
      </c>
      <c r="B30" s="5" t="s">
        <v>48</v>
      </c>
      <c r="C30" s="5" t="s">
        <v>85</v>
      </c>
      <c r="D30" s="5" t="s">
        <v>50</v>
      </c>
      <c r="E30" s="5" t="s">
        <v>86</v>
      </c>
      <c r="F30" s="5" t="s">
        <v>52</v>
      </c>
      <c r="G30" s="7">
        <v>1</v>
      </c>
      <c r="H30" s="28"/>
      <c r="I30" s="9">
        <f t="shared" si="2"/>
        <v>0</v>
      </c>
      <c r="O30">
        <f>rekapitulace!H8</f>
        <v>21</v>
      </c>
      <c r="P30">
        <f t="shared" si="3"/>
        <v>0</v>
      </c>
    </row>
    <row r="31" spans="1:16" ht="25.5">
      <c r="A31" s="5">
        <v>16</v>
      </c>
      <c r="B31" s="5" t="s">
        <v>48</v>
      </c>
      <c r="C31" s="5" t="s">
        <v>87</v>
      </c>
      <c r="D31" s="5" t="s">
        <v>50</v>
      </c>
      <c r="E31" s="5" t="s">
        <v>88</v>
      </c>
      <c r="F31" s="5" t="s">
        <v>89</v>
      </c>
      <c r="G31" s="7">
        <v>2</v>
      </c>
      <c r="H31" s="28"/>
      <c r="I31" s="9">
        <f t="shared" si="2"/>
        <v>0</v>
      </c>
      <c r="O31">
        <f>rekapitulace!H8</f>
        <v>21</v>
      </c>
      <c r="P31">
        <f t="shared" si="3"/>
        <v>0</v>
      </c>
    </row>
    <row r="32" spans="1:16" ht="25.5">
      <c r="A32" s="5">
        <v>17</v>
      </c>
      <c r="B32" s="5" t="s">
        <v>48</v>
      </c>
      <c r="C32" s="5" t="s">
        <v>90</v>
      </c>
      <c r="D32" s="5" t="s">
        <v>50</v>
      </c>
      <c r="E32" s="5" t="s">
        <v>91</v>
      </c>
      <c r="F32" s="5" t="s">
        <v>89</v>
      </c>
      <c r="G32" s="7">
        <v>1</v>
      </c>
      <c r="H32" s="28"/>
      <c r="I32" s="9">
        <f t="shared" si="2"/>
        <v>0</v>
      </c>
      <c r="O32">
        <f>rekapitulace!H8</f>
        <v>21</v>
      </c>
      <c r="P32">
        <f t="shared" si="3"/>
        <v>0</v>
      </c>
    </row>
    <row r="33" spans="1:16" ht="38.25">
      <c r="A33" s="5">
        <v>18</v>
      </c>
      <c r="B33" s="5" t="s">
        <v>48</v>
      </c>
      <c r="C33" s="5" t="s">
        <v>92</v>
      </c>
      <c r="D33" s="5" t="s">
        <v>50</v>
      </c>
      <c r="E33" s="5" t="s">
        <v>93</v>
      </c>
      <c r="F33" s="5" t="s">
        <v>52</v>
      </c>
      <c r="G33" s="7">
        <v>1</v>
      </c>
      <c r="H33" s="28"/>
      <c r="I33" s="9">
        <f t="shared" si="2"/>
        <v>0</v>
      </c>
      <c r="O33">
        <f>rekapitulace!H8</f>
        <v>21</v>
      </c>
      <c r="P33">
        <f t="shared" si="3"/>
        <v>0</v>
      </c>
    </row>
    <row r="34" spans="1:16" ht="38.25">
      <c r="A34" s="5">
        <v>19</v>
      </c>
      <c r="B34" s="5" t="s">
        <v>48</v>
      </c>
      <c r="C34" s="5" t="s">
        <v>94</v>
      </c>
      <c r="D34" s="5" t="s">
        <v>50</v>
      </c>
      <c r="E34" s="5" t="s">
        <v>95</v>
      </c>
      <c r="F34" s="5" t="s">
        <v>52</v>
      </c>
      <c r="G34" s="7">
        <v>1</v>
      </c>
      <c r="H34" s="28"/>
      <c r="I34" s="9">
        <f t="shared" si="2"/>
        <v>0</v>
      </c>
      <c r="O34">
        <f>rekapitulace!H8</f>
        <v>21</v>
      </c>
      <c r="P34">
        <f t="shared" si="3"/>
        <v>0</v>
      </c>
    </row>
    <row r="35" spans="1:16" ht="25.5">
      <c r="A35" s="5">
        <v>20</v>
      </c>
      <c r="B35" s="5" t="s">
        <v>48</v>
      </c>
      <c r="C35" s="5" t="s">
        <v>96</v>
      </c>
      <c r="D35" s="5" t="s">
        <v>50</v>
      </c>
      <c r="E35" s="5" t="s">
        <v>97</v>
      </c>
      <c r="F35" s="5" t="s">
        <v>52</v>
      </c>
      <c r="G35" s="7">
        <v>1</v>
      </c>
      <c r="H35" s="28"/>
      <c r="I35" s="9">
        <f t="shared" si="2"/>
        <v>0</v>
      </c>
      <c r="O35">
        <f>rekapitulace!H8</f>
        <v>21</v>
      </c>
      <c r="P35">
        <f t="shared" si="3"/>
        <v>0</v>
      </c>
    </row>
    <row r="36" spans="1:16" ht="12.75" customHeight="1">
      <c r="A36" s="10"/>
      <c r="B36" s="10"/>
      <c r="C36" s="10" t="s">
        <v>54</v>
      </c>
      <c r="D36" s="10"/>
      <c r="E36" s="10" t="s">
        <v>53</v>
      </c>
      <c r="F36" s="10"/>
      <c r="G36" s="10"/>
      <c r="H36" s="10"/>
      <c r="I36" s="10">
        <f>SUM(I16:I35)</f>
        <v>0</v>
      </c>
      <c r="P36">
        <f>ROUND(SUM(P16:P35),2)</f>
        <v>0</v>
      </c>
    </row>
    <row r="38" spans="1:16" ht="12.75" customHeight="1">
      <c r="A38" s="10"/>
      <c r="B38" s="10"/>
      <c r="C38" s="10"/>
      <c r="D38" s="10"/>
      <c r="E38" s="10" t="s">
        <v>98</v>
      </c>
      <c r="F38" s="10"/>
      <c r="G38" s="10"/>
      <c r="H38" s="10"/>
      <c r="I38" s="10">
        <f>+I13+I36</f>
        <v>0</v>
      </c>
      <c r="P38">
        <f>+P13+P36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300" verticalDpi="3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6"/>
  <sheetViews>
    <sheetView workbookViewId="0" topLeftCell="A1">
      <pane ySplit="10" topLeftCell="A38" activePane="bottomLeft" state="frozen"/>
      <selection pane="bottomLeft" activeCell="E52" sqref="E52"/>
    </sheetView>
  </sheetViews>
  <sheetFormatPr defaultColWidth="9.140625" defaultRowHeight="12.75" customHeight="1"/>
  <cols>
    <col min="1" max="1" width="6.7109375" style="0" customWidth="1"/>
    <col min="2" max="2" width="12.140625" style="0" customWidth="1"/>
    <col min="3" max="3" width="9.00390625" style="0" customWidth="1"/>
    <col min="4" max="4" width="7.7109375" style="0" customWidth="1"/>
    <col min="5" max="5" width="75.7109375" style="0" customWidth="1"/>
    <col min="6" max="6" width="9.00390625" style="0" customWidth="1"/>
    <col min="7" max="7" width="11.57421875" style="0" customWidth="1"/>
    <col min="8" max="8" width="14.00390625" style="0" customWidth="1"/>
    <col min="9" max="9" width="15.421875" style="0" customWidth="1"/>
    <col min="15" max="16" width="9.140625" style="0" hidden="1" customWidth="1"/>
  </cols>
  <sheetData>
    <row r="1" ht="12.75" customHeight="1">
      <c r="A1" s="4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4" t="s">
        <v>18</v>
      </c>
      <c r="D4" s="4"/>
      <c r="E4" s="4" t="s">
        <v>19</v>
      </c>
    </row>
    <row r="5" spans="1:5" ht="12.75" customHeight="1">
      <c r="A5" t="s">
        <v>16</v>
      </c>
      <c r="C5" s="4" t="s">
        <v>99</v>
      </c>
      <c r="D5" s="4"/>
      <c r="E5" s="4" t="s">
        <v>100</v>
      </c>
    </row>
    <row r="6" spans="1:5" ht="12.75" customHeight="1">
      <c r="A6" t="s">
        <v>17</v>
      </c>
      <c r="C6" s="4" t="s">
        <v>22</v>
      </c>
      <c r="D6" s="4"/>
      <c r="E6" s="4" t="s">
        <v>23</v>
      </c>
    </row>
    <row r="7" spans="1:5" ht="12.75" customHeight="1">
      <c r="A7" t="s">
        <v>24</v>
      </c>
      <c r="C7" s="4" t="s">
        <v>101</v>
      </c>
      <c r="D7" s="4" t="s">
        <v>102</v>
      </c>
      <c r="E7" s="4"/>
    </row>
    <row r="8" spans="1:16" s="12" customFormat="1" ht="12.75" customHeight="1">
      <c r="A8" s="27" t="s">
        <v>27</v>
      </c>
      <c r="B8" s="27" t="s">
        <v>28</v>
      </c>
      <c r="C8" s="27" t="s">
        <v>29</v>
      </c>
      <c r="D8" s="27" t="s">
        <v>30</v>
      </c>
      <c r="E8" s="27" t="s">
        <v>31</v>
      </c>
      <c r="F8" s="27" t="s">
        <v>32</v>
      </c>
      <c r="G8" s="27" t="s">
        <v>33</v>
      </c>
      <c r="H8" s="27" t="s">
        <v>34</v>
      </c>
      <c r="I8" s="27"/>
      <c r="O8" s="12" t="s">
        <v>37</v>
      </c>
      <c r="P8" s="12" t="s">
        <v>11</v>
      </c>
    </row>
    <row r="9" spans="1:15" s="12" customFormat="1" ht="12.75">
      <c r="A9" s="27"/>
      <c r="B9" s="27"/>
      <c r="C9" s="27"/>
      <c r="D9" s="27"/>
      <c r="E9" s="27"/>
      <c r="F9" s="27"/>
      <c r="G9" s="27"/>
      <c r="H9" s="13" t="s">
        <v>35</v>
      </c>
      <c r="I9" s="13" t="s">
        <v>36</v>
      </c>
      <c r="O9" s="12" t="s">
        <v>11</v>
      </c>
    </row>
    <row r="10" spans="1:9" s="12" customFormat="1" ht="12.75">
      <c r="A10" s="13" t="s">
        <v>22</v>
      </c>
      <c r="B10" s="13" t="s">
        <v>38</v>
      </c>
      <c r="C10" s="13" t="s">
        <v>39</v>
      </c>
      <c r="D10" s="13" t="s">
        <v>40</v>
      </c>
      <c r="E10" s="13" t="s">
        <v>41</v>
      </c>
      <c r="F10" s="13" t="s">
        <v>42</v>
      </c>
      <c r="G10" s="13" t="s">
        <v>43</v>
      </c>
      <c r="H10" s="13" t="s">
        <v>44</v>
      </c>
      <c r="I10" s="13" t="s">
        <v>45</v>
      </c>
    </row>
    <row r="11" spans="1:9" ht="12.75" customHeight="1">
      <c r="A11" s="6"/>
      <c r="B11" s="6"/>
      <c r="C11" s="6" t="s">
        <v>104</v>
      </c>
      <c r="D11" s="6"/>
      <c r="E11" s="6" t="s">
        <v>103</v>
      </c>
      <c r="F11" s="6"/>
      <c r="G11" s="8"/>
      <c r="H11" s="6"/>
      <c r="I11" s="8"/>
    </row>
    <row r="12" spans="1:16" ht="25.5">
      <c r="A12" s="5">
        <v>1</v>
      </c>
      <c r="B12" s="5" t="s">
        <v>48</v>
      </c>
      <c r="C12" s="5" t="s">
        <v>105</v>
      </c>
      <c r="D12" s="5" t="s">
        <v>61</v>
      </c>
      <c r="E12" s="5" t="s">
        <v>106</v>
      </c>
      <c r="F12" s="5" t="s">
        <v>107</v>
      </c>
      <c r="G12" s="7">
        <v>2.601</v>
      </c>
      <c r="H12" s="28"/>
      <c r="I12" s="9">
        <f>ROUND((H12*G12),2)</f>
        <v>0</v>
      </c>
      <c r="O12">
        <f>rekapitulace!H8</f>
        <v>21</v>
      </c>
      <c r="P12">
        <f>O12/100*I12</f>
        <v>0</v>
      </c>
    </row>
    <row r="13" ht="38.25">
      <c r="E13" s="11" t="s">
        <v>108</v>
      </c>
    </row>
    <row r="14" spans="1:16" ht="25.5">
      <c r="A14" s="5">
        <v>2</v>
      </c>
      <c r="B14" s="5" t="s">
        <v>48</v>
      </c>
      <c r="C14" s="5" t="s">
        <v>105</v>
      </c>
      <c r="D14" s="5" t="s">
        <v>63</v>
      </c>
      <c r="E14" s="5" t="s">
        <v>109</v>
      </c>
      <c r="F14" s="5" t="s">
        <v>107</v>
      </c>
      <c r="G14" s="7">
        <v>6.158</v>
      </c>
      <c r="H14" s="28"/>
      <c r="I14" s="9">
        <f>ROUND((H14*G14),2)</f>
        <v>0</v>
      </c>
      <c r="O14">
        <f>rekapitulace!H8</f>
        <v>21</v>
      </c>
      <c r="P14">
        <f>O14/100*I14</f>
        <v>0</v>
      </c>
    </row>
    <row r="15" ht="38.25">
      <c r="E15" s="11" t="s">
        <v>110</v>
      </c>
    </row>
    <row r="16" spans="1:16" ht="25.5">
      <c r="A16" s="5">
        <v>3</v>
      </c>
      <c r="B16" s="5" t="s">
        <v>48</v>
      </c>
      <c r="C16" s="5" t="s">
        <v>105</v>
      </c>
      <c r="D16" s="5" t="s">
        <v>65</v>
      </c>
      <c r="E16" s="5" t="s">
        <v>111</v>
      </c>
      <c r="F16" s="5" t="s">
        <v>107</v>
      </c>
      <c r="G16" s="7">
        <v>11.237</v>
      </c>
      <c r="H16" s="28"/>
      <c r="I16" s="9">
        <f>ROUND((H16*G16),2)</f>
        <v>0</v>
      </c>
      <c r="O16">
        <f>rekapitulace!H8</f>
        <v>21</v>
      </c>
      <c r="P16">
        <f>O16/100*I16</f>
        <v>0</v>
      </c>
    </row>
    <row r="17" ht="38.25">
      <c r="E17" s="11" t="s">
        <v>112</v>
      </c>
    </row>
    <row r="18" spans="1:16" ht="25.5">
      <c r="A18" s="5">
        <v>4</v>
      </c>
      <c r="B18" s="5" t="s">
        <v>48</v>
      </c>
      <c r="C18" s="5" t="s">
        <v>105</v>
      </c>
      <c r="D18" s="5" t="s">
        <v>67</v>
      </c>
      <c r="E18" s="5" t="s">
        <v>113</v>
      </c>
      <c r="F18" s="5" t="s">
        <v>107</v>
      </c>
      <c r="G18" s="7">
        <v>0.311</v>
      </c>
      <c r="H18" s="28"/>
      <c r="I18" s="9">
        <f>ROUND((H18*G18),2)</f>
        <v>0</v>
      </c>
      <c r="O18">
        <f>rekapitulace!H8</f>
        <v>21</v>
      </c>
      <c r="P18">
        <f>O18/100*I18</f>
        <v>0</v>
      </c>
    </row>
    <row r="19" ht="12.75">
      <c r="E19" s="11" t="s">
        <v>114</v>
      </c>
    </row>
    <row r="20" spans="1:16" ht="12.75" customHeight="1">
      <c r="A20" s="10"/>
      <c r="B20" s="10"/>
      <c r="C20" s="10" t="s">
        <v>104</v>
      </c>
      <c r="D20" s="10"/>
      <c r="E20" s="10" t="s">
        <v>103</v>
      </c>
      <c r="F20" s="10"/>
      <c r="G20" s="10"/>
      <c r="H20" s="10"/>
      <c r="I20" s="10">
        <f>SUM(I12:I19)</f>
        <v>0</v>
      </c>
      <c r="P20">
        <f>ROUND(SUM(P12:P19),2)</f>
        <v>0</v>
      </c>
    </row>
    <row r="22" spans="1:9" ht="12.75" customHeight="1">
      <c r="A22" s="6"/>
      <c r="B22" s="6"/>
      <c r="C22" s="6" t="s">
        <v>45</v>
      </c>
      <c r="D22" s="6"/>
      <c r="E22" s="6" t="s">
        <v>115</v>
      </c>
      <c r="F22" s="6"/>
      <c r="G22" s="8"/>
      <c r="H22" s="6"/>
      <c r="I22" s="8"/>
    </row>
    <row r="23" spans="1:16" ht="38.25">
      <c r="A23" s="5">
        <v>5</v>
      </c>
      <c r="B23" s="5" t="s">
        <v>48</v>
      </c>
      <c r="C23" s="5" t="s">
        <v>116</v>
      </c>
      <c r="D23" s="5" t="s">
        <v>50</v>
      </c>
      <c r="E23" s="5" t="s">
        <v>117</v>
      </c>
      <c r="F23" s="5" t="s">
        <v>118</v>
      </c>
      <c r="G23" s="7">
        <v>8.65</v>
      </c>
      <c r="H23" s="28"/>
      <c r="I23" s="9">
        <f>ROUND((H23*G23),2)</f>
        <v>0</v>
      </c>
      <c r="O23">
        <f>rekapitulace!H8</f>
        <v>21</v>
      </c>
      <c r="P23">
        <f>O23/100*I23</f>
        <v>0</v>
      </c>
    </row>
    <row r="24" ht="12.75">
      <c r="E24" s="11" t="s">
        <v>119</v>
      </c>
    </row>
    <row r="25" spans="1:16" ht="38.25">
      <c r="A25" s="5">
        <v>6</v>
      </c>
      <c r="B25" s="5" t="s">
        <v>48</v>
      </c>
      <c r="C25" s="5" t="s">
        <v>120</v>
      </c>
      <c r="D25" s="5" t="s">
        <v>50</v>
      </c>
      <c r="E25" s="5" t="s">
        <v>121</v>
      </c>
      <c r="F25" s="5" t="s">
        <v>89</v>
      </c>
      <c r="G25" s="7">
        <v>4</v>
      </c>
      <c r="H25" s="28"/>
      <c r="I25" s="9">
        <f>ROUND((H25*G25),2)</f>
        <v>0</v>
      </c>
      <c r="O25">
        <f>rekapitulace!H8</f>
        <v>21</v>
      </c>
      <c r="P25">
        <f>O25/100*I25</f>
        <v>0</v>
      </c>
    </row>
    <row r="26" ht="12.75">
      <c r="E26" s="11" t="s">
        <v>122</v>
      </c>
    </row>
    <row r="27" spans="1:16" ht="38.25">
      <c r="A27" s="5">
        <v>7</v>
      </c>
      <c r="B27" s="5" t="s">
        <v>48</v>
      </c>
      <c r="C27" s="5" t="s">
        <v>123</v>
      </c>
      <c r="D27" s="5" t="s">
        <v>50</v>
      </c>
      <c r="E27" s="5" t="s">
        <v>124</v>
      </c>
      <c r="F27" s="5" t="s">
        <v>125</v>
      </c>
      <c r="G27" s="7">
        <v>1.131</v>
      </c>
      <c r="H27" s="28"/>
      <c r="I27" s="9">
        <f>ROUND((H27*G27),2)</f>
        <v>0</v>
      </c>
      <c r="O27">
        <f>rekapitulace!H8</f>
        <v>21</v>
      </c>
      <c r="P27">
        <f>O27/100*I27</f>
        <v>0</v>
      </c>
    </row>
    <row r="28" ht="12.75">
      <c r="E28" s="11" t="s">
        <v>126</v>
      </c>
    </row>
    <row r="29" spans="1:16" ht="38.25">
      <c r="A29" s="5">
        <v>8</v>
      </c>
      <c r="B29" s="5" t="s">
        <v>48</v>
      </c>
      <c r="C29" s="5" t="s">
        <v>127</v>
      </c>
      <c r="D29" s="5" t="s">
        <v>50</v>
      </c>
      <c r="E29" s="5" t="s">
        <v>128</v>
      </c>
      <c r="F29" s="5" t="s">
        <v>125</v>
      </c>
      <c r="G29" s="7">
        <v>1.131</v>
      </c>
      <c r="H29" s="28"/>
      <c r="I29" s="9">
        <f>ROUND((H29*G29),2)</f>
        <v>0</v>
      </c>
      <c r="O29">
        <f>rekapitulace!H8</f>
        <v>21</v>
      </c>
      <c r="P29">
        <f>O29/100*I29</f>
        <v>0</v>
      </c>
    </row>
    <row r="30" ht="12.75">
      <c r="E30" s="11" t="s">
        <v>126</v>
      </c>
    </row>
    <row r="31" spans="1:16" ht="51">
      <c r="A31" s="5">
        <v>9</v>
      </c>
      <c r="B31" s="5" t="s">
        <v>48</v>
      </c>
      <c r="C31" s="5" t="s">
        <v>129</v>
      </c>
      <c r="D31" s="5" t="s">
        <v>50</v>
      </c>
      <c r="E31" s="5" t="s">
        <v>130</v>
      </c>
      <c r="F31" s="5" t="s">
        <v>125</v>
      </c>
      <c r="G31" s="7">
        <v>2.463</v>
      </c>
      <c r="H31" s="28"/>
      <c r="I31" s="9">
        <f>ROUND((H31*G31),2)</f>
        <v>0</v>
      </c>
      <c r="O31">
        <f>rekapitulace!H8</f>
        <v>21</v>
      </c>
      <c r="P31">
        <f>O31/100*I31</f>
        <v>0</v>
      </c>
    </row>
    <row r="32" ht="12.75">
      <c r="E32" s="11" t="s">
        <v>131</v>
      </c>
    </row>
    <row r="33" spans="1:16" ht="38.25">
      <c r="A33" s="5">
        <v>10</v>
      </c>
      <c r="B33" s="5" t="s">
        <v>48</v>
      </c>
      <c r="C33" s="5" t="s">
        <v>132</v>
      </c>
      <c r="D33" s="5" t="s">
        <v>50</v>
      </c>
      <c r="E33" s="5" t="s">
        <v>133</v>
      </c>
      <c r="F33" s="5" t="s">
        <v>125</v>
      </c>
      <c r="G33" s="7">
        <v>2.463</v>
      </c>
      <c r="H33" s="28"/>
      <c r="I33" s="9">
        <f>ROUND((H33*G33),2)</f>
        <v>0</v>
      </c>
      <c r="O33">
        <f>rekapitulace!H8</f>
        <v>21</v>
      </c>
      <c r="P33">
        <f>O33/100*I33</f>
        <v>0</v>
      </c>
    </row>
    <row r="34" ht="12.75">
      <c r="E34" s="11" t="s">
        <v>131</v>
      </c>
    </row>
    <row r="35" spans="1:16" ht="38.25">
      <c r="A35" s="5">
        <v>11</v>
      </c>
      <c r="B35" s="5" t="s">
        <v>48</v>
      </c>
      <c r="C35" s="5" t="s">
        <v>134</v>
      </c>
      <c r="D35" s="5" t="s">
        <v>50</v>
      </c>
      <c r="E35" s="5" t="s">
        <v>135</v>
      </c>
      <c r="F35" s="5" t="s">
        <v>125</v>
      </c>
      <c r="G35" s="7">
        <v>4.322</v>
      </c>
      <c r="H35" s="28"/>
      <c r="I35" s="9">
        <f>ROUND((H35*G35),2)</f>
        <v>0</v>
      </c>
      <c r="O35">
        <f>rekapitulace!H8</f>
        <v>21</v>
      </c>
      <c r="P35">
        <f>O35/100*I35</f>
        <v>0</v>
      </c>
    </row>
    <row r="36" ht="12.75">
      <c r="E36" s="11" t="s">
        <v>136</v>
      </c>
    </row>
    <row r="37" spans="1:16" ht="25.5">
      <c r="A37" s="5">
        <v>12</v>
      </c>
      <c r="B37" s="5" t="s">
        <v>48</v>
      </c>
      <c r="C37" s="5" t="s">
        <v>137</v>
      </c>
      <c r="D37" s="5" t="s">
        <v>50</v>
      </c>
      <c r="E37" s="5" t="s">
        <v>138</v>
      </c>
      <c r="F37" s="5" t="s">
        <v>107</v>
      </c>
      <c r="G37" s="7">
        <v>0.4</v>
      </c>
      <c r="H37" s="28"/>
      <c r="I37" s="9">
        <f>ROUND((H37*G37),2)</f>
        <v>0</v>
      </c>
      <c r="O37">
        <f>rekapitulace!H8</f>
        <v>21</v>
      </c>
      <c r="P37">
        <f>O37/100*I37</f>
        <v>0</v>
      </c>
    </row>
    <row r="38" ht="12.75">
      <c r="E38" s="11" t="s">
        <v>139</v>
      </c>
    </row>
    <row r="39" spans="1:16" ht="38.25">
      <c r="A39" s="5">
        <v>13</v>
      </c>
      <c r="B39" s="5" t="s">
        <v>48</v>
      </c>
      <c r="C39" s="5" t="s">
        <v>140</v>
      </c>
      <c r="D39" s="5" t="s">
        <v>50</v>
      </c>
      <c r="E39" s="5" t="s">
        <v>141</v>
      </c>
      <c r="F39" s="5" t="s">
        <v>107</v>
      </c>
      <c r="G39" s="7">
        <v>0.1</v>
      </c>
      <c r="H39" s="28"/>
      <c r="I39" s="9">
        <f>ROUND((H39*G39),2)</f>
        <v>0</v>
      </c>
      <c r="O39">
        <f>rekapitulace!H8</f>
        <v>21</v>
      </c>
      <c r="P39">
        <f>O39/100*I39</f>
        <v>0</v>
      </c>
    </row>
    <row r="40" spans="1:16" ht="25.5">
      <c r="A40" s="5">
        <v>14</v>
      </c>
      <c r="B40" s="5" t="s">
        <v>48</v>
      </c>
      <c r="C40" s="5" t="s">
        <v>142</v>
      </c>
      <c r="D40" s="5" t="s">
        <v>50</v>
      </c>
      <c r="E40" s="5" t="s">
        <v>143</v>
      </c>
      <c r="F40" s="5" t="s">
        <v>107</v>
      </c>
      <c r="G40" s="7">
        <v>1.884</v>
      </c>
      <c r="H40" s="28"/>
      <c r="I40" s="9">
        <f>ROUND((H40*G40),2)</f>
        <v>0</v>
      </c>
      <c r="O40">
        <f>rekapitulace!H8</f>
        <v>21</v>
      </c>
      <c r="P40">
        <f>O40/100*I40</f>
        <v>0</v>
      </c>
    </row>
    <row r="41" ht="12.75">
      <c r="E41" s="11" t="s">
        <v>144</v>
      </c>
    </row>
    <row r="42" spans="1:16" ht="38.25">
      <c r="A42" s="5">
        <v>15</v>
      </c>
      <c r="B42" s="5" t="s">
        <v>48</v>
      </c>
      <c r="C42" s="5" t="s">
        <v>145</v>
      </c>
      <c r="D42" s="5" t="s">
        <v>50</v>
      </c>
      <c r="E42" s="5" t="s">
        <v>146</v>
      </c>
      <c r="F42" s="5" t="s">
        <v>147</v>
      </c>
      <c r="G42" s="7">
        <v>13.531</v>
      </c>
      <c r="H42" s="28"/>
      <c r="I42" s="9">
        <f>ROUND((H42*G42),2)</f>
        <v>0</v>
      </c>
      <c r="O42">
        <f>rekapitulace!H8</f>
        <v>21</v>
      </c>
      <c r="P42">
        <f>O42/100*I42</f>
        <v>0</v>
      </c>
    </row>
    <row r="43" ht="12.75">
      <c r="E43" s="11" t="s">
        <v>148</v>
      </c>
    </row>
    <row r="44" spans="1:16" ht="12.75" customHeight="1">
      <c r="A44" s="10"/>
      <c r="B44" s="10"/>
      <c r="C44" s="10" t="s">
        <v>45</v>
      </c>
      <c r="D44" s="10"/>
      <c r="E44" s="10" t="s">
        <v>115</v>
      </c>
      <c r="F44" s="10"/>
      <c r="G44" s="10"/>
      <c r="H44" s="10"/>
      <c r="I44" s="10">
        <f>SUM(I23:I43)</f>
        <v>0</v>
      </c>
      <c r="P44">
        <f>ROUND(SUM(P23:P43),2)</f>
        <v>0</v>
      </c>
    </row>
    <row r="46" spans="1:16" ht="12.75" customHeight="1">
      <c r="A46" s="10"/>
      <c r="B46" s="10"/>
      <c r="C46" s="10"/>
      <c r="D46" s="10"/>
      <c r="E46" s="10" t="s">
        <v>98</v>
      </c>
      <c r="F46" s="10"/>
      <c r="G46" s="10"/>
      <c r="H46" s="10"/>
      <c r="I46" s="10">
        <f>+I20+I44</f>
        <v>0</v>
      </c>
      <c r="P46">
        <f>+P20+P44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workbookViewId="0" topLeftCell="A1">
      <pane ySplit="10" topLeftCell="A74" activePane="bottomLeft" state="frozen"/>
      <selection pane="bottomLeft" activeCell="H77" activeCellId="4" sqref="H83 H82 H81 H79 H77"/>
    </sheetView>
  </sheetViews>
  <sheetFormatPr defaultColWidth="9.140625" defaultRowHeight="12.75" customHeight="1"/>
  <cols>
    <col min="1" max="1" width="6.7109375" style="16" customWidth="1"/>
    <col min="2" max="2" width="12.140625" style="16" customWidth="1"/>
    <col min="3" max="3" width="9.00390625" style="16" customWidth="1"/>
    <col min="4" max="4" width="7.7109375" style="16" customWidth="1"/>
    <col min="5" max="5" width="75.7109375" style="16" customWidth="1"/>
    <col min="6" max="6" width="9.00390625" style="16" customWidth="1"/>
    <col min="7" max="7" width="11.57421875" style="16" customWidth="1"/>
    <col min="8" max="8" width="14.00390625" style="16" customWidth="1"/>
    <col min="9" max="9" width="15.421875" style="16" customWidth="1"/>
    <col min="10" max="10" width="9.140625" style="16" customWidth="1"/>
    <col min="11" max="11" width="9.140625" style="19" customWidth="1"/>
    <col min="12" max="14" width="9.140625" style="16" customWidth="1"/>
    <col min="15" max="16" width="9.140625" style="16" hidden="1" customWidth="1"/>
    <col min="17" max="16384" width="9.140625" style="16" customWidth="1"/>
  </cols>
  <sheetData>
    <row r="1" ht="12.75" customHeight="1">
      <c r="A1" s="18" t="s">
        <v>13</v>
      </c>
    </row>
    <row r="2" ht="12.75" customHeight="1">
      <c r="C2" s="20" t="s">
        <v>14</v>
      </c>
    </row>
    <row r="4" spans="1:5" ht="12.75" customHeight="1">
      <c r="A4" s="16" t="s">
        <v>15</v>
      </c>
      <c r="C4" s="18" t="s">
        <v>18</v>
      </c>
      <c r="D4" s="18"/>
      <c r="E4" s="18" t="s">
        <v>19</v>
      </c>
    </row>
    <row r="5" spans="1:5" ht="12.75" customHeight="1">
      <c r="A5" s="16" t="s">
        <v>16</v>
      </c>
      <c r="C5" s="18" t="s">
        <v>149</v>
      </c>
      <c r="D5" s="18"/>
      <c r="E5" s="18" t="s">
        <v>150</v>
      </c>
    </row>
    <row r="6" spans="1:5" ht="12.75" customHeight="1">
      <c r="A6" s="16" t="s">
        <v>17</v>
      </c>
      <c r="C6" s="18" t="s">
        <v>22</v>
      </c>
      <c r="D6" s="18"/>
      <c r="E6" s="18" t="s">
        <v>23</v>
      </c>
    </row>
    <row r="7" spans="1:5" ht="12.75" customHeight="1">
      <c r="A7" s="16" t="s">
        <v>24</v>
      </c>
      <c r="C7" s="18" t="s">
        <v>151</v>
      </c>
      <c r="D7" s="18" t="s">
        <v>152</v>
      </c>
      <c r="E7" s="18"/>
    </row>
    <row r="8" spans="1:16" ht="12.75" customHeight="1">
      <c r="A8" s="27" t="s">
        <v>27</v>
      </c>
      <c r="B8" s="27" t="s">
        <v>28</v>
      </c>
      <c r="C8" s="27" t="s">
        <v>29</v>
      </c>
      <c r="D8" s="27" t="s">
        <v>30</v>
      </c>
      <c r="E8" s="27" t="s">
        <v>31</v>
      </c>
      <c r="F8" s="27" t="s">
        <v>32</v>
      </c>
      <c r="G8" s="27" t="s">
        <v>33</v>
      </c>
      <c r="H8" s="27" t="s">
        <v>34</v>
      </c>
      <c r="I8" s="27"/>
      <c r="O8" s="16" t="s">
        <v>37</v>
      </c>
      <c r="P8" s="16" t="s">
        <v>11</v>
      </c>
    </row>
    <row r="9" spans="1:15" ht="12.75">
      <c r="A9" s="27"/>
      <c r="B9" s="27"/>
      <c r="C9" s="27"/>
      <c r="D9" s="27"/>
      <c r="E9" s="27"/>
      <c r="F9" s="27"/>
      <c r="G9" s="27"/>
      <c r="H9" s="15" t="s">
        <v>35</v>
      </c>
      <c r="I9" s="15" t="s">
        <v>36</v>
      </c>
      <c r="O9" s="16" t="s">
        <v>11</v>
      </c>
    </row>
    <row r="10" spans="1:9" ht="12.75">
      <c r="A10" s="15" t="s">
        <v>22</v>
      </c>
      <c r="B10" s="15" t="s">
        <v>38</v>
      </c>
      <c r="C10" s="15" t="s">
        <v>39</v>
      </c>
      <c r="D10" s="15" t="s">
        <v>40</v>
      </c>
      <c r="E10" s="15" t="s">
        <v>41</v>
      </c>
      <c r="F10" s="15" t="s">
        <v>42</v>
      </c>
      <c r="G10" s="15" t="s">
        <v>43</v>
      </c>
      <c r="H10" s="15" t="s">
        <v>44</v>
      </c>
      <c r="I10" s="15" t="s">
        <v>45</v>
      </c>
    </row>
    <row r="11" spans="1:9" ht="12.75" customHeight="1">
      <c r="A11" s="21"/>
      <c r="B11" s="21"/>
      <c r="C11" s="21" t="s">
        <v>104</v>
      </c>
      <c r="D11" s="21"/>
      <c r="E11" s="21" t="s">
        <v>103</v>
      </c>
      <c r="F11" s="21"/>
      <c r="G11" s="22"/>
      <c r="H11" s="21"/>
      <c r="I11" s="22"/>
    </row>
    <row r="12" spans="1:16" ht="25.5">
      <c r="A12" s="17">
        <v>1</v>
      </c>
      <c r="B12" s="17" t="s">
        <v>48</v>
      </c>
      <c r="C12" s="17" t="s">
        <v>105</v>
      </c>
      <c r="D12" s="17" t="s">
        <v>61</v>
      </c>
      <c r="E12" s="17" t="s">
        <v>153</v>
      </c>
      <c r="F12" s="17" t="s">
        <v>107</v>
      </c>
      <c r="G12" s="23">
        <v>335.363</v>
      </c>
      <c r="H12" s="29"/>
      <c r="I12" s="24">
        <f>ROUND((H12*G12),2)</f>
        <v>0</v>
      </c>
      <c r="O12" s="16">
        <f>rekapitulace!H8</f>
        <v>21</v>
      </c>
      <c r="P12" s="16">
        <f>O12/100*I12</f>
        <v>0</v>
      </c>
    </row>
    <row r="13" ht="63.75">
      <c r="E13" s="25" t="s">
        <v>154</v>
      </c>
    </row>
    <row r="14" spans="1:16" ht="25.5">
      <c r="A14" s="17">
        <v>2</v>
      </c>
      <c r="B14" s="17" t="s">
        <v>48</v>
      </c>
      <c r="C14" s="17" t="s">
        <v>105</v>
      </c>
      <c r="D14" s="17" t="s">
        <v>63</v>
      </c>
      <c r="E14" s="17" t="s">
        <v>109</v>
      </c>
      <c r="F14" s="17" t="s">
        <v>107</v>
      </c>
      <c r="G14" s="23">
        <v>1.125</v>
      </c>
      <c r="H14" s="29"/>
      <c r="I14" s="24">
        <f>ROUND((H14*G14),2)</f>
        <v>0</v>
      </c>
      <c r="O14" s="16">
        <f>rekapitulace!H8</f>
        <v>21</v>
      </c>
      <c r="P14" s="16">
        <f>O14/100*I14</f>
        <v>0</v>
      </c>
    </row>
    <row r="15" ht="38.25">
      <c r="E15" s="25" t="s">
        <v>155</v>
      </c>
    </row>
    <row r="16" spans="1:16" ht="63.75">
      <c r="A16" s="17">
        <v>3</v>
      </c>
      <c r="B16" s="17" t="s">
        <v>48</v>
      </c>
      <c r="C16" s="17" t="s">
        <v>156</v>
      </c>
      <c r="D16" s="17" t="s">
        <v>50</v>
      </c>
      <c r="E16" s="17" t="s">
        <v>157</v>
      </c>
      <c r="F16" s="17" t="s">
        <v>52</v>
      </c>
      <c r="G16" s="23">
        <v>1</v>
      </c>
      <c r="H16" s="29"/>
      <c r="I16" s="24">
        <f>ROUND((H16*G16),2)</f>
        <v>0</v>
      </c>
      <c r="O16" s="16">
        <f>rekapitulace!H8</f>
        <v>21</v>
      </c>
      <c r="P16" s="16">
        <f>O16/100*I16</f>
        <v>0</v>
      </c>
    </row>
    <row r="17" spans="1:16" ht="38.25">
      <c r="A17" s="17">
        <v>4</v>
      </c>
      <c r="B17" s="17" t="s">
        <v>48</v>
      </c>
      <c r="C17" s="17" t="s">
        <v>158</v>
      </c>
      <c r="D17" s="17" t="s">
        <v>50</v>
      </c>
      <c r="E17" s="17" t="s">
        <v>159</v>
      </c>
      <c r="F17" s="17" t="s">
        <v>52</v>
      </c>
      <c r="G17" s="23">
        <v>1</v>
      </c>
      <c r="H17" s="29"/>
      <c r="I17" s="24">
        <f>ROUND((H17*G17),2)</f>
        <v>0</v>
      </c>
      <c r="O17" s="16">
        <f>rekapitulace!H8</f>
        <v>21</v>
      </c>
      <c r="P17" s="16">
        <f>O17/100*I17</f>
        <v>0</v>
      </c>
    </row>
    <row r="18" spans="1:16" ht="38.25">
      <c r="A18" s="17">
        <v>5</v>
      </c>
      <c r="B18" s="17" t="s">
        <v>48</v>
      </c>
      <c r="C18" s="17" t="s">
        <v>160</v>
      </c>
      <c r="D18" s="17" t="s">
        <v>50</v>
      </c>
      <c r="E18" s="17" t="s">
        <v>161</v>
      </c>
      <c r="F18" s="17" t="s">
        <v>52</v>
      </c>
      <c r="G18" s="23">
        <v>1</v>
      </c>
      <c r="H18" s="29"/>
      <c r="I18" s="24">
        <f>ROUND((H18*G18),2)</f>
        <v>0</v>
      </c>
      <c r="O18" s="16">
        <f>rekapitulace!H8</f>
        <v>21</v>
      </c>
      <c r="P18" s="16">
        <f>O18/100*I18</f>
        <v>0</v>
      </c>
    </row>
    <row r="19" spans="1:16" ht="12.75" customHeight="1">
      <c r="A19" s="26"/>
      <c r="B19" s="26"/>
      <c r="C19" s="26" t="s">
        <v>104</v>
      </c>
      <c r="D19" s="26"/>
      <c r="E19" s="26" t="s">
        <v>103</v>
      </c>
      <c r="F19" s="26"/>
      <c r="G19" s="26"/>
      <c r="H19" s="26"/>
      <c r="I19" s="26">
        <f>SUM(I12:I18)</f>
        <v>0</v>
      </c>
      <c r="P19" s="16">
        <f>ROUND(SUM(P12:P18),2)</f>
        <v>0</v>
      </c>
    </row>
    <row r="21" spans="1:9" ht="12.75" customHeight="1">
      <c r="A21" s="21"/>
      <c r="B21" s="21"/>
      <c r="C21" s="21" t="s">
        <v>22</v>
      </c>
      <c r="D21" s="21"/>
      <c r="E21" s="21" t="s">
        <v>162</v>
      </c>
      <c r="F21" s="21"/>
      <c r="G21" s="22"/>
      <c r="H21" s="21"/>
      <c r="I21" s="22"/>
    </row>
    <row r="22" spans="1:16" ht="25.5">
      <c r="A22" s="17">
        <v>6</v>
      </c>
      <c r="B22" s="17" t="s">
        <v>48</v>
      </c>
      <c r="C22" s="17" t="s">
        <v>163</v>
      </c>
      <c r="D22" s="17" t="s">
        <v>50</v>
      </c>
      <c r="E22" s="17" t="s">
        <v>164</v>
      </c>
      <c r="F22" s="17" t="s">
        <v>147</v>
      </c>
      <c r="G22" s="23">
        <v>15.1</v>
      </c>
      <c r="H22" s="29"/>
      <c r="I22" s="24">
        <f>ROUND((H22*G22),2)</f>
        <v>0</v>
      </c>
      <c r="O22" s="16">
        <f>rekapitulace!H8</f>
        <v>21</v>
      </c>
      <c r="P22" s="16">
        <f>O22/100*I22</f>
        <v>0</v>
      </c>
    </row>
    <row r="23" spans="1:16" ht="38.25">
      <c r="A23" s="17">
        <v>7</v>
      </c>
      <c r="B23" s="17" t="s">
        <v>48</v>
      </c>
      <c r="C23" s="17" t="s">
        <v>165</v>
      </c>
      <c r="D23" s="17" t="s">
        <v>50</v>
      </c>
      <c r="E23" s="17" t="s">
        <v>166</v>
      </c>
      <c r="F23" s="17" t="s">
        <v>89</v>
      </c>
      <c r="G23" s="23">
        <v>30</v>
      </c>
      <c r="H23" s="29"/>
      <c r="I23" s="24">
        <f>ROUND((H23*G23),2)</f>
        <v>0</v>
      </c>
      <c r="O23" s="16">
        <f>rekapitulace!H8</f>
        <v>21</v>
      </c>
      <c r="P23" s="16">
        <f>O23/100*I23</f>
        <v>0</v>
      </c>
    </row>
    <row r="24" ht="12.75">
      <c r="E24" s="25" t="s">
        <v>167</v>
      </c>
    </row>
    <row r="25" spans="1:16" ht="25.5">
      <c r="A25" s="17">
        <v>8</v>
      </c>
      <c r="B25" s="17" t="s">
        <v>48</v>
      </c>
      <c r="C25" s="17" t="s">
        <v>168</v>
      </c>
      <c r="D25" s="17" t="s">
        <v>50</v>
      </c>
      <c r="E25" s="17" t="s">
        <v>433</v>
      </c>
      <c r="F25" s="17" t="s">
        <v>125</v>
      </c>
      <c r="G25" s="23">
        <v>28.589</v>
      </c>
      <c r="H25" s="29"/>
      <c r="I25" s="24">
        <f>ROUND((H25*G25),2)</f>
        <v>0</v>
      </c>
      <c r="O25" s="16">
        <f>rekapitulace!H8</f>
        <v>21</v>
      </c>
      <c r="P25" s="16">
        <f>O25/100*I25</f>
        <v>0</v>
      </c>
    </row>
    <row r="26" ht="12.75">
      <c r="E26" s="25" t="s">
        <v>170</v>
      </c>
    </row>
    <row r="27" spans="1:16" ht="38.25">
      <c r="A27" s="17">
        <v>9</v>
      </c>
      <c r="B27" s="17" t="s">
        <v>48</v>
      </c>
      <c r="C27" s="17" t="s">
        <v>171</v>
      </c>
      <c r="D27" s="17" t="s">
        <v>61</v>
      </c>
      <c r="E27" s="17" t="s">
        <v>172</v>
      </c>
      <c r="F27" s="17" t="s">
        <v>125</v>
      </c>
      <c r="G27" s="23">
        <v>1.989</v>
      </c>
      <c r="H27" s="29"/>
      <c r="I27" s="24">
        <f>ROUND((H27*G27),2)</f>
        <v>0</v>
      </c>
      <c r="O27" s="16">
        <f>rekapitulace!H8</f>
        <v>21</v>
      </c>
      <c r="P27" s="16">
        <f>O27/100*I27</f>
        <v>0</v>
      </c>
    </row>
    <row r="28" ht="12.75">
      <c r="E28" s="25" t="s">
        <v>173</v>
      </c>
    </row>
    <row r="29" spans="1:16" ht="25.5">
      <c r="A29" s="17">
        <v>10</v>
      </c>
      <c r="B29" s="17" t="s">
        <v>48</v>
      </c>
      <c r="C29" s="17" t="s">
        <v>171</v>
      </c>
      <c r="D29" s="17" t="s">
        <v>63</v>
      </c>
      <c r="E29" s="17" t="s">
        <v>174</v>
      </c>
      <c r="F29" s="17" t="s">
        <v>125</v>
      </c>
      <c r="G29" s="23">
        <v>30.578</v>
      </c>
      <c r="H29" s="29"/>
      <c r="I29" s="24">
        <f>ROUND((H29*G29),2)</f>
        <v>0</v>
      </c>
      <c r="O29" s="16">
        <f>rekapitulace!H8</f>
        <v>21</v>
      </c>
      <c r="P29" s="16">
        <f>O29/100*I29</f>
        <v>0</v>
      </c>
    </row>
    <row r="30" ht="12.75">
      <c r="E30" s="25" t="s">
        <v>175</v>
      </c>
    </row>
    <row r="31" spans="1:16" ht="38.25">
      <c r="A31" s="17">
        <v>11</v>
      </c>
      <c r="B31" s="17" t="s">
        <v>48</v>
      </c>
      <c r="C31" s="17" t="s">
        <v>176</v>
      </c>
      <c r="D31" s="17" t="s">
        <v>61</v>
      </c>
      <c r="E31" s="17" t="s">
        <v>177</v>
      </c>
      <c r="F31" s="17" t="s">
        <v>125</v>
      </c>
      <c r="G31" s="23">
        <v>120.6</v>
      </c>
      <c r="H31" s="29"/>
      <c r="I31" s="24">
        <f>ROUND((H31*G31),2)</f>
        <v>0</v>
      </c>
      <c r="O31" s="16">
        <f>rekapitulace!H8</f>
        <v>21</v>
      </c>
      <c r="P31" s="16">
        <f>O31/100*I31</f>
        <v>0</v>
      </c>
    </row>
    <row r="32" ht="12.75">
      <c r="E32" s="25" t="s">
        <v>178</v>
      </c>
    </row>
    <row r="33" spans="1:16" ht="38.25">
      <c r="A33" s="17">
        <v>12</v>
      </c>
      <c r="B33" s="17" t="s">
        <v>48</v>
      </c>
      <c r="C33" s="17" t="s">
        <v>176</v>
      </c>
      <c r="D33" s="17" t="s">
        <v>63</v>
      </c>
      <c r="E33" s="17" t="s">
        <v>179</v>
      </c>
      <c r="F33" s="17" t="s">
        <v>125</v>
      </c>
      <c r="G33" s="23">
        <v>35.297</v>
      </c>
      <c r="H33" s="29"/>
      <c r="I33" s="24">
        <f>ROUND((H33*G33),2)</f>
        <v>0</v>
      </c>
      <c r="O33" s="16">
        <f>rekapitulace!H8</f>
        <v>21</v>
      </c>
      <c r="P33" s="16">
        <f>O33/100*I33</f>
        <v>0</v>
      </c>
    </row>
    <row r="34" ht="12.75">
      <c r="E34" s="25" t="s">
        <v>180</v>
      </c>
    </row>
    <row r="35" spans="1:16" ht="38.25">
      <c r="A35" s="17">
        <v>13</v>
      </c>
      <c r="B35" s="17" t="s">
        <v>48</v>
      </c>
      <c r="C35" s="17" t="s">
        <v>176</v>
      </c>
      <c r="D35" s="17" t="s">
        <v>65</v>
      </c>
      <c r="E35" s="17" t="s">
        <v>181</v>
      </c>
      <c r="F35" s="17" t="s">
        <v>125</v>
      </c>
      <c r="G35" s="23">
        <v>20.16</v>
      </c>
      <c r="H35" s="29"/>
      <c r="I35" s="24">
        <f>ROUND((H35*G35),2)</f>
        <v>0</v>
      </c>
      <c r="O35" s="16">
        <f>rekapitulace!H8</f>
        <v>21</v>
      </c>
      <c r="P35" s="16">
        <f>O35/100*I35</f>
        <v>0</v>
      </c>
    </row>
    <row r="36" ht="12.75">
      <c r="E36" s="25" t="s">
        <v>182</v>
      </c>
    </row>
    <row r="37" spans="1:16" ht="25.5">
      <c r="A37" s="17">
        <v>14</v>
      </c>
      <c r="B37" s="17" t="s">
        <v>48</v>
      </c>
      <c r="C37" s="17" t="s">
        <v>183</v>
      </c>
      <c r="D37" s="17" t="s">
        <v>50</v>
      </c>
      <c r="E37" s="17" t="s">
        <v>184</v>
      </c>
      <c r="F37" s="17" t="s">
        <v>125</v>
      </c>
      <c r="G37" s="23">
        <v>30.578</v>
      </c>
      <c r="H37" s="29"/>
      <c r="I37" s="24">
        <f>ROUND((H37*G37),2)</f>
        <v>0</v>
      </c>
      <c r="O37" s="16">
        <f>rekapitulace!H8</f>
        <v>21</v>
      </c>
      <c r="P37" s="16">
        <f>O37/100*I37</f>
        <v>0</v>
      </c>
    </row>
    <row r="38" ht="12.75">
      <c r="E38" s="25" t="s">
        <v>175</v>
      </c>
    </row>
    <row r="39" spans="1:16" ht="25.5">
      <c r="A39" s="17">
        <v>15</v>
      </c>
      <c r="B39" s="17" t="s">
        <v>48</v>
      </c>
      <c r="C39" s="17" t="s">
        <v>185</v>
      </c>
      <c r="D39" s="17" t="s">
        <v>50</v>
      </c>
      <c r="E39" s="17" t="s">
        <v>186</v>
      </c>
      <c r="F39" s="17" t="s">
        <v>125</v>
      </c>
      <c r="G39" s="23">
        <v>120.6</v>
      </c>
      <c r="H39" s="29"/>
      <c r="I39" s="24">
        <f>ROUND((H39*G39),2)</f>
        <v>0</v>
      </c>
      <c r="O39" s="16">
        <f>rekapitulace!H8</f>
        <v>21</v>
      </c>
      <c r="P39" s="16">
        <f>O39/100*I39</f>
        <v>0</v>
      </c>
    </row>
    <row r="40" ht="12.75">
      <c r="E40" s="25" t="s">
        <v>178</v>
      </c>
    </row>
    <row r="41" spans="1:16" ht="25.5">
      <c r="A41" s="17">
        <v>16</v>
      </c>
      <c r="B41" s="17" t="s">
        <v>48</v>
      </c>
      <c r="C41" s="17" t="s">
        <v>187</v>
      </c>
      <c r="D41" s="17" t="s">
        <v>50</v>
      </c>
      <c r="E41" s="17" t="s">
        <v>188</v>
      </c>
      <c r="F41" s="17" t="s">
        <v>125</v>
      </c>
      <c r="G41" s="23">
        <v>1.989</v>
      </c>
      <c r="H41" s="29"/>
      <c r="I41" s="24">
        <f>ROUND((H41*G41),2)</f>
        <v>0</v>
      </c>
      <c r="O41" s="16">
        <f>rekapitulace!H8</f>
        <v>21</v>
      </c>
      <c r="P41" s="16">
        <f>O41/100*I41</f>
        <v>0</v>
      </c>
    </row>
    <row r="42" ht="12.75">
      <c r="E42" s="25" t="s">
        <v>173</v>
      </c>
    </row>
    <row r="43" spans="1:16" ht="38.25">
      <c r="A43" s="17">
        <v>17</v>
      </c>
      <c r="B43" s="17" t="s">
        <v>48</v>
      </c>
      <c r="C43" s="17" t="s">
        <v>189</v>
      </c>
      <c r="D43" s="17" t="s">
        <v>50</v>
      </c>
      <c r="E43" s="17" t="s">
        <v>190</v>
      </c>
      <c r="F43" s="17" t="s">
        <v>147</v>
      </c>
      <c r="G43" s="23">
        <v>272</v>
      </c>
      <c r="H43" s="29"/>
      <c r="I43" s="24">
        <f>ROUND((H43*G43),2)</f>
        <v>0</v>
      </c>
      <c r="O43" s="16">
        <f>rekapitulace!H8</f>
        <v>21</v>
      </c>
      <c r="P43" s="16">
        <f>O43/100*I43</f>
        <v>0</v>
      </c>
    </row>
    <row r="44" spans="1:16" ht="25.5">
      <c r="A44" s="17">
        <v>18</v>
      </c>
      <c r="B44" s="17" t="s">
        <v>48</v>
      </c>
      <c r="C44" s="17" t="s">
        <v>191</v>
      </c>
      <c r="D44" s="17" t="s">
        <v>50</v>
      </c>
      <c r="E44" s="17" t="s">
        <v>192</v>
      </c>
      <c r="F44" s="17" t="s">
        <v>147</v>
      </c>
      <c r="G44" s="23">
        <v>337.835</v>
      </c>
      <c r="H44" s="29"/>
      <c r="I44" s="24">
        <f>ROUND((H44*G44),2)</f>
        <v>0</v>
      </c>
      <c r="O44" s="16">
        <f>rekapitulace!H8</f>
        <v>21</v>
      </c>
      <c r="P44" s="16">
        <f>O44/100*I44</f>
        <v>0</v>
      </c>
    </row>
    <row r="45" ht="12.75">
      <c r="E45" s="25" t="s">
        <v>193</v>
      </c>
    </row>
    <row r="46" spans="1:16" ht="25.5">
      <c r="A46" s="17">
        <v>19</v>
      </c>
      <c r="B46" s="17" t="s">
        <v>48</v>
      </c>
      <c r="C46" s="17" t="s">
        <v>194</v>
      </c>
      <c r="D46" s="17" t="s">
        <v>50</v>
      </c>
      <c r="E46" s="17" t="s">
        <v>195</v>
      </c>
      <c r="F46" s="17" t="s">
        <v>147</v>
      </c>
      <c r="G46" s="23">
        <v>52.727</v>
      </c>
      <c r="H46" s="29"/>
      <c r="I46" s="24">
        <f>ROUND((H46*G46),2)</f>
        <v>0</v>
      </c>
      <c r="O46" s="16">
        <f>rekapitulace!H8</f>
        <v>21</v>
      </c>
      <c r="P46" s="16">
        <f>O46/100*I46</f>
        <v>0</v>
      </c>
    </row>
    <row r="47" ht="12.75">
      <c r="E47" s="25" t="s">
        <v>196</v>
      </c>
    </row>
    <row r="48" spans="1:16" ht="51">
      <c r="A48" s="17">
        <v>20</v>
      </c>
      <c r="B48" s="17" t="s">
        <v>48</v>
      </c>
      <c r="C48" s="17" t="s">
        <v>197</v>
      </c>
      <c r="D48" s="17" t="s">
        <v>50</v>
      </c>
      <c r="E48" s="17" t="s">
        <v>434</v>
      </c>
      <c r="F48" s="17" t="s">
        <v>147</v>
      </c>
      <c r="G48" s="23">
        <v>190.595</v>
      </c>
      <c r="H48" s="29"/>
      <c r="I48" s="24">
        <f>ROUND((H48*G48),2)</f>
        <v>0</v>
      </c>
      <c r="O48" s="16">
        <f>rekapitulace!H8</f>
        <v>21</v>
      </c>
      <c r="P48" s="16">
        <f>O48/100*I48</f>
        <v>0</v>
      </c>
    </row>
    <row r="49" ht="12.75">
      <c r="E49" s="25" t="s">
        <v>199</v>
      </c>
    </row>
    <row r="50" spans="1:16" ht="38.25">
      <c r="A50" s="17">
        <v>21</v>
      </c>
      <c r="B50" s="17" t="s">
        <v>48</v>
      </c>
      <c r="C50" s="17" t="s">
        <v>200</v>
      </c>
      <c r="D50" s="17" t="s">
        <v>50</v>
      </c>
      <c r="E50" s="17" t="s">
        <v>435</v>
      </c>
      <c r="F50" s="17" t="s">
        <v>147</v>
      </c>
      <c r="G50" s="23">
        <v>190.595</v>
      </c>
      <c r="H50" s="29"/>
      <c r="I50" s="24">
        <f>ROUND((H50*G50),2)</f>
        <v>0</v>
      </c>
      <c r="O50" s="16">
        <f>rekapitulace!H8</f>
        <v>21</v>
      </c>
      <c r="P50" s="16">
        <f>O50/100*I50</f>
        <v>0</v>
      </c>
    </row>
    <row r="51" ht="12.75">
      <c r="E51" s="25" t="s">
        <v>199</v>
      </c>
    </row>
    <row r="52" spans="1:16" ht="38.25">
      <c r="A52" s="17">
        <v>22</v>
      </c>
      <c r="B52" s="17" t="s">
        <v>48</v>
      </c>
      <c r="C52" s="17" t="s">
        <v>202</v>
      </c>
      <c r="D52" s="17" t="s">
        <v>50</v>
      </c>
      <c r="E52" s="17" t="s">
        <v>203</v>
      </c>
      <c r="F52" s="17" t="s">
        <v>147</v>
      </c>
      <c r="G52" s="23">
        <v>24.4</v>
      </c>
      <c r="H52" s="29"/>
      <c r="I52" s="24">
        <f>ROUND((H52*G52),2)</f>
        <v>0</v>
      </c>
      <c r="O52" s="16">
        <f>rekapitulace!H8</f>
        <v>21</v>
      </c>
      <c r="P52" s="16">
        <f>O52/100*I52</f>
        <v>0</v>
      </c>
    </row>
    <row r="53" ht="12.75">
      <c r="E53" s="25" t="s">
        <v>204</v>
      </c>
    </row>
    <row r="54" spans="1:16" ht="12.75" customHeight="1">
      <c r="A54" s="26"/>
      <c r="B54" s="26"/>
      <c r="C54" s="26" t="s">
        <v>22</v>
      </c>
      <c r="D54" s="26"/>
      <c r="E54" s="26" t="s">
        <v>162</v>
      </c>
      <c r="F54" s="26"/>
      <c r="G54" s="26"/>
      <c r="H54" s="26"/>
      <c r="I54" s="26">
        <f>SUM(I22:I53)</f>
        <v>0</v>
      </c>
      <c r="P54" s="16">
        <f>ROUND(SUM(P22:P53),2)</f>
        <v>0</v>
      </c>
    </row>
    <row r="56" spans="1:9" ht="12.75" customHeight="1">
      <c r="A56" s="21"/>
      <c r="B56" s="21"/>
      <c r="C56" s="21" t="s">
        <v>38</v>
      </c>
      <c r="D56" s="21"/>
      <c r="E56" s="21" t="s">
        <v>205</v>
      </c>
      <c r="F56" s="21"/>
      <c r="G56" s="22"/>
      <c r="H56" s="21"/>
      <c r="I56" s="22"/>
    </row>
    <row r="57" spans="1:16" ht="38.25">
      <c r="A57" s="17">
        <v>23</v>
      </c>
      <c r="B57" s="17" t="s">
        <v>48</v>
      </c>
      <c r="C57" s="17" t="s">
        <v>206</v>
      </c>
      <c r="D57" s="17" t="s">
        <v>50</v>
      </c>
      <c r="E57" s="17" t="s">
        <v>207</v>
      </c>
      <c r="F57" s="17" t="s">
        <v>147</v>
      </c>
      <c r="G57" s="23">
        <v>235.371</v>
      </c>
      <c r="H57" s="29"/>
      <c r="I57" s="24">
        <f>ROUND((H57*G57),2)</f>
        <v>0</v>
      </c>
      <c r="O57" s="16">
        <f>rekapitulace!H8</f>
        <v>21</v>
      </c>
      <c r="P57" s="16">
        <f>O57/100*I57</f>
        <v>0</v>
      </c>
    </row>
    <row r="58" spans="1:16" ht="12.75" customHeight="1">
      <c r="A58" s="26"/>
      <c r="B58" s="26"/>
      <c r="C58" s="26" t="s">
        <v>38</v>
      </c>
      <c r="D58" s="26"/>
      <c r="E58" s="26" t="s">
        <v>205</v>
      </c>
      <c r="F58" s="26"/>
      <c r="G58" s="26"/>
      <c r="H58" s="26"/>
      <c r="I58" s="26">
        <f>SUM(I57:I57)</f>
        <v>0</v>
      </c>
      <c r="P58" s="16">
        <f>ROUND(SUM(P57:P57),2)</f>
        <v>0</v>
      </c>
    </row>
    <row r="60" spans="1:9" ht="12.75" customHeight="1">
      <c r="A60" s="21"/>
      <c r="B60" s="21"/>
      <c r="C60" s="21" t="s">
        <v>41</v>
      </c>
      <c r="D60" s="21"/>
      <c r="E60" s="21" t="s">
        <v>208</v>
      </c>
      <c r="F60" s="21"/>
      <c r="G60" s="22"/>
      <c r="H60" s="21"/>
      <c r="I60" s="22"/>
    </row>
    <row r="61" spans="1:16" ht="25.5">
      <c r="A61" s="17">
        <v>24</v>
      </c>
      <c r="B61" s="17" t="s">
        <v>48</v>
      </c>
      <c r="C61" s="17" t="s">
        <v>209</v>
      </c>
      <c r="D61" s="17" t="s">
        <v>50</v>
      </c>
      <c r="E61" s="17" t="s">
        <v>210</v>
      </c>
      <c r="F61" s="17" t="s">
        <v>125</v>
      </c>
      <c r="G61" s="23">
        <v>31.32</v>
      </c>
      <c r="H61" s="29"/>
      <c r="I61" s="24">
        <f>ROUND((H61*G61),2)</f>
        <v>0</v>
      </c>
      <c r="O61" s="16">
        <f>rekapitulace!H8</f>
        <v>21</v>
      </c>
      <c r="P61" s="16">
        <f>O61/100*I61</f>
        <v>0</v>
      </c>
    </row>
    <row r="62" ht="12.75">
      <c r="E62" s="25" t="s">
        <v>211</v>
      </c>
    </row>
    <row r="63" spans="1:16" ht="38.25">
      <c r="A63" s="17">
        <v>25</v>
      </c>
      <c r="B63" s="17" t="s">
        <v>48</v>
      </c>
      <c r="C63" s="17" t="s">
        <v>212</v>
      </c>
      <c r="D63" s="17" t="s">
        <v>50</v>
      </c>
      <c r="E63" s="17" t="s">
        <v>213</v>
      </c>
      <c r="F63" s="17" t="s">
        <v>147</v>
      </c>
      <c r="G63" s="23">
        <v>26.516</v>
      </c>
      <c r="H63" s="29"/>
      <c r="I63" s="24">
        <f>ROUND((H63*G63),2)</f>
        <v>0</v>
      </c>
      <c r="O63" s="16">
        <f>rekapitulace!H8</f>
        <v>21</v>
      </c>
      <c r="P63" s="16">
        <f>O63/100*I63</f>
        <v>0</v>
      </c>
    </row>
    <row r="64" ht="12.75">
      <c r="E64" s="25" t="s">
        <v>214</v>
      </c>
    </row>
    <row r="65" spans="1:16" ht="25.5">
      <c r="A65" s="17">
        <v>26</v>
      </c>
      <c r="B65" s="17" t="s">
        <v>48</v>
      </c>
      <c r="C65" s="17" t="s">
        <v>215</v>
      </c>
      <c r="D65" s="17" t="s">
        <v>50</v>
      </c>
      <c r="E65" s="17" t="s">
        <v>216</v>
      </c>
      <c r="F65" s="17" t="s">
        <v>125</v>
      </c>
      <c r="G65" s="23">
        <v>20.16</v>
      </c>
      <c r="H65" s="29"/>
      <c r="I65" s="24">
        <f>ROUND((H65*G65),2)</f>
        <v>0</v>
      </c>
      <c r="O65" s="16">
        <f>rekapitulace!H8</f>
        <v>21</v>
      </c>
      <c r="P65" s="16">
        <f>O65/100*I65</f>
        <v>0</v>
      </c>
    </row>
    <row r="66" ht="12.75">
      <c r="E66" s="25" t="s">
        <v>182</v>
      </c>
    </row>
    <row r="67" spans="1:16" ht="38.25">
      <c r="A67" s="17">
        <v>27</v>
      </c>
      <c r="B67" s="17" t="s">
        <v>48</v>
      </c>
      <c r="C67" s="17" t="s">
        <v>217</v>
      </c>
      <c r="D67" s="17" t="s">
        <v>50</v>
      </c>
      <c r="E67" s="17" t="s">
        <v>218</v>
      </c>
      <c r="F67" s="17" t="s">
        <v>125</v>
      </c>
      <c r="G67" s="23">
        <v>21.285</v>
      </c>
      <c r="H67" s="29"/>
      <c r="I67" s="24">
        <f>ROUND((H67*G67),2)</f>
        <v>0</v>
      </c>
      <c r="O67" s="16">
        <f>rekapitulace!H8</f>
        <v>21</v>
      </c>
      <c r="P67" s="16">
        <f>O67/100*I67</f>
        <v>0</v>
      </c>
    </row>
    <row r="68" ht="12.75">
      <c r="E68" s="25" t="s">
        <v>219</v>
      </c>
    </row>
    <row r="69" spans="1:16" ht="12.75" customHeight="1">
      <c r="A69" s="26"/>
      <c r="B69" s="26"/>
      <c r="C69" s="26" t="s">
        <v>41</v>
      </c>
      <c r="D69" s="26"/>
      <c r="E69" s="26" t="s">
        <v>208</v>
      </c>
      <c r="F69" s="26"/>
      <c r="G69" s="26"/>
      <c r="H69" s="26"/>
      <c r="I69" s="26">
        <f>SUM(I61:I68)</f>
        <v>0</v>
      </c>
      <c r="P69" s="16">
        <f>ROUND(SUM(P61:P68),2)</f>
        <v>0</v>
      </c>
    </row>
    <row r="71" spans="1:9" ht="12.75" customHeight="1">
      <c r="A71" s="21"/>
      <c r="B71" s="21"/>
      <c r="C71" s="21" t="s">
        <v>43</v>
      </c>
      <c r="D71" s="21"/>
      <c r="E71" s="21" t="s">
        <v>220</v>
      </c>
      <c r="F71" s="21"/>
      <c r="G71" s="22"/>
      <c r="H71" s="21"/>
      <c r="I71" s="22"/>
    </row>
    <row r="72" spans="1:16" ht="102">
      <c r="A72" s="17">
        <v>28</v>
      </c>
      <c r="B72" s="17" t="s">
        <v>48</v>
      </c>
      <c r="C72" s="17" t="s">
        <v>221</v>
      </c>
      <c r="D72" s="17" t="s">
        <v>50</v>
      </c>
      <c r="E72" s="17" t="s">
        <v>436</v>
      </c>
      <c r="F72" s="17" t="s">
        <v>147</v>
      </c>
      <c r="G72" s="23">
        <v>66</v>
      </c>
      <c r="H72" s="29"/>
      <c r="I72" s="24">
        <f>ROUND((H72*G72),2)</f>
        <v>0</v>
      </c>
      <c r="O72" s="16">
        <f>rekapitulace!H8</f>
        <v>21</v>
      </c>
      <c r="P72" s="16">
        <f>O72/100*I72</f>
        <v>0</v>
      </c>
    </row>
    <row r="73" ht="12.75">
      <c r="E73" s="25" t="s">
        <v>432</v>
      </c>
    </row>
    <row r="74" spans="1:16" ht="12.75" customHeight="1">
      <c r="A74" s="26"/>
      <c r="B74" s="26"/>
      <c r="C74" s="26" t="s">
        <v>43</v>
      </c>
      <c r="D74" s="26"/>
      <c r="E74" s="26" t="s">
        <v>220</v>
      </c>
      <c r="F74" s="26"/>
      <c r="G74" s="26"/>
      <c r="H74" s="26"/>
      <c r="I74" s="26">
        <f>SUM(I72:I73)</f>
        <v>0</v>
      </c>
      <c r="P74" s="16">
        <f>ROUND(SUM(P72:P73),2)</f>
        <v>0</v>
      </c>
    </row>
    <row r="76" spans="1:9" ht="12.75" customHeight="1">
      <c r="A76" s="21"/>
      <c r="B76" s="21"/>
      <c r="C76" s="21" t="s">
        <v>45</v>
      </c>
      <c r="D76" s="21"/>
      <c r="E76" s="21" t="s">
        <v>115</v>
      </c>
      <c r="F76" s="21"/>
      <c r="G76" s="22"/>
      <c r="H76" s="21"/>
      <c r="I76" s="22"/>
    </row>
    <row r="77" spans="1:16" ht="38.25">
      <c r="A77" s="17">
        <v>29</v>
      </c>
      <c r="B77" s="17" t="s">
        <v>48</v>
      </c>
      <c r="C77" s="17" t="s">
        <v>223</v>
      </c>
      <c r="D77" s="17" t="s">
        <v>50</v>
      </c>
      <c r="E77" s="17" t="s">
        <v>224</v>
      </c>
      <c r="F77" s="17" t="s">
        <v>118</v>
      </c>
      <c r="G77" s="23">
        <v>8</v>
      </c>
      <c r="H77" s="29"/>
      <c r="I77" s="24">
        <f>ROUND((H77*G77),2)</f>
        <v>0</v>
      </c>
      <c r="O77" s="16">
        <f>rekapitulace!H8</f>
        <v>21</v>
      </c>
      <c r="P77" s="16">
        <f>O77/100*I77</f>
        <v>0</v>
      </c>
    </row>
    <row r="78" ht="12.75">
      <c r="E78" s="25" t="s">
        <v>225</v>
      </c>
    </row>
    <row r="79" spans="1:16" ht="51">
      <c r="A79" s="17">
        <v>30</v>
      </c>
      <c r="B79" s="17" t="s">
        <v>48</v>
      </c>
      <c r="C79" s="17" t="s">
        <v>226</v>
      </c>
      <c r="D79" s="17" t="s">
        <v>50</v>
      </c>
      <c r="E79" s="17" t="s">
        <v>227</v>
      </c>
      <c r="F79" s="17" t="s">
        <v>118</v>
      </c>
      <c r="G79" s="23">
        <v>8</v>
      </c>
      <c r="H79" s="29"/>
      <c r="I79" s="24">
        <f>ROUND((H79*G79),2)</f>
        <v>0</v>
      </c>
      <c r="O79" s="16">
        <f>rekapitulace!H8</f>
        <v>21</v>
      </c>
      <c r="P79" s="16">
        <f>O79/100*I79</f>
        <v>0</v>
      </c>
    </row>
    <row r="80" ht="12.75">
      <c r="E80" s="25" t="s">
        <v>225</v>
      </c>
    </row>
    <row r="81" spans="1:16" ht="25.5">
      <c r="A81" s="17">
        <v>31</v>
      </c>
      <c r="B81" s="17" t="s">
        <v>48</v>
      </c>
      <c r="C81" s="17" t="s">
        <v>228</v>
      </c>
      <c r="D81" s="17" t="s">
        <v>50</v>
      </c>
      <c r="E81" s="17" t="s">
        <v>229</v>
      </c>
      <c r="F81" s="17" t="s">
        <v>118</v>
      </c>
      <c r="G81" s="23">
        <v>48</v>
      </c>
      <c r="H81" s="29"/>
      <c r="I81" s="24">
        <f>ROUND((H81*G81),2)</f>
        <v>0</v>
      </c>
      <c r="O81" s="16">
        <f>rekapitulace!H8</f>
        <v>21</v>
      </c>
      <c r="P81" s="16">
        <f>O81/100*I81</f>
        <v>0</v>
      </c>
    </row>
    <row r="82" spans="1:16" ht="25.5">
      <c r="A82" s="17">
        <v>32</v>
      </c>
      <c r="B82" s="17" t="s">
        <v>48</v>
      </c>
      <c r="C82" s="17" t="s">
        <v>230</v>
      </c>
      <c r="D82" s="17" t="s">
        <v>50</v>
      </c>
      <c r="E82" s="17" t="s">
        <v>231</v>
      </c>
      <c r="F82" s="17" t="s">
        <v>118</v>
      </c>
      <c r="G82" s="23">
        <v>48</v>
      </c>
      <c r="H82" s="29"/>
      <c r="I82" s="24">
        <f>ROUND((H82*G82),2)</f>
        <v>0</v>
      </c>
      <c r="O82" s="16">
        <f>rekapitulace!H8</f>
        <v>21</v>
      </c>
      <c r="P82" s="16">
        <f>O82/100*I82</f>
        <v>0</v>
      </c>
    </row>
    <row r="83" spans="1:16" ht="38.25">
      <c r="A83" s="17">
        <v>33</v>
      </c>
      <c r="B83" s="17" t="s">
        <v>48</v>
      </c>
      <c r="C83" s="17" t="s">
        <v>232</v>
      </c>
      <c r="D83" s="17" t="s">
        <v>50</v>
      </c>
      <c r="E83" s="17" t="s">
        <v>233</v>
      </c>
      <c r="F83" s="17" t="s">
        <v>118</v>
      </c>
      <c r="G83" s="23">
        <v>79.2</v>
      </c>
      <c r="H83" s="29"/>
      <c r="I83" s="24">
        <f>ROUND((H83*G83),2)</f>
        <v>0</v>
      </c>
      <c r="O83" s="16">
        <f>rekapitulace!H8</f>
        <v>21</v>
      </c>
      <c r="P83" s="16">
        <f>O83/100*I83</f>
        <v>0</v>
      </c>
    </row>
    <row r="84" ht="12.75">
      <c r="E84" s="25" t="s">
        <v>222</v>
      </c>
    </row>
    <row r="85" spans="1:16" ht="12.75" customHeight="1">
      <c r="A85" s="26"/>
      <c r="B85" s="26"/>
      <c r="C85" s="26" t="s">
        <v>45</v>
      </c>
      <c r="D85" s="26"/>
      <c r="E85" s="26" t="s">
        <v>115</v>
      </c>
      <c r="F85" s="26"/>
      <c r="G85" s="26"/>
      <c r="H85" s="26"/>
      <c r="I85" s="26">
        <f>SUM(I77:I84)</f>
        <v>0</v>
      </c>
      <c r="P85" s="16">
        <f>ROUND(SUM(P77:P84),2)</f>
        <v>0</v>
      </c>
    </row>
    <row r="87" spans="1:16" ht="12.75" customHeight="1">
      <c r="A87" s="26"/>
      <c r="B87" s="26"/>
      <c r="C87" s="26"/>
      <c r="D87" s="26"/>
      <c r="E87" s="26" t="s">
        <v>98</v>
      </c>
      <c r="F87" s="26"/>
      <c r="G87" s="26"/>
      <c r="H87" s="26"/>
      <c r="I87" s="26">
        <f>+I19+I54+I58+I69+I74+I85</f>
        <v>0</v>
      </c>
      <c r="P87" s="16">
        <f>+P19+P54+P58+P69+P74+P85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300" verticalDpi="300" orientation="landscape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82"/>
  <sheetViews>
    <sheetView workbookViewId="0" topLeftCell="A1">
      <pane ySplit="10" topLeftCell="A11" activePane="bottomLeft" state="frozen"/>
      <selection pane="bottomLeft" activeCell="R177" sqref="R177"/>
    </sheetView>
  </sheetViews>
  <sheetFormatPr defaultColWidth="9.140625" defaultRowHeight="12.75" customHeight="1"/>
  <cols>
    <col min="1" max="1" width="6.7109375" style="0" customWidth="1"/>
    <col min="2" max="2" width="12.140625" style="0" customWidth="1"/>
    <col min="3" max="3" width="9.00390625" style="0" customWidth="1"/>
    <col min="4" max="4" width="7.7109375" style="0" customWidth="1"/>
    <col min="5" max="5" width="75.7109375" style="0" customWidth="1"/>
    <col min="6" max="6" width="9.00390625" style="0" customWidth="1"/>
    <col min="7" max="7" width="11.57421875" style="0" customWidth="1"/>
    <col min="8" max="8" width="14.00390625" style="0" customWidth="1"/>
    <col min="9" max="9" width="15.421875" style="0" customWidth="1"/>
    <col min="15" max="16" width="9.140625" style="0" hidden="1" customWidth="1"/>
  </cols>
  <sheetData>
    <row r="1" ht="12.75" customHeight="1">
      <c r="A1" s="4" t="s">
        <v>13</v>
      </c>
    </row>
    <row r="2" ht="12.75" customHeight="1">
      <c r="C2" s="1" t="s">
        <v>14</v>
      </c>
    </row>
    <row r="4" spans="1:5" ht="12.75" customHeight="1">
      <c r="A4" t="s">
        <v>15</v>
      </c>
      <c r="C4" s="4" t="s">
        <v>18</v>
      </c>
      <c r="D4" s="4"/>
      <c r="E4" s="4" t="s">
        <v>19</v>
      </c>
    </row>
    <row r="5" spans="1:5" ht="12.75" customHeight="1">
      <c r="A5" t="s">
        <v>16</v>
      </c>
      <c r="C5" s="4" t="s">
        <v>234</v>
      </c>
      <c r="D5" s="4"/>
      <c r="E5" s="4" t="s">
        <v>235</v>
      </c>
    </row>
    <row r="6" spans="1:5" ht="12.75" customHeight="1">
      <c r="A6" t="s">
        <v>17</v>
      </c>
      <c r="C6" s="4" t="s">
        <v>22</v>
      </c>
      <c r="D6" s="4"/>
      <c r="E6" s="4" t="s">
        <v>23</v>
      </c>
    </row>
    <row r="7" spans="1:5" ht="12.75" customHeight="1">
      <c r="A7" t="s">
        <v>24</v>
      </c>
      <c r="C7" s="4" t="s">
        <v>101</v>
      </c>
      <c r="D7" s="4" t="s">
        <v>102</v>
      </c>
      <c r="E7" s="4"/>
    </row>
    <row r="8" spans="1:16" s="12" customFormat="1" ht="12.75" customHeight="1">
      <c r="A8" s="27" t="s">
        <v>27</v>
      </c>
      <c r="B8" s="27" t="s">
        <v>28</v>
      </c>
      <c r="C8" s="27" t="s">
        <v>29</v>
      </c>
      <c r="D8" s="27" t="s">
        <v>30</v>
      </c>
      <c r="E8" s="27" t="s">
        <v>31</v>
      </c>
      <c r="F8" s="27" t="s">
        <v>32</v>
      </c>
      <c r="G8" s="27" t="s">
        <v>33</v>
      </c>
      <c r="H8" s="27" t="s">
        <v>34</v>
      </c>
      <c r="I8" s="27"/>
      <c r="O8" s="12" t="s">
        <v>37</v>
      </c>
      <c r="P8" s="12" t="s">
        <v>11</v>
      </c>
    </row>
    <row r="9" spans="1:15" s="12" customFormat="1" ht="12.75">
      <c r="A9" s="27"/>
      <c r="B9" s="27"/>
      <c r="C9" s="27"/>
      <c r="D9" s="27"/>
      <c r="E9" s="27"/>
      <c r="F9" s="27"/>
      <c r="G9" s="27"/>
      <c r="H9" s="13" t="s">
        <v>35</v>
      </c>
      <c r="I9" s="13" t="s">
        <v>36</v>
      </c>
      <c r="O9" s="12" t="s">
        <v>11</v>
      </c>
    </row>
    <row r="10" spans="1:9" s="12" customFormat="1" ht="12.75">
      <c r="A10" s="13" t="s">
        <v>22</v>
      </c>
      <c r="B10" s="13" t="s">
        <v>38</v>
      </c>
      <c r="C10" s="13" t="s">
        <v>39</v>
      </c>
      <c r="D10" s="13" t="s">
        <v>40</v>
      </c>
      <c r="E10" s="13" t="s">
        <v>41</v>
      </c>
      <c r="F10" s="13" t="s">
        <v>42</v>
      </c>
      <c r="G10" s="13" t="s">
        <v>43</v>
      </c>
      <c r="H10" s="13" t="s">
        <v>44</v>
      </c>
      <c r="I10" s="13" t="s">
        <v>45</v>
      </c>
    </row>
    <row r="11" spans="1:9" ht="12.75" customHeight="1">
      <c r="A11" s="6"/>
      <c r="B11" s="6"/>
      <c r="C11" s="6" t="s">
        <v>104</v>
      </c>
      <c r="D11" s="6"/>
      <c r="E11" s="6" t="s">
        <v>103</v>
      </c>
      <c r="F11" s="6"/>
      <c r="G11" s="8"/>
      <c r="H11" s="6"/>
      <c r="I11" s="8"/>
    </row>
    <row r="12" spans="1:16" ht="25.5">
      <c r="A12" s="5">
        <v>1</v>
      </c>
      <c r="B12" s="5" t="s">
        <v>48</v>
      </c>
      <c r="C12" s="5" t="s">
        <v>105</v>
      </c>
      <c r="D12" s="5" t="s">
        <v>61</v>
      </c>
      <c r="E12" s="5" t="s">
        <v>153</v>
      </c>
      <c r="F12" s="5" t="s">
        <v>107</v>
      </c>
      <c r="G12" s="7">
        <v>106.508</v>
      </c>
      <c r="H12" s="28"/>
      <c r="I12" s="9">
        <f>ROUND((H12*G12),2)</f>
        <v>0</v>
      </c>
      <c r="O12">
        <f>rekapitulace!H8</f>
        <v>21</v>
      </c>
      <c r="P12">
        <f>O12/100*I12</f>
        <v>0</v>
      </c>
    </row>
    <row r="13" ht="114.75">
      <c r="E13" s="11" t="s">
        <v>236</v>
      </c>
    </row>
    <row r="14" spans="1:16" ht="25.5">
      <c r="A14" s="5">
        <v>2</v>
      </c>
      <c r="B14" s="5" t="s">
        <v>48</v>
      </c>
      <c r="C14" s="5" t="s">
        <v>105</v>
      </c>
      <c r="D14" s="5" t="s">
        <v>63</v>
      </c>
      <c r="E14" s="5" t="s">
        <v>237</v>
      </c>
      <c r="F14" s="5" t="s">
        <v>107</v>
      </c>
      <c r="G14" s="7">
        <v>38.648</v>
      </c>
      <c r="H14" s="28"/>
      <c r="I14" s="9">
        <f>ROUND((H14*G14),2)</f>
        <v>0</v>
      </c>
      <c r="O14">
        <f>rekapitulace!H8</f>
        <v>21</v>
      </c>
      <c r="P14">
        <f>O14/100*I14</f>
        <v>0</v>
      </c>
    </row>
    <row r="15" ht="38.25">
      <c r="E15" s="11" t="s">
        <v>238</v>
      </c>
    </row>
    <row r="16" spans="1:16" ht="25.5">
      <c r="A16" s="5">
        <v>3</v>
      </c>
      <c r="B16" s="5" t="s">
        <v>48</v>
      </c>
      <c r="C16" s="5" t="s">
        <v>105</v>
      </c>
      <c r="D16" s="5" t="s">
        <v>65</v>
      </c>
      <c r="E16" s="5" t="s">
        <v>239</v>
      </c>
      <c r="F16" s="5" t="s">
        <v>107</v>
      </c>
      <c r="G16" s="7">
        <v>28.884</v>
      </c>
      <c r="H16" s="28"/>
      <c r="I16" s="9">
        <f>ROUND((H16*G16),2)</f>
        <v>0</v>
      </c>
      <c r="O16">
        <f>rekapitulace!H8</f>
        <v>21</v>
      </c>
      <c r="P16">
        <f>O16/100*I16</f>
        <v>0</v>
      </c>
    </row>
    <row r="17" ht="38.25">
      <c r="E17" s="11" t="s">
        <v>240</v>
      </c>
    </row>
    <row r="18" spans="1:16" ht="38.25">
      <c r="A18" s="5">
        <v>4</v>
      </c>
      <c r="B18" s="5" t="s">
        <v>48</v>
      </c>
      <c r="C18" s="5" t="s">
        <v>160</v>
      </c>
      <c r="D18" s="5" t="s">
        <v>50</v>
      </c>
      <c r="E18" s="5" t="s">
        <v>241</v>
      </c>
      <c r="F18" s="5" t="s">
        <v>52</v>
      </c>
      <c r="G18" s="7">
        <v>1</v>
      </c>
      <c r="H18" s="28"/>
      <c r="I18" s="9">
        <f>ROUND((H18*G18),2)</f>
        <v>0</v>
      </c>
      <c r="O18">
        <f>rekapitulace!H8</f>
        <v>21</v>
      </c>
      <c r="P18">
        <f>O18/100*I18</f>
        <v>0</v>
      </c>
    </row>
    <row r="19" spans="1:16" ht="12.75" customHeight="1">
      <c r="A19" s="10"/>
      <c r="B19" s="10"/>
      <c r="C19" s="10" t="s">
        <v>104</v>
      </c>
      <c r="D19" s="10"/>
      <c r="E19" s="10" t="s">
        <v>103</v>
      </c>
      <c r="F19" s="10"/>
      <c r="G19" s="10"/>
      <c r="H19" s="10"/>
      <c r="I19" s="10">
        <f>SUM(I12:I18)</f>
        <v>0</v>
      </c>
      <c r="P19">
        <f>ROUND(SUM(P12:P18),2)</f>
        <v>0</v>
      </c>
    </row>
    <row r="21" spans="1:9" ht="12.75" customHeight="1">
      <c r="A21" s="6"/>
      <c r="B21" s="6"/>
      <c r="C21" s="6" t="s">
        <v>22</v>
      </c>
      <c r="D21" s="6"/>
      <c r="E21" s="6" t="s">
        <v>162</v>
      </c>
      <c r="F21" s="6"/>
      <c r="G21" s="8"/>
      <c r="H21" s="6"/>
      <c r="I21" s="8"/>
    </row>
    <row r="22" spans="1:16" ht="25.5">
      <c r="A22" s="5">
        <v>5</v>
      </c>
      <c r="B22" s="5" t="s">
        <v>48</v>
      </c>
      <c r="C22" s="5" t="s">
        <v>242</v>
      </c>
      <c r="D22" s="5" t="s">
        <v>50</v>
      </c>
      <c r="E22" s="5" t="s">
        <v>243</v>
      </c>
      <c r="F22" s="5" t="s">
        <v>125</v>
      </c>
      <c r="G22" s="7">
        <v>6.337</v>
      </c>
      <c r="H22" s="28"/>
      <c r="I22" s="9">
        <f>ROUND((H22*G22),2)</f>
        <v>0</v>
      </c>
      <c r="O22">
        <f>rekapitulace!H8</f>
        <v>21</v>
      </c>
      <c r="P22">
        <f>O22/100*I22</f>
        <v>0</v>
      </c>
    </row>
    <row r="23" ht="12.75">
      <c r="E23" s="11" t="s">
        <v>244</v>
      </c>
    </row>
    <row r="24" spans="1:16" ht="51">
      <c r="A24" s="5">
        <v>6</v>
      </c>
      <c r="B24" s="5" t="s">
        <v>48</v>
      </c>
      <c r="C24" s="5" t="s">
        <v>245</v>
      </c>
      <c r="D24" s="5" t="s">
        <v>50</v>
      </c>
      <c r="E24" s="5" t="s">
        <v>246</v>
      </c>
      <c r="F24" s="5" t="s">
        <v>125</v>
      </c>
      <c r="G24" s="7">
        <v>19.324</v>
      </c>
      <c r="H24" s="28"/>
      <c r="I24" s="9">
        <f>ROUND((H24*G24),2)</f>
        <v>0</v>
      </c>
      <c r="O24">
        <f>rekapitulace!H8</f>
        <v>21</v>
      </c>
      <c r="P24">
        <f>O24/100*I24</f>
        <v>0</v>
      </c>
    </row>
    <row r="25" ht="12.75">
      <c r="E25" s="11" t="s">
        <v>247</v>
      </c>
    </row>
    <row r="26" spans="1:16" ht="38.25">
      <c r="A26" s="5">
        <v>7</v>
      </c>
      <c r="B26" s="5" t="s">
        <v>48</v>
      </c>
      <c r="C26" s="5" t="s">
        <v>248</v>
      </c>
      <c r="D26" s="5" t="s">
        <v>50</v>
      </c>
      <c r="E26" s="5" t="s">
        <v>249</v>
      </c>
      <c r="F26" s="5" t="s">
        <v>125</v>
      </c>
      <c r="G26" s="7">
        <v>6.792</v>
      </c>
      <c r="H26" s="28"/>
      <c r="I26" s="9">
        <f>ROUND((H26*G26),2)</f>
        <v>0</v>
      </c>
      <c r="O26">
        <f>rekapitulace!H8</f>
        <v>21</v>
      </c>
      <c r="P26">
        <f>O26/100*I26</f>
        <v>0</v>
      </c>
    </row>
    <row r="27" ht="12.75">
      <c r="E27" s="11" t="s">
        <v>250</v>
      </c>
    </row>
    <row r="28" spans="1:16" ht="25.5">
      <c r="A28" s="5">
        <v>8</v>
      </c>
      <c r="B28" s="5" t="s">
        <v>48</v>
      </c>
      <c r="C28" s="5" t="s">
        <v>251</v>
      </c>
      <c r="D28" s="5" t="s">
        <v>50</v>
      </c>
      <c r="E28" s="5" t="s">
        <v>252</v>
      </c>
      <c r="F28" s="5" t="s">
        <v>253</v>
      </c>
      <c r="G28" s="7">
        <v>840</v>
      </c>
      <c r="H28" s="28"/>
      <c r="I28" s="9">
        <f>ROUND((H28*G28),2)</f>
        <v>0</v>
      </c>
      <c r="O28">
        <f>rekapitulace!H8</f>
        <v>21</v>
      </c>
      <c r="P28">
        <f>O28/100*I28</f>
        <v>0</v>
      </c>
    </row>
    <row r="29" ht="12.75">
      <c r="E29" s="11" t="s">
        <v>254</v>
      </c>
    </row>
    <row r="30" spans="1:16" ht="25.5">
      <c r="A30" s="5">
        <v>9</v>
      </c>
      <c r="B30" s="5" t="s">
        <v>48</v>
      </c>
      <c r="C30" s="5" t="s">
        <v>168</v>
      </c>
      <c r="D30" s="5" t="s">
        <v>50</v>
      </c>
      <c r="E30" s="5" t="s">
        <v>169</v>
      </c>
      <c r="F30" s="5" t="s">
        <v>125</v>
      </c>
      <c r="G30" s="7">
        <v>2.384</v>
      </c>
      <c r="H30" s="28"/>
      <c r="I30" s="9">
        <f>ROUND((H30*G30),2)</f>
        <v>0</v>
      </c>
      <c r="O30">
        <f>rekapitulace!H8</f>
        <v>21</v>
      </c>
      <c r="P30">
        <f>O30/100*I30</f>
        <v>0</v>
      </c>
    </row>
    <row r="31" ht="12.75">
      <c r="E31" s="11" t="s">
        <v>255</v>
      </c>
    </row>
    <row r="32" spans="1:16" ht="25.5">
      <c r="A32" s="5">
        <v>10</v>
      </c>
      <c r="B32" s="5" t="s">
        <v>48</v>
      </c>
      <c r="C32" s="5" t="s">
        <v>171</v>
      </c>
      <c r="D32" s="5" t="s">
        <v>50</v>
      </c>
      <c r="E32" s="5" t="s">
        <v>174</v>
      </c>
      <c r="F32" s="5" t="s">
        <v>125</v>
      </c>
      <c r="G32" s="7">
        <v>5.978</v>
      </c>
      <c r="H32" s="28"/>
      <c r="I32" s="9">
        <f>ROUND((H32*G32),2)</f>
        <v>0</v>
      </c>
      <c r="O32">
        <f>rekapitulace!H8</f>
        <v>21</v>
      </c>
      <c r="P32">
        <f>O32/100*I32</f>
        <v>0</v>
      </c>
    </row>
    <row r="33" ht="12.75">
      <c r="E33" s="11" t="s">
        <v>256</v>
      </c>
    </row>
    <row r="34" spans="1:16" ht="38.25">
      <c r="A34" s="5">
        <v>11</v>
      </c>
      <c r="B34" s="5" t="s">
        <v>48</v>
      </c>
      <c r="C34" s="5" t="s">
        <v>176</v>
      </c>
      <c r="D34" s="5" t="s">
        <v>61</v>
      </c>
      <c r="E34" s="5" t="s">
        <v>257</v>
      </c>
      <c r="F34" s="5" t="s">
        <v>125</v>
      </c>
      <c r="G34" s="7">
        <v>3.201</v>
      </c>
      <c r="H34" s="28"/>
      <c r="I34" s="9">
        <f>ROUND((H34*G34),2)</f>
        <v>0</v>
      </c>
      <c r="O34">
        <f>rekapitulace!H8</f>
        <v>21</v>
      </c>
      <c r="P34">
        <f>O34/100*I34</f>
        <v>0</v>
      </c>
    </row>
    <row r="35" ht="12.75">
      <c r="E35" s="11" t="s">
        <v>258</v>
      </c>
    </row>
    <row r="36" spans="1:16" ht="38.25">
      <c r="A36" s="5">
        <v>12</v>
      </c>
      <c r="B36" s="5" t="s">
        <v>48</v>
      </c>
      <c r="C36" s="5" t="s">
        <v>176</v>
      </c>
      <c r="D36" s="5" t="s">
        <v>63</v>
      </c>
      <c r="E36" s="5" t="s">
        <v>259</v>
      </c>
      <c r="F36" s="5" t="s">
        <v>125</v>
      </c>
      <c r="G36" s="7">
        <v>14.876</v>
      </c>
      <c r="H36" s="28"/>
      <c r="I36" s="9">
        <f>ROUND((H36*G36),2)</f>
        <v>0</v>
      </c>
      <c r="O36">
        <f>rekapitulace!H8</f>
        <v>21</v>
      </c>
      <c r="P36">
        <f>O36/100*I36</f>
        <v>0</v>
      </c>
    </row>
    <row r="37" ht="12.75">
      <c r="E37" s="11" t="s">
        <v>260</v>
      </c>
    </row>
    <row r="38" spans="1:16" ht="38.25">
      <c r="A38" s="5">
        <v>13</v>
      </c>
      <c r="B38" s="5" t="s">
        <v>48</v>
      </c>
      <c r="C38" s="5" t="s">
        <v>261</v>
      </c>
      <c r="D38" s="5" t="s">
        <v>50</v>
      </c>
      <c r="E38" s="5" t="s">
        <v>262</v>
      </c>
      <c r="F38" s="5" t="s">
        <v>125</v>
      </c>
      <c r="G38" s="7">
        <v>1.6</v>
      </c>
      <c r="H38" s="28"/>
      <c r="I38" s="9">
        <f>ROUND((H38*G38),2)</f>
        <v>0</v>
      </c>
      <c r="O38">
        <f>rekapitulace!H8</f>
        <v>21</v>
      </c>
      <c r="P38">
        <f>O38/100*I38</f>
        <v>0</v>
      </c>
    </row>
    <row r="39" ht="12.75">
      <c r="E39" s="11" t="s">
        <v>263</v>
      </c>
    </row>
    <row r="40" spans="1:16" ht="25.5">
      <c r="A40" s="5">
        <v>14</v>
      </c>
      <c r="B40" s="5" t="s">
        <v>48</v>
      </c>
      <c r="C40" s="5" t="s">
        <v>264</v>
      </c>
      <c r="D40" s="5" t="s">
        <v>50</v>
      </c>
      <c r="E40" s="5" t="s">
        <v>265</v>
      </c>
      <c r="F40" s="5" t="s">
        <v>125</v>
      </c>
      <c r="G40" s="7">
        <v>30.88</v>
      </c>
      <c r="H40" s="28"/>
      <c r="I40" s="9">
        <f>ROUND((H40*G40),2)</f>
        <v>0</v>
      </c>
      <c r="O40">
        <f>rekapitulace!H8</f>
        <v>21</v>
      </c>
      <c r="P40">
        <f>O40/100*I40</f>
        <v>0</v>
      </c>
    </row>
    <row r="41" ht="12.75">
      <c r="E41" s="11" t="s">
        <v>266</v>
      </c>
    </row>
    <row r="42" spans="1:16" ht="38.25">
      <c r="A42" s="5">
        <v>15</v>
      </c>
      <c r="B42" s="5" t="s">
        <v>48</v>
      </c>
      <c r="C42" s="5" t="s">
        <v>267</v>
      </c>
      <c r="D42" s="5" t="s">
        <v>50</v>
      </c>
      <c r="E42" s="5" t="s">
        <v>268</v>
      </c>
      <c r="F42" s="5" t="s">
        <v>125</v>
      </c>
      <c r="G42" s="7">
        <v>3</v>
      </c>
      <c r="H42" s="28"/>
      <c r="I42" s="9">
        <f>ROUND((H42*G42),2)</f>
        <v>0</v>
      </c>
      <c r="O42">
        <f>rekapitulace!H8</f>
        <v>21</v>
      </c>
      <c r="P42">
        <f>O42/100*I42</f>
        <v>0</v>
      </c>
    </row>
    <row r="43" ht="12.75">
      <c r="E43" s="11" t="s">
        <v>269</v>
      </c>
    </row>
    <row r="44" spans="1:16" ht="25.5">
      <c r="A44" s="5">
        <v>16</v>
      </c>
      <c r="B44" s="5" t="s">
        <v>48</v>
      </c>
      <c r="C44" s="5" t="s">
        <v>183</v>
      </c>
      <c r="D44" s="5" t="s">
        <v>50</v>
      </c>
      <c r="E44" s="5" t="s">
        <v>270</v>
      </c>
      <c r="F44" s="5" t="s">
        <v>125</v>
      </c>
      <c r="G44" s="7">
        <v>2.384</v>
      </c>
      <c r="H44" s="28"/>
      <c r="I44" s="9">
        <f>ROUND((H44*G44),2)</f>
        <v>0</v>
      </c>
      <c r="O44">
        <f>rekapitulace!H8</f>
        <v>21</v>
      </c>
      <c r="P44">
        <f>O44/100*I44</f>
        <v>0</v>
      </c>
    </row>
    <row r="45" spans="1:16" ht="25.5">
      <c r="A45" s="5">
        <v>17</v>
      </c>
      <c r="B45" s="5" t="s">
        <v>48</v>
      </c>
      <c r="C45" s="5" t="s">
        <v>271</v>
      </c>
      <c r="D45" s="5" t="s">
        <v>50</v>
      </c>
      <c r="E45" s="5" t="s">
        <v>272</v>
      </c>
      <c r="F45" s="5" t="s">
        <v>125</v>
      </c>
      <c r="G45" s="7">
        <v>2.344</v>
      </c>
      <c r="H45" s="28"/>
      <c r="I45" s="9">
        <f>ROUND((H45*G45),2)</f>
        <v>0</v>
      </c>
      <c r="O45">
        <f>rekapitulace!H8</f>
        <v>21</v>
      </c>
      <c r="P45">
        <f>O45/100*I45</f>
        <v>0</v>
      </c>
    </row>
    <row r="46" ht="12.75">
      <c r="E46" s="11" t="s">
        <v>273</v>
      </c>
    </row>
    <row r="47" spans="1:16" ht="38.25">
      <c r="A47" s="5">
        <v>18</v>
      </c>
      <c r="B47" s="5" t="s">
        <v>48</v>
      </c>
      <c r="C47" s="5" t="s">
        <v>274</v>
      </c>
      <c r="D47" s="5" t="s">
        <v>50</v>
      </c>
      <c r="E47" s="5" t="s">
        <v>275</v>
      </c>
      <c r="F47" s="5" t="s">
        <v>125</v>
      </c>
      <c r="G47" s="7">
        <v>7.11</v>
      </c>
      <c r="H47" s="28"/>
      <c r="I47" s="9">
        <f>ROUND((H47*G47),2)</f>
        <v>0</v>
      </c>
      <c r="O47">
        <f>rekapitulace!H8</f>
        <v>21</v>
      </c>
      <c r="P47">
        <f>O47/100*I47</f>
        <v>0</v>
      </c>
    </row>
    <row r="48" ht="12.75">
      <c r="E48" s="11" t="s">
        <v>276</v>
      </c>
    </row>
    <row r="49" spans="1:16" ht="38.25">
      <c r="A49" s="5">
        <v>19</v>
      </c>
      <c r="B49" s="5" t="s">
        <v>48</v>
      </c>
      <c r="C49" s="5" t="s">
        <v>189</v>
      </c>
      <c r="D49" s="5" t="s">
        <v>50</v>
      </c>
      <c r="E49" s="5" t="s">
        <v>277</v>
      </c>
      <c r="F49" s="5" t="s">
        <v>147</v>
      </c>
      <c r="G49" s="7">
        <v>125.6</v>
      </c>
      <c r="H49" s="28"/>
      <c r="I49" s="9">
        <f>ROUND((H49*G49),2)</f>
        <v>0</v>
      </c>
      <c r="O49">
        <f>rekapitulace!H8</f>
        <v>21</v>
      </c>
      <c r="P49">
        <f>O49/100*I49</f>
        <v>0</v>
      </c>
    </row>
    <row r="50" spans="1:16" ht="25.5">
      <c r="A50" s="5">
        <v>20</v>
      </c>
      <c r="B50" s="5" t="s">
        <v>48</v>
      </c>
      <c r="C50" s="5" t="s">
        <v>191</v>
      </c>
      <c r="D50" s="5" t="s">
        <v>50</v>
      </c>
      <c r="E50" s="5" t="s">
        <v>278</v>
      </c>
      <c r="F50" s="5" t="s">
        <v>147</v>
      </c>
      <c r="G50" s="7">
        <v>109.476</v>
      </c>
      <c r="H50" s="28"/>
      <c r="I50" s="9">
        <f>ROUND((H50*G50),2)</f>
        <v>0</v>
      </c>
      <c r="O50">
        <f>rekapitulace!H8</f>
        <v>21</v>
      </c>
      <c r="P50">
        <f>O50/100*I50</f>
        <v>0</v>
      </c>
    </row>
    <row r="51" ht="12.75">
      <c r="E51" s="11" t="s">
        <v>279</v>
      </c>
    </row>
    <row r="52" spans="1:16" ht="25.5">
      <c r="A52" s="5">
        <v>21</v>
      </c>
      <c r="B52" s="5" t="s">
        <v>48</v>
      </c>
      <c r="C52" s="5" t="s">
        <v>194</v>
      </c>
      <c r="D52" s="5" t="s">
        <v>50</v>
      </c>
      <c r="E52" s="5" t="s">
        <v>280</v>
      </c>
      <c r="F52" s="5" t="s">
        <v>147</v>
      </c>
      <c r="G52" s="7">
        <v>47.322</v>
      </c>
      <c r="H52" s="28"/>
      <c r="I52" s="9">
        <f>ROUND((H52*G52),2)</f>
        <v>0</v>
      </c>
      <c r="O52">
        <f>rekapitulace!H8</f>
        <v>21</v>
      </c>
      <c r="P52">
        <f>O52/100*I52</f>
        <v>0</v>
      </c>
    </row>
    <row r="53" ht="12.75">
      <c r="E53" s="11" t="s">
        <v>281</v>
      </c>
    </row>
    <row r="54" spans="1:16" ht="25.5">
      <c r="A54" s="5">
        <v>22</v>
      </c>
      <c r="B54" s="5" t="s">
        <v>48</v>
      </c>
      <c r="C54" s="5" t="s">
        <v>197</v>
      </c>
      <c r="D54" s="5" t="s">
        <v>50</v>
      </c>
      <c r="E54" s="5" t="s">
        <v>198</v>
      </c>
      <c r="F54" s="5" t="s">
        <v>147</v>
      </c>
      <c r="G54" s="7">
        <v>15.893</v>
      </c>
      <c r="H54" s="28"/>
      <c r="I54" s="9">
        <f>ROUND((H54*G54),2)</f>
        <v>0</v>
      </c>
      <c r="O54">
        <f>rekapitulace!H8</f>
        <v>21</v>
      </c>
      <c r="P54">
        <f>O54/100*I54</f>
        <v>0</v>
      </c>
    </row>
    <row r="55" ht="12.75">
      <c r="E55" s="11" t="s">
        <v>282</v>
      </c>
    </row>
    <row r="56" spans="1:16" ht="25.5">
      <c r="A56" s="5">
        <v>23</v>
      </c>
      <c r="B56" s="5" t="s">
        <v>48</v>
      </c>
      <c r="C56" s="5" t="s">
        <v>200</v>
      </c>
      <c r="D56" s="5" t="s">
        <v>50</v>
      </c>
      <c r="E56" s="5" t="s">
        <v>201</v>
      </c>
      <c r="F56" s="5" t="s">
        <v>147</v>
      </c>
      <c r="G56" s="7">
        <v>15.893</v>
      </c>
      <c r="H56" s="28"/>
      <c r="I56" s="9">
        <f>ROUND((H56*G56),2)</f>
        <v>0</v>
      </c>
      <c r="O56">
        <f>rekapitulace!H8</f>
        <v>21</v>
      </c>
      <c r="P56">
        <f>O56/100*I56</f>
        <v>0</v>
      </c>
    </row>
    <row r="57" spans="1:16" ht="12.75" customHeight="1">
      <c r="A57" s="10"/>
      <c r="B57" s="10"/>
      <c r="C57" s="10" t="s">
        <v>22</v>
      </c>
      <c r="D57" s="10"/>
      <c r="E57" s="10" t="s">
        <v>162</v>
      </c>
      <c r="F57" s="10"/>
      <c r="G57" s="10"/>
      <c r="H57" s="10"/>
      <c r="I57" s="10">
        <f>SUM(I22:I56)</f>
        <v>0</v>
      </c>
      <c r="P57">
        <f>ROUND(SUM(P22:P56),2)</f>
        <v>0</v>
      </c>
    </row>
    <row r="59" spans="1:9" ht="12.75" customHeight="1">
      <c r="A59" s="6"/>
      <c r="B59" s="6"/>
      <c r="C59" s="6" t="s">
        <v>38</v>
      </c>
      <c r="D59" s="6"/>
      <c r="E59" s="6" t="s">
        <v>205</v>
      </c>
      <c r="F59" s="6"/>
      <c r="G59" s="8"/>
      <c r="H59" s="6"/>
      <c r="I59" s="8"/>
    </row>
    <row r="60" spans="1:16" ht="25.5">
      <c r="A60" s="5">
        <v>24</v>
      </c>
      <c r="B60" s="5" t="s">
        <v>48</v>
      </c>
      <c r="C60" s="5" t="s">
        <v>283</v>
      </c>
      <c r="D60" s="5" t="s">
        <v>50</v>
      </c>
      <c r="E60" s="5" t="s">
        <v>284</v>
      </c>
      <c r="F60" s="5" t="s">
        <v>125</v>
      </c>
      <c r="G60" s="7">
        <v>0.033</v>
      </c>
      <c r="H60" s="28"/>
      <c r="I60" s="9">
        <f>ROUND((H60*G60),2)</f>
        <v>0</v>
      </c>
      <c r="O60">
        <f>rekapitulace!H8</f>
        <v>21</v>
      </c>
      <c r="P60">
        <f>O60/100*I60</f>
        <v>0</v>
      </c>
    </row>
    <row r="61" ht="12.75">
      <c r="E61" s="11" t="s">
        <v>285</v>
      </c>
    </row>
    <row r="62" spans="1:16" ht="38.25">
      <c r="A62" s="5">
        <v>25</v>
      </c>
      <c r="B62" s="5" t="s">
        <v>48</v>
      </c>
      <c r="C62" s="5" t="s">
        <v>286</v>
      </c>
      <c r="D62" s="5" t="s">
        <v>61</v>
      </c>
      <c r="E62" s="5" t="s">
        <v>287</v>
      </c>
      <c r="F62" s="5" t="s">
        <v>125</v>
      </c>
      <c r="G62" s="7">
        <v>12.39</v>
      </c>
      <c r="H62" s="28"/>
      <c r="I62" s="9">
        <f>ROUND((H62*G62),2)</f>
        <v>0</v>
      </c>
      <c r="O62">
        <f>rekapitulace!H8</f>
        <v>21</v>
      </c>
      <c r="P62">
        <f>O62/100*I62</f>
        <v>0</v>
      </c>
    </row>
    <row r="63" ht="12.75">
      <c r="E63" s="11" t="s">
        <v>288</v>
      </c>
    </row>
    <row r="64" spans="1:16" ht="38.25">
      <c r="A64" s="5">
        <v>26</v>
      </c>
      <c r="B64" s="5" t="s">
        <v>48</v>
      </c>
      <c r="C64" s="5" t="s">
        <v>286</v>
      </c>
      <c r="D64" s="5" t="s">
        <v>63</v>
      </c>
      <c r="E64" s="5" t="s">
        <v>289</v>
      </c>
      <c r="F64" s="5" t="s">
        <v>125</v>
      </c>
      <c r="G64" s="7">
        <v>3.564</v>
      </c>
      <c r="H64" s="28"/>
      <c r="I64" s="9">
        <f>ROUND((H64*G64),2)</f>
        <v>0</v>
      </c>
      <c r="O64">
        <f>rekapitulace!H8</f>
        <v>21</v>
      </c>
      <c r="P64">
        <f>O64/100*I64</f>
        <v>0</v>
      </c>
    </row>
    <row r="65" spans="1:16" ht="38.25">
      <c r="A65" s="5">
        <v>27</v>
      </c>
      <c r="B65" s="5" t="s">
        <v>48</v>
      </c>
      <c r="C65" s="5" t="s">
        <v>286</v>
      </c>
      <c r="D65" s="5" t="s">
        <v>65</v>
      </c>
      <c r="E65" s="5" t="s">
        <v>290</v>
      </c>
      <c r="F65" s="5" t="s">
        <v>125</v>
      </c>
      <c r="G65" s="7">
        <v>7.977</v>
      </c>
      <c r="H65" s="28"/>
      <c r="I65" s="9">
        <f>ROUND((H65*G65),2)</f>
        <v>0</v>
      </c>
      <c r="O65">
        <f>rekapitulace!H8</f>
        <v>21</v>
      </c>
      <c r="P65">
        <f>O65/100*I65</f>
        <v>0</v>
      </c>
    </row>
    <row r="66" ht="12.75">
      <c r="E66" s="11" t="s">
        <v>291</v>
      </c>
    </row>
    <row r="67" spans="1:16" ht="38.25">
      <c r="A67" s="5">
        <v>28</v>
      </c>
      <c r="B67" s="5" t="s">
        <v>48</v>
      </c>
      <c r="C67" s="5" t="s">
        <v>286</v>
      </c>
      <c r="D67" s="5" t="s">
        <v>67</v>
      </c>
      <c r="E67" s="5" t="s">
        <v>292</v>
      </c>
      <c r="F67" s="5" t="s">
        <v>125</v>
      </c>
      <c r="G67" s="7">
        <v>3.988</v>
      </c>
      <c r="H67" s="28"/>
      <c r="I67" s="9">
        <f>ROUND((H67*G67),2)</f>
        <v>0</v>
      </c>
      <c r="O67">
        <f>rekapitulace!H8</f>
        <v>21</v>
      </c>
      <c r="P67">
        <f>O67/100*I67</f>
        <v>0</v>
      </c>
    </row>
    <row r="68" ht="12.75">
      <c r="E68" s="11" t="s">
        <v>293</v>
      </c>
    </row>
    <row r="69" spans="1:16" ht="51">
      <c r="A69" s="5">
        <v>29</v>
      </c>
      <c r="B69" s="5" t="s">
        <v>48</v>
      </c>
      <c r="C69" s="5" t="s">
        <v>286</v>
      </c>
      <c r="D69" s="5" t="s">
        <v>69</v>
      </c>
      <c r="E69" s="5" t="s">
        <v>294</v>
      </c>
      <c r="F69" s="5" t="s">
        <v>125</v>
      </c>
      <c r="G69" s="7">
        <v>14.876</v>
      </c>
      <c r="H69" s="28"/>
      <c r="I69" s="9">
        <f>ROUND((H69*G69),2)</f>
        <v>0</v>
      </c>
      <c r="O69">
        <f>rekapitulace!H8</f>
        <v>21</v>
      </c>
      <c r="P69">
        <f>O69/100*I69</f>
        <v>0</v>
      </c>
    </row>
    <row r="70" spans="1:16" ht="51">
      <c r="A70" s="5">
        <v>30</v>
      </c>
      <c r="B70" s="5" t="s">
        <v>48</v>
      </c>
      <c r="C70" s="5" t="s">
        <v>295</v>
      </c>
      <c r="D70" s="5" t="s">
        <v>50</v>
      </c>
      <c r="E70" s="5" t="s">
        <v>296</v>
      </c>
      <c r="F70" s="5" t="s">
        <v>107</v>
      </c>
      <c r="G70" s="7">
        <v>1.102</v>
      </c>
      <c r="H70" s="28"/>
      <c r="I70" s="9">
        <f>ROUND((H70*G70),2)</f>
        <v>0</v>
      </c>
      <c r="O70">
        <f>rekapitulace!H8</f>
        <v>21</v>
      </c>
      <c r="P70">
        <f>O70/100*I70</f>
        <v>0</v>
      </c>
    </row>
    <row r="71" ht="12.75">
      <c r="E71" s="11" t="s">
        <v>297</v>
      </c>
    </row>
    <row r="72" spans="1:16" ht="25.5">
      <c r="A72" s="5">
        <v>31</v>
      </c>
      <c r="B72" s="5" t="s">
        <v>48</v>
      </c>
      <c r="C72" s="5" t="s">
        <v>298</v>
      </c>
      <c r="D72" s="5" t="s">
        <v>50</v>
      </c>
      <c r="E72" s="5" t="s">
        <v>299</v>
      </c>
      <c r="F72" s="5" t="s">
        <v>147</v>
      </c>
      <c r="G72" s="7">
        <v>22.4</v>
      </c>
      <c r="H72" s="28"/>
      <c r="I72" s="9">
        <f>ROUND((H72*G72),2)</f>
        <v>0</v>
      </c>
      <c r="O72">
        <f>rekapitulace!H8</f>
        <v>21</v>
      </c>
      <c r="P72">
        <f>O72/100*I72</f>
        <v>0</v>
      </c>
    </row>
    <row r="73" ht="12.75">
      <c r="E73" s="11" t="s">
        <v>300</v>
      </c>
    </row>
    <row r="74" spans="1:16" ht="38.25">
      <c r="A74" s="5">
        <v>32</v>
      </c>
      <c r="B74" s="5" t="s">
        <v>48</v>
      </c>
      <c r="C74" s="5" t="s">
        <v>301</v>
      </c>
      <c r="D74" s="5" t="s">
        <v>50</v>
      </c>
      <c r="E74" s="5" t="s">
        <v>302</v>
      </c>
      <c r="F74" s="5" t="s">
        <v>118</v>
      </c>
      <c r="G74" s="7">
        <v>54</v>
      </c>
      <c r="H74" s="28"/>
      <c r="I74" s="9">
        <f>ROUND((H74*G74),2)</f>
        <v>0</v>
      </c>
      <c r="O74">
        <f>rekapitulace!H8</f>
        <v>21</v>
      </c>
      <c r="P74">
        <f>O74/100*I74</f>
        <v>0</v>
      </c>
    </row>
    <row r="75" ht="12.75">
      <c r="E75" s="11" t="s">
        <v>303</v>
      </c>
    </row>
    <row r="76" spans="1:16" ht="38.25">
      <c r="A76" s="5">
        <v>33</v>
      </c>
      <c r="B76" s="5" t="s">
        <v>48</v>
      </c>
      <c r="C76" s="5" t="s">
        <v>304</v>
      </c>
      <c r="D76" s="5" t="s">
        <v>50</v>
      </c>
      <c r="E76" s="5" t="s">
        <v>305</v>
      </c>
      <c r="F76" s="5" t="s">
        <v>125</v>
      </c>
      <c r="G76" s="7">
        <v>2.908</v>
      </c>
      <c r="H76" s="28"/>
      <c r="I76" s="9">
        <f>ROUND((H76*G76),2)</f>
        <v>0</v>
      </c>
      <c r="O76">
        <f>rekapitulace!H8</f>
        <v>21</v>
      </c>
      <c r="P76">
        <f>O76/100*I76</f>
        <v>0</v>
      </c>
    </row>
    <row r="77" ht="12.75">
      <c r="E77" s="11" t="s">
        <v>306</v>
      </c>
    </row>
    <row r="78" spans="1:16" ht="25.5">
      <c r="A78" s="5">
        <v>34</v>
      </c>
      <c r="B78" s="5" t="s">
        <v>48</v>
      </c>
      <c r="C78" s="5" t="s">
        <v>307</v>
      </c>
      <c r="D78" s="5" t="s">
        <v>50</v>
      </c>
      <c r="E78" s="5" t="s">
        <v>308</v>
      </c>
      <c r="F78" s="5" t="s">
        <v>107</v>
      </c>
      <c r="G78" s="7">
        <v>0.582</v>
      </c>
      <c r="H78" s="28"/>
      <c r="I78" s="9">
        <f>ROUND((H78*G78),2)</f>
        <v>0</v>
      </c>
      <c r="O78">
        <f>rekapitulace!H8</f>
        <v>21</v>
      </c>
      <c r="P78">
        <f>O78/100*I78</f>
        <v>0</v>
      </c>
    </row>
    <row r="79" ht="12.75">
      <c r="E79" s="11" t="s">
        <v>309</v>
      </c>
    </row>
    <row r="80" spans="1:16" ht="25.5">
      <c r="A80" s="5">
        <v>35</v>
      </c>
      <c r="B80" s="5" t="s">
        <v>48</v>
      </c>
      <c r="C80" s="5" t="s">
        <v>206</v>
      </c>
      <c r="D80" s="5" t="s">
        <v>50</v>
      </c>
      <c r="E80" s="5" t="s">
        <v>310</v>
      </c>
      <c r="F80" s="5" t="s">
        <v>147</v>
      </c>
      <c r="G80" s="7">
        <v>80.136</v>
      </c>
      <c r="H80" s="28"/>
      <c r="I80" s="9">
        <f>ROUND((H80*G80),2)</f>
        <v>0</v>
      </c>
      <c r="O80">
        <f>rekapitulace!H8</f>
        <v>21</v>
      </c>
      <c r="P80">
        <f>O80/100*I80</f>
        <v>0</v>
      </c>
    </row>
    <row r="81" ht="12.75">
      <c r="E81" s="11" t="s">
        <v>311</v>
      </c>
    </row>
    <row r="82" spans="1:16" ht="12.75" customHeight="1">
      <c r="A82" s="10"/>
      <c r="B82" s="10"/>
      <c r="C82" s="10" t="s">
        <v>38</v>
      </c>
      <c r="D82" s="10"/>
      <c r="E82" s="10" t="s">
        <v>205</v>
      </c>
      <c r="F82" s="10"/>
      <c r="G82" s="10"/>
      <c r="H82" s="10"/>
      <c r="I82" s="10">
        <f>SUM(I60:I81)</f>
        <v>0</v>
      </c>
      <c r="P82">
        <f>ROUND(SUM(P60:P81),2)</f>
        <v>0</v>
      </c>
    </row>
    <row r="84" spans="1:9" ht="12.75" customHeight="1">
      <c r="A84" s="6"/>
      <c r="B84" s="6"/>
      <c r="C84" s="6" t="s">
        <v>39</v>
      </c>
      <c r="D84" s="6"/>
      <c r="E84" s="6" t="s">
        <v>312</v>
      </c>
      <c r="F84" s="6"/>
      <c r="G84" s="8"/>
      <c r="H84" s="6"/>
      <c r="I84" s="8"/>
    </row>
    <row r="85" spans="1:16" ht="25.5">
      <c r="A85" s="5">
        <v>36</v>
      </c>
      <c r="B85" s="5" t="s">
        <v>48</v>
      </c>
      <c r="C85" s="5" t="s">
        <v>313</v>
      </c>
      <c r="D85" s="5" t="s">
        <v>50</v>
      </c>
      <c r="E85" s="5" t="s">
        <v>314</v>
      </c>
      <c r="F85" s="5" t="s">
        <v>315</v>
      </c>
      <c r="G85" s="7">
        <v>91</v>
      </c>
      <c r="H85" s="28"/>
      <c r="I85" s="9">
        <f>ROUND((H85*G85),2)</f>
        <v>0</v>
      </c>
      <c r="O85">
        <f>rekapitulace!H8</f>
        <v>21</v>
      </c>
      <c r="P85">
        <f>O85/100*I85</f>
        <v>0</v>
      </c>
    </row>
    <row r="86" ht="12.75">
      <c r="E86" s="11" t="s">
        <v>316</v>
      </c>
    </row>
    <row r="87" spans="1:16" ht="25.5">
      <c r="A87" s="5">
        <v>37</v>
      </c>
      <c r="B87" s="5" t="s">
        <v>48</v>
      </c>
      <c r="C87" s="5" t="s">
        <v>317</v>
      </c>
      <c r="D87" s="5" t="s">
        <v>50</v>
      </c>
      <c r="E87" s="5" t="s">
        <v>318</v>
      </c>
      <c r="F87" s="5" t="s">
        <v>125</v>
      </c>
      <c r="G87" s="7">
        <v>2.784</v>
      </c>
      <c r="H87" s="28"/>
      <c r="I87" s="9">
        <f>ROUND((H87*G87),2)</f>
        <v>0</v>
      </c>
      <c r="O87">
        <f>rekapitulace!H8</f>
        <v>21</v>
      </c>
      <c r="P87">
        <f>O87/100*I87</f>
        <v>0</v>
      </c>
    </row>
    <row r="88" ht="12.75">
      <c r="E88" s="11" t="s">
        <v>319</v>
      </c>
    </row>
    <row r="89" spans="1:16" ht="25.5">
      <c r="A89" s="5">
        <v>38</v>
      </c>
      <c r="B89" s="5" t="s">
        <v>48</v>
      </c>
      <c r="C89" s="5" t="s">
        <v>320</v>
      </c>
      <c r="D89" s="5" t="s">
        <v>50</v>
      </c>
      <c r="E89" s="5" t="s">
        <v>321</v>
      </c>
      <c r="F89" s="5" t="s">
        <v>107</v>
      </c>
      <c r="G89" s="7">
        <v>0.585</v>
      </c>
      <c r="H89" s="28"/>
      <c r="I89" s="9">
        <f>ROUND((H89*G89),2)</f>
        <v>0</v>
      </c>
      <c r="O89">
        <f>rekapitulace!H8</f>
        <v>21</v>
      </c>
      <c r="P89">
        <f>O89/100*I89</f>
        <v>0</v>
      </c>
    </row>
    <row r="90" ht="12.75">
      <c r="E90" s="11" t="s">
        <v>322</v>
      </c>
    </row>
    <row r="91" spans="1:16" ht="25.5">
      <c r="A91" s="5">
        <v>39</v>
      </c>
      <c r="B91" s="5" t="s">
        <v>48</v>
      </c>
      <c r="C91" s="5" t="s">
        <v>323</v>
      </c>
      <c r="D91" s="5" t="s">
        <v>50</v>
      </c>
      <c r="E91" s="5" t="s">
        <v>324</v>
      </c>
      <c r="F91" s="5" t="s">
        <v>125</v>
      </c>
      <c r="G91" s="7">
        <v>2.853</v>
      </c>
      <c r="H91" s="28"/>
      <c r="I91" s="9">
        <f>ROUND((H91*G91),2)</f>
        <v>0</v>
      </c>
      <c r="O91">
        <f>rekapitulace!H8</f>
        <v>21</v>
      </c>
      <c r="P91">
        <f>O91/100*I91</f>
        <v>0</v>
      </c>
    </row>
    <row r="92" ht="12.75">
      <c r="E92" s="11" t="s">
        <v>325</v>
      </c>
    </row>
    <row r="93" spans="1:16" ht="25.5">
      <c r="A93" s="5">
        <v>40</v>
      </c>
      <c r="B93" s="5" t="s">
        <v>48</v>
      </c>
      <c r="C93" s="5" t="s">
        <v>326</v>
      </c>
      <c r="D93" s="5" t="s">
        <v>50</v>
      </c>
      <c r="E93" s="5" t="s">
        <v>327</v>
      </c>
      <c r="F93" s="5" t="s">
        <v>107</v>
      </c>
      <c r="G93" s="7">
        <v>0.571</v>
      </c>
      <c r="H93" s="28"/>
      <c r="I93" s="9">
        <f>ROUND((H93*G93),2)</f>
        <v>0</v>
      </c>
      <c r="O93">
        <f>rekapitulace!H8</f>
        <v>21</v>
      </c>
      <c r="P93">
        <f>O93/100*I93</f>
        <v>0</v>
      </c>
    </row>
    <row r="94" ht="12.75">
      <c r="E94" s="11" t="s">
        <v>328</v>
      </c>
    </row>
    <row r="95" spans="1:16" ht="38.25">
      <c r="A95" s="5">
        <v>41</v>
      </c>
      <c r="B95" s="5" t="s">
        <v>48</v>
      </c>
      <c r="C95" s="5" t="s">
        <v>329</v>
      </c>
      <c r="D95" s="5" t="s">
        <v>50</v>
      </c>
      <c r="E95" s="5" t="s">
        <v>330</v>
      </c>
      <c r="F95" s="5" t="s">
        <v>125</v>
      </c>
      <c r="G95" s="7">
        <v>4.78</v>
      </c>
      <c r="H95" s="28"/>
      <c r="I95" s="9">
        <f>ROUND((H95*G95),2)</f>
        <v>0</v>
      </c>
      <c r="O95">
        <f>rekapitulace!H8</f>
        <v>21</v>
      </c>
      <c r="P95">
        <f>O95/100*I95</f>
        <v>0</v>
      </c>
    </row>
    <row r="96" ht="12.75">
      <c r="E96" s="11" t="s">
        <v>331</v>
      </c>
    </row>
    <row r="97" spans="1:16" ht="25.5">
      <c r="A97" s="5">
        <v>42</v>
      </c>
      <c r="B97" s="5" t="s">
        <v>48</v>
      </c>
      <c r="C97" s="5" t="s">
        <v>332</v>
      </c>
      <c r="D97" s="5" t="s">
        <v>50</v>
      </c>
      <c r="E97" s="5" t="s">
        <v>333</v>
      </c>
      <c r="F97" s="5" t="s">
        <v>107</v>
      </c>
      <c r="G97" s="7">
        <v>0.956</v>
      </c>
      <c r="H97" s="28"/>
      <c r="I97" s="9">
        <f>ROUND((H97*G97),2)</f>
        <v>0</v>
      </c>
      <c r="O97">
        <f>rekapitulace!H8</f>
        <v>21</v>
      </c>
      <c r="P97">
        <f>O97/100*I97</f>
        <v>0</v>
      </c>
    </row>
    <row r="98" ht="12.75">
      <c r="E98" s="11" t="s">
        <v>334</v>
      </c>
    </row>
    <row r="99" spans="1:16" ht="12.75" customHeight="1">
      <c r="A99" s="10"/>
      <c r="B99" s="10"/>
      <c r="C99" s="10" t="s">
        <v>39</v>
      </c>
      <c r="D99" s="10"/>
      <c r="E99" s="10" t="s">
        <v>312</v>
      </c>
      <c r="F99" s="10"/>
      <c r="G99" s="10"/>
      <c r="H99" s="10"/>
      <c r="I99" s="10">
        <f>SUM(I85:I98)</f>
        <v>0</v>
      </c>
      <c r="P99">
        <f>ROUND(SUM(P85:P98),2)</f>
        <v>0</v>
      </c>
    </row>
    <row r="101" spans="1:9" ht="12.75" customHeight="1">
      <c r="A101" s="6"/>
      <c r="B101" s="6"/>
      <c r="C101" s="6" t="s">
        <v>40</v>
      </c>
      <c r="D101" s="6"/>
      <c r="E101" s="6" t="s">
        <v>335</v>
      </c>
      <c r="F101" s="6"/>
      <c r="G101" s="8"/>
      <c r="H101" s="6"/>
      <c r="I101" s="8"/>
    </row>
    <row r="102" spans="1:16" ht="25.5">
      <c r="A102" s="5">
        <v>43</v>
      </c>
      <c r="B102" s="5" t="s">
        <v>48</v>
      </c>
      <c r="C102" s="5" t="s">
        <v>336</v>
      </c>
      <c r="D102" s="5" t="s">
        <v>50</v>
      </c>
      <c r="E102" s="5" t="s">
        <v>337</v>
      </c>
      <c r="F102" s="5" t="s">
        <v>125</v>
      </c>
      <c r="G102" s="7">
        <v>2.974</v>
      </c>
      <c r="H102" s="28"/>
      <c r="I102" s="9">
        <f>ROUND((H102*G102),2)</f>
        <v>0</v>
      </c>
      <c r="O102">
        <f>rekapitulace!H8</f>
        <v>21</v>
      </c>
      <c r="P102">
        <f>O102/100*I102</f>
        <v>0</v>
      </c>
    </row>
    <row r="103" ht="12.75">
      <c r="E103" s="11" t="s">
        <v>338</v>
      </c>
    </row>
    <row r="104" spans="1:16" ht="25.5">
      <c r="A104" s="5">
        <v>44</v>
      </c>
      <c r="B104" s="5" t="s">
        <v>48</v>
      </c>
      <c r="C104" s="5" t="s">
        <v>339</v>
      </c>
      <c r="D104" s="5" t="s">
        <v>50</v>
      </c>
      <c r="E104" s="5" t="s">
        <v>340</v>
      </c>
      <c r="F104" s="5" t="s">
        <v>125</v>
      </c>
      <c r="G104" s="7">
        <v>3.58</v>
      </c>
      <c r="H104" s="28"/>
      <c r="I104" s="9">
        <f>ROUND((H104*G104),2)</f>
        <v>0</v>
      </c>
      <c r="O104">
        <f>rekapitulace!H8</f>
        <v>21</v>
      </c>
      <c r="P104">
        <f>O104/100*I104</f>
        <v>0</v>
      </c>
    </row>
    <row r="105" ht="12.75">
      <c r="E105" s="11" t="s">
        <v>341</v>
      </c>
    </row>
    <row r="106" spans="1:16" ht="38.25">
      <c r="A106" s="5">
        <v>45</v>
      </c>
      <c r="B106" s="5" t="s">
        <v>48</v>
      </c>
      <c r="C106" s="5" t="s">
        <v>342</v>
      </c>
      <c r="D106" s="5" t="s">
        <v>50</v>
      </c>
      <c r="E106" s="5" t="s">
        <v>343</v>
      </c>
      <c r="F106" s="5" t="s">
        <v>125</v>
      </c>
      <c r="G106" s="7">
        <v>7.356</v>
      </c>
      <c r="H106" s="28"/>
      <c r="I106" s="9">
        <f>ROUND((H106*G106),2)</f>
        <v>0</v>
      </c>
      <c r="O106">
        <f>rekapitulace!H8</f>
        <v>21</v>
      </c>
      <c r="P106">
        <f>O106/100*I106</f>
        <v>0</v>
      </c>
    </row>
    <row r="107" ht="12.75">
      <c r="E107" s="11" t="s">
        <v>344</v>
      </c>
    </row>
    <row r="108" spans="1:16" ht="25.5">
      <c r="A108" s="5">
        <v>46</v>
      </c>
      <c r="B108" s="5" t="s">
        <v>48</v>
      </c>
      <c r="C108" s="5" t="s">
        <v>345</v>
      </c>
      <c r="D108" s="5" t="s">
        <v>50</v>
      </c>
      <c r="E108" s="5" t="s">
        <v>346</v>
      </c>
      <c r="F108" s="5" t="s">
        <v>125</v>
      </c>
      <c r="G108" s="7">
        <v>3</v>
      </c>
      <c r="H108" s="28"/>
      <c r="I108" s="9">
        <f>ROUND((H108*G108),2)</f>
        <v>0</v>
      </c>
      <c r="O108">
        <f>rekapitulace!H8</f>
        <v>21</v>
      </c>
      <c r="P108">
        <f>O108/100*I108</f>
        <v>0</v>
      </c>
    </row>
    <row r="109" ht="12.75">
      <c r="E109" s="11" t="s">
        <v>269</v>
      </c>
    </row>
    <row r="110" spans="1:16" ht="12.75" customHeight="1">
      <c r="A110" s="10"/>
      <c r="B110" s="10"/>
      <c r="C110" s="10" t="s">
        <v>40</v>
      </c>
      <c r="D110" s="10"/>
      <c r="E110" s="10" t="s">
        <v>335</v>
      </c>
      <c r="F110" s="10"/>
      <c r="G110" s="10"/>
      <c r="H110" s="10"/>
      <c r="I110" s="10">
        <f>SUM(I102:I109)</f>
        <v>0</v>
      </c>
      <c r="P110">
        <f>ROUND(SUM(P102:P109),2)</f>
        <v>0</v>
      </c>
    </row>
    <row r="112" spans="1:9" ht="12.75" customHeight="1">
      <c r="A112" s="6"/>
      <c r="B112" s="6"/>
      <c r="C112" s="6" t="s">
        <v>41</v>
      </c>
      <c r="D112" s="6"/>
      <c r="E112" s="6" t="s">
        <v>208</v>
      </c>
      <c r="F112" s="6"/>
      <c r="G112" s="8"/>
      <c r="H112" s="6"/>
      <c r="I112" s="8"/>
    </row>
    <row r="113" spans="1:16" ht="25.5">
      <c r="A113" s="5">
        <v>47</v>
      </c>
      <c r="B113" s="5" t="s">
        <v>48</v>
      </c>
      <c r="C113" s="5" t="s">
        <v>212</v>
      </c>
      <c r="D113" s="5" t="s">
        <v>50</v>
      </c>
      <c r="E113" s="5" t="s">
        <v>347</v>
      </c>
      <c r="F113" s="5" t="s">
        <v>147</v>
      </c>
      <c r="G113" s="7">
        <v>131.375</v>
      </c>
      <c r="H113" s="28"/>
      <c r="I113" s="9">
        <f>ROUND((H113*G113),2)</f>
        <v>0</v>
      </c>
      <c r="O113">
        <f>rekapitulace!H8</f>
        <v>21</v>
      </c>
      <c r="P113">
        <f>O113/100*I113</f>
        <v>0</v>
      </c>
    </row>
    <row r="114" ht="12.75">
      <c r="E114" s="11" t="s">
        <v>348</v>
      </c>
    </row>
    <row r="115" spans="1:16" ht="25.5">
      <c r="A115" s="5">
        <v>48</v>
      </c>
      <c r="B115" s="5" t="s">
        <v>48</v>
      </c>
      <c r="C115" s="5" t="s">
        <v>215</v>
      </c>
      <c r="D115" s="5" t="s">
        <v>50</v>
      </c>
      <c r="E115" s="5" t="s">
        <v>349</v>
      </c>
      <c r="F115" s="5" t="s">
        <v>125</v>
      </c>
      <c r="G115" s="7">
        <v>1.446</v>
      </c>
      <c r="H115" s="28"/>
      <c r="I115" s="9">
        <f>ROUND((H115*G115),2)</f>
        <v>0</v>
      </c>
      <c r="O115">
        <f>rekapitulace!H8</f>
        <v>21</v>
      </c>
      <c r="P115">
        <f>O115/100*I115</f>
        <v>0</v>
      </c>
    </row>
    <row r="116" ht="12.75">
      <c r="E116" s="11" t="s">
        <v>350</v>
      </c>
    </row>
    <row r="117" spans="1:16" ht="38.25">
      <c r="A117" s="5">
        <v>49</v>
      </c>
      <c r="B117" s="5" t="s">
        <v>48</v>
      </c>
      <c r="C117" s="5" t="s">
        <v>351</v>
      </c>
      <c r="D117" s="5" t="s">
        <v>50</v>
      </c>
      <c r="E117" s="5" t="s">
        <v>352</v>
      </c>
      <c r="F117" s="5" t="s">
        <v>147</v>
      </c>
      <c r="G117" s="7">
        <v>61.747</v>
      </c>
      <c r="H117" s="28"/>
      <c r="I117" s="9">
        <f>ROUND((H117*G117),2)</f>
        <v>0</v>
      </c>
      <c r="O117">
        <f>rekapitulace!H8</f>
        <v>21</v>
      </c>
      <c r="P117">
        <f>O117/100*I117</f>
        <v>0</v>
      </c>
    </row>
    <row r="118" ht="12.75">
      <c r="E118" s="11" t="s">
        <v>353</v>
      </c>
    </row>
    <row r="119" spans="1:16" ht="38.25">
      <c r="A119" s="5">
        <v>50</v>
      </c>
      <c r="B119" s="5" t="s">
        <v>48</v>
      </c>
      <c r="C119" s="5" t="s">
        <v>354</v>
      </c>
      <c r="D119" s="5" t="s">
        <v>50</v>
      </c>
      <c r="E119" s="5" t="s">
        <v>355</v>
      </c>
      <c r="F119" s="5" t="s">
        <v>147</v>
      </c>
      <c r="G119" s="7">
        <v>64.438</v>
      </c>
      <c r="H119" s="28"/>
      <c r="I119" s="9">
        <f>ROUND((H119*G119),2)</f>
        <v>0</v>
      </c>
      <c r="O119">
        <f>rekapitulace!H8</f>
        <v>21</v>
      </c>
      <c r="P119">
        <f>O119/100*I119</f>
        <v>0</v>
      </c>
    </row>
    <row r="120" ht="12.75">
      <c r="E120" s="11" t="s">
        <v>356</v>
      </c>
    </row>
    <row r="121" spans="1:16" ht="25.5">
      <c r="A121" s="5">
        <v>51</v>
      </c>
      <c r="B121" s="5" t="s">
        <v>48</v>
      </c>
      <c r="C121" s="5" t="s">
        <v>357</v>
      </c>
      <c r="D121" s="5" t="s">
        <v>50</v>
      </c>
      <c r="E121" s="5" t="s">
        <v>358</v>
      </c>
      <c r="F121" s="5" t="s">
        <v>147</v>
      </c>
      <c r="G121" s="7">
        <v>4.275</v>
      </c>
      <c r="H121" s="28"/>
      <c r="I121" s="9">
        <f>ROUND((H121*G121),2)</f>
        <v>0</v>
      </c>
      <c r="O121">
        <f>rekapitulace!H8</f>
        <v>21</v>
      </c>
      <c r="P121">
        <f>O121/100*I121</f>
        <v>0</v>
      </c>
    </row>
    <row r="122" ht="12.75">
      <c r="E122" s="11" t="s">
        <v>359</v>
      </c>
    </row>
    <row r="123" spans="1:16" ht="25.5">
      <c r="A123" s="5">
        <v>52</v>
      </c>
      <c r="B123" s="5" t="s">
        <v>48</v>
      </c>
      <c r="C123" s="5" t="s">
        <v>360</v>
      </c>
      <c r="D123" s="5" t="s">
        <v>50</v>
      </c>
      <c r="E123" s="5" t="s">
        <v>361</v>
      </c>
      <c r="F123" s="5" t="s">
        <v>147</v>
      </c>
      <c r="G123" s="7">
        <v>7.6</v>
      </c>
      <c r="H123" s="28"/>
      <c r="I123" s="9">
        <f>ROUND((H123*G123),2)</f>
        <v>0</v>
      </c>
      <c r="O123">
        <f>rekapitulace!H8</f>
        <v>21</v>
      </c>
      <c r="P123">
        <f>O123/100*I123</f>
        <v>0</v>
      </c>
    </row>
    <row r="124" ht="12.75">
      <c r="E124" s="11" t="s">
        <v>362</v>
      </c>
    </row>
    <row r="125" spans="1:16" ht="38.25">
      <c r="A125" s="5">
        <v>53</v>
      </c>
      <c r="B125" s="5" t="s">
        <v>48</v>
      </c>
      <c r="C125" s="5" t="s">
        <v>363</v>
      </c>
      <c r="D125" s="5" t="s">
        <v>50</v>
      </c>
      <c r="E125" s="5" t="s">
        <v>364</v>
      </c>
      <c r="F125" s="5" t="s">
        <v>147</v>
      </c>
      <c r="G125" s="7">
        <v>58.301</v>
      </c>
      <c r="H125" s="28"/>
      <c r="I125" s="9">
        <f>ROUND((H125*G125),2)</f>
        <v>0</v>
      </c>
      <c r="O125">
        <f>rekapitulace!H8</f>
        <v>21</v>
      </c>
      <c r="P125">
        <f>O125/100*I125</f>
        <v>0</v>
      </c>
    </row>
    <row r="126" spans="1:16" ht="38.25">
      <c r="A126" s="5">
        <v>54</v>
      </c>
      <c r="B126" s="5" t="s">
        <v>48</v>
      </c>
      <c r="C126" s="5" t="s">
        <v>365</v>
      </c>
      <c r="D126" s="5" t="s">
        <v>50</v>
      </c>
      <c r="E126" s="5" t="s">
        <v>366</v>
      </c>
      <c r="F126" s="5" t="s">
        <v>147</v>
      </c>
      <c r="G126" s="7">
        <v>51.921</v>
      </c>
      <c r="H126" s="28"/>
      <c r="I126" s="9">
        <f>ROUND((H126*G126),2)</f>
        <v>0</v>
      </c>
      <c r="O126">
        <f>rekapitulace!H8</f>
        <v>21</v>
      </c>
      <c r="P126">
        <f>O126/100*I126</f>
        <v>0</v>
      </c>
    </row>
    <row r="127" ht="12.75">
      <c r="E127" s="11" t="s">
        <v>367</v>
      </c>
    </row>
    <row r="128" spans="1:16" ht="38.25">
      <c r="A128" s="5">
        <v>55</v>
      </c>
      <c r="B128" s="5" t="s">
        <v>48</v>
      </c>
      <c r="C128" s="5" t="s">
        <v>368</v>
      </c>
      <c r="D128" s="5" t="s">
        <v>50</v>
      </c>
      <c r="E128" s="5" t="s">
        <v>369</v>
      </c>
      <c r="F128" s="5" t="s">
        <v>147</v>
      </c>
      <c r="G128" s="7">
        <v>54.305</v>
      </c>
      <c r="H128" s="28"/>
      <c r="I128" s="9">
        <f>ROUND((H128*G128),2)</f>
        <v>0</v>
      </c>
      <c r="O128">
        <f>rekapitulace!H8</f>
        <v>21</v>
      </c>
      <c r="P128">
        <f>O128/100*I128</f>
        <v>0</v>
      </c>
    </row>
    <row r="129" ht="12.75">
      <c r="E129" s="11" t="s">
        <v>370</v>
      </c>
    </row>
    <row r="130" spans="1:16" ht="25.5">
      <c r="A130" s="5">
        <v>56</v>
      </c>
      <c r="B130" s="5" t="s">
        <v>48</v>
      </c>
      <c r="C130" s="5" t="s">
        <v>371</v>
      </c>
      <c r="D130" s="5" t="s">
        <v>50</v>
      </c>
      <c r="E130" s="5" t="s">
        <v>372</v>
      </c>
      <c r="F130" s="5" t="s">
        <v>147</v>
      </c>
      <c r="G130" s="7">
        <v>12.517</v>
      </c>
      <c r="H130" s="28"/>
      <c r="I130" s="9">
        <f>ROUND((H130*G130),2)</f>
        <v>0</v>
      </c>
      <c r="O130">
        <f>rekapitulace!H8</f>
        <v>21</v>
      </c>
      <c r="P130">
        <f>O130/100*I130</f>
        <v>0</v>
      </c>
    </row>
    <row r="131" spans="1:16" ht="12.75" customHeight="1">
      <c r="A131" s="10"/>
      <c r="B131" s="10"/>
      <c r="C131" s="10" t="s">
        <v>41</v>
      </c>
      <c r="D131" s="10"/>
      <c r="E131" s="10" t="s">
        <v>208</v>
      </c>
      <c r="F131" s="10"/>
      <c r="G131" s="10"/>
      <c r="H131" s="10"/>
      <c r="I131" s="10">
        <f>SUM(I113:I130)</f>
        <v>0</v>
      </c>
      <c r="P131">
        <f>ROUND(SUM(P113:P130),2)</f>
        <v>0</v>
      </c>
    </row>
    <row r="133" spans="1:9" ht="12.75" customHeight="1">
      <c r="A133" s="6"/>
      <c r="B133" s="6"/>
      <c r="C133" s="6" t="s">
        <v>43</v>
      </c>
      <c r="D133" s="6"/>
      <c r="E133" s="6" t="s">
        <v>220</v>
      </c>
      <c r="F133" s="6"/>
      <c r="G133" s="8"/>
      <c r="H133" s="6"/>
      <c r="I133" s="8"/>
    </row>
    <row r="134" spans="1:16" ht="38.25">
      <c r="A134" s="5">
        <v>57</v>
      </c>
      <c r="B134" s="5" t="s">
        <v>48</v>
      </c>
      <c r="C134" s="5" t="s">
        <v>373</v>
      </c>
      <c r="D134" s="5" t="s">
        <v>50</v>
      </c>
      <c r="E134" s="5" t="s">
        <v>374</v>
      </c>
      <c r="F134" s="5" t="s">
        <v>147</v>
      </c>
      <c r="G134" s="7">
        <v>23.207</v>
      </c>
      <c r="H134" s="28"/>
      <c r="I134" s="9">
        <f>ROUND((H134*G134),2)</f>
        <v>0</v>
      </c>
      <c r="O134">
        <f>rekapitulace!H8</f>
        <v>21</v>
      </c>
      <c r="P134">
        <f>O134/100*I134</f>
        <v>0</v>
      </c>
    </row>
    <row r="135" ht="12.75">
      <c r="E135" s="11" t="s">
        <v>375</v>
      </c>
    </row>
    <row r="136" spans="1:16" ht="25.5">
      <c r="A136" s="5">
        <v>58</v>
      </c>
      <c r="B136" s="5" t="s">
        <v>48</v>
      </c>
      <c r="C136" s="5" t="s">
        <v>376</v>
      </c>
      <c r="D136" s="5" t="s">
        <v>50</v>
      </c>
      <c r="E136" s="5" t="s">
        <v>377</v>
      </c>
      <c r="F136" s="5" t="s">
        <v>147</v>
      </c>
      <c r="G136" s="7">
        <v>3.346</v>
      </c>
      <c r="H136" s="28"/>
      <c r="I136" s="9">
        <f>ROUND((H136*G136),2)</f>
        <v>0</v>
      </c>
      <c r="O136">
        <f>rekapitulace!H8</f>
        <v>21</v>
      </c>
      <c r="P136">
        <f>O136/100*I136</f>
        <v>0</v>
      </c>
    </row>
    <row r="137" ht="12.75">
      <c r="E137" s="11" t="s">
        <v>378</v>
      </c>
    </row>
    <row r="138" spans="1:16" ht="25.5">
      <c r="A138" s="5">
        <v>59</v>
      </c>
      <c r="B138" s="5" t="s">
        <v>48</v>
      </c>
      <c r="C138" s="5" t="s">
        <v>379</v>
      </c>
      <c r="D138" s="5" t="s">
        <v>50</v>
      </c>
      <c r="E138" s="5" t="s">
        <v>380</v>
      </c>
      <c r="F138" s="5" t="s">
        <v>147</v>
      </c>
      <c r="G138" s="7">
        <v>25.247</v>
      </c>
      <c r="H138" s="28"/>
      <c r="I138" s="9">
        <f>ROUND((H138*G138),2)</f>
        <v>0</v>
      </c>
      <c r="O138">
        <f>rekapitulace!H8</f>
        <v>21</v>
      </c>
      <c r="P138">
        <f>O138/100*I138</f>
        <v>0</v>
      </c>
    </row>
    <row r="139" ht="12.75">
      <c r="E139" s="11" t="s">
        <v>381</v>
      </c>
    </row>
    <row r="140" spans="1:16" ht="25.5">
      <c r="A140" s="5">
        <v>60</v>
      </c>
      <c r="B140" s="5" t="s">
        <v>48</v>
      </c>
      <c r="C140" s="5" t="s">
        <v>382</v>
      </c>
      <c r="D140" s="5" t="s">
        <v>50</v>
      </c>
      <c r="E140" s="5" t="s">
        <v>383</v>
      </c>
      <c r="F140" s="5" t="s">
        <v>147</v>
      </c>
      <c r="G140" s="7">
        <v>13.615</v>
      </c>
      <c r="H140" s="28"/>
      <c r="I140" s="9">
        <f>ROUND((H140*G140),2)</f>
        <v>0</v>
      </c>
      <c r="O140">
        <f>rekapitulace!H8</f>
        <v>21</v>
      </c>
      <c r="P140">
        <f>O140/100*I140</f>
        <v>0</v>
      </c>
    </row>
    <row r="141" spans="1:16" ht="25.5">
      <c r="A141" s="5">
        <v>61</v>
      </c>
      <c r="B141" s="5" t="s">
        <v>48</v>
      </c>
      <c r="C141" s="5" t="s">
        <v>384</v>
      </c>
      <c r="D141" s="5" t="s">
        <v>50</v>
      </c>
      <c r="E141" s="5" t="s">
        <v>385</v>
      </c>
      <c r="F141" s="5" t="s">
        <v>147</v>
      </c>
      <c r="G141" s="7">
        <v>20.239</v>
      </c>
      <c r="H141" s="28"/>
      <c r="I141" s="9">
        <f>ROUND((H141*G141),2)</f>
        <v>0</v>
      </c>
      <c r="O141">
        <f>rekapitulace!H8</f>
        <v>21</v>
      </c>
      <c r="P141">
        <f>O141/100*I141</f>
        <v>0</v>
      </c>
    </row>
    <row r="142" ht="12.75">
      <c r="E142" s="11" t="s">
        <v>386</v>
      </c>
    </row>
    <row r="143" spans="1:16" ht="12.75" customHeight="1">
      <c r="A143" s="10"/>
      <c r="B143" s="10"/>
      <c r="C143" s="10" t="s">
        <v>43</v>
      </c>
      <c r="D143" s="10"/>
      <c r="E143" s="10" t="s">
        <v>220</v>
      </c>
      <c r="F143" s="10"/>
      <c r="G143" s="10"/>
      <c r="H143" s="10"/>
      <c r="I143" s="10">
        <f>SUM(I134:I142)</f>
        <v>0</v>
      </c>
      <c r="P143">
        <f>ROUND(SUM(P134:P142),2)</f>
        <v>0</v>
      </c>
    </row>
    <row r="145" spans="1:9" ht="12.75" customHeight="1">
      <c r="A145" s="6"/>
      <c r="B145" s="6"/>
      <c r="C145" s="6" t="s">
        <v>45</v>
      </c>
      <c r="D145" s="6"/>
      <c r="E145" s="6" t="s">
        <v>115</v>
      </c>
      <c r="F145" s="6"/>
      <c r="G145" s="8"/>
      <c r="H145" s="6"/>
      <c r="I145" s="8"/>
    </row>
    <row r="146" spans="1:16" ht="38.25">
      <c r="A146" s="5">
        <v>62</v>
      </c>
      <c r="B146" s="5" t="s">
        <v>48</v>
      </c>
      <c r="C146" s="5" t="s">
        <v>387</v>
      </c>
      <c r="D146" s="5" t="s">
        <v>50</v>
      </c>
      <c r="E146" s="5" t="s">
        <v>388</v>
      </c>
      <c r="F146" s="5" t="s">
        <v>118</v>
      </c>
      <c r="G146" s="7">
        <v>13</v>
      </c>
      <c r="H146" s="28"/>
      <c r="I146" s="9">
        <f>ROUND((H146*G146),2)</f>
        <v>0</v>
      </c>
      <c r="O146">
        <f>rekapitulace!H8</f>
        <v>21</v>
      </c>
      <c r="P146">
        <f>O146/100*I146</f>
        <v>0</v>
      </c>
    </row>
    <row r="147" ht="12.75">
      <c r="E147" s="11" t="s">
        <v>389</v>
      </c>
    </row>
    <row r="148" spans="1:16" ht="38.25">
      <c r="A148" s="5">
        <v>63</v>
      </c>
      <c r="B148" s="5" t="s">
        <v>48</v>
      </c>
      <c r="C148" s="5" t="s">
        <v>390</v>
      </c>
      <c r="D148" s="5" t="s">
        <v>50</v>
      </c>
      <c r="E148" s="5" t="s">
        <v>391</v>
      </c>
      <c r="F148" s="5" t="s">
        <v>89</v>
      </c>
      <c r="G148" s="7">
        <v>4</v>
      </c>
      <c r="H148" s="28"/>
      <c r="I148" s="9">
        <f>ROUND((H148*G148),2)</f>
        <v>0</v>
      </c>
      <c r="O148">
        <f>rekapitulace!H8</f>
        <v>21</v>
      </c>
      <c r="P148">
        <f>O148/100*I148</f>
        <v>0</v>
      </c>
    </row>
    <row r="149" spans="1:16" ht="25.5">
      <c r="A149" s="5">
        <v>64</v>
      </c>
      <c r="B149" s="5" t="s">
        <v>48</v>
      </c>
      <c r="C149" s="5" t="s">
        <v>392</v>
      </c>
      <c r="D149" s="5" t="s">
        <v>50</v>
      </c>
      <c r="E149" s="5" t="s">
        <v>393</v>
      </c>
      <c r="F149" s="5" t="s">
        <v>89</v>
      </c>
      <c r="G149" s="7">
        <v>2</v>
      </c>
      <c r="H149" s="28"/>
      <c r="I149" s="9">
        <f>ROUND((H149*G149),2)</f>
        <v>0</v>
      </c>
      <c r="O149">
        <f>rekapitulace!H8</f>
        <v>21</v>
      </c>
      <c r="P149">
        <f>O149/100*I149</f>
        <v>0</v>
      </c>
    </row>
    <row r="150" spans="1:16" ht="38.25">
      <c r="A150" s="5">
        <v>65</v>
      </c>
      <c r="B150" s="5" t="s">
        <v>48</v>
      </c>
      <c r="C150" s="5" t="s">
        <v>394</v>
      </c>
      <c r="D150" s="5" t="s">
        <v>50</v>
      </c>
      <c r="E150" s="5" t="s">
        <v>395</v>
      </c>
      <c r="F150" s="5" t="s">
        <v>118</v>
      </c>
      <c r="G150" s="7">
        <v>18</v>
      </c>
      <c r="H150" s="28"/>
      <c r="I150" s="9">
        <f>ROUND((H150*G150),2)</f>
        <v>0</v>
      </c>
      <c r="O150">
        <f>rekapitulace!H8</f>
        <v>21</v>
      </c>
      <c r="P150">
        <f>O150/100*I150</f>
        <v>0</v>
      </c>
    </row>
    <row r="151" ht="12.75">
      <c r="E151" s="11" t="s">
        <v>396</v>
      </c>
    </row>
    <row r="152" spans="1:16" ht="51">
      <c r="A152" s="5">
        <v>66</v>
      </c>
      <c r="B152" s="5" t="s">
        <v>48</v>
      </c>
      <c r="C152" s="5" t="s">
        <v>397</v>
      </c>
      <c r="D152" s="5" t="s">
        <v>50</v>
      </c>
      <c r="E152" s="5" t="s">
        <v>398</v>
      </c>
      <c r="F152" s="5" t="s">
        <v>118</v>
      </c>
      <c r="G152" s="7">
        <v>4</v>
      </c>
      <c r="H152" s="28"/>
      <c r="I152" s="9">
        <f>ROUND((H152*G152),2)</f>
        <v>0</v>
      </c>
      <c r="O152">
        <f>rekapitulace!H8</f>
        <v>21</v>
      </c>
      <c r="P152">
        <f>O152/100*I152</f>
        <v>0</v>
      </c>
    </row>
    <row r="153" ht="12.75">
      <c r="E153" s="11" t="s">
        <v>399</v>
      </c>
    </row>
    <row r="154" spans="1:16" ht="25.5">
      <c r="A154" s="5">
        <v>67</v>
      </c>
      <c r="B154" s="5" t="s">
        <v>48</v>
      </c>
      <c r="C154" s="5" t="s">
        <v>400</v>
      </c>
      <c r="D154" s="5" t="s">
        <v>61</v>
      </c>
      <c r="E154" s="5" t="s">
        <v>401</v>
      </c>
      <c r="F154" s="5" t="s">
        <v>118</v>
      </c>
      <c r="G154" s="7">
        <v>7.91</v>
      </c>
      <c r="H154" s="28"/>
      <c r="I154" s="9">
        <f>ROUND((H154*G154),2)</f>
        <v>0</v>
      </c>
      <c r="O154">
        <f>rekapitulace!H8</f>
        <v>21</v>
      </c>
      <c r="P154">
        <f>O154/100*I154</f>
        <v>0</v>
      </c>
    </row>
    <row r="155" ht="12.75">
      <c r="E155" s="11" t="s">
        <v>402</v>
      </c>
    </row>
    <row r="156" spans="1:16" ht="25.5">
      <c r="A156" s="5">
        <v>68</v>
      </c>
      <c r="B156" s="5" t="s">
        <v>48</v>
      </c>
      <c r="C156" s="5" t="s">
        <v>400</v>
      </c>
      <c r="D156" s="5" t="s">
        <v>63</v>
      </c>
      <c r="E156" s="5" t="s">
        <v>403</v>
      </c>
      <c r="F156" s="5" t="s">
        <v>118</v>
      </c>
      <c r="G156" s="7">
        <v>7.6</v>
      </c>
      <c r="H156" s="28"/>
      <c r="I156" s="9">
        <f>ROUND((H156*G156),2)</f>
        <v>0</v>
      </c>
      <c r="O156">
        <f>rekapitulace!H8</f>
        <v>21</v>
      </c>
      <c r="P156">
        <f>O156/100*I156</f>
        <v>0</v>
      </c>
    </row>
    <row r="157" ht="12.75">
      <c r="E157" s="11" t="s">
        <v>404</v>
      </c>
    </row>
    <row r="158" spans="1:16" ht="25.5">
      <c r="A158" s="5">
        <v>69</v>
      </c>
      <c r="B158" s="5" t="s">
        <v>48</v>
      </c>
      <c r="C158" s="5" t="s">
        <v>405</v>
      </c>
      <c r="D158" s="5" t="s">
        <v>50</v>
      </c>
      <c r="E158" s="5" t="s">
        <v>406</v>
      </c>
      <c r="F158" s="5" t="s">
        <v>147</v>
      </c>
      <c r="G158" s="7">
        <v>3.42</v>
      </c>
      <c r="H158" s="28"/>
      <c r="I158" s="9">
        <f>ROUND((H158*G158),2)</f>
        <v>0</v>
      </c>
      <c r="O158">
        <f>rekapitulace!H8</f>
        <v>21</v>
      </c>
      <c r="P158">
        <f>O158/100*I158</f>
        <v>0</v>
      </c>
    </row>
    <row r="159" ht="12.75">
      <c r="E159" s="11" t="s">
        <v>407</v>
      </c>
    </row>
    <row r="160" spans="1:16" ht="25.5">
      <c r="A160" s="5">
        <v>70</v>
      </c>
      <c r="B160" s="5" t="s">
        <v>48</v>
      </c>
      <c r="C160" s="5" t="s">
        <v>408</v>
      </c>
      <c r="D160" s="5" t="s">
        <v>61</v>
      </c>
      <c r="E160" s="5" t="s">
        <v>409</v>
      </c>
      <c r="F160" s="5" t="s">
        <v>118</v>
      </c>
      <c r="G160" s="7">
        <v>7.91</v>
      </c>
      <c r="H160" s="28"/>
      <c r="I160" s="9">
        <f>ROUND((H160*G160),2)</f>
        <v>0</v>
      </c>
      <c r="O160">
        <f>rekapitulace!H8</f>
        <v>21</v>
      </c>
      <c r="P160">
        <f>O160/100*I160</f>
        <v>0</v>
      </c>
    </row>
    <row r="161" ht="12.75">
      <c r="E161" s="11" t="s">
        <v>402</v>
      </c>
    </row>
    <row r="162" spans="1:16" ht="25.5">
      <c r="A162" s="5">
        <v>71</v>
      </c>
      <c r="B162" s="5" t="s">
        <v>48</v>
      </c>
      <c r="C162" s="5" t="s">
        <v>408</v>
      </c>
      <c r="D162" s="5" t="s">
        <v>63</v>
      </c>
      <c r="E162" s="5" t="s">
        <v>410</v>
      </c>
      <c r="F162" s="5" t="s">
        <v>118</v>
      </c>
      <c r="G162" s="7">
        <v>6</v>
      </c>
      <c r="H162" s="28"/>
      <c r="I162" s="9">
        <f>ROUND((H162*G162),2)</f>
        <v>0</v>
      </c>
      <c r="O162">
        <f>rekapitulace!H8</f>
        <v>21</v>
      </c>
      <c r="P162">
        <f>O162/100*I162</f>
        <v>0</v>
      </c>
    </row>
    <row r="163" ht="12.75">
      <c r="E163" s="11" t="s">
        <v>411</v>
      </c>
    </row>
    <row r="164" spans="1:16" ht="25.5">
      <c r="A164" s="5">
        <v>72</v>
      </c>
      <c r="B164" s="5" t="s">
        <v>48</v>
      </c>
      <c r="C164" s="5" t="s">
        <v>408</v>
      </c>
      <c r="D164" s="5" t="s">
        <v>65</v>
      </c>
      <c r="E164" s="5" t="s">
        <v>412</v>
      </c>
      <c r="F164" s="5" t="s">
        <v>118</v>
      </c>
      <c r="G164" s="7">
        <v>14.75</v>
      </c>
      <c r="H164" s="28"/>
      <c r="I164" s="9">
        <f>ROUND((H164*G164),2)</f>
        <v>0</v>
      </c>
      <c r="O164">
        <f>rekapitulace!H8</f>
        <v>21</v>
      </c>
      <c r="P164">
        <f>O164/100*I164</f>
        <v>0</v>
      </c>
    </row>
    <row r="165" ht="12.75">
      <c r="E165" s="11" t="s">
        <v>413</v>
      </c>
    </row>
    <row r="166" spans="1:16" ht="25.5">
      <c r="A166" s="5">
        <v>73</v>
      </c>
      <c r="B166" s="5" t="s">
        <v>48</v>
      </c>
      <c r="C166" s="5" t="s">
        <v>408</v>
      </c>
      <c r="D166" s="5" t="s">
        <v>67</v>
      </c>
      <c r="E166" s="5" t="s">
        <v>414</v>
      </c>
      <c r="F166" s="5" t="s">
        <v>118</v>
      </c>
      <c r="G166" s="7">
        <v>7.6</v>
      </c>
      <c r="H166" s="28"/>
      <c r="I166" s="9">
        <f>ROUND((H166*G166),2)</f>
        <v>0</v>
      </c>
      <c r="O166">
        <f>rekapitulace!H8</f>
        <v>21</v>
      </c>
      <c r="P166">
        <f>O166/100*I166</f>
        <v>0</v>
      </c>
    </row>
    <row r="167" ht="12.75">
      <c r="E167" s="11" t="s">
        <v>404</v>
      </c>
    </row>
    <row r="168" spans="1:16" ht="38.25">
      <c r="A168" s="5">
        <v>74</v>
      </c>
      <c r="B168" s="5" t="s">
        <v>48</v>
      </c>
      <c r="C168" s="5" t="s">
        <v>415</v>
      </c>
      <c r="D168" s="5" t="s">
        <v>61</v>
      </c>
      <c r="E168" s="5" t="s">
        <v>416</v>
      </c>
      <c r="F168" s="5" t="s">
        <v>118</v>
      </c>
      <c r="G168" s="7">
        <v>3.4</v>
      </c>
      <c r="H168" s="28"/>
      <c r="I168" s="9">
        <f>ROUND((H168*G168),2)</f>
        <v>0</v>
      </c>
      <c r="O168">
        <f>rekapitulace!H8</f>
        <v>21</v>
      </c>
      <c r="P168">
        <f>O168/100*I168</f>
        <v>0</v>
      </c>
    </row>
    <row r="169" ht="12.75">
      <c r="E169" s="11" t="s">
        <v>417</v>
      </c>
    </row>
    <row r="170" spans="1:16" ht="38.25">
      <c r="A170" s="5">
        <v>75</v>
      </c>
      <c r="B170" s="5" t="s">
        <v>48</v>
      </c>
      <c r="C170" s="5" t="s">
        <v>415</v>
      </c>
      <c r="D170" s="5" t="s">
        <v>63</v>
      </c>
      <c r="E170" s="5" t="s">
        <v>418</v>
      </c>
      <c r="F170" s="5" t="s">
        <v>118</v>
      </c>
      <c r="G170" s="7">
        <v>14.774</v>
      </c>
      <c r="H170" s="28"/>
      <c r="I170" s="9">
        <f>ROUND((H170*G170),2)</f>
        <v>0</v>
      </c>
      <c r="O170">
        <f>rekapitulace!H8</f>
        <v>21</v>
      </c>
      <c r="P170">
        <f>O170/100*I170</f>
        <v>0</v>
      </c>
    </row>
    <row r="171" ht="12.75">
      <c r="E171" s="11" t="s">
        <v>419</v>
      </c>
    </row>
    <row r="172" spans="1:16" ht="25.5">
      <c r="A172" s="5">
        <v>76</v>
      </c>
      <c r="B172" s="5" t="s">
        <v>48</v>
      </c>
      <c r="C172" s="5" t="s">
        <v>420</v>
      </c>
      <c r="D172" s="5" t="s">
        <v>50</v>
      </c>
      <c r="E172" s="5" t="s">
        <v>421</v>
      </c>
      <c r="F172" s="5" t="s">
        <v>147</v>
      </c>
      <c r="G172" s="7">
        <v>7.6</v>
      </c>
      <c r="H172" s="28"/>
      <c r="I172" s="9">
        <f>ROUND((H172*G172),2)</f>
        <v>0</v>
      </c>
      <c r="O172">
        <f>rekapitulace!H8</f>
        <v>21</v>
      </c>
      <c r="P172">
        <f>O172/100*I172</f>
        <v>0</v>
      </c>
    </row>
    <row r="173" ht="12.75">
      <c r="E173" s="11" t="s">
        <v>362</v>
      </c>
    </row>
    <row r="174" spans="1:16" ht="38.25">
      <c r="A174" s="5">
        <v>77</v>
      </c>
      <c r="B174" s="5" t="s">
        <v>48</v>
      </c>
      <c r="C174" s="5" t="s">
        <v>422</v>
      </c>
      <c r="D174" s="5" t="s">
        <v>50</v>
      </c>
      <c r="E174" s="5" t="s">
        <v>423</v>
      </c>
      <c r="F174" s="5" t="s">
        <v>118</v>
      </c>
      <c r="G174" s="7">
        <v>2.5</v>
      </c>
      <c r="H174" s="28"/>
      <c r="I174" s="9">
        <f>ROUND((H174*G174),2)</f>
        <v>0</v>
      </c>
      <c r="O174">
        <f>rekapitulace!H8</f>
        <v>21</v>
      </c>
      <c r="P174">
        <f>O174/100*I174</f>
        <v>0</v>
      </c>
    </row>
    <row r="175" spans="1:16" ht="25.5">
      <c r="A175" s="5">
        <v>78</v>
      </c>
      <c r="B175" s="5" t="s">
        <v>48</v>
      </c>
      <c r="C175" s="5" t="s">
        <v>424</v>
      </c>
      <c r="D175" s="5" t="s">
        <v>50</v>
      </c>
      <c r="E175" s="5" t="s">
        <v>425</v>
      </c>
      <c r="F175" s="5" t="s">
        <v>89</v>
      </c>
      <c r="G175" s="7">
        <v>1</v>
      </c>
      <c r="H175" s="28"/>
      <c r="I175" s="9">
        <f>ROUND((H175*G175),2)</f>
        <v>0</v>
      </c>
      <c r="O175">
        <f>rekapitulace!H8</f>
        <v>21</v>
      </c>
      <c r="P175">
        <f>O175/100*I175</f>
        <v>0</v>
      </c>
    </row>
    <row r="176" spans="1:16" ht="25.5">
      <c r="A176" s="5">
        <v>79</v>
      </c>
      <c r="B176" s="5" t="s">
        <v>48</v>
      </c>
      <c r="C176" s="5" t="s">
        <v>426</v>
      </c>
      <c r="D176" s="5" t="s">
        <v>50</v>
      </c>
      <c r="E176" s="5" t="s">
        <v>427</v>
      </c>
      <c r="F176" s="5" t="s">
        <v>315</v>
      </c>
      <c r="G176" s="7">
        <v>1.916</v>
      </c>
      <c r="H176" s="28"/>
      <c r="I176" s="9">
        <f>ROUND((H176*G176),2)</f>
        <v>0</v>
      </c>
      <c r="O176">
        <f>rekapitulace!H8</f>
        <v>21</v>
      </c>
      <c r="P176">
        <f>O176/100*I176</f>
        <v>0</v>
      </c>
    </row>
    <row r="177" ht="12.75">
      <c r="E177" s="11" t="s">
        <v>428</v>
      </c>
    </row>
    <row r="178" spans="1:16" ht="38.25">
      <c r="A178" s="5">
        <v>80</v>
      </c>
      <c r="B178" s="5" t="s">
        <v>48</v>
      </c>
      <c r="C178" s="5" t="s">
        <v>429</v>
      </c>
      <c r="D178" s="5" t="s">
        <v>50</v>
      </c>
      <c r="E178" s="5" t="s">
        <v>430</v>
      </c>
      <c r="F178" s="5" t="s">
        <v>89</v>
      </c>
      <c r="G178" s="7">
        <v>1</v>
      </c>
      <c r="H178" s="28"/>
      <c r="I178" s="9">
        <f>ROUND((H178*G178),2)</f>
        <v>0</v>
      </c>
      <c r="O178">
        <f>rekapitulace!H8</f>
        <v>21</v>
      </c>
      <c r="P178">
        <f>O178/100*I178</f>
        <v>0</v>
      </c>
    </row>
    <row r="179" spans="1:16" ht="38.25">
      <c r="A179" s="5">
        <v>81</v>
      </c>
      <c r="B179" s="5" t="s">
        <v>48</v>
      </c>
      <c r="C179" s="5" t="s">
        <v>140</v>
      </c>
      <c r="D179" s="5" t="s">
        <v>50</v>
      </c>
      <c r="E179" s="5" t="s">
        <v>431</v>
      </c>
      <c r="F179" s="5" t="s">
        <v>107</v>
      </c>
      <c r="G179" s="7">
        <v>0.1</v>
      </c>
      <c r="H179" s="28"/>
      <c r="I179" s="9">
        <f>ROUND((H179*G179),2)</f>
        <v>0</v>
      </c>
      <c r="O179">
        <f>rekapitulace!H8</f>
        <v>21</v>
      </c>
      <c r="P179">
        <f>O179/100*I179</f>
        <v>0</v>
      </c>
    </row>
    <row r="180" spans="1:16" ht="12.75" customHeight="1">
      <c r="A180" s="10"/>
      <c r="B180" s="10"/>
      <c r="C180" s="10" t="s">
        <v>45</v>
      </c>
      <c r="D180" s="10"/>
      <c r="E180" s="10" t="s">
        <v>115</v>
      </c>
      <c r="F180" s="10"/>
      <c r="G180" s="10"/>
      <c r="H180" s="10"/>
      <c r="I180" s="10">
        <f>SUM(I146:I179)</f>
        <v>0</v>
      </c>
      <c r="P180">
        <f>ROUND(SUM(P146:P179),2)</f>
        <v>0</v>
      </c>
    </row>
    <row r="182" spans="1:16" ht="12.75" customHeight="1">
      <c r="A182" s="10"/>
      <c r="B182" s="10"/>
      <c r="C182" s="10"/>
      <c r="D182" s="10"/>
      <c r="E182" s="10" t="s">
        <v>98</v>
      </c>
      <c r="F182" s="10"/>
      <c r="G182" s="10"/>
      <c r="H182" s="10"/>
      <c r="I182" s="10">
        <f>+I19+I57+I82+I99+I110+I131+I143+I180</f>
        <v>0</v>
      </c>
      <c r="P182">
        <f>+P19+P57+P82+P99+P110+P131+P143+P180</f>
        <v>0</v>
      </c>
    </row>
  </sheetData>
  <sheetProtection formatColumns="0"/>
  <mergeCells count="8">
    <mergeCell ref="F8:F9"/>
    <mergeCell ref="G8:G9"/>
    <mergeCell ref="H8:I8"/>
    <mergeCell ref="A8:A9"/>
    <mergeCell ref="B8:B9"/>
    <mergeCell ref="C8:C9"/>
    <mergeCell ref="D8:D9"/>
    <mergeCell ref="E8:E9"/>
  </mergeCells>
  <printOptions/>
  <pageMargins left="0.393700787401575" right="0.393700787401575" top="0.590551181102362" bottom="0.590551181102362" header="0.393700787401575" footer="0.393700787401575"/>
  <pageSetup cellComments="atEnd" fitToHeight="0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Magda Šebestová</cp:lastModifiedBy>
  <cp:lastPrinted>2024-02-19T07:38:42Z</cp:lastPrinted>
  <dcterms:modified xsi:type="dcterms:W3CDTF">2024-04-23T10:23:51Z</dcterms:modified>
  <cp:category/>
  <cp:version/>
  <cp:contentType/>
  <cp:contentStatus/>
</cp:coreProperties>
</file>