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30" windowHeight="10335" activeTab="0"/>
  </bookViews>
  <sheets>
    <sheet name="SO 402 Ochrana sítí Č..." sheetId="5" r:id="rId1"/>
    <sheet name="Pokyny pro vyplnění" sheetId="7" r:id="rId2"/>
  </sheets>
  <definedNames>
    <definedName name="_xlnm._FilterDatabase" localSheetId="0" hidden="1">'SO 402 Ochrana sítí Č...'!$C$80:$K$119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402 Ochrana sítí Č...'!$C$4:$J$36,'SO 402 Ochrana sítí Č...'!$C$42:$J$62,'SO 402 Ochrana sítí Č...'!$C$68:$K$119</definedName>
    <definedName name="_xlnm.Print_Titles" localSheetId="0">'SO 402 Ochrana sítí Č...'!$80:$80</definedName>
  </definedNames>
  <calcPr calcId="145621"/>
</workbook>
</file>

<file path=xl/sharedStrings.xml><?xml version="1.0" encoding="utf-8"?>
<sst xmlns="http://schemas.openxmlformats.org/spreadsheetml/2006/main" count="990" uniqueCount="331">
  <si>
    <t>List obsahuje:</t>
  </si>
  <si>
    <t/>
  </si>
  <si>
    <t>False</t>
  </si>
  <si>
    <t>&gt;&gt;  skryté sloupce  &lt;&lt;</t>
  </si>
  <si>
    <t>v ---  níže se nacházejí doplnkové a pomocné údaje k sestavám  --- v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</si>
  <si>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</si>
  <si>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</si>
  <si>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</si>
  <si>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</si>
  <si>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</si>
  <si>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</si>
  <si>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</si>
  <si>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</si>
  <si>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</si>
  <si>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</si>
  <si>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</si>
  <si>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</si>
  <si>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</si>
  <si>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</si>
  <si>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</si>
  <si>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</si>
  <si>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</si>
  <si>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</si>
  <si>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</si>
  <si>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</si>
  <si>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</si>
  <si>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</si>
  <si>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</si>
  <si>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</si>
  <si>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</si>
  <si>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</si>
  <si>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</si>
  <si>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</si>
  <si>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</si>
  <si>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</si>
  <si>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</si>
  <si>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</si>
  <si>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</si>
  <si>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STA</t>
  </si>
  <si>
    <t>2</t>
  </si>
  <si>
    <t>3</t>
  </si>
  <si>
    <t>4</t>
  </si>
  <si>
    <t>SO 402 Ochrana sítí ČEZ Distribuce</t>
  </si>
  <si>
    <t>{e9690d6f-a99a-4405-99b1-fc96725cd367}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</si>
  <si>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</si>
  <si>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</si>
  <si>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</si>
  <si>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</si>
  <si>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</si>
  <si>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</si>
  <si>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</si>
  <si>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</si>
  <si>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</si>
  <si>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</si>
  <si>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</si>
  <si>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</si>
  <si>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</si>
  <si>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</si>
  <si>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</si>
  <si>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469 - Stavební práce při elektromontážích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</si>
  <si>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</si>
  <si>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</si>
  <si>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</si>
  <si>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</si>
  <si>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</si>
  <si>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</si>
  <si>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</si>
  <si>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</si>
  <si>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</si>
  <si>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</si>
  <si>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</si>
  <si>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</si>
  <si>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</si>
  <si>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</si>
  <si>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</si>
  <si>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</si>
  <si>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</si>
  <si>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</si>
  <si>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</si>
  <si>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m3</t>
  </si>
  <si>
    <t>CS ÚRS 2017 01</t>
  </si>
  <si>
    <t>VV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</si>
  <si>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</si>
  <si>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</si>
  <si>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</si>
  <si>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M</t>
  </si>
  <si>
    <t>583336740</t>
  </si>
  <si>
    <t>kamenivo těžené hrubé frakce 16-32</t>
  </si>
  <si>
    <t>t</t>
  </si>
  <si>
    <t>8</t>
  </si>
  <si>
    <t>171201201</t>
  </si>
  <si>
    <t>Uložení sypaniny na skládky</t>
  </si>
  <si>
    <t>6</t>
  </si>
  <si>
    <t>171201211</t>
  </si>
  <si>
    <t>Uložení sypaniny poplatek za uložení sypaniny na skládce (skládkovné)</t>
  </si>
  <si>
    <t>7</t>
  </si>
  <si>
    <t>Zemní práce</t>
  </si>
  <si>
    <t>9</t>
  </si>
  <si>
    <t>10</t>
  </si>
  <si>
    <t>11</t>
  </si>
  <si>
    <t>12</t>
  </si>
  <si>
    <t>m</t>
  </si>
  <si>
    <t>174101101</t>
  </si>
  <si>
    <t>Zásyp sypaninou z jakékoliv horniny s uložením výkopku ve vrstvách se zhutněním jam, šachet, rýh nebo kolem objektů v těchto vykopávkách</t>
  </si>
  <si>
    <t>469</t>
  </si>
  <si>
    <t>Stavební práce při elektromontážích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</si>
  <si>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</si>
  <si>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</si>
  <si>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</si>
  <si>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</si>
  <si>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132201101</t>
  </si>
  <si>
    <t>Hloubení zapažených i nezapažených rýh šířky do 600 mm s urovnáním dna do předepsaného profilu a spádu v hornině tř. 3 do 100 m3</t>
  </si>
  <si>
    <t xml:space="preserve">    4 - Vodorovné konstrukce</t>
  </si>
  <si>
    <t>130001101</t>
  </si>
  <si>
    <t>Příplatek k cenám hloubených vykopávek za ztížení vykopávky v blízkosti podzemního vedení nebo výbušnin pro jakoukoliv třídu horniny</t>
  </si>
  <si>
    <t>1039455191</t>
  </si>
  <si>
    <t>1117207695</t>
  </si>
  <si>
    <t>výkop pro chráničky</t>
  </si>
  <si>
    <t>5,0*0,6*0,8</t>
  </si>
  <si>
    <t>736065030</t>
  </si>
  <si>
    <t>odvoz zeminy na skládku</t>
  </si>
  <si>
    <t>2,4</t>
  </si>
  <si>
    <t>-1603383839</t>
  </si>
  <si>
    <t>-18566617</t>
  </si>
  <si>
    <t>2,4*1,5</t>
  </si>
  <si>
    <t>-2009438771</t>
  </si>
  <si>
    <t>2,4-(1,35+0,3)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</si>
  <si>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</si>
  <si>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</si>
  <si>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937582399</t>
  </si>
  <si>
    <t>5,0*0,6*0,45</t>
  </si>
  <si>
    <t>583313450</t>
  </si>
  <si>
    <t>kamenivo těžené drobné tříděné frakce 0-4</t>
  </si>
  <si>
    <t>596839084</t>
  </si>
  <si>
    <t>1,35*1,67*1,01</t>
  </si>
  <si>
    <t>49172275</t>
  </si>
  <si>
    <t>0,75*1,67*1,01</t>
  </si>
  <si>
    <t>Vodorovné konstrukce</t>
  </si>
  <si>
    <t>451572111</t>
  </si>
  <si>
    <t>Lože pod potrubí, stoky a drobné objekty v otevřeném výkopu z kameniva drobného těženého 0 až 4 mm</t>
  </si>
  <si>
    <t>1647619342</t>
  </si>
  <si>
    <t>pod chráničky</t>
  </si>
  <si>
    <t>5,0*0,6*0,1</t>
  </si>
  <si>
    <t>Chránička PVC půlená D+M</t>
  </si>
  <si>
    <t>2106515485</t>
  </si>
  <si>
    <t>5,0*2</t>
  </si>
  <si>
    <t>82385718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</si>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</sst>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1" fillId="0" borderId="9" xfId="0" applyNumberFormat="1" applyFont="1" applyBorder="1" applyAlignment="1">
      <alignment/>
    </xf>
    <xf numFmtId="166" fontId="21" fillId="0" borderId="19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4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4" fillId="0" borderId="4" xfId="0" applyFont="1" applyBorder="1" applyAlignment="1">
      <alignment vertical="center"/>
    </xf>
    <xf numFmtId="0" fontId="24" fillId="4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5" fillId="0" borderId="30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0" xfId="2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tabSelected="1" workbookViewId="0" topLeftCell="A1">
      <pane ySplit="1" topLeftCell="A2" activePane="bottomLeft" state="frozen"/>
      <selection pane="bottomLeft" activeCell="F12" sqref="F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5"/>
      <c r="C1" s="45"/>
      <c r="D1" s="46" t="s">
        <v>0</v>
      </c>
      <c r="E1" s="45"/>
      <c r="F1" s="47" t="s">
        <v>45</v>
      </c>
      <c r="G1" s="261" t="s">
        <v>46</v>
      </c>
      <c r="H1" s="261"/>
      <c r="I1" s="48"/>
      <c r="J1" s="47" t="s">
        <v>47</v>
      </c>
      <c r="K1" s="46" t="s">
        <v>48</v>
      </c>
      <c r="L1" s="47" t="s">
        <v>49</v>
      </c>
      <c r="M1" s="47"/>
      <c r="N1" s="47"/>
      <c r="O1" s="47"/>
      <c r="P1" s="47"/>
      <c r="Q1" s="47"/>
      <c r="R1" s="47"/>
      <c r="S1" s="47"/>
      <c r="T1" s="47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54" t="s">
        <v>3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3" t="s">
        <v>43</v>
      </c>
    </row>
    <row r="3" spans="2:46" ht="6.95" customHeight="1">
      <c r="B3" s="14"/>
      <c r="C3" s="15"/>
      <c r="D3" s="15"/>
      <c r="E3" s="15"/>
      <c r="F3" s="15"/>
      <c r="G3" s="15"/>
      <c r="H3" s="15"/>
      <c r="I3" s="49"/>
      <c r="J3" s="15"/>
      <c r="K3" s="16"/>
      <c r="AT3" s="13" t="s">
        <v>39</v>
      </c>
    </row>
    <row r="4" spans="2:46" ht="36.95" customHeight="1">
      <c r="B4" s="17"/>
      <c r="C4" s="18"/>
      <c r="D4" s="19" t="s">
        <v>50</v>
      </c>
      <c r="E4" s="18"/>
      <c r="F4" s="18"/>
      <c r="G4" s="18"/>
      <c r="H4" s="18"/>
      <c r="I4" s="50"/>
      <c r="J4" s="18"/>
      <c r="K4" s="20"/>
      <c r="M4" s="21" t="s">
        <v>4</v>
      </c>
      <c r="AT4" s="13" t="s">
        <v>2</v>
      </c>
    </row>
    <row r="5" spans="2:11" ht="6.95" customHeight="1">
      <c r="B5" s="17"/>
      <c r="C5" s="18"/>
      <c r="D5" s="18"/>
      <c r="E5" s="18"/>
      <c r="F5" s="18"/>
      <c r="G5" s="18"/>
      <c r="H5" s="18"/>
      <c r="I5" s="50"/>
      <c r="J5" s="18"/>
      <c r="K5" s="20"/>
    </row>
    <row r="6" spans="2:11" ht="15">
      <c r="B6" s="17"/>
      <c r="C6" s="18"/>
      <c r="D6" s="23" t="s">
        <v>5</v>
      </c>
      <c r="E6" s="18"/>
      <c r="F6" s="18"/>
      <c r="G6" s="18"/>
      <c r="H6" s="18"/>
      <c r="I6" s="50"/>
      <c r="J6" s="18"/>
      <c r="K6" s="20"/>
    </row>
    <row r="7" spans="2:11" ht="22.5" customHeight="1">
      <c r="B7" s="17"/>
      <c r="C7" s="18"/>
      <c r="D7" s="18"/>
      <c r="E7" s="264" t="s">
        <v>6</v>
      </c>
      <c r="F7" s="265"/>
      <c r="G7" s="265"/>
      <c r="H7" s="265"/>
      <c r="I7" s="50"/>
      <c r="J7" s="18"/>
      <c r="K7" s="20"/>
    </row>
    <row r="8" spans="2:11" s="1" customFormat="1" ht="15">
      <c r="B8" s="24"/>
      <c r="C8" s="25"/>
      <c r="D8" s="23" t="s">
        <v>51</v>
      </c>
      <c r="E8" s="25"/>
      <c r="F8" s="25"/>
      <c r="G8" s="25"/>
      <c r="H8" s="25"/>
      <c r="I8" s="51"/>
      <c r="J8" s="25"/>
      <c r="K8" s="26"/>
    </row>
    <row r="9" spans="2:11" s="1" customFormat="1" ht="36.95" customHeight="1">
      <c r="B9" s="24"/>
      <c r="C9" s="25"/>
      <c r="D9" s="25"/>
      <c r="E9" s="264" t="s">
        <v>42</v>
      </c>
      <c r="F9" s="265"/>
      <c r="G9" s="265"/>
      <c r="H9" s="265"/>
      <c r="I9" s="51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1"/>
      <c r="J10" s="25"/>
      <c r="K10" s="26"/>
    </row>
    <row r="11" spans="2:11" s="1" customFormat="1" ht="14.45" customHeight="1">
      <c r="B11" s="24"/>
      <c r="C11" s="25"/>
      <c r="D11" s="23" t="s">
        <v>7</v>
      </c>
      <c r="E11" s="25"/>
      <c r="F11" s="22" t="s">
        <v>1</v>
      </c>
      <c r="G11" s="25"/>
      <c r="H11" s="25"/>
      <c r="I11" s="52" t="s">
        <v>8</v>
      </c>
      <c r="J11" s="22" t="s">
        <v>1</v>
      </c>
      <c r="K11" s="26"/>
    </row>
    <row r="12" spans="2:11" s="1" customFormat="1" ht="14.45" customHeight="1">
      <c r="B12" s="24"/>
      <c r="C12" s="25"/>
      <c r="D12" s="23" t="s">
        <v>9</v>
      </c>
      <c r="E12" s="25"/>
      <c r="F12" s="22" t="s">
        <v>10</v>
      </c>
      <c r="G12" s="25"/>
      <c r="H12" s="25"/>
      <c r="I12" s="52" t="s">
        <v>11</v>
      </c>
      <c r="J12" s="53">
        <v>42894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1"/>
      <c r="J13" s="25"/>
      <c r="K13" s="26"/>
    </row>
    <row r="14" spans="2:11" s="1" customFormat="1" ht="14.45" customHeight="1">
      <c r="B14" s="24"/>
      <c r="C14" s="25"/>
      <c r="D14" s="23" t="s">
        <v>12</v>
      </c>
      <c r="E14" s="25"/>
      <c r="F14" s="25"/>
      <c r="G14" s="25"/>
      <c r="H14" s="25"/>
      <c r="I14" s="52" t="s">
        <v>13</v>
      </c>
      <c r="J14" s="22" t="s">
        <v>1</v>
      </c>
      <c r="K14" s="26"/>
    </row>
    <row r="15" spans="2:11" s="1" customFormat="1" ht="18" customHeight="1">
      <c r="B15" s="24"/>
      <c r="C15" s="25"/>
      <c r="D15" s="25"/>
      <c r="E15" s="22" t="s">
        <v>14</v>
      </c>
      <c r="F15" s="25"/>
      <c r="G15" s="25"/>
      <c r="H15" s="25"/>
      <c r="I15" s="52" t="s">
        <v>15</v>
      </c>
      <c r="J15" s="22" t="s">
        <v>1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1"/>
      <c r="J16" s="25"/>
      <c r="K16" s="26"/>
    </row>
    <row r="17" spans="2:11" s="1" customFormat="1" ht="14.45" customHeight="1">
      <c r="B17" s="24"/>
      <c r="C17" s="25"/>
      <c r="D17" s="23" t="s">
        <v>16</v>
      </c>
      <c r="E17" s="25"/>
      <c r="F17" s="25"/>
      <c r="G17" s="25"/>
      <c r="H17" s="25"/>
      <c r="I17" s="52" t="s">
        <v>13</v>
      </c>
      <c r="J17" s="22"/>
      <c r="K17" s="26"/>
    </row>
    <row r="18" spans="2:11" s="1" customFormat="1" ht="18" customHeight="1">
      <c r="B18" s="24"/>
      <c r="C18" s="25"/>
      <c r="D18" s="25"/>
      <c r="E18" s="22"/>
      <c r="F18" s="25"/>
      <c r="G18" s="25"/>
      <c r="H18" s="25"/>
      <c r="I18" s="52" t="s">
        <v>15</v>
      </c>
      <c r="J18" s="22"/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1"/>
      <c r="J19" s="25"/>
      <c r="K19" s="26"/>
    </row>
    <row r="20" spans="2:11" s="1" customFormat="1" ht="14.45" customHeight="1">
      <c r="B20" s="24"/>
      <c r="C20" s="25"/>
      <c r="D20" s="23" t="s">
        <v>17</v>
      </c>
      <c r="E20" s="25"/>
      <c r="F20" s="25"/>
      <c r="G20" s="25"/>
      <c r="H20" s="25"/>
      <c r="I20" s="52" t="s">
        <v>13</v>
      </c>
      <c r="J20" s="22"/>
      <c r="K20" s="26"/>
    </row>
    <row r="21" spans="2:11" s="1" customFormat="1" ht="18" customHeight="1">
      <c r="B21" s="24"/>
      <c r="C21" s="25"/>
      <c r="D21" s="25"/>
      <c r="E21" s="22" t="s">
        <v>330</v>
      </c>
      <c r="F21" s="25"/>
      <c r="G21" s="25"/>
      <c r="H21" s="25"/>
      <c r="I21" s="52" t="s">
        <v>15</v>
      </c>
      <c r="J21" s="22"/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1"/>
      <c r="J22" s="25"/>
      <c r="K22" s="26"/>
    </row>
    <row r="23" spans="2:11" s="1" customFormat="1" ht="14.45" customHeight="1">
      <c r="B23" s="24"/>
      <c r="C23" s="25"/>
      <c r="D23" s="23" t="s">
        <v>19</v>
      </c>
      <c r="E23" s="25"/>
      <c r="F23" s="25"/>
      <c r="G23" s="25"/>
      <c r="H23" s="25"/>
      <c r="I23" s="51"/>
      <c r="J23" s="25"/>
      <c r="K23" s="26"/>
    </row>
    <row r="24" spans="2:11" s="2" customFormat="1" ht="22.5" customHeight="1">
      <c r="B24" s="54"/>
      <c r="C24" s="55"/>
      <c r="D24" s="55"/>
      <c r="E24" s="257" t="s">
        <v>1</v>
      </c>
      <c r="F24" s="257"/>
      <c r="G24" s="257"/>
      <c r="H24" s="257"/>
      <c r="I24" s="56"/>
      <c r="J24" s="55"/>
      <c r="K24" s="57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1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58"/>
      <c r="J26" s="37"/>
      <c r="K26" s="59"/>
    </row>
    <row r="27" spans="2:11" s="1" customFormat="1" ht="25.35" customHeight="1">
      <c r="B27" s="24"/>
      <c r="C27" s="25"/>
      <c r="D27" s="60" t="s">
        <v>20</v>
      </c>
      <c r="E27" s="25"/>
      <c r="F27" s="25"/>
      <c r="G27" s="25"/>
      <c r="H27" s="25"/>
      <c r="I27" s="51"/>
      <c r="J27" s="61">
        <f>ROUND(J81,2)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58"/>
      <c r="J28" s="37"/>
      <c r="K28" s="59"/>
    </row>
    <row r="29" spans="2:11" s="1" customFormat="1" ht="14.45" customHeight="1">
      <c r="B29" s="24"/>
      <c r="C29" s="25"/>
      <c r="D29" s="25"/>
      <c r="E29" s="25"/>
      <c r="F29" s="27" t="s">
        <v>22</v>
      </c>
      <c r="G29" s="25"/>
      <c r="H29" s="25"/>
      <c r="I29" s="62" t="s">
        <v>21</v>
      </c>
      <c r="J29" s="27" t="s">
        <v>23</v>
      </c>
      <c r="K29" s="26"/>
    </row>
    <row r="30" spans="2:11" s="1" customFormat="1" ht="14.45" customHeight="1">
      <c r="B30" s="24"/>
      <c r="C30" s="25"/>
      <c r="D30" s="28" t="s">
        <v>24</v>
      </c>
      <c r="E30" s="28" t="s">
        <v>25</v>
      </c>
      <c r="F30" s="63">
        <f>ROUND(SUM(BE81:BE119),2)</f>
        <v>0</v>
      </c>
      <c r="G30" s="25"/>
      <c r="H30" s="25"/>
      <c r="I30" s="64">
        <v>0.21</v>
      </c>
      <c r="J30" s="63">
        <f>ROUND(ROUND((SUM(BE81:BE119)),2)*I30,2)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26</v>
      </c>
      <c r="F31" s="63">
        <f>ROUND(SUM(BF81:BF119),2)</f>
        <v>0</v>
      </c>
      <c r="G31" s="25"/>
      <c r="H31" s="25"/>
      <c r="I31" s="64">
        <v>0.15</v>
      </c>
      <c r="J31" s="63">
        <f>ROUND(ROUND((SUM(BF81:BF119)),2)*I31,2)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27</v>
      </c>
      <c r="F32" s="63">
        <f>ROUND(SUM(BG81:BG119),2)</f>
        <v>0</v>
      </c>
      <c r="G32" s="25"/>
      <c r="H32" s="25"/>
      <c r="I32" s="64">
        <v>0.21</v>
      </c>
      <c r="J32" s="63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28</v>
      </c>
      <c r="F33" s="63">
        <f>ROUND(SUM(BH81:BH119),2)</f>
        <v>0</v>
      </c>
      <c r="G33" s="25"/>
      <c r="H33" s="25"/>
      <c r="I33" s="64">
        <v>0.15</v>
      </c>
      <c r="J33" s="63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29</v>
      </c>
      <c r="F34" s="63">
        <f>ROUND(SUM(BI81:BI119),2)</f>
        <v>0</v>
      </c>
      <c r="G34" s="25"/>
      <c r="H34" s="25"/>
      <c r="I34" s="64">
        <v>0</v>
      </c>
      <c r="J34" s="63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1"/>
      <c r="J35" s="25"/>
      <c r="K35" s="26"/>
    </row>
    <row r="36" spans="2:11" s="1" customFormat="1" ht="25.35" customHeight="1">
      <c r="B36" s="24"/>
      <c r="C36" s="65"/>
      <c r="D36" s="66" t="s">
        <v>30</v>
      </c>
      <c r="E36" s="38"/>
      <c r="F36" s="38"/>
      <c r="G36" s="67" t="s">
        <v>31</v>
      </c>
      <c r="H36" s="68" t="s">
        <v>32</v>
      </c>
      <c r="I36" s="69"/>
      <c r="J36" s="70">
        <f>SUM(J27:J34)</f>
        <v>0</v>
      </c>
      <c r="K36" s="71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2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73"/>
      <c r="J41" s="33"/>
      <c r="K41" s="74"/>
    </row>
    <row r="42" spans="2:11" s="1" customFormat="1" ht="36.95" customHeight="1">
      <c r="B42" s="24"/>
      <c r="C42" s="19" t="s">
        <v>52</v>
      </c>
      <c r="D42" s="25"/>
      <c r="E42" s="25"/>
      <c r="F42" s="25"/>
      <c r="G42" s="25"/>
      <c r="H42" s="25"/>
      <c r="I42" s="51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1"/>
      <c r="J43" s="25"/>
      <c r="K43" s="26"/>
    </row>
    <row r="44" spans="2:11" s="1" customFormat="1" ht="14.45" customHeight="1">
      <c r="B44" s="24"/>
      <c r="C44" s="23" t="s">
        <v>5</v>
      </c>
      <c r="D44" s="25"/>
      <c r="E44" s="25"/>
      <c r="F44" s="25"/>
      <c r="G44" s="25"/>
      <c r="H44" s="25"/>
      <c r="I44" s="51"/>
      <c r="J44" s="25"/>
      <c r="K44" s="26"/>
    </row>
    <row r="45" spans="2:11" s="1" customFormat="1" ht="22.5" customHeight="1">
      <c r="B45" s="24"/>
      <c r="C45" s="25"/>
      <c r="D45" s="25"/>
      <c r="E45" s="262" t="str">
        <f>E7</f>
        <v>Parkoviště u Komerční banky</v>
      </c>
      <c r="F45" s="263"/>
      <c r="G45" s="263"/>
      <c r="H45" s="263"/>
      <c r="I45" s="51"/>
      <c r="J45" s="25"/>
      <c r="K45" s="26"/>
    </row>
    <row r="46" spans="2:11" s="1" customFormat="1" ht="14.45" customHeight="1">
      <c r="B46" s="24"/>
      <c r="C46" s="23" t="s">
        <v>51</v>
      </c>
      <c r="D46" s="25"/>
      <c r="E46" s="25"/>
      <c r="F46" s="25"/>
      <c r="G46" s="25"/>
      <c r="H46" s="25"/>
      <c r="I46" s="51"/>
      <c r="J46" s="25"/>
      <c r="K46" s="26"/>
    </row>
    <row r="47" spans="2:11" s="1" customFormat="1" ht="23.25" customHeight="1">
      <c r="B47" s="24"/>
      <c r="C47" s="25"/>
      <c r="D47" s="25"/>
      <c r="E47" s="264" t="str">
        <f>E9</f>
        <v>SO 402 Ochrana sítí ČEZ Distribuce</v>
      </c>
      <c r="F47" s="265"/>
      <c r="G47" s="265"/>
      <c r="H47" s="265"/>
      <c r="I47" s="51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1"/>
      <c r="J48" s="25"/>
      <c r="K48" s="26"/>
    </row>
    <row r="49" spans="2:11" s="1" customFormat="1" ht="18" customHeight="1">
      <c r="B49" s="24"/>
      <c r="C49" s="23" t="s">
        <v>9</v>
      </c>
      <c r="D49" s="25"/>
      <c r="E49" s="25"/>
      <c r="F49" s="22" t="str">
        <f>F12</f>
        <v xml:space="preserve"> </v>
      </c>
      <c r="G49" s="25"/>
      <c r="H49" s="25"/>
      <c r="I49" s="52" t="s">
        <v>11</v>
      </c>
      <c r="J49" s="53">
        <f>IF(J12="","",J12)</f>
        <v>42894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1"/>
      <c r="J50" s="25"/>
      <c r="K50" s="26"/>
    </row>
    <row r="51" spans="2:11" s="1" customFormat="1" ht="15">
      <c r="B51" s="24"/>
      <c r="C51" s="23" t="s">
        <v>12</v>
      </c>
      <c r="D51" s="25"/>
      <c r="E51" s="25"/>
      <c r="F51" s="22" t="str">
        <f>E15</f>
        <v>Město Kopřivnice</v>
      </c>
      <c r="G51" s="25"/>
      <c r="H51" s="25"/>
      <c r="I51" s="52" t="s">
        <v>17</v>
      </c>
      <c r="J51" s="22" t="str">
        <f>E21</f>
        <v>Ing.Ondřej Bojko</v>
      </c>
      <c r="K51" s="26"/>
    </row>
    <row r="52" spans="2:11" s="1" customFormat="1" ht="14.45" customHeight="1">
      <c r="B52" s="24"/>
      <c r="C52" s="23" t="s">
        <v>16</v>
      </c>
      <c r="D52" s="25"/>
      <c r="E52" s="25"/>
      <c r="F52" s="22" t="str">
        <f>IF(E18="","",E18)</f>
        <v/>
      </c>
      <c r="G52" s="25"/>
      <c r="H52" s="25"/>
      <c r="I52" s="51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1"/>
      <c r="J53" s="25"/>
      <c r="K53" s="26"/>
    </row>
    <row r="54" spans="2:11" s="1" customFormat="1" ht="29.25" customHeight="1">
      <c r="B54" s="24"/>
      <c r="C54" s="75" t="s">
        <v>53</v>
      </c>
      <c r="D54" s="65"/>
      <c r="E54" s="65"/>
      <c r="F54" s="65"/>
      <c r="G54" s="65"/>
      <c r="H54" s="65"/>
      <c r="I54" s="76"/>
      <c r="J54" s="77" t="s">
        <v>54</v>
      </c>
      <c r="K54" s="78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1"/>
      <c r="J55" s="25"/>
      <c r="K55" s="26"/>
    </row>
    <row r="56" spans="2:47" s="1" customFormat="1" ht="29.25" customHeight="1">
      <c r="B56" s="24"/>
      <c r="C56" s="79" t="s">
        <v>55</v>
      </c>
      <c r="D56" s="25"/>
      <c r="E56" s="25"/>
      <c r="F56" s="25"/>
      <c r="G56" s="25"/>
      <c r="H56" s="25"/>
      <c r="I56" s="51"/>
      <c r="J56" s="61">
        <f>J81</f>
        <v>0</v>
      </c>
      <c r="K56" s="26"/>
      <c r="AU56" s="13" t="s">
        <v>56</v>
      </c>
    </row>
    <row r="57" spans="2:11" s="3" customFormat="1" ht="24.95" customHeight="1">
      <c r="B57" s="80"/>
      <c r="C57" s="81"/>
      <c r="D57" s="82" t="s">
        <v>57</v>
      </c>
      <c r="E57" s="83"/>
      <c r="F57" s="83"/>
      <c r="G57" s="83"/>
      <c r="H57" s="83"/>
      <c r="I57" s="84"/>
      <c r="J57" s="85">
        <f>J82</f>
        <v>0</v>
      </c>
      <c r="K57" s="86"/>
    </row>
    <row r="58" spans="2:11" s="4" customFormat="1" ht="19.9" customHeight="1">
      <c r="B58" s="87"/>
      <c r="C58" s="88"/>
      <c r="D58" s="89" t="s">
        <v>58</v>
      </c>
      <c r="E58" s="90"/>
      <c r="F58" s="90"/>
      <c r="G58" s="90"/>
      <c r="H58" s="90"/>
      <c r="I58" s="91"/>
      <c r="J58" s="92">
        <f>J83</f>
        <v>0</v>
      </c>
      <c r="K58" s="93"/>
    </row>
    <row r="59" spans="2:11" s="4" customFormat="1" ht="19.9" customHeight="1">
      <c r="B59" s="87"/>
      <c r="C59" s="88"/>
      <c r="D59" s="89" t="s">
        <v>112</v>
      </c>
      <c r="E59" s="90"/>
      <c r="F59" s="90"/>
      <c r="G59" s="90"/>
      <c r="H59" s="90"/>
      <c r="I59" s="91"/>
      <c r="J59" s="92">
        <f>J109</f>
        <v>0</v>
      </c>
      <c r="K59" s="93"/>
    </row>
    <row r="60" spans="2:11" s="4" customFormat="1" ht="19.9" customHeight="1">
      <c r="B60" s="87"/>
      <c r="C60" s="88"/>
      <c r="D60" s="89" t="s">
        <v>59</v>
      </c>
      <c r="E60" s="90"/>
      <c r="F60" s="90"/>
      <c r="G60" s="90"/>
      <c r="H60" s="90"/>
      <c r="I60" s="91"/>
      <c r="J60" s="92">
        <f>J114</f>
        <v>0</v>
      </c>
      <c r="K60" s="93"/>
    </row>
    <row r="61" spans="2:11" s="4" customFormat="1" ht="19.9" customHeight="1">
      <c r="B61" s="87"/>
      <c r="C61" s="88"/>
      <c r="D61" s="89" t="s">
        <v>60</v>
      </c>
      <c r="E61" s="90"/>
      <c r="F61" s="90"/>
      <c r="G61" s="90"/>
      <c r="H61" s="90"/>
      <c r="I61" s="91"/>
      <c r="J61" s="92">
        <f>J118</f>
        <v>0</v>
      </c>
      <c r="K61" s="93"/>
    </row>
    <row r="62" spans="2:11" s="1" customFormat="1" ht="21.75" customHeight="1">
      <c r="B62" s="24"/>
      <c r="C62" s="25"/>
      <c r="D62" s="25"/>
      <c r="E62" s="25"/>
      <c r="F62" s="25"/>
      <c r="G62" s="25"/>
      <c r="H62" s="25"/>
      <c r="I62" s="51"/>
      <c r="J62" s="25"/>
      <c r="K62" s="26"/>
    </row>
    <row r="63" spans="2:11" s="1" customFormat="1" ht="6.95" customHeight="1">
      <c r="B63" s="29"/>
      <c r="C63" s="30"/>
      <c r="D63" s="30"/>
      <c r="E63" s="30"/>
      <c r="F63" s="30"/>
      <c r="G63" s="30"/>
      <c r="H63" s="30"/>
      <c r="I63" s="72"/>
      <c r="J63" s="30"/>
      <c r="K63" s="31"/>
    </row>
    <row r="67" spans="2:12" s="1" customFormat="1" ht="6.95" customHeight="1">
      <c r="B67" s="32"/>
      <c r="C67" s="33"/>
      <c r="D67" s="33"/>
      <c r="E67" s="33"/>
      <c r="F67" s="33"/>
      <c r="G67" s="33"/>
      <c r="H67" s="33"/>
      <c r="I67" s="73"/>
      <c r="J67" s="33"/>
      <c r="K67" s="33"/>
      <c r="L67" s="24"/>
    </row>
    <row r="68" spans="2:12" s="1" customFormat="1" ht="36.95" customHeight="1">
      <c r="B68" s="24"/>
      <c r="C68" s="34" t="s">
        <v>61</v>
      </c>
      <c r="L68" s="24"/>
    </row>
    <row r="69" spans="2:12" s="1" customFormat="1" ht="6.95" customHeight="1">
      <c r="B69" s="24"/>
      <c r="L69" s="24"/>
    </row>
    <row r="70" spans="2:12" s="1" customFormat="1" ht="14.45" customHeight="1">
      <c r="B70" s="24"/>
      <c r="C70" s="35" t="s">
        <v>5</v>
      </c>
      <c r="L70" s="24"/>
    </row>
    <row r="71" spans="2:12" s="1" customFormat="1" ht="22.5" customHeight="1">
      <c r="B71" s="24"/>
      <c r="E71" s="258" t="str">
        <f>E7</f>
        <v>Parkoviště u Komerční banky</v>
      </c>
      <c r="F71" s="259"/>
      <c r="G71" s="259"/>
      <c r="H71" s="259"/>
      <c r="L71" s="24"/>
    </row>
    <row r="72" spans="2:12" s="1" customFormat="1" ht="14.45" customHeight="1">
      <c r="B72" s="24"/>
      <c r="C72" s="35" t="s">
        <v>51</v>
      </c>
      <c r="L72" s="24"/>
    </row>
    <row r="73" spans="2:12" s="1" customFormat="1" ht="23.25" customHeight="1">
      <c r="B73" s="24"/>
      <c r="E73" s="256" t="str">
        <f>E9</f>
        <v>SO 402 Ochrana sítí ČEZ Distribuce</v>
      </c>
      <c r="F73" s="260"/>
      <c r="G73" s="260"/>
      <c r="H73" s="260"/>
      <c r="L73" s="24"/>
    </row>
    <row r="74" spans="2:12" s="1" customFormat="1" ht="6.95" customHeight="1">
      <c r="B74" s="24"/>
      <c r="L74" s="24"/>
    </row>
    <row r="75" spans="2:12" s="1" customFormat="1" ht="18" customHeight="1">
      <c r="B75" s="24"/>
      <c r="C75" s="35" t="s">
        <v>9</v>
      </c>
      <c r="F75" s="94" t="str">
        <f>F12</f>
        <v xml:space="preserve"> </v>
      </c>
      <c r="I75" s="95" t="s">
        <v>11</v>
      </c>
      <c r="J75" s="36">
        <f>IF(J12="","",J12)</f>
        <v>42894</v>
      </c>
      <c r="L75" s="24"/>
    </row>
    <row r="76" spans="2:12" s="1" customFormat="1" ht="6.95" customHeight="1">
      <c r="B76" s="24"/>
      <c r="L76" s="24"/>
    </row>
    <row r="77" spans="2:12" s="1" customFormat="1" ht="15">
      <c r="B77" s="24"/>
      <c r="C77" s="35" t="s">
        <v>12</v>
      </c>
      <c r="F77" s="94" t="str">
        <f>E15</f>
        <v>Město Kopřivnice</v>
      </c>
      <c r="I77" s="95" t="s">
        <v>17</v>
      </c>
      <c r="J77" s="94" t="str">
        <f>E21</f>
        <v>Ing.Ondřej Bojko</v>
      </c>
      <c r="L77" s="24"/>
    </row>
    <row r="78" spans="2:12" s="1" customFormat="1" ht="14.45" customHeight="1">
      <c r="B78" s="24"/>
      <c r="C78" s="35" t="s">
        <v>16</v>
      </c>
      <c r="F78" s="94" t="str">
        <f>IF(E18="","",E18)</f>
        <v/>
      </c>
      <c r="L78" s="24"/>
    </row>
    <row r="79" spans="2:12" s="1" customFormat="1" ht="10.35" customHeight="1">
      <c r="B79" s="24"/>
      <c r="L79" s="24"/>
    </row>
    <row r="80" spans="2:20" s="5" customFormat="1" ht="29.25" customHeight="1">
      <c r="B80" s="96"/>
      <c r="C80" s="97" t="s">
        <v>62</v>
      </c>
      <c r="D80" s="98" t="s">
        <v>34</v>
      </c>
      <c r="E80" s="98" t="s">
        <v>33</v>
      </c>
      <c r="F80" s="98" t="s">
        <v>63</v>
      </c>
      <c r="G80" s="98" t="s">
        <v>64</v>
      </c>
      <c r="H80" s="98" t="s">
        <v>65</v>
      </c>
      <c r="I80" s="99" t="s">
        <v>66</v>
      </c>
      <c r="J80" s="98" t="s">
        <v>54</v>
      </c>
      <c r="K80" s="100" t="s">
        <v>67</v>
      </c>
      <c r="L80" s="96"/>
      <c r="M80" s="39" t="s">
        <v>68</v>
      </c>
      <c r="N80" s="40" t="s">
        <v>24</v>
      </c>
      <c r="O80" s="40" t="s">
        <v>69</v>
      </c>
      <c r="P80" s="40" t="s">
        <v>70</v>
      </c>
      <c r="Q80" s="40" t="s">
        <v>71</v>
      </c>
      <c r="R80" s="40" t="s">
        <v>72</v>
      </c>
      <c r="S80" s="40" t="s">
        <v>73</v>
      </c>
      <c r="T80" s="41" t="s">
        <v>74</v>
      </c>
    </row>
    <row r="81" spans="2:63" s="1" customFormat="1" ht="29.25" customHeight="1">
      <c r="B81" s="24"/>
      <c r="C81" s="43" t="s">
        <v>55</v>
      </c>
      <c r="J81" s="101">
        <f>BK81</f>
        <v>0</v>
      </c>
      <c r="L81" s="24"/>
      <c r="M81" s="42"/>
      <c r="N81" s="37"/>
      <c r="O81" s="37"/>
      <c r="P81" s="102">
        <f>P82</f>
        <v>0</v>
      </c>
      <c r="Q81" s="37"/>
      <c r="R81" s="102">
        <f>R82</f>
        <v>3.542</v>
      </c>
      <c r="S81" s="37"/>
      <c r="T81" s="103">
        <f>T82</f>
        <v>0</v>
      </c>
      <c r="AT81" s="13" t="s">
        <v>35</v>
      </c>
      <c r="AU81" s="13" t="s">
        <v>56</v>
      </c>
      <c r="BK81" s="104">
        <f>BK82</f>
        <v>0</v>
      </c>
    </row>
    <row r="82" spans="2:63" s="6" customFormat="1" ht="37.35" customHeight="1">
      <c r="B82" s="105"/>
      <c r="D82" s="106" t="s">
        <v>35</v>
      </c>
      <c r="E82" s="107" t="s">
        <v>75</v>
      </c>
      <c r="F82" s="107" t="s">
        <v>76</v>
      </c>
      <c r="I82" s="108"/>
      <c r="J82" s="109">
        <f>BK82</f>
        <v>0</v>
      </c>
      <c r="L82" s="105"/>
      <c r="M82" s="110"/>
      <c r="N82" s="111"/>
      <c r="O82" s="111"/>
      <c r="P82" s="112">
        <f>P83+P109+P114+P118</f>
        <v>0</v>
      </c>
      <c r="Q82" s="111"/>
      <c r="R82" s="112">
        <f>R83+R109+R114+R118</f>
        <v>3.542</v>
      </c>
      <c r="S82" s="111"/>
      <c r="T82" s="113">
        <f>T83+T109+T114+T118</f>
        <v>0</v>
      </c>
      <c r="AR82" s="106" t="s">
        <v>37</v>
      </c>
      <c r="AT82" s="114" t="s">
        <v>35</v>
      </c>
      <c r="AU82" s="114" t="s">
        <v>36</v>
      </c>
      <c r="AY82" s="106" t="s">
        <v>77</v>
      </c>
      <c r="BK82" s="115">
        <f>BK83+BK109+BK114+BK118</f>
        <v>0</v>
      </c>
    </row>
    <row r="83" spans="2:63" s="6" customFormat="1" ht="19.9" customHeight="1">
      <c r="B83" s="105"/>
      <c r="D83" s="116" t="s">
        <v>35</v>
      </c>
      <c r="E83" s="117" t="s">
        <v>37</v>
      </c>
      <c r="F83" s="117" t="s">
        <v>96</v>
      </c>
      <c r="I83" s="108"/>
      <c r="J83" s="118">
        <f>BK83</f>
        <v>0</v>
      </c>
      <c r="L83" s="105"/>
      <c r="M83" s="110"/>
      <c r="N83" s="111"/>
      <c r="O83" s="111"/>
      <c r="P83" s="112">
        <f>SUM(P84:P108)</f>
        <v>0</v>
      </c>
      <c r="Q83" s="111"/>
      <c r="R83" s="112">
        <f>SUM(R84:R108)</f>
        <v>3.542</v>
      </c>
      <c r="S83" s="111"/>
      <c r="T83" s="113">
        <f>SUM(T84:T108)</f>
        <v>0</v>
      </c>
      <c r="AR83" s="106" t="s">
        <v>37</v>
      </c>
      <c r="AT83" s="114" t="s">
        <v>35</v>
      </c>
      <c r="AU83" s="114" t="s">
        <v>37</v>
      </c>
      <c r="AY83" s="106" t="s">
        <v>77</v>
      </c>
      <c r="BK83" s="115">
        <f>SUM(BK84:BK108)</f>
        <v>0</v>
      </c>
    </row>
    <row r="84" spans="2:65" s="1" customFormat="1" ht="31.5" customHeight="1">
      <c r="B84" s="119"/>
      <c r="C84" s="120" t="s">
        <v>37</v>
      </c>
      <c r="D84" s="120" t="s">
        <v>78</v>
      </c>
      <c r="E84" s="121" t="s">
        <v>113</v>
      </c>
      <c r="F84" s="122" t="s">
        <v>114</v>
      </c>
      <c r="G84" s="123" t="s">
        <v>79</v>
      </c>
      <c r="H84" s="124">
        <v>2.4</v>
      </c>
      <c r="I84" s="125"/>
      <c r="J84" s="126">
        <f>ROUND(I84*H84,2)</f>
        <v>0</v>
      </c>
      <c r="K84" s="122" t="s">
        <v>80</v>
      </c>
      <c r="L84" s="24"/>
      <c r="M84" s="127" t="s">
        <v>1</v>
      </c>
      <c r="N84" s="128" t="s">
        <v>25</v>
      </c>
      <c r="O84" s="25"/>
      <c r="P84" s="129">
        <f>O84*H84</f>
        <v>0</v>
      </c>
      <c r="Q84" s="129">
        <v>0</v>
      </c>
      <c r="R84" s="129">
        <f>Q84*H84</f>
        <v>0</v>
      </c>
      <c r="S84" s="129">
        <v>0</v>
      </c>
      <c r="T84" s="130">
        <f>S84*H84</f>
        <v>0</v>
      </c>
      <c r="AR84" s="13" t="s">
        <v>41</v>
      </c>
      <c r="AT84" s="13" t="s">
        <v>78</v>
      </c>
      <c r="AU84" s="13" t="s">
        <v>39</v>
      </c>
      <c r="AY84" s="13" t="s">
        <v>77</v>
      </c>
      <c r="BE84" s="131">
        <f>IF(N84="základní",J84,0)</f>
        <v>0</v>
      </c>
      <c r="BF84" s="131">
        <f>IF(N84="snížená",J84,0)</f>
        <v>0</v>
      </c>
      <c r="BG84" s="131">
        <f>IF(N84="zákl. přenesená",J84,0)</f>
        <v>0</v>
      </c>
      <c r="BH84" s="131">
        <f>IF(N84="sníž. přenesená",J84,0)</f>
        <v>0</v>
      </c>
      <c r="BI84" s="131">
        <f>IF(N84="nulová",J84,0)</f>
        <v>0</v>
      </c>
      <c r="BJ84" s="13" t="s">
        <v>37</v>
      </c>
      <c r="BK84" s="131">
        <f>ROUND(I84*H84,2)</f>
        <v>0</v>
      </c>
      <c r="BL84" s="13" t="s">
        <v>41</v>
      </c>
      <c r="BM84" s="13" t="s">
        <v>115</v>
      </c>
    </row>
    <row r="85" spans="2:65" s="1" customFormat="1" ht="31.5" customHeight="1">
      <c r="B85" s="119"/>
      <c r="C85" s="120" t="s">
        <v>39</v>
      </c>
      <c r="D85" s="120" t="s">
        <v>78</v>
      </c>
      <c r="E85" s="121" t="s">
        <v>110</v>
      </c>
      <c r="F85" s="122" t="s">
        <v>111</v>
      </c>
      <c r="G85" s="123" t="s">
        <v>79</v>
      </c>
      <c r="H85" s="124">
        <v>2.4</v>
      </c>
      <c r="I85" s="125"/>
      <c r="J85" s="126">
        <f>ROUND(I85*H85,2)</f>
        <v>0</v>
      </c>
      <c r="K85" s="122" t="s">
        <v>80</v>
      </c>
      <c r="L85" s="24"/>
      <c r="M85" s="127" t="s">
        <v>1</v>
      </c>
      <c r="N85" s="128" t="s">
        <v>25</v>
      </c>
      <c r="O85" s="25"/>
      <c r="P85" s="129">
        <f>O85*H85</f>
        <v>0</v>
      </c>
      <c r="Q85" s="129">
        <v>0</v>
      </c>
      <c r="R85" s="129">
        <f>Q85*H85</f>
        <v>0</v>
      </c>
      <c r="S85" s="129">
        <v>0</v>
      </c>
      <c r="T85" s="130">
        <f>S85*H85</f>
        <v>0</v>
      </c>
      <c r="AR85" s="13" t="s">
        <v>41</v>
      </c>
      <c r="AT85" s="13" t="s">
        <v>78</v>
      </c>
      <c r="AU85" s="13" t="s">
        <v>39</v>
      </c>
      <c r="AY85" s="13" t="s">
        <v>77</v>
      </c>
      <c r="BE85" s="131">
        <f>IF(N85="základní",J85,0)</f>
        <v>0</v>
      </c>
      <c r="BF85" s="131">
        <f>IF(N85="snížená",J85,0)</f>
        <v>0</v>
      </c>
      <c r="BG85" s="131">
        <f>IF(N85="zákl. přenesená",J85,0)</f>
        <v>0</v>
      </c>
      <c r="BH85" s="131">
        <f>IF(N85="sníž. přenesená",J85,0)</f>
        <v>0</v>
      </c>
      <c r="BI85" s="131">
        <f>IF(N85="nulová",J85,0)</f>
        <v>0</v>
      </c>
      <c r="BJ85" s="13" t="s">
        <v>37</v>
      </c>
      <c r="BK85" s="131">
        <f>ROUND(I85*H85,2)</f>
        <v>0</v>
      </c>
      <c r="BL85" s="13" t="s">
        <v>41</v>
      </c>
      <c r="BM85" s="13" t="s">
        <v>116</v>
      </c>
    </row>
    <row r="86" spans="2:51" s="9" customFormat="1" ht="13.5">
      <c r="B86" s="164"/>
      <c r="D86" s="133" t="s">
        <v>81</v>
      </c>
      <c r="E86" s="165" t="s">
        <v>1</v>
      </c>
      <c r="F86" s="166" t="s">
        <v>117</v>
      </c>
      <c r="H86" s="167" t="s">
        <v>1</v>
      </c>
      <c r="I86" s="168"/>
      <c r="L86" s="164"/>
      <c r="M86" s="169"/>
      <c r="N86" s="170"/>
      <c r="O86" s="170"/>
      <c r="P86" s="170"/>
      <c r="Q86" s="170"/>
      <c r="R86" s="170"/>
      <c r="S86" s="170"/>
      <c r="T86" s="171"/>
      <c r="AT86" s="167" t="s">
        <v>81</v>
      </c>
      <c r="AU86" s="167" t="s">
        <v>39</v>
      </c>
      <c r="AV86" s="9" t="s">
        <v>37</v>
      </c>
      <c r="AW86" s="9" t="s">
        <v>18</v>
      </c>
      <c r="AX86" s="9" t="s">
        <v>36</v>
      </c>
      <c r="AY86" s="167" t="s">
        <v>77</v>
      </c>
    </row>
    <row r="87" spans="2:51" s="7" customFormat="1" ht="13.5">
      <c r="B87" s="132"/>
      <c r="D87" s="133" t="s">
        <v>81</v>
      </c>
      <c r="E87" s="134" t="s">
        <v>1</v>
      </c>
      <c r="F87" s="135" t="s">
        <v>118</v>
      </c>
      <c r="H87" s="136">
        <v>2.4</v>
      </c>
      <c r="I87" s="137"/>
      <c r="L87" s="132"/>
      <c r="M87" s="138"/>
      <c r="N87" s="139"/>
      <c r="O87" s="139"/>
      <c r="P87" s="139"/>
      <c r="Q87" s="139"/>
      <c r="R87" s="139"/>
      <c r="S87" s="139"/>
      <c r="T87" s="140"/>
      <c r="AT87" s="134" t="s">
        <v>81</v>
      </c>
      <c r="AU87" s="134" t="s">
        <v>39</v>
      </c>
      <c r="AV87" s="7" t="s">
        <v>39</v>
      </c>
      <c r="AW87" s="7" t="s">
        <v>18</v>
      </c>
      <c r="AX87" s="7" t="s">
        <v>36</v>
      </c>
      <c r="AY87" s="134" t="s">
        <v>77</v>
      </c>
    </row>
    <row r="88" spans="2:51" s="8" customFormat="1" ht="13.5">
      <c r="B88" s="141"/>
      <c r="D88" s="142" t="s">
        <v>81</v>
      </c>
      <c r="E88" s="143" t="s">
        <v>1</v>
      </c>
      <c r="F88" s="144" t="s">
        <v>82</v>
      </c>
      <c r="H88" s="145">
        <v>2.4</v>
      </c>
      <c r="I88" s="146"/>
      <c r="L88" s="141"/>
      <c r="M88" s="147"/>
      <c r="N88" s="148"/>
      <c r="O88" s="148"/>
      <c r="P88" s="148"/>
      <c r="Q88" s="148"/>
      <c r="R88" s="148"/>
      <c r="S88" s="148"/>
      <c r="T88" s="149"/>
      <c r="AT88" s="150" t="s">
        <v>81</v>
      </c>
      <c r="AU88" s="150" t="s">
        <v>39</v>
      </c>
      <c r="AV88" s="8" t="s">
        <v>41</v>
      </c>
      <c r="AW88" s="8" t="s">
        <v>18</v>
      </c>
      <c r="AX88" s="8" t="s">
        <v>37</v>
      </c>
      <c r="AY88" s="150" t="s">
        <v>77</v>
      </c>
    </row>
    <row r="89" spans="2:65" s="1" customFormat="1" ht="44.25" customHeight="1">
      <c r="B89" s="119"/>
      <c r="C89" s="120" t="s">
        <v>40</v>
      </c>
      <c r="D89" s="120" t="s">
        <v>78</v>
      </c>
      <c r="E89" s="121" t="s">
        <v>83</v>
      </c>
      <c r="F89" s="122" t="s">
        <v>84</v>
      </c>
      <c r="G89" s="123" t="s">
        <v>79</v>
      </c>
      <c r="H89" s="124">
        <v>2.4</v>
      </c>
      <c r="I89" s="125"/>
      <c r="J89" s="126">
        <f>ROUND(I89*H89,2)</f>
        <v>0</v>
      </c>
      <c r="K89" s="122" t="s">
        <v>80</v>
      </c>
      <c r="L89" s="24"/>
      <c r="M89" s="127" t="s">
        <v>1</v>
      </c>
      <c r="N89" s="128" t="s">
        <v>25</v>
      </c>
      <c r="O89" s="25"/>
      <c r="P89" s="129">
        <f>O89*H89</f>
        <v>0</v>
      </c>
      <c r="Q89" s="129">
        <v>0</v>
      </c>
      <c r="R89" s="129">
        <f>Q89*H89</f>
        <v>0</v>
      </c>
      <c r="S89" s="129">
        <v>0</v>
      </c>
      <c r="T89" s="130">
        <f>S89*H89</f>
        <v>0</v>
      </c>
      <c r="AR89" s="13" t="s">
        <v>41</v>
      </c>
      <c r="AT89" s="13" t="s">
        <v>78</v>
      </c>
      <c r="AU89" s="13" t="s">
        <v>39</v>
      </c>
      <c r="AY89" s="13" t="s">
        <v>77</v>
      </c>
      <c r="BE89" s="131">
        <f>IF(N89="základní",J89,0)</f>
        <v>0</v>
      </c>
      <c r="BF89" s="131">
        <f>IF(N89="snížená",J89,0)</f>
        <v>0</v>
      </c>
      <c r="BG89" s="131">
        <f>IF(N89="zákl. přenesená",J89,0)</f>
        <v>0</v>
      </c>
      <c r="BH89" s="131">
        <f>IF(N89="sníž. přenesená",J89,0)</f>
        <v>0</v>
      </c>
      <c r="BI89" s="131">
        <f>IF(N89="nulová",J89,0)</f>
        <v>0</v>
      </c>
      <c r="BJ89" s="13" t="s">
        <v>37</v>
      </c>
      <c r="BK89" s="131">
        <f>ROUND(I89*H89,2)</f>
        <v>0</v>
      </c>
      <c r="BL89" s="13" t="s">
        <v>41</v>
      </c>
      <c r="BM89" s="13" t="s">
        <v>119</v>
      </c>
    </row>
    <row r="90" spans="2:51" s="9" customFormat="1" ht="13.5">
      <c r="B90" s="164"/>
      <c r="D90" s="133" t="s">
        <v>81</v>
      </c>
      <c r="E90" s="165" t="s">
        <v>1</v>
      </c>
      <c r="F90" s="166" t="s">
        <v>120</v>
      </c>
      <c r="H90" s="167" t="s">
        <v>1</v>
      </c>
      <c r="I90" s="168"/>
      <c r="L90" s="164"/>
      <c r="M90" s="169"/>
      <c r="N90" s="170"/>
      <c r="O90" s="170"/>
      <c r="P90" s="170"/>
      <c r="Q90" s="170"/>
      <c r="R90" s="170"/>
      <c r="S90" s="170"/>
      <c r="T90" s="171"/>
      <c r="AT90" s="167" t="s">
        <v>81</v>
      </c>
      <c r="AU90" s="167" t="s">
        <v>39</v>
      </c>
      <c r="AV90" s="9" t="s">
        <v>37</v>
      </c>
      <c r="AW90" s="9" t="s">
        <v>18</v>
      </c>
      <c r="AX90" s="9" t="s">
        <v>36</v>
      </c>
      <c r="AY90" s="167" t="s">
        <v>77</v>
      </c>
    </row>
    <row r="91" spans="2:51" s="7" customFormat="1" ht="13.5">
      <c r="B91" s="132"/>
      <c r="D91" s="133" t="s">
        <v>81</v>
      </c>
      <c r="E91" s="134" t="s">
        <v>1</v>
      </c>
      <c r="F91" s="135" t="s">
        <v>121</v>
      </c>
      <c r="H91" s="136">
        <v>2.4</v>
      </c>
      <c r="I91" s="137"/>
      <c r="L91" s="132"/>
      <c r="M91" s="138"/>
      <c r="N91" s="139"/>
      <c r="O91" s="139"/>
      <c r="P91" s="139"/>
      <c r="Q91" s="139"/>
      <c r="R91" s="139"/>
      <c r="S91" s="139"/>
      <c r="T91" s="140"/>
      <c r="AT91" s="134" t="s">
        <v>81</v>
      </c>
      <c r="AU91" s="134" t="s">
        <v>39</v>
      </c>
      <c r="AV91" s="7" t="s">
        <v>39</v>
      </c>
      <c r="AW91" s="7" t="s">
        <v>18</v>
      </c>
      <c r="AX91" s="7" t="s">
        <v>36</v>
      </c>
      <c r="AY91" s="134" t="s">
        <v>77</v>
      </c>
    </row>
    <row r="92" spans="2:51" s="8" customFormat="1" ht="13.5">
      <c r="B92" s="141"/>
      <c r="D92" s="142" t="s">
        <v>81</v>
      </c>
      <c r="E92" s="143" t="s">
        <v>1</v>
      </c>
      <c r="F92" s="144" t="s">
        <v>82</v>
      </c>
      <c r="H92" s="145">
        <v>2.4</v>
      </c>
      <c r="I92" s="146"/>
      <c r="L92" s="141"/>
      <c r="M92" s="147"/>
      <c r="N92" s="148"/>
      <c r="O92" s="148"/>
      <c r="P92" s="148"/>
      <c r="Q92" s="148"/>
      <c r="R92" s="148"/>
      <c r="S92" s="148"/>
      <c r="T92" s="149"/>
      <c r="AT92" s="150" t="s">
        <v>81</v>
      </c>
      <c r="AU92" s="150" t="s">
        <v>39</v>
      </c>
      <c r="AV92" s="8" t="s">
        <v>41</v>
      </c>
      <c r="AW92" s="8" t="s">
        <v>18</v>
      </c>
      <c r="AX92" s="8" t="s">
        <v>37</v>
      </c>
      <c r="AY92" s="150" t="s">
        <v>77</v>
      </c>
    </row>
    <row r="93" spans="2:65" s="1" customFormat="1" ht="22.5" customHeight="1">
      <c r="B93" s="119"/>
      <c r="C93" s="120" t="s">
        <v>41</v>
      </c>
      <c r="D93" s="120" t="s">
        <v>78</v>
      </c>
      <c r="E93" s="121" t="s">
        <v>90</v>
      </c>
      <c r="F93" s="122" t="s">
        <v>91</v>
      </c>
      <c r="G93" s="123" t="s">
        <v>79</v>
      </c>
      <c r="H93" s="124">
        <v>2.4</v>
      </c>
      <c r="I93" s="125"/>
      <c r="J93" s="126">
        <f>ROUND(I93*H93,2)</f>
        <v>0</v>
      </c>
      <c r="K93" s="122" t="s">
        <v>80</v>
      </c>
      <c r="L93" s="24"/>
      <c r="M93" s="127" t="s">
        <v>1</v>
      </c>
      <c r="N93" s="128" t="s">
        <v>25</v>
      </c>
      <c r="O93" s="25"/>
      <c r="P93" s="129">
        <f>O93*H93</f>
        <v>0</v>
      </c>
      <c r="Q93" s="129">
        <v>0</v>
      </c>
      <c r="R93" s="129">
        <f>Q93*H93</f>
        <v>0</v>
      </c>
      <c r="S93" s="129">
        <v>0</v>
      </c>
      <c r="T93" s="130">
        <f>S93*H93</f>
        <v>0</v>
      </c>
      <c r="AR93" s="13" t="s">
        <v>41</v>
      </c>
      <c r="AT93" s="13" t="s">
        <v>78</v>
      </c>
      <c r="AU93" s="13" t="s">
        <v>39</v>
      </c>
      <c r="AY93" s="13" t="s">
        <v>77</v>
      </c>
      <c r="BE93" s="131">
        <f>IF(N93="základní",J93,0)</f>
        <v>0</v>
      </c>
      <c r="BF93" s="131">
        <f>IF(N93="snížená",J93,0)</f>
        <v>0</v>
      </c>
      <c r="BG93" s="131">
        <f>IF(N93="zákl. přenesená",J93,0)</f>
        <v>0</v>
      </c>
      <c r="BH93" s="131">
        <f>IF(N93="sníž. přenesená",J93,0)</f>
        <v>0</v>
      </c>
      <c r="BI93" s="131">
        <f>IF(N93="nulová",J93,0)</f>
        <v>0</v>
      </c>
      <c r="BJ93" s="13" t="s">
        <v>37</v>
      </c>
      <c r="BK93" s="131">
        <f>ROUND(I93*H93,2)</f>
        <v>0</v>
      </c>
      <c r="BL93" s="13" t="s">
        <v>41</v>
      </c>
      <c r="BM93" s="13" t="s">
        <v>122</v>
      </c>
    </row>
    <row r="94" spans="2:65" s="1" customFormat="1" ht="22.5" customHeight="1">
      <c r="B94" s="119"/>
      <c r="C94" s="120" t="s">
        <v>44</v>
      </c>
      <c r="D94" s="120" t="s">
        <v>78</v>
      </c>
      <c r="E94" s="121" t="s">
        <v>93</v>
      </c>
      <c r="F94" s="122" t="s">
        <v>94</v>
      </c>
      <c r="G94" s="123" t="s">
        <v>88</v>
      </c>
      <c r="H94" s="124">
        <v>3.6</v>
      </c>
      <c r="I94" s="125"/>
      <c r="J94" s="126">
        <f>ROUND(I94*H94,2)</f>
        <v>0</v>
      </c>
      <c r="K94" s="122" t="s">
        <v>80</v>
      </c>
      <c r="L94" s="24"/>
      <c r="M94" s="127" t="s">
        <v>1</v>
      </c>
      <c r="N94" s="128" t="s">
        <v>25</v>
      </c>
      <c r="O94" s="25"/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41</v>
      </c>
      <c r="AT94" s="13" t="s">
        <v>78</v>
      </c>
      <c r="AU94" s="13" t="s">
        <v>39</v>
      </c>
      <c r="AY94" s="13" t="s">
        <v>77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37</v>
      </c>
      <c r="BK94" s="131">
        <f>ROUND(I94*H94,2)</f>
        <v>0</v>
      </c>
      <c r="BL94" s="13" t="s">
        <v>41</v>
      </c>
      <c r="BM94" s="13" t="s">
        <v>123</v>
      </c>
    </row>
    <row r="95" spans="2:51" s="7" customFormat="1" ht="13.5">
      <c r="B95" s="132"/>
      <c r="D95" s="133" t="s">
        <v>81</v>
      </c>
      <c r="E95" s="134" t="s">
        <v>1</v>
      </c>
      <c r="F95" s="135" t="s">
        <v>124</v>
      </c>
      <c r="H95" s="136">
        <v>3.6</v>
      </c>
      <c r="I95" s="137"/>
      <c r="L95" s="132"/>
      <c r="M95" s="138"/>
      <c r="N95" s="139"/>
      <c r="O95" s="139"/>
      <c r="P95" s="139"/>
      <c r="Q95" s="139"/>
      <c r="R95" s="139"/>
      <c r="S95" s="139"/>
      <c r="T95" s="140"/>
      <c r="AT95" s="134" t="s">
        <v>81</v>
      </c>
      <c r="AU95" s="134" t="s">
        <v>39</v>
      </c>
      <c r="AV95" s="7" t="s">
        <v>39</v>
      </c>
      <c r="AW95" s="7" t="s">
        <v>18</v>
      </c>
      <c r="AX95" s="7" t="s">
        <v>36</v>
      </c>
      <c r="AY95" s="134" t="s">
        <v>77</v>
      </c>
    </row>
    <row r="96" spans="2:51" s="8" customFormat="1" ht="13.5">
      <c r="B96" s="141"/>
      <c r="D96" s="142" t="s">
        <v>81</v>
      </c>
      <c r="E96" s="143" t="s">
        <v>1</v>
      </c>
      <c r="F96" s="144" t="s">
        <v>82</v>
      </c>
      <c r="H96" s="145">
        <v>3.6</v>
      </c>
      <c r="I96" s="146"/>
      <c r="L96" s="141"/>
      <c r="M96" s="147"/>
      <c r="N96" s="148"/>
      <c r="O96" s="148"/>
      <c r="P96" s="148"/>
      <c r="Q96" s="148"/>
      <c r="R96" s="148"/>
      <c r="S96" s="148"/>
      <c r="T96" s="149"/>
      <c r="AT96" s="150" t="s">
        <v>81</v>
      </c>
      <c r="AU96" s="150" t="s">
        <v>39</v>
      </c>
      <c r="AV96" s="8" t="s">
        <v>41</v>
      </c>
      <c r="AW96" s="8" t="s">
        <v>18</v>
      </c>
      <c r="AX96" s="8" t="s">
        <v>37</v>
      </c>
      <c r="AY96" s="150" t="s">
        <v>77</v>
      </c>
    </row>
    <row r="97" spans="2:65" s="1" customFormat="1" ht="31.5" customHeight="1">
      <c r="B97" s="119"/>
      <c r="C97" s="120" t="s">
        <v>92</v>
      </c>
      <c r="D97" s="120" t="s">
        <v>78</v>
      </c>
      <c r="E97" s="121" t="s">
        <v>102</v>
      </c>
      <c r="F97" s="122" t="s">
        <v>103</v>
      </c>
      <c r="G97" s="123" t="s">
        <v>79</v>
      </c>
      <c r="H97" s="124">
        <v>0.75</v>
      </c>
      <c r="I97" s="125"/>
      <c r="J97" s="126">
        <f>ROUND(I97*H97,2)</f>
        <v>0</v>
      </c>
      <c r="K97" s="122" t="s">
        <v>80</v>
      </c>
      <c r="L97" s="24"/>
      <c r="M97" s="127" t="s">
        <v>1</v>
      </c>
      <c r="N97" s="128" t="s">
        <v>25</v>
      </c>
      <c r="O97" s="25"/>
      <c r="P97" s="129">
        <f>O97*H97</f>
        <v>0</v>
      </c>
      <c r="Q97" s="129">
        <v>0</v>
      </c>
      <c r="R97" s="129">
        <f>Q97*H97</f>
        <v>0</v>
      </c>
      <c r="S97" s="129">
        <v>0</v>
      </c>
      <c r="T97" s="130">
        <f>S97*H97</f>
        <v>0</v>
      </c>
      <c r="AR97" s="13" t="s">
        <v>41</v>
      </c>
      <c r="AT97" s="13" t="s">
        <v>78</v>
      </c>
      <c r="AU97" s="13" t="s">
        <v>39</v>
      </c>
      <c r="AY97" s="13" t="s">
        <v>77</v>
      </c>
      <c r="BE97" s="131">
        <f>IF(N97="základní",J97,0)</f>
        <v>0</v>
      </c>
      <c r="BF97" s="131">
        <f>IF(N97="snížená",J97,0)</f>
        <v>0</v>
      </c>
      <c r="BG97" s="131">
        <f>IF(N97="zákl. přenesená",J97,0)</f>
        <v>0</v>
      </c>
      <c r="BH97" s="131">
        <f>IF(N97="sníž. přenesená",J97,0)</f>
        <v>0</v>
      </c>
      <c r="BI97" s="131">
        <f>IF(N97="nulová",J97,0)</f>
        <v>0</v>
      </c>
      <c r="BJ97" s="13" t="s">
        <v>37</v>
      </c>
      <c r="BK97" s="131">
        <f>ROUND(I97*H97,2)</f>
        <v>0</v>
      </c>
      <c r="BL97" s="13" t="s">
        <v>41</v>
      </c>
      <c r="BM97" s="13" t="s">
        <v>125</v>
      </c>
    </row>
    <row r="98" spans="2:51" s="7" customFormat="1" ht="13.5">
      <c r="B98" s="132"/>
      <c r="D98" s="133" t="s">
        <v>81</v>
      </c>
      <c r="E98" s="134" t="s">
        <v>1</v>
      </c>
      <c r="F98" s="135" t="s">
        <v>126</v>
      </c>
      <c r="H98" s="136">
        <v>0.75</v>
      </c>
      <c r="I98" s="137"/>
      <c r="L98" s="132"/>
      <c r="M98" s="138"/>
      <c r="N98" s="139"/>
      <c r="O98" s="139"/>
      <c r="P98" s="139"/>
      <c r="Q98" s="139"/>
      <c r="R98" s="139"/>
      <c r="S98" s="139"/>
      <c r="T98" s="140"/>
      <c r="AT98" s="134" t="s">
        <v>81</v>
      </c>
      <c r="AU98" s="134" t="s">
        <v>39</v>
      </c>
      <c r="AV98" s="7" t="s">
        <v>39</v>
      </c>
      <c r="AW98" s="7" t="s">
        <v>18</v>
      </c>
      <c r="AX98" s="7" t="s">
        <v>36</v>
      </c>
      <c r="AY98" s="134" t="s">
        <v>77</v>
      </c>
    </row>
    <row r="99" spans="2:51" s="8" customFormat="1" ht="13.5">
      <c r="B99" s="141"/>
      <c r="D99" s="142" t="s">
        <v>81</v>
      </c>
      <c r="E99" s="143" t="s">
        <v>1</v>
      </c>
      <c r="F99" s="144" t="s">
        <v>82</v>
      </c>
      <c r="H99" s="145">
        <v>0.75</v>
      </c>
      <c r="I99" s="146"/>
      <c r="L99" s="141"/>
      <c r="M99" s="147"/>
      <c r="N99" s="148"/>
      <c r="O99" s="148"/>
      <c r="P99" s="148"/>
      <c r="Q99" s="148"/>
      <c r="R99" s="148"/>
      <c r="S99" s="148"/>
      <c r="T99" s="149"/>
      <c r="AT99" s="150" t="s">
        <v>81</v>
      </c>
      <c r="AU99" s="150" t="s">
        <v>39</v>
      </c>
      <c r="AV99" s="8" t="s">
        <v>41</v>
      </c>
      <c r="AW99" s="8" t="s">
        <v>18</v>
      </c>
      <c r="AX99" s="8" t="s">
        <v>37</v>
      </c>
      <c r="AY99" s="150" t="s">
        <v>77</v>
      </c>
    </row>
    <row r="100" spans="2:65" s="1" customFormat="1" ht="44.25" customHeight="1">
      <c r="B100" s="119"/>
      <c r="C100" s="120" t="s">
        <v>95</v>
      </c>
      <c r="D100" s="120" t="s">
        <v>78</v>
      </c>
      <c r="E100" s="121" t="s">
        <v>127</v>
      </c>
      <c r="F100" s="122" t="s">
        <v>128</v>
      </c>
      <c r="G100" s="123" t="s">
        <v>79</v>
      </c>
      <c r="H100" s="124">
        <v>1.35</v>
      </c>
      <c r="I100" s="125"/>
      <c r="J100" s="126">
        <f>ROUND(I100*H100,2)</f>
        <v>0</v>
      </c>
      <c r="K100" s="122" t="s">
        <v>80</v>
      </c>
      <c r="L100" s="24"/>
      <c r="M100" s="127" t="s">
        <v>1</v>
      </c>
      <c r="N100" s="128" t="s">
        <v>25</v>
      </c>
      <c r="O100" s="25"/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41</v>
      </c>
      <c r="AT100" s="13" t="s">
        <v>78</v>
      </c>
      <c r="AU100" s="13" t="s">
        <v>39</v>
      </c>
      <c r="AY100" s="13" t="s">
        <v>77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37</v>
      </c>
      <c r="BK100" s="131">
        <f>ROUND(I100*H100,2)</f>
        <v>0</v>
      </c>
      <c r="BL100" s="13" t="s">
        <v>41</v>
      </c>
      <c r="BM100" s="13" t="s">
        <v>129</v>
      </c>
    </row>
    <row r="101" spans="2:51" s="7" customFormat="1" ht="13.5">
      <c r="B101" s="132"/>
      <c r="D101" s="133" t="s">
        <v>81</v>
      </c>
      <c r="E101" s="134" t="s">
        <v>1</v>
      </c>
      <c r="F101" s="135" t="s">
        <v>130</v>
      </c>
      <c r="H101" s="136">
        <v>1.35</v>
      </c>
      <c r="I101" s="137"/>
      <c r="L101" s="132"/>
      <c r="M101" s="138"/>
      <c r="N101" s="139"/>
      <c r="O101" s="139"/>
      <c r="P101" s="139"/>
      <c r="Q101" s="139"/>
      <c r="R101" s="139"/>
      <c r="S101" s="139"/>
      <c r="T101" s="140"/>
      <c r="AT101" s="134" t="s">
        <v>81</v>
      </c>
      <c r="AU101" s="134" t="s">
        <v>39</v>
      </c>
      <c r="AV101" s="7" t="s">
        <v>39</v>
      </c>
      <c r="AW101" s="7" t="s">
        <v>18</v>
      </c>
      <c r="AX101" s="7" t="s">
        <v>36</v>
      </c>
      <c r="AY101" s="134" t="s">
        <v>77</v>
      </c>
    </row>
    <row r="102" spans="2:51" s="8" customFormat="1" ht="13.5">
      <c r="B102" s="141"/>
      <c r="D102" s="142" t="s">
        <v>81</v>
      </c>
      <c r="E102" s="143" t="s">
        <v>1</v>
      </c>
      <c r="F102" s="144" t="s">
        <v>82</v>
      </c>
      <c r="H102" s="145">
        <v>1.35</v>
      </c>
      <c r="I102" s="146"/>
      <c r="L102" s="141"/>
      <c r="M102" s="147"/>
      <c r="N102" s="148"/>
      <c r="O102" s="148"/>
      <c r="P102" s="148"/>
      <c r="Q102" s="148"/>
      <c r="R102" s="148"/>
      <c r="S102" s="148"/>
      <c r="T102" s="149"/>
      <c r="AT102" s="150" t="s">
        <v>81</v>
      </c>
      <c r="AU102" s="150" t="s">
        <v>39</v>
      </c>
      <c r="AV102" s="8" t="s">
        <v>41</v>
      </c>
      <c r="AW102" s="8" t="s">
        <v>18</v>
      </c>
      <c r="AX102" s="8" t="s">
        <v>37</v>
      </c>
      <c r="AY102" s="150" t="s">
        <v>77</v>
      </c>
    </row>
    <row r="103" spans="2:65" s="1" customFormat="1" ht="22.5" customHeight="1">
      <c r="B103" s="119"/>
      <c r="C103" s="151" t="s">
        <v>89</v>
      </c>
      <c r="D103" s="151" t="s">
        <v>85</v>
      </c>
      <c r="E103" s="152" t="s">
        <v>131</v>
      </c>
      <c r="F103" s="153" t="s">
        <v>132</v>
      </c>
      <c r="G103" s="154" t="s">
        <v>88</v>
      </c>
      <c r="H103" s="155">
        <v>2.277</v>
      </c>
      <c r="I103" s="156"/>
      <c r="J103" s="157">
        <f>ROUND(I103*H103,2)</f>
        <v>0</v>
      </c>
      <c r="K103" s="153" t="s">
        <v>80</v>
      </c>
      <c r="L103" s="158"/>
      <c r="M103" s="159" t="s">
        <v>1</v>
      </c>
      <c r="N103" s="160" t="s">
        <v>25</v>
      </c>
      <c r="O103" s="25"/>
      <c r="P103" s="129">
        <f>O103*H103</f>
        <v>0</v>
      </c>
      <c r="Q103" s="129">
        <v>1</v>
      </c>
      <c r="R103" s="129">
        <f>Q103*H103</f>
        <v>2.277</v>
      </c>
      <c r="S103" s="129">
        <v>0</v>
      </c>
      <c r="T103" s="130">
        <f>S103*H103</f>
        <v>0</v>
      </c>
      <c r="AR103" s="13" t="s">
        <v>89</v>
      </c>
      <c r="AT103" s="13" t="s">
        <v>85</v>
      </c>
      <c r="AU103" s="13" t="s">
        <v>39</v>
      </c>
      <c r="AY103" s="13" t="s">
        <v>77</v>
      </c>
      <c r="BE103" s="131">
        <f>IF(N103="základní",J103,0)</f>
        <v>0</v>
      </c>
      <c r="BF103" s="131">
        <f>IF(N103="snížená",J103,0)</f>
        <v>0</v>
      </c>
      <c r="BG103" s="131">
        <f>IF(N103="zákl. přenesená",J103,0)</f>
        <v>0</v>
      </c>
      <c r="BH103" s="131">
        <f>IF(N103="sníž. přenesená",J103,0)</f>
        <v>0</v>
      </c>
      <c r="BI103" s="131">
        <f>IF(N103="nulová",J103,0)</f>
        <v>0</v>
      </c>
      <c r="BJ103" s="13" t="s">
        <v>37</v>
      </c>
      <c r="BK103" s="131">
        <f>ROUND(I103*H103,2)</f>
        <v>0</v>
      </c>
      <c r="BL103" s="13" t="s">
        <v>41</v>
      </c>
      <c r="BM103" s="13" t="s">
        <v>133</v>
      </c>
    </row>
    <row r="104" spans="2:51" s="7" customFormat="1" ht="13.5">
      <c r="B104" s="132"/>
      <c r="D104" s="133" t="s">
        <v>81</v>
      </c>
      <c r="E104" s="134" t="s">
        <v>1</v>
      </c>
      <c r="F104" s="135" t="s">
        <v>134</v>
      </c>
      <c r="H104" s="136">
        <v>2.277</v>
      </c>
      <c r="I104" s="137"/>
      <c r="L104" s="132"/>
      <c r="M104" s="138"/>
      <c r="N104" s="139"/>
      <c r="O104" s="139"/>
      <c r="P104" s="139"/>
      <c r="Q104" s="139"/>
      <c r="R104" s="139"/>
      <c r="S104" s="139"/>
      <c r="T104" s="140"/>
      <c r="AT104" s="134" t="s">
        <v>81</v>
      </c>
      <c r="AU104" s="134" t="s">
        <v>39</v>
      </c>
      <c r="AV104" s="7" t="s">
        <v>39</v>
      </c>
      <c r="AW104" s="7" t="s">
        <v>18</v>
      </c>
      <c r="AX104" s="7" t="s">
        <v>36</v>
      </c>
      <c r="AY104" s="134" t="s">
        <v>77</v>
      </c>
    </row>
    <row r="105" spans="2:51" s="8" customFormat="1" ht="13.5">
      <c r="B105" s="141"/>
      <c r="D105" s="142" t="s">
        <v>81</v>
      </c>
      <c r="E105" s="143" t="s">
        <v>1</v>
      </c>
      <c r="F105" s="144" t="s">
        <v>82</v>
      </c>
      <c r="H105" s="145">
        <v>2.277</v>
      </c>
      <c r="I105" s="146"/>
      <c r="L105" s="141"/>
      <c r="M105" s="147"/>
      <c r="N105" s="148"/>
      <c r="O105" s="148"/>
      <c r="P105" s="148"/>
      <c r="Q105" s="148"/>
      <c r="R105" s="148"/>
      <c r="S105" s="148"/>
      <c r="T105" s="149"/>
      <c r="AT105" s="150" t="s">
        <v>81</v>
      </c>
      <c r="AU105" s="150" t="s">
        <v>39</v>
      </c>
      <c r="AV105" s="8" t="s">
        <v>41</v>
      </c>
      <c r="AW105" s="8" t="s">
        <v>18</v>
      </c>
      <c r="AX105" s="8" t="s">
        <v>37</v>
      </c>
      <c r="AY105" s="150" t="s">
        <v>77</v>
      </c>
    </row>
    <row r="106" spans="2:65" s="1" customFormat="1" ht="22.5" customHeight="1">
      <c r="B106" s="119"/>
      <c r="C106" s="151" t="s">
        <v>97</v>
      </c>
      <c r="D106" s="151" t="s">
        <v>85</v>
      </c>
      <c r="E106" s="152" t="s">
        <v>86</v>
      </c>
      <c r="F106" s="153" t="s">
        <v>87</v>
      </c>
      <c r="G106" s="154" t="s">
        <v>88</v>
      </c>
      <c r="H106" s="155">
        <v>1.265</v>
      </c>
      <c r="I106" s="156"/>
      <c r="J106" s="157">
        <f>ROUND(I106*H106,2)</f>
        <v>0</v>
      </c>
      <c r="K106" s="153" t="s">
        <v>80</v>
      </c>
      <c r="L106" s="158"/>
      <c r="M106" s="159" t="s">
        <v>1</v>
      </c>
      <c r="N106" s="160" t="s">
        <v>25</v>
      </c>
      <c r="O106" s="25"/>
      <c r="P106" s="129">
        <f>O106*H106</f>
        <v>0</v>
      </c>
      <c r="Q106" s="129">
        <v>1</v>
      </c>
      <c r="R106" s="129">
        <f>Q106*H106</f>
        <v>1.265</v>
      </c>
      <c r="S106" s="129">
        <v>0</v>
      </c>
      <c r="T106" s="130">
        <f>S106*H106</f>
        <v>0</v>
      </c>
      <c r="AR106" s="13" t="s">
        <v>89</v>
      </c>
      <c r="AT106" s="13" t="s">
        <v>85</v>
      </c>
      <c r="AU106" s="13" t="s">
        <v>39</v>
      </c>
      <c r="AY106" s="13" t="s">
        <v>77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3" t="s">
        <v>37</v>
      </c>
      <c r="BK106" s="131">
        <f>ROUND(I106*H106,2)</f>
        <v>0</v>
      </c>
      <c r="BL106" s="13" t="s">
        <v>41</v>
      </c>
      <c r="BM106" s="13" t="s">
        <v>135</v>
      </c>
    </row>
    <row r="107" spans="2:51" s="7" customFormat="1" ht="13.5">
      <c r="B107" s="132"/>
      <c r="D107" s="133" t="s">
        <v>81</v>
      </c>
      <c r="E107" s="134" t="s">
        <v>1</v>
      </c>
      <c r="F107" s="135" t="s">
        <v>136</v>
      </c>
      <c r="H107" s="136">
        <v>1.265</v>
      </c>
      <c r="I107" s="137"/>
      <c r="L107" s="132"/>
      <c r="M107" s="138"/>
      <c r="N107" s="139"/>
      <c r="O107" s="139"/>
      <c r="P107" s="139"/>
      <c r="Q107" s="139"/>
      <c r="R107" s="139"/>
      <c r="S107" s="139"/>
      <c r="T107" s="140"/>
      <c r="AT107" s="134" t="s">
        <v>81</v>
      </c>
      <c r="AU107" s="134" t="s">
        <v>39</v>
      </c>
      <c r="AV107" s="7" t="s">
        <v>39</v>
      </c>
      <c r="AW107" s="7" t="s">
        <v>18</v>
      </c>
      <c r="AX107" s="7" t="s">
        <v>36</v>
      </c>
      <c r="AY107" s="134" t="s">
        <v>77</v>
      </c>
    </row>
    <row r="108" spans="2:51" s="8" customFormat="1" ht="13.5">
      <c r="B108" s="141"/>
      <c r="D108" s="133" t="s">
        <v>81</v>
      </c>
      <c r="E108" s="161" t="s">
        <v>1</v>
      </c>
      <c r="F108" s="162" t="s">
        <v>82</v>
      </c>
      <c r="H108" s="163">
        <v>1.265</v>
      </c>
      <c r="I108" s="146"/>
      <c r="L108" s="141"/>
      <c r="M108" s="147"/>
      <c r="N108" s="148"/>
      <c r="O108" s="148"/>
      <c r="P108" s="148"/>
      <c r="Q108" s="148"/>
      <c r="R108" s="148"/>
      <c r="S108" s="148"/>
      <c r="T108" s="149"/>
      <c r="AT108" s="150" t="s">
        <v>81</v>
      </c>
      <c r="AU108" s="150" t="s">
        <v>39</v>
      </c>
      <c r="AV108" s="8" t="s">
        <v>41</v>
      </c>
      <c r="AW108" s="8" t="s">
        <v>18</v>
      </c>
      <c r="AX108" s="8" t="s">
        <v>37</v>
      </c>
      <c r="AY108" s="150" t="s">
        <v>77</v>
      </c>
    </row>
    <row r="109" spans="2:63" s="6" customFormat="1" ht="29.85" customHeight="1">
      <c r="B109" s="105"/>
      <c r="D109" s="116" t="s">
        <v>35</v>
      </c>
      <c r="E109" s="117" t="s">
        <v>41</v>
      </c>
      <c r="F109" s="117" t="s">
        <v>137</v>
      </c>
      <c r="I109" s="108"/>
      <c r="J109" s="118">
        <f>BK109</f>
        <v>0</v>
      </c>
      <c r="L109" s="105"/>
      <c r="M109" s="110"/>
      <c r="N109" s="111"/>
      <c r="O109" s="111"/>
      <c r="P109" s="112">
        <f>SUM(P110:P113)</f>
        <v>0</v>
      </c>
      <c r="Q109" s="111"/>
      <c r="R109" s="112">
        <f>SUM(R110:R113)</f>
        <v>0</v>
      </c>
      <c r="S109" s="111"/>
      <c r="T109" s="113">
        <f>SUM(T110:T113)</f>
        <v>0</v>
      </c>
      <c r="AR109" s="106" t="s">
        <v>37</v>
      </c>
      <c r="AT109" s="114" t="s">
        <v>35</v>
      </c>
      <c r="AU109" s="114" t="s">
        <v>37</v>
      </c>
      <c r="AY109" s="106" t="s">
        <v>77</v>
      </c>
      <c r="BK109" s="115">
        <f>SUM(BK110:BK113)</f>
        <v>0</v>
      </c>
    </row>
    <row r="110" spans="2:65" s="1" customFormat="1" ht="31.5" customHeight="1">
      <c r="B110" s="119"/>
      <c r="C110" s="120" t="s">
        <v>98</v>
      </c>
      <c r="D110" s="120" t="s">
        <v>78</v>
      </c>
      <c r="E110" s="121" t="s">
        <v>138</v>
      </c>
      <c r="F110" s="122" t="s">
        <v>139</v>
      </c>
      <c r="G110" s="123" t="s">
        <v>79</v>
      </c>
      <c r="H110" s="124">
        <v>0.3</v>
      </c>
      <c r="I110" s="125"/>
      <c r="J110" s="126">
        <f>ROUND(I110*H110,2)</f>
        <v>0</v>
      </c>
      <c r="K110" s="122" t="s">
        <v>80</v>
      </c>
      <c r="L110" s="24"/>
      <c r="M110" s="127" t="s">
        <v>1</v>
      </c>
      <c r="N110" s="128" t="s">
        <v>25</v>
      </c>
      <c r="O110" s="25"/>
      <c r="P110" s="129">
        <f>O110*H110</f>
        <v>0</v>
      </c>
      <c r="Q110" s="129">
        <v>0</v>
      </c>
      <c r="R110" s="129">
        <f>Q110*H110</f>
        <v>0</v>
      </c>
      <c r="S110" s="129">
        <v>0</v>
      </c>
      <c r="T110" s="130">
        <f>S110*H110</f>
        <v>0</v>
      </c>
      <c r="AR110" s="13" t="s">
        <v>41</v>
      </c>
      <c r="AT110" s="13" t="s">
        <v>78</v>
      </c>
      <c r="AU110" s="13" t="s">
        <v>39</v>
      </c>
      <c r="AY110" s="13" t="s">
        <v>77</v>
      </c>
      <c r="BE110" s="131">
        <f>IF(N110="základní",J110,0)</f>
        <v>0</v>
      </c>
      <c r="BF110" s="131">
        <f>IF(N110="snížená",J110,0)</f>
        <v>0</v>
      </c>
      <c r="BG110" s="131">
        <f>IF(N110="zákl. přenesená",J110,0)</f>
        <v>0</v>
      </c>
      <c r="BH110" s="131">
        <f>IF(N110="sníž. přenesená",J110,0)</f>
        <v>0</v>
      </c>
      <c r="BI110" s="131">
        <f>IF(N110="nulová",J110,0)</f>
        <v>0</v>
      </c>
      <c r="BJ110" s="13" t="s">
        <v>37</v>
      </c>
      <c r="BK110" s="131">
        <f>ROUND(I110*H110,2)</f>
        <v>0</v>
      </c>
      <c r="BL110" s="13" t="s">
        <v>41</v>
      </c>
      <c r="BM110" s="13" t="s">
        <v>140</v>
      </c>
    </row>
    <row r="111" spans="2:51" s="9" customFormat="1" ht="13.5">
      <c r="B111" s="164"/>
      <c r="D111" s="133" t="s">
        <v>81</v>
      </c>
      <c r="E111" s="165" t="s">
        <v>1</v>
      </c>
      <c r="F111" s="166" t="s">
        <v>141</v>
      </c>
      <c r="H111" s="167" t="s">
        <v>1</v>
      </c>
      <c r="I111" s="168"/>
      <c r="L111" s="164"/>
      <c r="M111" s="169"/>
      <c r="N111" s="170"/>
      <c r="O111" s="170"/>
      <c r="P111" s="170"/>
      <c r="Q111" s="170"/>
      <c r="R111" s="170"/>
      <c r="S111" s="170"/>
      <c r="T111" s="171"/>
      <c r="AT111" s="167" t="s">
        <v>81</v>
      </c>
      <c r="AU111" s="167" t="s">
        <v>39</v>
      </c>
      <c r="AV111" s="9" t="s">
        <v>37</v>
      </c>
      <c r="AW111" s="9" t="s">
        <v>18</v>
      </c>
      <c r="AX111" s="9" t="s">
        <v>36</v>
      </c>
      <c r="AY111" s="167" t="s">
        <v>77</v>
      </c>
    </row>
    <row r="112" spans="2:51" s="7" customFormat="1" ht="13.5">
      <c r="B112" s="132"/>
      <c r="D112" s="133" t="s">
        <v>81</v>
      </c>
      <c r="E112" s="134" t="s">
        <v>1</v>
      </c>
      <c r="F112" s="135" t="s">
        <v>142</v>
      </c>
      <c r="H112" s="136">
        <v>0.3</v>
      </c>
      <c r="I112" s="137"/>
      <c r="L112" s="132"/>
      <c r="M112" s="138"/>
      <c r="N112" s="139"/>
      <c r="O112" s="139"/>
      <c r="P112" s="139"/>
      <c r="Q112" s="139"/>
      <c r="R112" s="139"/>
      <c r="S112" s="139"/>
      <c r="T112" s="140"/>
      <c r="AT112" s="134" t="s">
        <v>81</v>
      </c>
      <c r="AU112" s="134" t="s">
        <v>39</v>
      </c>
      <c r="AV112" s="7" t="s">
        <v>39</v>
      </c>
      <c r="AW112" s="7" t="s">
        <v>18</v>
      </c>
      <c r="AX112" s="7" t="s">
        <v>36</v>
      </c>
      <c r="AY112" s="134" t="s">
        <v>77</v>
      </c>
    </row>
    <row r="113" spans="2:51" s="8" customFormat="1" ht="13.5">
      <c r="B113" s="141"/>
      <c r="D113" s="133" t="s">
        <v>81</v>
      </c>
      <c r="E113" s="161" t="s">
        <v>1</v>
      </c>
      <c r="F113" s="162" t="s">
        <v>82</v>
      </c>
      <c r="H113" s="163">
        <v>0.3</v>
      </c>
      <c r="I113" s="146"/>
      <c r="L113" s="141"/>
      <c r="M113" s="147"/>
      <c r="N113" s="148"/>
      <c r="O113" s="148"/>
      <c r="P113" s="148"/>
      <c r="Q113" s="148"/>
      <c r="R113" s="148"/>
      <c r="S113" s="148"/>
      <c r="T113" s="149"/>
      <c r="AT113" s="150" t="s">
        <v>81</v>
      </c>
      <c r="AU113" s="150" t="s">
        <v>39</v>
      </c>
      <c r="AV113" s="8" t="s">
        <v>41</v>
      </c>
      <c r="AW113" s="8" t="s">
        <v>18</v>
      </c>
      <c r="AX113" s="8" t="s">
        <v>37</v>
      </c>
      <c r="AY113" s="150" t="s">
        <v>77</v>
      </c>
    </row>
    <row r="114" spans="2:63" s="6" customFormat="1" ht="29.85" customHeight="1">
      <c r="B114" s="105"/>
      <c r="D114" s="116" t="s">
        <v>35</v>
      </c>
      <c r="E114" s="117" t="s">
        <v>104</v>
      </c>
      <c r="F114" s="117" t="s">
        <v>105</v>
      </c>
      <c r="I114" s="108"/>
      <c r="J114" s="118">
        <f>BK114</f>
        <v>0</v>
      </c>
      <c r="L114" s="105"/>
      <c r="M114" s="110"/>
      <c r="N114" s="111"/>
      <c r="O114" s="111"/>
      <c r="P114" s="112">
        <f>SUM(P115:P117)</f>
        <v>0</v>
      </c>
      <c r="Q114" s="111"/>
      <c r="R114" s="112">
        <f>SUM(R115:R117)</f>
        <v>0</v>
      </c>
      <c r="S114" s="111"/>
      <c r="T114" s="113">
        <f>SUM(T115:T117)</f>
        <v>0</v>
      </c>
      <c r="AR114" s="106" t="s">
        <v>37</v>
      </c>
      <c r="AT114" s="114" t="s">
        <v>35</v>
      </c>
      <c r="AU114" s="114" t="s">
        <v>37</v>
      </c>
      <c r="AY114" s="106" t="s">
        <v>77</v>
      </c>
      <c r="BK114" s="115">
        <f>SUM(BK115:BK117)</f>
        <v>0</v>
      </c>
    </row>
    <row r="115" spans="2:65" s="1" customFormat="1" ht="22.5" customHeight="1">
      <c r="B115" s="119"/>
      <c r="C115" s="120" t="s">
        <v>99</v>
      </c>
      <c r="D115" s="120" t="s">
        <v>78</v>
      </c>
      <c r="E115" s="121" t="s">
        <v>37</v>
      </c>
      <c r="F115" s="122" t="s">
        <v>143</v>
      </c>
      <c r="G115" s="123" t="s">
        <v>101</v>
      </c>
      <c r="H115" s="124">
        <v>10</v>
      </c>
      <c r="I115" s="125"/>
      <c r="J115" s="126">
        <f>ROUND(I115*H115,2)</f>
        <v>0</v>
      </c>
      <c r="K115" s="122" t="s">
        <v>1</v>
      </c>
      <c r="L115" s="24"/>
      <c r="M115" s="127" t="s">
        <v>1</v>
      </c>
      <c r="N115" s="128" t="s">
        <v>25</v>
      </c>
      <c r="O115" s="25"/>
      <c r="P115" s="129">
        <f>O115*H115</f>
        <v>0</v>
      </c>
      <c r="Q115" s="129">
        <v>0</v>
      </c>
      <c r="R115" s="129">
        <f>Q115*H115</f>
        <v>0</v>
      </c>
      <c r="S115" s="129">
        <v>0</v>
      </c>
      <c r="T115" s="130">
        <f>S115*H115</f>
        <v>0</v>
      </c>
      <c r="AR115" s="13" t="s">
        <v>41</v>
      </c>
      <c r="AT115" s="13" t="s">
        <v>78</v>
      </c>
      <c r="AU115" s="13" t="s">
        <v>39</v>
      </c>
      <c r="AY115" s="13" t="s">
        <v>77</v>
      </c>
      <c r="BE115" s="131">
        <f>IF(N115="základní",J115,0)</f>
        <v>0</v>
      </c>
      <c r="BF115" s="131">
        <f>IF(N115="snížená",J115,0)</f>
        <v>0</v>
      </c>
      <c r="BG115" s="131">
        <f>IF(N115="zákl. přenesená",J115,0)</f>
        <v>0</v>
      </c>
      <c r="BH115" s="131">
        <f>IF(N115="sníž. přenesená",J115,0)</f>
        <v>0</v>
      </c>
      <c r="BI115" s="131">
        <f>IF(N115="nulová",J115,0)</f>
        <v>0</v>
      </c>
      <c r="BJ115" s="13" t="s">
        <v>37</v>
      </c>
      <c r="BK115" s="131">
        <f>ROUND(I115*H115,2)</f>
        <v>0</v>
      </c>
      <c r="BL115" s="13" t="s">
        <v>41</v>
      </c>
      <c r="BM115" s="13" t="s">
        <v>144</v>
      </c>
    </row>
    <row r="116" spans="2:51" s="7" customFormat="1" ht="13.5">
      <c r="B116" s="132"/>
      <c r="D116" s="133" t="s">
        <v>81</v>
      </c>
      <c r="E116" s="134" t="s">
        <v>1</v>
      </c>
      <c r="F116" s="135" t="s">
        <v>145</v>
      </c>
      <c r="H116" s="136">
        <v>10</v>
      </c>
      <c r="I116" s="137"/>
      <c r="L116" s="132"/>
      <c r="M116" s="138"/>
      <c r="N116" s="139"/>
      <c r="O116" s="139"/>
      <c r="P116" s="139"/>
      <c r="Q116" s="139"/>
      <c r="R116" s="139"/>
      <c r="S116" s="139"/>
      <c r="T116" s="140"/>
      <c r="AT116" s="134" t="s">
        <v>81</v>
      </c>
      <c r="AU116" s="134" t="s">
        <v>39</v>
      </c>
      <c r="AV116" s="7" t="s">
        <v>39</v>
      </c>
      <c r="AW116" s="7" t="s">
        <v>18</v>
      </c>
      <c r="AX116" s="7" t="s">
        <v>36</v>
      </c>
      <c r="AY116" s="134" t="s">
        <v>77</v>
      </c>
    </row>
    <row r="117" spans="2:51" s="8" customFormat="1" ht="13.5">
      <c r="B117" s="141"/>
      <c r="D117" s="133" t="s">
        <v>81</v>
      </c>
      <c r="E117" s="161" t="s">
        <v>1</v>
      </c>
      <c r="F117" s="162" t="s">
        <v>82</v>
      </c>
      <c r="H117" s="163">
        <v>10</v>
      </c>
      <c r="I117" s="146"/>
      <c r="L117" s="141"/>
      <c r="M117" s="147"/>
      <c r="N117" s="148"/>
      <c r="O117" s="148"/>
      <c r="P117" s="148"/>
      <c r="Q117" s="148"/>
      <c r="R117" s="148"/>
      <c r="S117" s="148"/>
      <c r="T117" s="149"/>
      <c r="AT117" s="150" t="s">
        <v>81</v>
      </c>
      <c r="AU117" s="150" t="s">
        <v>39</v>
      </c>
      <c r="AV117" s="8" t="s">
        <v>41</v>
      </c>
      <c r="AW117" s="8" t="s">
        <v>18</v>
      </c>
      <c r="AX117" s="8" t="s">
        <v>37</v>
      </c>
      <c r="AY117" s="150" t="s">
        <v>77</v>
      </c>
    </row>
    <row r="118" spans="2:63" s="6" customFormat="1" ht="29.85" customHeight="1">
      <c r="B118" s="105"/>
      <c r="D118" s="116" t="s">
        <v>35</v>
      </c>
      <c r="E118" s="117" t="s">
        <v>106</v>
      </c>
      <c r="F118" s="117" t="s">
        <v>107</v>
      </c>
      <c r="I118" s="108"/>
      <c r="J118" s="118">
        <f>BK118</f>
        <v>0</v>
      </c>
      <c r="L118" s="105"/>
      <c r="M118" s="110"/>
      <c r="N118" s="111"/>
      <c r="O118" s="111"/>
      <c r="P118" s="112">
        <f>P119</f>
        <v>0</v>
      </c>
      <c r="Q118" s="111"/>
      <c r="R118" s="112">
        <f>R119</f>
        <v>0</v>
      </c>
      <c r="S118" s="111"/>
      <c r="T118" s="113">
        <f>T119</f>
        <v>0</v>
      </c>
      <c r="AR118" s="106" t="s">
        <v>37</v>
      </c>
      <c r="AT118" s="114" t="s">
        <v>35</v>
      </c>
      <c r="AU118" s="114" t="s">
        <v>37</v>
      </c>
      <c r="AY118" s="106" t="s">
        <v>77</v>
      </c>
      <c r="BK118" s="115">
        <f>BK119</f>
        <v>0</v>
      </c>
    </row>
    <row r="119" spans="2:65" s="1" customFormat="1" ht="31.5" customHeight="1">
      <c r="B119" s="119"/>
      <c r="C119" s="120" t="s">
        <v>100</v>
      </c>
      <c r="D119" s="120" t="s">
        <v>78</v>
      </c>
      <c r="E119" s="121" t="s">
        <v>108</v>
      </c>
      <c r="F119" s="122" t="s">
        <v>109</v>
      </c>
      <c r="G119" s="123" t="s">
        <v>88</v>
      </c>
      <c r="H119" s="124">
        <v>3.542</v>
      </c>
      <c r="I119" s="125"/>
      <c r="J119" s="126">
        <f>ROUND(I119*H119,2)</f>
        <v>0</v>
      </c>
      <c r="K119" s="122" t="s">
        <v>80</v>
      </c>
      <c r="L119" s="24"/>
      <c r="M119" s="127" t="s">
        <v>1</v>
      </c>
      <c r="N119" s="172" t="s">
        <v>25</v>
      </c>
      <c r="O119" s="173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3" t="s">
        <v>41</v>
      </c>
      <c r="AT119" s="13" t="s">
        <v>78</v>
      </c>
      <c r="AU119" s="13" t="s">
        <v>39</v>
      </c>
      <c r="AY119" s="13" t="s">
        <v>77</v>
      </c>
      <c r="BE119" s="131">
        <f>IF(N119="základní",J119,0)</f>
        <v>0</v>
      </c>
      <c r="BF119" s="131">
        <f>IF(N119="snížená",J119,0)</f>
        <v>0</v>
      </c>
      <c r="BG119" s="131">
        <f>IF(N119="zákl. přenesená",J119,0)</f>
        <v>0</v>
      </c>
      <c r="BH119" s="131">
        <f>IF(N119="sníž. přenesená",J119,0)</f>
        <v>0</v>
      </c>
      <c r="BI119" s="131">
        <f>IF(N119="nulová",J119,0)</f>
        <v>0</v>
      </c>
      <c r="BJ119" s="13" t="s">
        <v>37</v>
      </c>
      <c r="BK119" s="131">
        <f>ROUND(I119*H119,2)</f>
        <v>0</v>
      </c>
      <c r="BL119" s="13" t="s">
        <v>41</v>
      </c>
      <c r="BM119" s="13" t="s">
        <v>146</v>
      </c>
    </row>
    <row r="120" spans="2:12" s="1" customFormat="1" ht="6.95" customHeight="1">
      <c r="B120" s="29"/>
      <c r="C120" s="30"/>
      <c r="D120" s="30"/>
      <c r="E120" s="30"/>
      <c r="F120" s="30"/>
      <c r="G120" s="30"/>
      <c r="H120" s="30"/>
      <c r="I120" s="72"/>
      <c r="J120" s="30"/>
      <c r="K120" s="30"/>
      <c r="L120" s="24"/>
    </row>
  </sheetData>
  <autoFilter ref="C80:K119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6" customWidth="1"/>
    <col min="2" max="2" width="1.66796875" style="176" customWidth="1"/>
    <col min="3" max="4" width="5" style="176" customWidth="1"/>
    <col min="5" max="5" width="11.66015625" style="176" customWidth="1"/>
    <col min="6" max="6" width="9.16015625" style="176" customWidth="1"/>
    <col min="7" max="7" width="5" style="176" customWidth="1"/>
    <col min="8" max="8" width="77.83203125" style="176" customWidth="1"/>
    <col min="9" max="10" width="20" style="176" customWidth="1"/>
    <col min="11" max="11" width="1.667968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0" customFormat="1" ht="45" customHeight="1">
      <c r="B3" s="180"/>
      <c r="C3" s="266" t="s">
        <v>147</v>
      </c>
      <c r="D3" s="266"/>
      <c r="E3" s="266"/>
      <c r="F3" s="266"/>
      <c r="G3" s="266"/>
      <c r="H3" s="266"/>
      <c r="I3" s="266"/>
      <c r="J3" s="266"/>
      <c r="K3" s="181"/>
    </row>
    <row r="4" spans="2:11" ht="25.5" customHeight="1">
      <c r="B4" s="182"/>
      <c r="C4" s="267" t="s">
        <v>148</v>
      </c>
      <c r="D4" s="267"/>
      <c r="E4" s="267"/>
      <c r="F4" s="267"/>
      <c r="G4" s="267"/>
      <c r="H4" s="267"/>
      <c r="I4" s="267"/>
      <c r="J4" s="267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268" t="s">
        <v>149</v>
      </c>
      <c r="D6" s="268"/>
      <c r="E6" s="268"/>
      <c r="F6" s="268"/>
      <c r="G6" s="268"/>
      <c r="H6" s="268"/>
      <c r="I6" s="268"/>
      <c r="J6" s="268"/>
      <c r="K6" s="183"/>
    </row>
    <row r="7" spans="2:11" ht="15" customHeight="1">
      <c r="B7" s="186"/>
      <c r="C7" s="268" t="s">
        <v>150</v>
      </c>
      <c r="D7" s="268"/>
      <c r="E7" s="268"/>
      <c r="F7" s="268"/>
      <c r="G7" s="268"/>
      <c r="H7" s="268"/>
      <c r="I7" s="268"/>
      <c r="J7" s="268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268" t="s">
        <v>151</v>
      </c>
      <c r="D9" s="268"/>
      <c r="E9" s="268"/>
      <c r="F9" s="268"/>
      <c r="G9" s="268"/>
      <c r="H9" s="268"/>
      <c r="I9" s="268"/>
      <c r="J9" s="268"/>
      <c r="K9" s="183"/>
    </row>
    <row r="10" spans="2:11" ht="15" customHeight="1">
      <c r="B10" s="186"/>
      <c r="C10" s="185"/>
      <c r="D10" s="268" t="s">
        <v>152</v>
      </c>
      <c r="E10" s="268"/>
      <c r="F10" s="268"/>
      <c r="G10" s="268"/>
      <c r="H10" s="268"/>
      <c r="I10" s="268"/>
      <c r="J10" s="268"/>
      <c r="K10" s="183"/>
    </row>
    <row r="11" spans="2:11" ht="15" customHeight="1">
      <c r="B11" s="186"/>
      <c r="C11" s="187"/>
      <c r="D11" s="268" t="s">
        <v>153</v>
      </c>
      <c r="E11" s="268"/>
      <c r="F11" s="268"/>
      <c r="G11" s="268"/>
      <c r="H11" s="268"/>
      <c r="I11" s="268"/>
      <c r="J11" s="268"/>
      <c r="K11" s="183"/>
    </row>
    <row r="12" spans="2:11" ht="12.75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3"/>
    </row>
    <row r="13" spans="2:11" ht="15" customHeight="1">
      <c r="B13" s="186"/>
      <c r="C13" s="187"/>
      <c r="D13" s="268" t="s">
        <v>154</v>
      </c>
      <c r="E13" s="268"/>
      <c r="F13" s="268"/>
      <c r="G13" s="268"/>
      <c r="H13" s="268"/>
      <c r="I13" s="268"/>
      <c r="J13" s="268"/>
      <c r="K13" s="183"/>
    </row>
    <row r="14" spans="2:11" ht="15" customHeight="1">
      <c r="B14" s="186"/>
      <c r="C14" s="187"/>
      <c r="D14" s="268" t="s">
        <v>155</v>
      </c>
      <c r="E14" s="268"/>
      <c r="F14" s="268"/>
      <c r="G14" s="268"/>
      <c r="H14" s="268"/>
      <c r="I14" s="268"/>
      <c r="J14" s="268"/>
      <c r="K14" s="183"/>
    </row>
    <row r="15" spans="2:11" ht="15" customHeight="1">
      <c r="B15" s="186"/>
      <c r="C15" s="187"/>
      <c r="D15" s="268" t="s">
        <v>156</v>
      </c>
      <c r="E15" s="268"/>
      <c r="F15" s="268"/>
      <c r="G15" s="268"/>
      <c r="H15" s="268"/>
      <c r="I15" s="268"/>
      <c r="J15" s="268"/>
      <c r="K15" s="183"/>
    </row>
    <row r="16" spans="2:11" ht="15" customHeight="1">
      <c r="B16" s="186"/>
      <c r="C16" s="187"/>
      <c r="D16" s="187"/>
      <c r="E16" s="188" t="s">
        <v>38</v>
      </c>
      <c r="F16" s="268" t="s">
        <v>157</v>
      </c>
      <c r="G16" s="268"/>
      <c r="H16" s="268"/>
      <c r="I16" s="268"/>
      <c r="J16" s="268"/>
      <c r="K16" s="183"/>
    </row>
    <row r="17" spans="2:11" ht="15" customHeight="1">
      <c r="B17" s="186"/>
      <c r="C17" s="187"/>
      <c r="D17" s="187"/>
      <c r="E17" s="188" t="s">
        <v>158</v>
      </c>
      <c r="F17" s="268" t="s">
        <v>159</v>
      </c>
      <c r="G17" s="268"/>
      <c r="H17" s="268"/>
      <c r="I17" s="268"/>
      <c r="J17" s="268"/>
      <c r="K17" s="183"/>
    </row>
    <row r="18" spans="2:11" ht="15" customHeight="1">
      <c r="B18" s="186"/>
      <c r="C18" s="187"/>
      <c r="D18" s="187"/>
      <c r="E18" s="188" t="s">
        <v>160</v>
      </c>
      <c r="F18" s="268" t="s">
        <v>161</v>
      </c>
      <c r="G18" s="268"/>
      <c r="H18" s="268"/>
      <c r="I18" s="268"/>
      <c r="J18" s="268"/>
      <c r="K18" s="183"/>
    </row>
    <row r="19" spans="2:11" ht="15" customHeight="1">
      <c r="B19" s="186"/>
      <c r="C19" s="187"/>
      <c r="D19" s="187"/>
      <c r="E19" s="188" t="s">
        <v>162</v>
      </c>
      <c r="F19" s="268" t="s">
        <v>163</v>
      </c>
      <c r="G19" s="268"/>
      <c r="H19" s="268"/>
      <c r="I19" s="268"/>
      <c r="J19" s="268"/>
      <c r="K19" s="183"/>
    </row>
    <row r="20" spans="2:11" ht="15" customHeight="1">
      <c r="B20" s="186"/>
      <c r="C20" s="187"/>
      <c r="D20" s="187"/>
      <c r="E20" s="188" t="s">
        <v>164</v>
      </c>
      <c r="F20" s="268" t="s">
        <v>165</v>
      </c>
      <c r="G20" s="268"/>
      <c r="H20" s="268"/>
      <c r="I20" s="268"/>
      <c r="J20" s="268"/>
      <c r="K20" s="183"/>
    </row>
    <row r="21" spans="2:11" ht="15" customHeight="1">
      <c r="B21" s="186"/>
      <c r="C21" s="187"/>
      <c r="D21" s="187"/>
      <c r="E21" s="188" t="s">
        <v>166</v>
      </c>
      <c r="F21" s="268" t="s">
        <v>167</v>
      </c>
      <c r="G21" s="268"/>
      <c r="H21" s="268"/>
      <c r="I21" s="268"/>
      <c r="J21" s="268"/>
      <c r="K21" s="183"/>
    </row>
    <row r="22" spans="2:11" ht="12.75" customHeight="1">
      <c r="B22" s="186"/>
      <c r="C22" s="187"/>
      <c r="D22" s="187"/>
      <c r="E22" s="187"/>
      <c r="F22" s="187"/>
      <c r="G22" s="187"/>
      <c r="H22" s="187"/>
      <c r="I22" s="187"/>
      <c r="J22" s="187"/>
      <c r="K22" s="183"/>
    </row>
    <row r="23" spans="2:11" ht="15" customHeight="1">
      <c r="B23" s="186"/>
      <c r="C23" s="268" t="s">
        <v>168</v>
      </c>
      <c r="D23" s="268"/>
      <c r="E23" s="268"/>
      <c r="F23" s="268"/>
      <c r="G23" s="268"/>
      <c r="H23" s="268"/>
      <c r="I23" s="268"/>
      <c r="J23" s="268"/>
      <c r="K23" s="183"/>
    </row>
    <row r="24" spans="2:11" ht="15" customHeight="1">
      <c r="B24" s="186"/>
      <c r="C24" s="268" t="s">
        <v>169</v>
      </c>
      <c r="D24" s="268"/>
      <c r="E24" s="268"/>
      <c r="F24" s="268"/>
      <c r="G24" s="268"/>
      <c r="H24" s="268"/>
      <c r="I24" s="268"/>
      <c r="J24" s="268"/>
      <c r="K24" s="183"/>
    </row>
    <row r="25" spans="2:11" ht="15" customHeight="1">
      <c r="B25" s="186"/>
      <c r="C25" s="185"/>
      <c r="D25" s="268" t="s">
        <v>170</v>
      </c>
      <c r="E25" s="268"/>
      <c r="F25" s="268"/>
      <c r="G25" s="268"/>
      <c r="H25" s="268"/>
      <c r="I25" s="268"/>
      <c r="J25" s="268"/>
      <c r="K25" s="183"/>
    </row>
    <row r="26" spans="2:11" ht="15" customHeight="1">
      <c r="B26" s="186"/>
      <c r="C26" s="187"/>
      <c r="D26" s="268" t="s">
        <v>171</v>
      </c>
      <c r="E26" s="268"/>
      <c r="F26" s="268"/>
      <c r="G26" s="268"/>
      <c r="H26" s="268"/>
      <c r="I26" s="268"/>
      <c r="J26" s="268"/>
      <c r="K26" s="183"/>
    </row>
    <row r="27" spans="2:11" ht="12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3"/>
    </row>
    <row r="28" spans="2:11" ht="15" customHeight="1">
      <c r="B28" s="186"/>
      <c r="C28" s="187"/>
      <c r="D28" s="268" t="s">
        <v>172</v>
      </c>
      <c r="E28" s="268"/>
      <c r="F28" s="268"/>
      <c r="G28" s="268"/>
      <c r="H28" s="268"/>
      <c r="I28" s="268"/>
      <c r="J28" s="268"/>
      <c r="K28" s="183"/>
    </row>
    <row r="29" spans="2:11" ht="15" customHeight="1">
      <c r="B29" s="186"/>
      <c r="C29" s="187"/>
      <c r="D29" s="268" t="s">
        <v>173</v>
      </c>
      <c r="E29" s="268"/>
      <c r="F29" s="268"/>
      <c r="G29" s="268"/>
      <c r="H29" s="268"/>
      <c r="I29" s="268"/>
      <c r="J29" s="268"/>
      <c r="K29" s="183"/>
    </row>
    <row r="30" spans="2:11" ht="12.75" customHeight="1">
      <c r="B30" s="186"/>
      <c r="C30" s="187"/>
      <c r="D30" s="187"/>
      <c r="E30" s="187"/>
      <c r="F30" s="187"/>
      <c r="G30" s="187"/>
      <c r="H30" s="187"/>
      <c r="I30" s="187"/>
      <c r="J30" s="187"/>
      <c r="K30" s="183"/>
    </row>
    <row r="31" spans="2:11" ht="15" customHeight="1">
      <c r="B31" s="186"/>
      <c r="C31" s="187"/>
      <c r="D31" s="268" t="s">
        <v>174</v>
      </c>
      <c r="E31" s="268"/>
      <c r="F31" s="268"/>
      <c r="G31" s="268"/>
      <c r="H31" s="268"/>
      <c r="I31" s="268"/>
      <c r="J31" s="268"/>
      <c r="K31" s="183"/>
    </row>
    <row r="32" spans="2:11" ht="15" customHeight="1">
      <c r="B32" s="186"/>
      <c r="C32" s="187"/>
      <c r="D32" s="268" t="s">
        <v>175</v>
      </c>
      <c r="E32" s="268"/>
      <c r="F32" s="268"/>
      <c r="G32" s="268"/>
      <c r="H32" s="268"/>
      <c r="I32" s="268"/>
      <c r="J32" s="268"/>
      <c r="K32" s="183"/>
    </row>
    <row r="33" spans="2:11" ht="15" customHeight="1">
      <c r="B33" s="186"/>
      <c r="C33" s="187"/>
      <c r="D33" s="268" t="s">
        <v>176</v>
      </c>
      <c r="E33" s="268"/>
      <c r="F33" s="268"/>
      <c r="G33" s="268"/>
      <c r="H33" s="268"/>
      <c r="I33" s="268"/>
      <c r="J33" s="268"/>
      <c r="K33" s="183"/>
    </row>
    <row r="34" spans="2:11" ht="15" customHeight="1">
      <c r="B34" s="186"/>
      <c r="C34" s="187"/>
      <c r="D34" s="185"/>
      <c r="E34" s="189" t="s">
        <v>62</v>
      </c>
      <c r="F34" s="185"/>
      <c r="G34" s="268" t="s">
        <v>177</v>
      </c>
      <c r="H34" s="268"/>
      <c r="I34" s="268"/>
      <c r="J34" s="268"/>
      <c r="K34" s="183"/>
    </row>
    <row r="35" spans="2:11" ht="30.75" customHeight="1">
      <c r="B35" s="186"/>
      <c r="C35" s="187"/>
      <c r="D35" s="185"/>
      <c r="E35" s="189" t="s">
        <v>178</v>
      </c>
      <c r="F35" s="185"/>
      <c r="G35" s="268" t="s">
        <v>179</v>
      </c>
      <c r="H35" s="268"/>
      <c r="I35" s="268"/>
      <c r="J35" s="268"/>
      <c r="K35" s="183"/>
    </row>
    <row r="36" spans="2:11" ht="15" customHeight="1">
      <c r="B36" s="186"/>
      <c r="C36" s="187"/>
      <c r="D36" s="185"/>
      <c r="E36" s="189" t="s">
        <v>33</v>
      </c>
      <c r="F36" s="185"/>
      <c r="G36" s="268" t="s">
        <v>180</v>
      </c>
      <c r="H36" s="268"/>
      <c r="I36" s="268"/>
      <c r="J36" s="268"/>
      <c r="K36" s="183"/>
    </row>
    <row r="37" spans="2:11" ht="15" customHeight="1">
      <c r="B37" s="186"/>
      <c r="C37" s="187"/>
      <c r="D37" s="185"/>
      <c r="E37" s="189" t="s">
        <v>63</v>
      </c>
      <c r="F37" s="185"/>
      <c r="G37" s="268" t="s">
        <v>181</v>
      </c>
      <c r="H37" s="268"/>
      <c r="I37" s="268"/>
      <c r="J37" s="268"/>
      <c r="K37" s="183"/>
    </row>
    <row r="38" spans="2:11" ht="15" customHeight="1">
      <c r="B38" s="186"/>
      <c r="C38" s="187"/>
      <c r="D38" s="185"/>
      <c r="E38" s="189" t="s">
        <v>64</v>
      </c>
      <c r="F38" s="185"/>
      <c r="G38" s="268" t="s">
        <v>182</v>
      </c>
      <c r="H38" s="268"/>
      <c r="I38" s="268"/>
      <c r="J38" s="268"/>
      <c r="K38" s="183"/>
    </row>
    <row r="39" spans="2:11" ht="15" customHeight="1">
      <c r="B39" s="186"/>
      <c r="C39" s="187"/>
      <c r="D39" s="185"/>
      <c r="E39" s="189" t="s">
        <v>65</v>
      </c>
      <c r="F39" s="185"/>
      <c r="G39" s="268" t="s">
        <v>183</v>
      </c>
      <c r="H39" s="268"/>
      <c r="I39" s="268"/>
      <c r="J39" s="268"/>
      <c r="K39" s="183"/>
    </row>
    <row r="40" spans="2:11" ht="15" customHeight="1">
      <c r="B40" s="186"/>
      <c r="C40" s="187"/>
      <c r="D40" s="185"/>
      <c r="E40" s="189" t="s">
        <v>184</v>
      </c>
      <c r="F40" s="185"/>
      <c r="G40" s="268" t="s">
        <v>185</v>
      </c>
      <c r="H40" s="268"/>
      <c r="I40" s="268"/>
      <c r="J40" s="268"/>
      <c r="K40" s="183"/>
    </row>
    <row r="41" spans="2:11" ht="15" customHeight="1">
      <c r="B41" s="186"/>
      <c r="C41" s="187"/>
      <c r="D41" s="185"/>
      <c r="E41" s="189"/>
      <c r="F41" s="185"/>
      <c r="G41" s="268" t="s">
        <v>186</v>
      </c>
      <c r="H41" s="268"/>
      <c r="I41" s="268"/>
      <c r="J41" s="268"/>
      <c r="K41" s="183"/>
    </row>
    <row r="42" spans="2:11" ht="15" customHeight="1">
      <c r="B42" s="186"/>
      <c r="C42" s="187"/>
      <c r="D42" s="185"/>
      <c r="E42" s="189" t="s">
        <v>187</v>
      </c>
      <c r="F42" s="185"/>
      <c r="G42" s="268" t="s">
        <v>188</v>
      </c>
      <c r="H42" s="268"/>
      <c r="I42" s="268"/>
      <c r="J42" s="268"/>
      <c r="K42" s="183"/>
    </row>
    <row r="43" spans="2:11" ht="15" customHeight="1">
      <c r="B43" s="186"/>
      <c r="C43" s="187"/>
      <c r="D43" s="185"/>
      <c r="E43" s="189" t="s">
        <v>67</v>
      </c>
      <c r="F43" s="185"/>
      <c r="G43" s="268" t="s">
        <v>189</v>
      </c>
      <c r="H43" s="268"/>
      <c r="I43" s="268"/>
      <c r="J43" s="268"/>
      <c r="K43" s="183"/>
    </row>
    <row r="44" spans="2:11" ht="12.75" customHeight="1">
      <c r="B44" s="186"/>
      <c r="C44" s="187"/>
      <c r="D44" s="185"/>
      <c r="E44" s="185"/>
      <c r="F44" s="185"/>
      <c r="G44" s="185"/>
      <c r="H44" s="185"/>
      <c r="I44" s="185"/>
      <c r="J44" s="185"/>
      <c r="K44" s="183"/>
    </row>
    <row r="45" spans="2:11" ht="15" customHeight="1">
      <c r="B45" s="186"/>
      <c r="C45" s="187"/>
      <c r="D45" s="268" t="s">
        <v>190</v>
      </c>
      <c r="E45" s="268"/>
      <c r="F45" s="268"/>
      <c r="G45" s="268"/>
      <c r="H45" s="268"/>
      <c r="I45" s="268"/>
      <c r="J45" s="268"/>
      <c r="K45" s="183"/>
    </row>
    <row r="46" spans="2:11" ht="15" customHeight="1">
      <c r="B46" s="186"/>
      <c r="C46" s="187"/>
      <c r="D46" s="187"/>
      <c r="E46" s="268" t="s">
        <v>191</v>
      </c>
      <c r="F46" s="268"/>
      <c r="G46" s="268"/>
      <c r="H46" s="268"/>
      <c r="I46" s="268"/>
      <c r="J46" s="268"/>
      <c r="K46" s="183"/>
    </row>
    <row r="47" spans="2:11" ht="15" customHeight="1">
      <c r="B47" s="186"/>
      <c r="C47" s="187"/>
      <c r="D47" s="187"/>
      <c r="E47" s="268" t="s">
        <v>192</v>
      </c>
      <c r="F47" s="268"/>
      <c r="G47" s="268"/>
      <c r="H47" s="268"/>
      <c r="I47" s="268"/>
      <c r="J47" s="268"/>
      <c r="K47" s="183"/>
    </row>
    <row r="48" spans="2:11" ht="15" customHeight="1">
      <c r="B48" s="186"/>
      <c r="C48" s="187"/>
      <c r="D48" s="187"/>
      <c r="E48" s="268" t="s">
        <v>193</v>
      </c>
      <c r="F48" s="268"/>
      <c r="G48" s="268"/>
      <c r="H48" s="268"/>
      <c r="I48" s="268"/>
      <c r="J48" s="268"/>
      <c r="K48" s="183"/>
    </row>
    <row r="49" spans="2:11" ht="15" customHeight="1">
      <c r="B49" s="186"/>
      <c r="C49" s="187"/>
      <c r="D49" s="268" t="s">
        <v>194</v>
      </c>
      <c r="E49" s="268"/>
      <c r="F49" s="268"/>
      <c r="G49" s="268"/>
      <c r="H49" s="268"/>
      <c r="I49" s="268"/>
      <c r="J49" s="268"/>
      <c r="K49" s="183"/>
    </row>
    <row r="50" spans="2:11" ht="25.5" customHeight="1">
      <c r="B50" s="182"/>
      <c r="C50" s="267" t="s">
        <v>195</v>
      </c>
      <c r="D50" s="267"/>
      <c r="E50" s="267"/>
      <c r="F50" s="267"/>
      <c r="G50" s="267"/>
      <c r="H50" s="267"/>
      <c r="I50" s="267"/>
      <c r="J50" s="267"/>
      <c r="K50" s="183"/>
    </row>
    <row r="51" spans="2:11" ht="5.25" customHeight="1">
      <c r="B51" s="182"/>
      <c r="C51" s="184"/>
      <c r="D51" s="184"/>
      <c r="E51" s="184"/>
      <c r="F51" s="184"/>
      <c r="G51" s="184"/>
      <c r="H51" s="184"/>
      <c r="I51" s="184"/>
      <c r="J51" s="184"/>
      <c r="K51" s="183"/>
    </row>
    <row r="52" spans="2:11" ht="15" customHeight="1">
      <c r="B52" s="182"/>
      <c r="C52" s="268" t="s">
        <v>196</v>
      </c>
      <c r="D52" s="268"/>
      <c r="E52" s="268"/>
      <c r="F52" s="268"/>
      <c r="G52" s="268"/>
      <c r="H52" s="268"/>
      <c r="I52" s="268"/>
      <c r="J52" s="268"/>
      <c r="K52" s="183"/>
    </row>
    <row r="53" spans="2:11" ht="15" customHeight="1">
      <c r="B53" s="182"/>
      <c r="C53" s="268" t="s">
        <v>197</v>
      </c>
      <c r="D53" s="268"/>
      <c r="E53" s="268"/>
      <c r="F53" s="268"/>
      <c r="G53" s="268"/>
      <c r="H53" s="268"/>
      <c r="I53" s="268"/>
      <c r="J53" s="268"/>
      <c r="K53" s="183"/>
    </row>
    <row r="54" spans="2:11" ht="12.75" customHeight="1">
      <c r="B54" s="182"/>
      <c r="C54" s="185"/>
      <c r="D54" s="185"/>
      <c r="E54" s="185"/>
      <c r="F54" s="185"/>
      <c r="G54" s="185"/>
      <c r="H54" s="185"/>
      <c r="I54" s="185"/>
      <c r="J54" s="185"/>
      <c r="K54" s="183"/>
    </row>
    <row r="55" spans="2:11" ht="15" customHeight="1">
      <c r="B55" s="182"/>
      <c r="C55" s="268" t="s">
        <v>198</v>
      </c>
      <c r="D55" s="268"/>
      <c r="E55" s="268"/>
      <c r="F55" s="268"/>
      <c r="G55" s="268"/>
      <c r="H55" s="268"/>
      <c r="I55" s="268"/>
      <c r="J55" s="268"/>
      <c r="K55" s="183"/>
    </row>
    <row r="56" spans="2:11" ht="15" customHeight="1">
      <c r="B56" s="182"/>
      <c r="C56" s="187"/>
      <c r="D56" s="268" t="s">
        <v>199</v>
      </c>
      <c r="E56" s="268"/>
      <c r="F56" s="268"/>
      <c r="G56" s="268"/>
      <c r="H56" s="268"/>
      <c r="I56" s="268"/>
      <c r="J56" s="268"/>
      <c r="K56" s="183"/>
    </row>
    <row r="57" spans="2:11" ht="15" customHeight="1">
      <c r="B57" s="182"/>
      <c r="C57" s="187"/>
      <c r="D57" s="268" t="s">
        <v>200</v>
      </c>
      <c r="E57" s="268"/>
      <c r="F57" s="268"/>
      <c r="G57" s="268"/>
      <c r="H57" s="268"/>
      <c r="I57" s="268"/>
      <c r="J57" s="268"/>
      <c r="K57" s="183"/>
    </row>
    <row r="58" spans="2:11" ht="15" customHeight="1">
      <c r="B58" s="182"/>
      <c r="C58" s="187"/>
      <c r="D58" s="268" t="s">
        <v>201</v>
      </c>
      <c r="E58" s="268"/>
      <c r="F58" s="268"/>
      <c r="G58" s="268"/>
      <c r="H58" s="268"/>
      <c r="I58" s="268"/>
      <c r="J58" s="268"/>
      <c r="K58" s="183"/>
    </row>
    <row r="59" spans="2:11" ht="15" customHeight="1">
      <c r="B59" s="182"/>
      <c r="C59" s="187"/>
      <c r="D59" s="268" t="s">
        <v>202</v>
      </c>
      <c r="E59" s="268"/>
      <c r="F59" s="268"/>
      <c r="G59" s="268"/>
      <c r="H59" s="268"/>
      <c r="I59" s="268"/>
      <c r="J59" s="268"/>
      <c r="K59" s="183"/>
    </row>
    <row r="60" spans="2:11" ht="15" customHeight="1">
      <c r="B60" s="182"/>
      <c r="C60" s="187"/>
      <c r="D60" s="270" t="s">
        <v>203</v>
      </c>
      <c r="E60" s="270"/>
      <c r="F60" s="270"/>
      <c r="G60" s="270"/>
      <c r="H60" s="270"/>
      <c r="I60" s="270"/>
      <c r="J60" s="270"/>
      <c r="K60" s="183"/>
    </row>
    <row r="61" spans="2:11" ht="15" customHeight="1">
      <c r="B61" s="182"/>
      <c r="C61" s="187"/>
      <c r="D61" s="268" t="s">
        <v>204</v>
      </c>
      <c r="E61" s="268"/>
      <c r="F61" s="268"/>
      <c r="G61" s="268"/>
      <c r="H61" s="268"/>
      <c r="I61" s="268"/>
      <c r="J61" s="268"/>
      <c r="K61" s="183"/>
    </row>
    <row r="62" spans="2:11" ht="12.75" customHeight="1">
      <c r="B62" s="182"/>
      <c r="C62" s="187"/>
      <c r="D62" s="187"/>
      <c r="E62" s="190"/>
      <c r="F62" s="187"/>
      <c r="G62" s="187"/>
      <c r="H62" s="187"/>
      <c r="I62" s="187"/>
      <c r="J62" s="187"/>
      <c r="K62" s="183"/>
    </row>
    <row r="63" spans="2:11" ht="15" customHeight="1">
      <c r="B63" s="182"/>
      <c r="C63" s="187"/>
      <c r="D63" s="268" t="s">
        <v>205</v>
      </c>
      <c r="E63" s="268"/>
      <c r="F63" s="268"/>
      <c r="G63" s="268"/>
      <c r="H63" s="268"/>
      <c r="I63" s="268"/>
      <c r="J63" s="268"/>
      <c r="K63" s="183"/>
    </row>
    <row r="64" spans="2:11" ht="15" customHeight="1">
      <c r="B64" s="182"/>
      <c r="C64" s="187"/>
      <c r="D64" s="270" t="s">
        <v>206</v>
      </c>
      <c r="E64" s="270"/>
      <c r="F64" s="270"/>
      <c r="G64" s="270"/>
      <c r="H64" s="270"/>
      <c r="I64" s="270"/>
      <c r="J64" s="270"/>
      <c r="K64" s="183"/>
    </row>
    <row r="65" spans="2:11" ht="15" customHeight="1">
      <c r="B65" s="182"/>
      <c r="C65" s="187"/>
      <c r="D65" s="268" t="s">
        <v>207</v>
      </c>
      <c r="E65" s="268"/>
      <c r="F65" s="268"/>
      <c r="G65" s="268"/>
      <c r="H65" s="268"/>
      <c r="I65" s="268"/>
      <c r="J65" s="268"/>
      <c r="K65" s="183"/>
    </row>
    <row r="66" spans="2:11" ht="15" customHeight="1">
      <c r="B66" s="182"/>
      <c r="C66" s="187"/>
      <c r="D66" s="268" t="s">
        <v>208</v>
      </c>
      <c r="E66" s="268"/>
      <c r="F66" s="268"/>
      <c r="G66" s="268"/>
      <c r="H66" s="268"/>
      <c r="I66" s="268"/>
      <c r="J66" s="268"/>
      <c r="K66" s="183"/>
    </row>
    <row r="67" spans="2:11" ht="15" customHeight="1">
      <c r="B67" s="182"/>
      <c r="C67" s="187"/>
      <c r="D67" s="268" t="s">
        <v>209</v>
      </c>
      <c r="E67" s="268"/>
      <c r="F67" s="268"/>
      <c r="G67" s="268"/>
      <c r="H67" s="268"/>
      <c r="I67" s="268"/>
      <c r="J67" s="268"/>
      <c r="K67" s="183"/>
    </row>
    <row r="68" spans="2:11" ht="15" customHeight="1">
      <c r="B68" s="182"/>
      <c r="C68" s="187"/>
      <c r="D68" s="268" t="s">
        <v>210</v>
      </c>
      <c r="E68" s="268"/>
      <c r="F68" s="268"/>
      <c r="G68" s="268"/>
      <c r="H68" s="268"/>
      <c r="I68" s="268"/>
      <c r="J68" s="268"/>
      <c r="K68" s="183"/>
    </row>
    <row r="69" spans="2:11" ht="12.75" customHeight="1">
      <c r="B69" s="191"/>
      <c r="C69" s="192"/>
      <c r="D69" s="192"/>
      <c r="E69" s="192"/>
      <c r="F69" s="192"/>
      <c r="G69" s="192"/>
      <c r="H69" s="192"/>
      <c r="I69" s="192"/>
      <c r="J69" s="192"/>
      <c r="K69" s="193"/>
    </row>
    <row r="70" spans="2:11" ht="18.75" customHeight="1">
      <c r="B70" s="194"/>
      <c r="C70" s="194"/>
      <c r="D70" s="194"/>
      <c r="E70" s="194"/>
      <c r="F70" s="194"/>
      <c r="G70" s="194"/>
      <c r="H70" s="194"/>
      <c r="I70" s="194"/>
      <c r="J70" s="194"/>
      <c r="K70" s="195"/>
    </row>
    <row r="71" spans="2:11" ht="18.75" customHeigh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2:11" ht="7.5" customHeight="1">
      <c r="B72" s="196"/>
      <c r="C72" s="197"/>
      <c r="D72" s="197"/>
      <c r="E72" s="197"/>
      <c r="F72" s="197"/>
      <c r="G72" s="197"/>
      <c r="H72" s="197"/>
      <c r="I72" s="197"/>
      <c r="J72" s="197"/>
      <c r="K72" s="198"/>
    </row>
    <row r="73" spans="2:11" ht="45" customHeight="1">
      <c r="B73" s="199"/>
      <c r="C73" s="271" t="s">
        <v>49</v>
      </c>
      <c r="D73" s="271"/>
      <c r="E73" s="271"/>
      <c r="F73" s="271"/>
      <c r="G73" s="271"/>
      <c r="H73" s="271"/>
      <c r="I73" s="271"/>
      <c r="J73" s="271"/>
      <c r="K73" s="200"/>
    </row>
    <row r="74" spans="2:11" ht="17.25" customHeight="1">
      <c r="B74" s="199"/>
      <c r="C74" s="201" t="s">
        <v>211</v>
      </c>
      <c r="D74" s="201"/>
      <c r="E74" s="201"/>
      <c r="F74" s="201" t="s">
        <v>212</v>
      </c>
      <c r="G74" s="202"/>
      <c r="H74" s="201" t="s">
        <v>63</v>
      </c>
      <c r="I74" s="201" t="s">
        <v>34</v>
      </c>
      <c r="J74" s="201" t="s">
        <v>213</v>
      </c>
      <c r="K74" s="200"/>
    </row>
    <row r="75" spans="2:11" ht="17.25" customHeight="1">
      <c r="B75" s="199"/>
      <c r="C75" s="203" t="s">
        <v>214</v>
      </c>
      <c r="D75" s="203"/>
      <c r="E75" s="203"/>
      <c r="F75" s="204" t="s">
        <v>215</v>
      </c>
      <c r="G75" s="205"/>
      <c r="H75" s="203"/>
      <c r="I75" s="203"/>
      <c r="J75" s="203" t="s">
        <v>216</v>
      </c>
      <c r="K75" s="200"/>
    </row>
    <row r="76" spans="2:11" ht="5.25" customHeight="1">
      <c r="B76" s="199"/>
      <c r="C76" s="206"/>
      <c r="D76" s="206"/>
      <c r="E76" s="206"/>
      <c r="F76" s="206"/>
      <c r="G76" s="207"/>
      <c r="H76" s="206"/>
      <c r="I76" s="206"/>
      <c r="J76" s="206"/>
      <c r="K76" s="200"/>
    </row>
    <row r="77" spans="2:11" ht="15" customHeight="1">
      <c r="B77" s="199"/>
      <c r="C77" s="189" t="s">
        <v>33</v>
      </c>
      <c r="D77" s="206"/>
      <c r="E77" s="206"/>
      <c r="F77" s="208" t="s">
        <v>217</v>
      </c>
      <c r="G77" s="207"/>
      <c r="H77" s="189" t="s">
        <v>218</v>
      </c>
      <c r="I77" s="189" t="s">
        <v>219</v>
      </c>
      <c r="J77" s="189">
        <v>20</v>
      </c>
      <c r="K77" s="200"/>
    </row>
    <row r="78" spans="2:11" ht="15" customHeight="1">
      <c r="B78" s="199"/>
      <c r="C78" s="189" t="s">
        <v>220</v>
      </c>
      <c r="D78" s="189"/>
      <c r="E78" s="189"/>
      <c r="F78" s="208" t="s">
        <v>217</v>
      </c>
      <c r="G78" s="207"/>
      <c r="H78" s="189" t="s">
        <v>221</v>
      </c>
      <c r="I78" s="189" t="s">
        <v>219</v>
      </c>
      <c r="J78" s="189">
        <v>120</v>
      </c>
      <c r="K78" s="200"/>
    </row>
    <row r="79" spans="2:11" ht="15" customHeight="1">
      <c r="B79" s="209"/>
      <c r="C79" s="189" t="s">
        <v>222</v>
      </c>
      <c r="D79" s="189"/>
      <c r="E79" s="189"/>
      <c r="F79" s="208" t="s">
        <v>223</v>
      </c>
      <c r="G79" s="207"/>
      <c r="H79" s="189" t="s">
        <v>224</v>
      </c>
      <c r="I79" s="189" t="s">
        <v>219</v>
      </c>
      <c r="J79" s="189">
        <v>50</v>
      </c>
      <c r="K79" s="200"/>
    </row>
    <row r="80" spans="2:11" ht="15" customHeight="1">
      <c r="B80" s="209"/>
      <c r="C80" s="189" t="s">
        <v>225</v>
      </c>
      <c r="D80" s="189"/>
      <c r="E80" s="189"/>
      <c r="F80" s="208" t="s">
        <v>217</v>
      </c>
      <c r="G80" s="207"/>
      <c r="H80" s="189" t="s">
        <v>226</v>
      </c>
      <c r="I80" s="189" t="s">
        <v>227</v>
      </c>
      <c r="J80" s="189"/>
      <c r="K80" s="200"/>
    </row>
    <row r="81" spans="2:11" ht="15" customHeight="1">
      <c r="B81" s="209"/>
      <c r="C81" s="210" t="s">
        <v>228</v>
      </c>
      <c r="D81" s="210"/>
      <c r="E81" s="210"/>
      <c r="F81" s="211" t="s">
        <v>223</v>
      </c>
      <c r="G81" s="210"/>
      <c r="H81" s="210" t="s">
        <v>229</v>
      </c>
      <c r="I81" s="210" t="s">
        <v>219</v>
      </c>
      <c r="J81" s="210">
        <v>15</v>
      </c>
      <c r="K81" s="200"/>
    </row>
    <row r="82" spans="2:11" ht="15" customHeight="1">
      <c r="B82" s="209"/>
      <c r="C82" s="210" t="s">
        <v>230</v>
      </c>
      <c r="D82" s="210"/>
      <c r="E82" s="210"/>
      <c r="F82" s="211" t="s">
        <v>223</v>
      </c>
      <c r="G82" s="210"/>
      <c r="H82" s="210" t="s">
        <v>231</v>
      </c>
      <c r="I82" s="210" t="s">
        <v>219</v>
      </c>
      <c r="J82" s="210">
        <v>15</v>
      </c>
      <c r="K82" s="200"/>
    </row>
    <row r="83" spans="2:11" ht="15" customHeight="1">
      <c r="B83" s="209"/>
      <c r="C83" s="210" t="s">
        <v>232</v>
      </c>
      <c r="D83" s="210"/>
      <c r="E83" s="210"/>
      <c r="F83" s="211" t="s">
        <v>223</v>
      </c>
      <c r="G83" s="210"/>
      <c r="H83" s="210" t="s">
        <v>233</v>
      </c>
      <c r="I83" s="210" t="s">
        <v>219</v>
      </c>
      <c r="J83" s="210">
        <v>20</v>
      </c>
      <c r="K83" s="200"/>
    </row>
    <row r="84" spans="2:11" ht="15" customHeight="1">
      <c r="B84" s="209"/>
      <c r="C84" s="210" t="s">
        <v>234</v>
      </c>
      <c r="D84" s="210"/>
      <c r="E84" s="210"/>
      <c r="F84" s="211" t="s">
        <v>223</v>
      </c>
      <c r="G84" s="210"/>
      <c r="H84" s="210" t="s">
        <v>235</v>
      </c>
      <c r="I84" s="210" t="s">
        <v>219</v>
      </c>
      <c r="J84" s="210">
        <v>20</v>
      </c>
      <c r="K84" s="200"/>
    </row>
    <row r="85" spans="2:11" ht="15" customHeight="1">
      <c r="B85" s="209"/>
      <c r="C85" s="189" t="s">
        <v>236</v>
      </c>
      <c r="D85" s="189"/>
      <c r="E85" s="189"/>
      <c r="F85" s="208" t="s">
        <v>223</v>
      </c>
      <c r="G85" s="207"/>
      <c r="H85" s="189" t="s">
        <v>237</v>
      </c>
      <c r="I85" s="189" t="s">
        <v>219</v>
      </c>
      <c r="J85" s="189">
        <v>50</v>
      </c>
      <c r="K85" s="200"/>
    </row>
    <row r="86" spans="2:11" ht="15" customHeight="1">
      <c r="B86" s="209"/>
      <c r="C86" s="189" t="s">
        <v>238</v>
      </c>
      <c r="D86" s="189"/>
      <c r="E86" s="189"/>
      <c r="F86" s="208" t="s">
        <v>223</v>
      </c>
      <c r="G86" s="207"/>
      <c r="H86" s="189" t="s">
        <v>239</v>
      </c>
      <c r="I86" s="189" t="s">
        <v>219</v>
      </c>
      <c r="J86" s="189">
        <v>20</v>
      </c>
      <c r="K86" s="200"/>
    </row>
    <row r="87" spans="2:11" ht="15" customHeight="1">
      <c r="B87" s="209"/>
      <c r="C87" s="189" t="s">
        <v>240</v>
      </c>
      <c r="D87" s="189"/>
      <c r="E87" s="189"/>
      <c r="F87" s="208" t="s">
        <v>223</v>
      </c>
      <c r="G87" s="207"/>
      <c r="H87" s="189" t="s">
        <v>241</v>
      </c>
      <c r="I87" s="189" t="s">
        <v>219</v>
      </c>
      <c r="J87" s="189">
        <v>20</v>
      </c>
      <c r="K87" s="200"/>
    </row>
    <row r="88" spans="2:11" ht="15" customHeight="1">
      <c r="B88" s="209"/>
      <c r="C88" s="189" t="s">
        <v>242</v>
      </c>
      <c r="D88" s="189"/>
      <c r="E88" s="189"/>
      <c r="F88" s="208" t="s">
        <v>223</v>
      </c>
      <c r="G88" s="207"/>
      <c r="H88" s="189" t="s">
        <v>243</v>
      </c>
      <c r="I88" s="189" t="s">
        <v>219</v>
      </c>
      <c r="J88" s="189">
        <v>50</v>
      </c>
      <c r="K88" s="200"/>
    </row>
    <row r="89" spans="2:11" ht="15" customHeight="1">
      <c r="B89" s="209"/>
      <c r="C89" s="189" t="s">
        <v>244</v>
      </c>
      <c r="D89" s="189"/>
      <c r="E89" s="189"/>
      <c r="F89" s="208" t="s">
        <v>223</v>
      </c>
      <c r="G89" s="207"/>
      <c r="H89" s="189" t="s">
        <v>244</v>
      </c>
      <c r="I89" s="189" t="s">
        <v>219</v>
      </c>
      <c r="J89" s="189">
        <v>50</v>
      </c>
      <c r="K89" s="200"/>
    </row>
    <row r="90" spans="2:11" ht="15" customHeight="1">
      <c r="B90" s="209"/>
      <c r="C90" s="189" t="s">
        <v>68</v>
      </c>
      <c r="D90" s="189"/>
      <c r="E90" s="189"/>
      <c r="F90" s="208" t="s">
        <v>223</v>
      </c>
      <c r="G90" s="207"/>
      <c r="H90" s="189" t="s">
        <v>245</v>
      </c>
      <c r="I90" s="189" t="s">
        <v>219</v>
      </c>
      <c r="J90" s="189">
        <v>255</v>
      </c>
      <c r="K90" s="200"/>
    </row>
    <row r="91" spans="2:11" ht="15" customHeight="1">
      <c r="B91" s="209"/>
      <c r="C91" s="189" t="s">
        <v>246</v>
      </c>
      <c r="D91" s="189"/>
      <c r="E91" s="189"/>
      <c r="F91" s="208" t="s">
        <v>217</v>
      </c>
      <c r="G91" s="207"/>
      <c r="H91" s="189" t="s">
        <v>247</v>
      </c>
      <c r="I91" s="189" t="s">
        <v>248</v>
      </c>
      <c r="J91" s="189"/>
      <c r="K91" s="200"/>
    </row>
    <row r="92" spans="2:11" ht="15" customHeight="1">
      <c r="B92" s="209"/>
      <c r="C92" s="189" t="s">
        <v>249</v>
      </c>
      <c r="D92" s="189"/>
      <c r="E92" s="189"/>
      <c r="F92" s="208" t="s">
        <v>217</v>
      </c>
      <c r="G92" s="207"/>
      <c r="H92" s="189" t="s">
        <v>250</v>
      </c>
      <c r="I92" s="189" t="s">
        <v>251</v>
      </c>
      <c r="J92" s="189"/>
      <c r="K92" s="200"/>
    </row>
    <row r="93" spans="2:11" ht="15" customHeight="1">
      <c r="B93" s="209"/>
      <c r="C93" s="189" t="s">
        <v>252</v>
      </c>
      <c r="D93" s="189"/>
      <c r="E93" s="189"/>
      <c r="F93" s="208" t="s">
        <v>217</v>
      </c>
      <c r="G93" s="207"/>
      <c r="H93" s="189" t="s">
        <v>252</v>
      </c>
      <c r="I93" s="189" t="s">
        <v>251</v>
      </c>
      <c r="J93" s="189"/>
      <c r="K93" s="200"/>
    </row>
    <row r="94" spans="2:11" ht="15" customHeight="1">
      <c r="B94" s="209"/>
      <c r="C94" s="189" t="s">
        <v>20</v>
      </c>
      <c r="D94" s="189"/>
      <c r="E94" s="189"/>
      <c r="F94" s="208" t="s">
        <v>217</v>
      </c>
      <c r="G94" s="207"/>
      <c r="H94" s="189" t="s">
        <v>253</v>
      </c>
      <c r="I94" s="189" t="s">
        <v>251</v>
      </c>
      <c r="J94" s="189"/>
      <c r="K94" s="200"/>
    </row>
    <row r="95" spans="2:11" ht="15" customHeight="1">
      <c r="B95" s="209"/>
      <c r="C95" s="189" t="s">
        <v>30</v>
      </c>
      <c r="D95" s="189"/>
      <c r="E95" s="189"/>
      <c r="F95" s="208" t="s">
        <v>217</v>
      </c>
      <c r="G95" s="207"/>
      <c r="H95" s="189" t="s">
        <v>254</v>
      </c>
      <c r="I95" s="189" t="s">
        <v>251</v>
      </c>
      <c r="J95" s="189"/>
      <c r="K95" s="200"/>
    </row>
    <row r="96" spans="2:11" ht="15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8.75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5"/>
    </row>
    <row r="98" spans="2:11" ht="18.75" customHeight="1"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2:11" ht="7.5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8"/>
    </row>
    <row r="100" spans="2:11" ht="45" customHeight="1">
      <c r="B100" s="199"/>
      <c r="C100" s="271" t="s">
        <v>255</v>
      </c>
      <c r="D100" s="271"/>
      <c r="E100" s="271"/>
      <c r="F100" s="271"/>
      <c r="G100" s="271"/>
      <c r="H100" s="271"/>
      <c r="I100" s="271"/>
      <c r="J100" s="271"/>
      <c r="K100" s="200"/>
    </row>
    <row r="101" spans="2:11" ht="17.25" customHeight="1">
      <c r="B101" s="199"/>
      <c r="C101" s="201" t="s">
        <v>211</v>
      </c>
      <c r="D101" s="201"/>
      <c r="E101" s="201"/>
      <c r="F101" s="201" t="s">
        <v>212</v>
      </c>
      <c r="G101" s="202"/>
      <c r="H101" s="201" t="s">
        <v>63</v>
      </c>
      <c r="I101" s="201" t="s">
        <v>34</v>
      </c>
      <c r="J101" s="201" t="s">
        <v>213</v>
      </c>
      <c r="K101" s="200"/>
    </row>
    <row r="102" spans="2:11" ht="17.25" customHeight="1">
      <c r="B102" s="199"/>
      <c r="C102" s="203" t="s">
        <v>214</v>
      </c>
      <c r="D102" s="203"/>
      <c r="E102" s="203"/>
      <c r="F102" s="204" t="s">
        <v>215</v>
      </c>
      <c r="G102" s="205"/>
      <c r="H102" s="203"/>
      <c r="I102" s="203"/>
      <c r="J102" s="203" t="s">
        <v>216</v>
      </c>
      <c r="K102" s="200"/>
    </row>
    <row r="103" spans="2:11" ht="5.25" customHeight="1">
      <c r="B103" s="199"/>
      <c r="C103" s="201"/>
      <c r="D103" s="201"/>
      <c r="E103" s="201"/>
      <c r="F103" s="201"/>
      <c r="G103" s="217"/>
      <c r="H103" s="201"/>
      <c r="I103" s="201"/>
      <c r="J103" s="201"/>
      <c r="K103" s="200"/>
    </row>
    <row r="104" spans="2:11" ht="15" customHeight="1">
      <c r="B104" s="199"/>
      <c r="C104" s="189" t="s">
        <v>33</v>
      </c>
      <c r="D104" s="206"/>
      <c r="E104" s="206"/>
      <c r="F104" s="208" t="s">
        <v>217</v>
      </c>
      <c r="G104" s="217"/>
      <c r="H104" s="189" t="s">
        <v>256</v>
      </c>
      <c r="I104" s="189" t="s">
        <v>219</v>
      </c>
      <c r="J104" s="189">
        <v>20</v>
      </c>
      <c r="K104" s="200"/>
    </row>
    <row r="105" spans="2:11" ht="15" customHeight="1">
      <c r="B105" s="199"/>
      <c r="C105" s="189" t="s">
        <v>220</v>
      </c>
      <c r="D105" s="189"/>
      <c r="E105" s="189"/>
      <c r="F105" s="208" t="s">
        <v>217</v>
      </c>
      <c r="G105" s="189"/>
      <c r="H105" s="189" t="s">
        <v>256</v>
      </c>
      <c r="I105" s="189" t="s">
        <v>219</v>
      </c>
      <c r="J105" s="189">
        <v>120</v>
      </c>
      <c r="K105" s="200"/>
    </row>
    <row r="106" spans="2:11" ht="15" customHeight="1">
      <c r="B106" s="209"/>
      <c r="C106" s="189" t="s">
        <v>222</v>
      </c>
      <c r="D106" s="189"/>
      <c r="E106" s="189"/>
      <c r="F106" s="208" t="s">
        <v>223</v>
      </c>
      <c r="G106" s="189"/>
      <c r="H106" s="189" t="s">
        <v>256</v>
      </c>
      <c r="I106" s="189" t="s">
        <v>219</v>
      </c>
      <c r="J106" s="189">
        <v>50</v>
      </c>
      <c r="K106" s="200"/>
    </row>
    <row r="107" spans="2:11" ht="15" customHeight="1">
      <c r="B107" s="209"/>
      <c r="C107" s="189" t="s">
        <v>225</v>
      </c>
      <c r="D107" s="189"/>
      <c r="E107" s="189"/>
      <c r="F107" s="208" t="s">
        <v>217</v>
      </c>
      <c r="G107" s="189"/>
      <c r="H107" s="189" t="s">
        <v>256</v>
      </c>
      <c r="I107" s="189" t="s">
        <v>227</v>
      </c>
      <c r="J107" s="189"/>
      <c r="K107" s="200"/>
    </row>
    <row r="108" spans="2:11" ht="15" customHeight="1">
      <c r="B108" s="209"/>
      <c r="C108" s="189" t="s">
        <v>236</v>
      </c>
      <c r="D108" s="189"/>
      <c r="E108" s="189"/>
      <c r="F108" s="208" t="s">
        <v>223</v>
      </c>
      <c r="G108" s="189"/>
      <c r="H108" s="189" t="s">
        <v>256</v>
      </c>
      <c r="I108" s="189" t="s">
        <v>219</v>
      </c>
      <c r="J108" s="189">
        <v>50</v>
      </c>
      <c r="K108" s="200"/>
    </row>
    <row r="109" spans="2:11" ht="15" customHeight="1">
      <c r="B109" s="209"/>
      <c r="C109" s="189" t="s">
        <v>244</v>
      </c>
      <c r="D109" s="189"/>
      <c r="E109" s="189"/>
      <c r="F109" s="208" t="s">
        <v>223</v>
      </c>
      <c r="G109" s="189"/>
      <c r="H109" s="189" t="s">
        <v>256</v>
      </c>
      <c r="I109" s="189" t="s">
        <v>219</v>
      </c>
      <c r="J109" s="189">
        <v>50</v>
      </c>
      <c r="K109" s="200"/>
    </row>
    <row r="110" spans="2:11" ht="15" customHeight="1">
      <c r="B110" s="209"/>
      <c r="C110" s="189" t="s">
        <v>242</v>
      </c>
      <c r="D110" s="189"/>
      <c r="E110" s="189"/>
      <c r="F110" s="208" t="s">
        <v>223</v>
      </c>
      <c r="G110" s="189"/>
      <c r="H110" s="189" t="s">
        <v>256</v>
      </c>
      <c r="I110" s="189" t="s">
        <v>219</v>
      </c>
      <c r="J110" s="189">
        <v>50</v>
      </c>
      <c r="K110" s="200"/>
    </row>
    <row r="111" spans="2:11" ht="15" customHeight="1">
      <c r="B111" s="209"/>
      <c r="C111" s="189" t="s">
        <v>33</v>
      </c>
      <c r="D111" s="189"/>
      <c r="E111" s="189"/>
      <c r="F111" s="208" t="s">
        <v>217</v>
      </c>
      <c r="G111" s="189"/>
      <c r="H111" s="189" t="s">
        <v>257</v>
      </c>
      <c r="I111" s="189" t="s">
        <v>219</v>
      </c>
      <c r="J111" s="189">
        <v>20</v>
      </c>
      <c r="K111" s="200"/>
    </row>
    <row r="112" spans="2:11" ht="15" customHeight="1">
      <c r="B112" s="209"/>
      <c r="C112" s="189" t="s">
        <v>258</v>
      </c>
      <c r="D112" s="189"/>
      <c r="E112" s="189"/>
      <c r="F112" s="208" t="s">
        <v>217</v>
      </c>
      <c r="G112" s="189"/>
      <c r="H112" s="189" t="s">
        <v>259</v>
      </c>
      <c r="I112" s="189" t="s">
        <v>219</v>
      </c>
      <c r="J112" s="189">
        <v>120</v>
      </c>
      <c r="K112" s="200"/>
    </row>
    <row r="113" spans="2:11" ht="15" customHeight="1">
      <c r="B113" s="209"/>
      <c r="C113" s="189" t="s">
        <v>20</v>
      </c>
      <c r="D113" s="189"/>
      <c r="E113" s="189"/>
      <c r="F113" s="208" t="s">
        <v>217</v>
      </c>
      <c r="G113" s="189"/>
      <c r="H113" s="189" t="s">
        <v>260</v>
      </c>
      <c r="I113" s="189" t="s">
        <v>251</v>
      </c>
      <c r="J113" s="189"/>
      <c r="K113" s="200"/>
    </row>
    <row r="114" spans="2:11" ht="15" customHeight="1">
      <c r="B114" s="209"/>
      <c r="C114" s="189" t="s">
        <v>30</v>
      </c>
      <c r="D114" s="189"/>
      <c r="E114" s="189"/>
      <c r="F114" s="208" t="s">
        <v>217</v>
      </c>
      <c r="G114" s="189"/>
      <c r="H114" s="189" t="s">
        <v>261</v>
      </c>
      <c r="I114" s="189" t="s">
        <v>251</v>
      </c>
      <c r="J114" s="189"/>
      <c r="K114" s="200"/>
    </row>
    <row r="115" spans="2:11" ht="15" customHeight="1">
      <c r="B115" s="209"/>
      <c r="C115" s="189" t="s">
        <v>34</v>
      </c>
      <c r="D115" s="189"/>
      <c r="E115" s="189"/>
      <c r="F115" s="208" t="s">
        <v>217</v>
      </c>
      <c r="G115" s="189"/>
      <c r="H115" s="189" t="s">
        <v>262</v>
      </c>
      <c r="I115" s="189" t="s">
        <v>263</v>
      </c>
      <c r="J115" s="189"/>
      <c r="K115" s="200"/>
    </row>
    <row r="116" spans="2:11" ht="15" customHeight="1">
      <c r="B116" s="212"/>
      <c r="C116" s="218"/>
      <c r="D116" s="218"/>
      <c r="E116" s="218"/>
      <c r="F116" s="218"/>
      <c r="G116" s="218"/>
      <c r="H116" s="218"/>
      <c r="I116" s="218"/>
      <c r="J116" s="218"/>
      <c r="K116" s="214"/>
    </row>
    <row r="117" spans="2:11" ht="18.75" customHeight="1">
      <c r="B117" s="219"/>
      <c r="C117" s="185"/>
      <c r="D117" s="185"/>
      <c r="E117" s="185"/>
      <c r="F117" s="220"/>
      <c r="G117" s="185"/>
      <c r="H117" s="185"/>
      <c r="I117" s="185"/>
      <c r="J117" s="185"/>
      <c r="K117" s="219"/>
    </row>
    <row r="118" spans="2:11" ht="18.75" customHeight="1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spans="2:11" ht="7.5" customHeight="1">
      <c r="B119" s="221"/>
      <c r="C119" s="222"/>
      <c r="D119" s="222"/>
      <c r="E119" s="222"/>
      <c r="F119" s="222"/>
      <c r="G119" s="222"/>
      <c r="H119" s="222"/>
      <c r="I119" s="222"/>
      <c r="J119" s="222"/>
      <c r="K119" s="223"/>
    </row>
    <row r="120" spans="2:11" ht="45" customHeight="1">
      <c r="B120" s="224"/>
      <c r="C120" s="266" t="s">
        <v>264</v>
      </c>
      <c r="D120" s="266"/>
      <c r="E120" s="266"/>
      <c r="F120" s="266"/>
      <c r="G120" s="266"/>
      <c r="H120" s="266"/>
      <c r="I120" s="266"/>
      <c r="J120" s="266"/>
      <c r="K120" s="225"/>
    </row>
    <row r="121" spans="2:11" ht="17.25" customHeight="1">
      <c r="B121" s="226"/>
      <c r="C121" s="201" t="s">
        <v>211</v>
      </c>
      <c r="D121" s="201"/>
      <c r="E121" s="201"/>
      <c r="F121" s="201" t="s">
        <v>212</v>
      </c>
      <c r="G121" s="202"/>
      <c r="H121" s="201" t="s">
        <v>63</v>
      </c>
      <c r="I121" s="201" t="s">
        <v>34</v>
      </c>
      <c r="J121" s="201" t="s">
        <v>213</v>
      </c>
      <c r="K121" s="227"/>
    </row>
    <row r="122" spans="2:11" ht="17.25" customHeight="1">
      <c r="B122" s="226"/>
      <c r="C122" s="203" t="s">
        <v>214</v>
      </c>
      <c r="D122" s="203"/>
      <c r="E122" s="203"/>
      <c r="F122" s="204" t="s">
        <v>215</v>
      </c>
      <c r="G122" s="205"/>
      <c r="H122" s="203"/>
      <c r="I122" s="203"/>
      <c r="J122" s="203" t="s">
        <v>216</v>
      </c>
      <c r="K122" s="227"/>
    </row>
    <row r="123" spans="2:11" ht="5.25" customHeight="1">
      <c r="B123" s="228"/>
      <c r="C123" s="206"/>
      <c r="D123" s="206"/>
      <c r="E123" s="206"/>
      <c r="F123" s="206"/>
      <c r="G123" s="189"/>
      <c r="H123" s="206"/>
      <c r="I123" s="206"/>
      <c r="J123" s="206"/>
      <c r="K123" s="229"/>
    </row>
    <row r="124" spans="2:11" ht="15" customHeight="1">
      <c r="B124" s="228"/>
      <c r="C124" s="189" t="s">
        <v>220</v>
      </c>
      <c r="D124" s="206"/>
      <c r="E124" s="206"/>
      <c r="F124" s="208" t="s">
        <v>217</v>
      </c>
      <c r="G124" s="189"/>
      <c r="H124" s="189" t="s">
        <v>256</v>
      </c>
      <c r="I124" s="189" t="s">
        <v>219</v>
      </c>
      <c r="J124" s="189">
        <v>120</v>
      </c>
      <c r="K124" s="230"/>
    </row>
    <row r="125" spans="2:11" ht="15" customHeight="1">
      <c r="B125" s="228"/>
      <c r="C125" s="189" t="s">
        <v>265</v>
      </c>
      <c r="D125" s="189"/>
      <c r="E125" s="189"/>
      <c r="F125" s="208" t="s">
        <v>217</v>
      </c>
      <c r="G125" s="189"/>
      <c r="H125" s="189" t="s">
        <v>266</v>
      </c>
      <c r="I125" s="189" t="s">
        <v>219</v>
      </c>
      <c r="J125" s="189" t="s">
        <v>267</v>
      </c>
      <c r="K125" s="230"/>
    </row>
    <row r="126" spans="2:11" ht="15" customHeight="1">
      <c r="B126" s="228"/>
      <c r="C126" s="189" t="s">
        <v>166</v>
      </c>
      <c r="D126" s="189"/>
      <c r="E126" s="189"/>
      <c r="F126" s="208" t="s">
        <v>217</v>
      </c>
      <c r="G126" s="189"/>
      <c r="H126" s="189" t="s">
        <v>268</v>
      </c>
      <c r="I126" s="189" t="s">
        <v>219</v>
      </c>
      <c r="J126" s="189" t="s">
        <v>267</v>
      </c>
      <c r="K126" s="230"/>
    </row>
    <row r="127" spans="2:11" ht="15" customHeight="1">
      <c r="B127" s="228"/>
      <c r="C127" s="189" t="s">
        <v>228</v>
      </c>
      <c r="D127" s="189"/>
      <c r="E127" s="189"/>
      <c r="F127" s="208" t="s">
        <v>223</v>
      </c>
      <c r="G127" s="189"/>
      <c r="H127" s="189" t="s">
        <v>229</v>
      </c>
      <c r="I127" s="189" t="s">
        <v>219</v>
      </c>
      <c r="J127" s="189">
        <v>15</v>
      </c>
      <c r="K127" s="230"/>
    </row>
    <row r="128" spans="2:11" ht="15" customHeight="1">
      <c r="B128" s="228"/>
      <c r="C128" s="210" t="s">
        <v>230</v>
      </c>
      <c r="D128" s="210"/>
      <c r="E128" s="210"/>
      <c r="F128" s="211" t="s">
        <v>223</v>
      </c>
      <c r="G128" s="210"/>
      <c r="H128" s="210" t="s">
        <v>231</v>
      </c>
      <c r="I128" s="210" t="s">
        <v>219</v>
      </c>
      <c r="J128" s="210">
        <v>15</v>
      </c>
      <c r="K128" s="230"/>
    </row>
    <row r="129" spans="2:11" ht="15" customHeight="1">
      <c r="B129" s="228"/>
      <c r="C129" s="210" t="s">
        <v>232</v>
      </c>
      <c r="D129" s="210"/>
      <c r="E129" s="210"/>
      <c r="F129" s="211" t="s">
        <v>223</v>
      </c>
      <c r="G129" s="210"/>
      <c r="H129" s="210" t="s">
        <v>233</v>
      </c>
      <c r="I129" s="210" t="s">
        <v>219</v>
      </c>
      <c r="J129" s="210">
        <v>20</v>
      </c>
      <c r="K129" s="230"/>
    </row>
    <row r="130" spans="2:11" ht="15" customHeight="1">
      <c r="B130" s="228"/>
      <c r="C130" s="210" t="s">
        <v>234</v>
      </c>
      <c r="D130" s="210"/>
      <c r="E130" s="210"/>
      <c r="F130" s="211" t="s">
        <v>223</v>
      </c>
      <c r="G130" s="210"/>
      <c r="H130" s="210" t="s">
        <v>235</v>
      </c>
      <c r="I130" s="210" t="s">
        <v>219</v>
      </c>
      <c r="J130" s="210">
        <v>20</v>
      </c>
      <c r="K130" s="230"/>
    </row>
    <row r="131" spans="2:11" ht="15" customHeight="1">
      <c r="B131" s="228"/>
      <c r="C131" s="189" t="s">
        <v>222</v>
      </c>
      <c r="D131" s="189"/>
      <c r="E131" s="189"/>
      <c r="F131" s="208" t="s">
        <v>223</v>
      </c>
      <c r="G131" s="189"/>
      <c r="H131" s="189" t="s">
        <v>256</v>
      </c>
      <c r="I131" s="189" t="s">
        <v>219</v>
      </c>
      <c r="J131" s="189">
        <v>50</v>
      </c>
      <c r="K131" s="230"/>
    </row>
    <row r="132" spans="2:11" ht="15" customHeight="1">
      <c r="B132" s="228"/>
      <c r="C132" s="189" t="s">
        <v>236</v>
      </c>
      <c r="D132" s="189"/>
      <c r="E132" s="189"/>
      <c r="F132" s="208" t="s">
        <v>223</v>
      </c>
      <c r="G132" s="189"/>
      <c r="H132" s="189" t="s">
        <v>256</v>
      </c>
      <c r="I132" s="189" t="s">
        <v>219</v>
      </c>
      <c r="J132" s="189">
        <v>50</v>
      </c>
      <c r="K132" s="230"/>
    </row>
    <row r="133" spans="2:11" ht="15" customHeight="1">
      <c r="B133" s="228"/>
      <c r="C133" s="189" t="s">
        <v>242</v>
      </c>
      <c r="D133" s="189"/>
      <c r="E133" s="189"/>
      <c r="F133" s="208" t="s">
        <v>223</v>
      </c>
      <c r="G133" s="189"/>
      <c r="H133" s="189" t="s">
        <v>256</v>
      </c>
      <c r="I133" s="189" t="s">
        <v>219</v>
      </c>
      <c r="J133" s="189">
        <v>50</v>
      </c>
      <c r="K133" s="230"/>
    </row>
    <row r="134" spans="2:11" ht="15" customHeight="1">
      <c r="B134" s="228"/>
      <c r="C134" s="189" t="s">
        <v>244</v>
      </c>
      <c r="D134" s="189"/>
      <c r="E134" s="189"/>
      <c r="F134" s="208" t="s">
        <v>223</v>
      </c>
      <c r="G134" s="189"/>
      <c r="H134" s="189" t="s">
        <v>256</v>
      </c>
      <c r="I134" s="189" t="s">
        <v>219</v>
      </c>
      <c r="J134" s="189">
        <v>50</v>
      </c>
      <c r="K134" s="230"/>
    </row>
    <row r="135" spans="2:11" ht="15" customHeight="1">
      <c r="B135" s="228"/>
      <c r="C135" s="189" t="s">
        <v>68</v>
      </c>
      <c r="D135" s="189"/>
      <c r="E135" s="189"/>
      <c r="F135" s="208" t="s">
        <v>223</v>
      </c>
      <c r="G135" s="189"/>
      <c r="H135" s="189" t="s">
        <v>269</v>
      </c>
      <c r="I135" s="189" t="s">
        <v>219</v>
      </c>
      <c r="J135" s="189">
        <v>255</v>
      </c>
      <c r="K135" s="230"/>
    </row>
    <row r="136" spans="2:11" ht="15" customHeight="1">
      <c r="B136" s="228"/>
      <c r="C136" s="189" t="s">
        <v>246</v>
      </c>
      <c r="D136" s="189"/>
      <c r="E136" s="189"/>
      <c r="F136" s="208" t="s">
        <v>217</v>
      </c>
      <c r="G136" s="189"/>
      <c r="H136" s="189" t="s">
        <v>270</v>
      </c>
      <c r="I136" s="189" t="s">
        <v>248</v>
      </c>
      <c r="J136" s="189"/>
      <c r="K136" s="230"/>
    </row>
    <row r="137" spans="2:11" ht="15" customHeight="1">
      <c r="B137" s="228"/>
      <c r="C137" s="189" t="s">
        <v>249</v>
      </c>
      <c r="D137" s="189"/>
      <c r="E137" s="189"/>
      <c r="F137" s="208" t="s">
        <v>217</v>
      </c>
      <c r="G137" s="189"/>
      <c r="H137" s="189" t="s">
        <v>271</v>
      </c>
      <c r="I137" s="189" t="s">
        <v>251</v>
      </c>
      <c r="J137" s="189"/>
      <c r="K137" s="230"/>
    </row>
    <row r="138" spans="2:11" ht="15" customHeight="1">
      <c r="B138" s="228"/>
      <c r="C138" s="189" t="s">
        <v>252</v>
      </c>
      <c r="D138" s="189"/>
      <c r="E138" s="189"/>
      <c r="F138" s="208" t="s">
        <v>217</v>
      </c>
      <c r="G138" s="189"/>
      <c r="H138" s="189" t="s">
        <v>252</v>
      </c>
      <c r="I138" s="189" t="s">
        <v>251</v>
      </c>
      <c r="J138" s="189"/>
      <c r="K138" s="230"/>
    </row>
    <row r="139" spans="2:11" ht="15" customHeight="1">
      <c r="B139" s="228"/>
      <c r="C139" s="189" t="s">
        <v>20</v>
      </c>
      <c r="D139" s="189"/>
      <c r="E139" s="189"/>
      <c r="F139" s="208" t="s">
        <v>217</v>
      </c>
      <c r="G139" s="189"/>
      <c r="H139" s="189" t="s">
        <v>272</v>
      </c>
      <c r="I139" s="189" t="s">
        <v>251</v>
      </c>
      <c r="J139" s="189"/>
      <c r="K139" s="230"/>
    </row>
    <row r="140" spans="2:11" ht="15" customHeight="1">
      <c r="B140" s="228"/>
      <c r="C140" s="189" t="s">
        <v>273</v>
      </c>
      <c r="D140" s="189"/>
      <c r="E140" s="189"/>
      <c r="F140" s="208" t="s">
        <v>217</v>
      </c>
      <c r="G140" s="189"/>
      <c r="H140" s="189" t="s">
        <v>274</v>
      </c>
      <c r="I140" s="189" t="s">
        <v>251</v>
      </c>
      <c r="J140" s="189"/>
      <c r="K140" s="230"/>
    </row>
    <row r="141" spans="2:11" ht="15" customHeight="1"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</row>
    <row r="142" spans="2:11" ht="18.75" customHeight="1">
      <c r="B142" s="185"/>
      <c r="C142" s="185"/>
      <c r="D142" s="185"/>
      <c r="E142" s="185"/>
      <c r="F142" s="220"/>
      <c r="G142" s="185"/>
      <c r="H142" s="185"/>
      <c r="I142" s="185"/>
      <c r="J142" s="185"/>
      <c r="K142" s="185"/>
    </row>
    <row r="143" spans="2:11" ht="18.75" customHeight="1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2:11" ht="7.5" customHeight="1">
      <c r="B144" s="196"/>
      <c r="C144" s="197"/>
      <c r="D144" s="197"/>
      <c r="E144" s="197"/>
      <c r="F144" s="197"/>
      <c r="G144" s="197"/>
      <c r="H144" s="197"/>
      <c r="I144" s="197"/>
      <c r="J144" s="197"/>
      <c r="K144" s="198"/>
    </row>
    <row r="145" spans="2:11" ht="45" customHeight="1">
      <c r="B145" s="199"/>
      <c r="C145" s="271" t="s">
        <v>275</v>
      </c>
      <c r="D145" s="271"/>
      <c r="E145" s="271"/>
      <c r="F145" s="271"/>
      <c r="G145" s="271"/>
      <c r="H145" s="271"/>
      <c r="I145" s="271"/>
      <c r="J145" s="271"/>
      <c r="K145" s="200"/>
    </row>
    <row r="146" spans="2:11" ht="17.25" customHeight="1">
      <c r="B146" s="199"/>
      <c r="C146" s="201" t="s">
        <v>211</v>
      </c>
      <c r="D146" s="201"/>
      <c r="E146" s="201"/>
      <c r="F146" s="201" t="s">
        <v>212</v>
      </c>
      <c r="G146" s="202"/>
      <c r="H146" s="201" t="s">
        <v>63</v>
      </c>
      <c r="I146" s="201" t="s">
        <v>34</v>
      </c>
      <c r="J146" s="201" t="s">
        <v>213</v>
      </c>
      <c r="K146" s="200"/>
    </row>
    <row r="147" spans="2:11" ht="17.25" customHeight="1">
      <c r="B147" s="199"/>
      <c r="C147" s="203" t="s">
        <v>214</v>
      </c>
      <c r="D147" s="203"/>
      <c r="E147" s="203"/>
      <c r="F147" s="204" t="s">
        <v>215</v>
      </c>
      <c r="G147" s="205"/>
      <c r="H147" s="203"/>
      <c r="I147" s="203"/>
      <c r="J147" s="203" t="s">
        <v>216</v>
      </c>
      <c r="K147" s="200"/>
    </row>
    <row r="148" spans="2:11" ht="5.25" customHeight="1">
      <c r="B148" s="209"/>
      <c r="C148" s="206"/>
      <c r="D148" s="206"/>
      <c r="E148" s="206"/>
      <c r="F148" s="206"/>
      <c r="G148" s="207"/>
      <c r="H148" s="206"/>
      <c r="I148" s="206"/>
      <c r="J148" s="206"/>
      <c r="K148" s="230"/>
    </row>
    <row r="149" spans="2:11" ht="15" customHeight="1">
      <c r="B149" s="209"/>
      <c r="C149" s="234" t="s">
        <v>220</v>
      </c>
      <c r="D149" s="189"/>
      <c r="E149" s="189"/>
      <c r="F149" s="235" t="s">
        <v>217</v>
      </c>
      <c r="G149" s="189"/>
      <c r="H149" s="234" t="s">
        <v>256</v>
      </c>
      <c r="I149" s="234" t="s">
        <v>219</v>
      </c>
      <c r="J149" s="234">
        <v>120</v>
      </c>
      <c r="K149" s="230"/>
    </row>
    <row r="150" spans="2:11" ht="15" customHeight="1">
      <c r="B150" s="209"/>
      <c r="C150" s="234" t="s">
        <v>265</v>
      </c>
      <c r="D150" s="189"/>
      <c r="E150" s="189"/>
      <c r="F150" s="235" t="s">
        <v>217</v>
      </c>
      <c r="G150" s="189"/>
      <c r="H150" s="234" t="s">
        <v>276</v>
      </c>
      <c r="I150" s="234" t="s">
        <v>219</v>
      </c>
      <c r="J150" s="234" t="s">
        <v>267</v>
      </c>
      <c r="K150" s="230"/>
    </row>
    <row r="151" spans="2:11" ht="15" customHeight="1">
      <c r="B151" s="209"/>
      <c r="C151" s="234" t="s">
        <v>166</v>
      </c>
      <c r="D151" s="189"/>
      <c r="E151" s="189"/>
      <c r="F151" s="235" t="s">
        <v>217</v>
      </c>
      <c r="G151" s="189"/>
      <c r="H151" s="234" t="s">
        <v>277</v>
      </c>
      <c r="I151" s="234" t="s">
        <v>219</v>
      </c>
      <c r="J151" s="234" t="s">
        <v>267</v>
      </c>
      <c r="K151" s="230"/>
    </row>
    <row r="152" spans="2:11" ht="15" customHeight="1">
      <c r="B152" s="209"/>
      <c r="C152" s="234" t="s">
        <v>222</v>
      </c>
      <c r="D152" s="189"/>
      <c r="E152" s="189"/>
      <c r="F152" s="235" t="s">
        <v>223</v>
      </c>
      <c r="G152" s="189"/>
      <c r="H152" s="234" t="s">
        <v>256</v>
      </c>
      <c r="I152" s="234" t="s">
        <v>219</v>
      </c>
      <c r="J152" s="234">
        <v>50</v>
      </c>
      <c r="K152" s="230"/>
    </row>
    <row r="153" spans="2:11" ht="15" customHeight="1">
      <c r="B153" s="209"/>
      <c r="C153" s="234" t="s">
        <v>225</v>
      </c>
      <c r="D153" s="189"/>
      <c r="E153" s="189"/>
      <c r="F153" s="235" t="s">
        <v>217</v>
      </c>
      <c r="G153" s="189"/>
      <c r="H153" s="234" t="s">
        <v>256</v>
      </c>
      <c r="I153" s="234" t="s">
        <v>227</v>
      </c>
      <c r="J153" s="234"/>
      <c r="K153" s="230"/>
    </row>
    <row r="154" spans="2:11" ht="15" customHeight="1">
      <c r="B154" s="209"/>
      <c r="C154" s="234" t="s">
        <v>236</v>
      </c>
      <c r="D154" s="189"/>
      <c r="E154" s="189"/>
      <c r="F154" s="235" t="s">
        <v>223</v>
      </c>
      <c r="G154" s="189"/>
      <c r="H154" s="234" t="s">
        <v>256</v>
      </c>
      <c r="I154" s="234" t="s">
        <v>219</v>
      </c>
      <c r="J154" s="234">
        <v>50</v>
      </c>
      <c r="K154" s="230"/>
    </row>
    <row r="155" spans="2:11" ht="15" customHeight="1">
      <c r="B155" s="209"/>
      <c r="C155" s="234" t="s">
        <v>244</v>
      </c>
      <c r="D155" s="189"/>
      <c r="E155" s="189"/>
      <c r="F155" s="235" t="s">
        <v>223</v>
      </c>
      <c r="G155" s="189"/>
      <c r="H155" s="234" t="s">
        <v>256</v>
      </c>
      <c r="I155" s="234" t="s">
        <v>219</v>
      </c>
      <c r="J155" s="234">
        <v>50</v>
      </c>
      <c r="K155" s="230"/>
    </row>
    <row r="156" spans="2:11" ht="15" customHeight="1">
      <c r="B156" s="209"/>
      <c r="C156" s="234" t="s">
        <v>242</v>
      </c>
      <c r="D156" s="189"/>
      <c r="E156" s="189"/>
      <c r="F156" s="235" t="s">
        <v>223</v>
      </c>
      <c r="G156" s="189"/>
      <c r="H156" s="234" t="s">
        <v>256</v>
      </c>
      <c r="I156" s="234" t="s">
        <v>219</v>
      </c>
      <c r="J156" s="234">
        <v>50</v>
      </c>
      <c r="K156" s="230"/>
    </row>
    <row r="157" spans="2:11" ht="15" customHeight="1">
      <c r="B157" s="209"/>
      <c r="C157" s="234" t="s">
        <v>53</v>
      </c>
      <c r="D157" s="189"/>
      <c r="E157" s="189"/>
      <c r="F157" s="235" t="s">
        <v>217</v>
      </c>
      <c r="G157" s="189"/>
      <c r="H157" s="234" t="s">
        <v>278</v>
      </c>
      <c r="I157" s="234" t="s">
        <v>219</v>
      </c>
      <c r="J157" s="234" t="s">
        <v>279</v>
      </c>
      <c r="K157" s="230"/>
    </row>
    <row r="158" spans="2:11" ht="15" customHeight="1">
      <c r="B158" s="209"/>
      <c r="C158" s="234" t="s">
        <v>280</v>
      </c>
      <c r="D158" s="189"/>
      <c r="E158" s="189"/>
      <c r="F158" s="235" t="s">
        <v>217</v>
      </c>
      <c r="G158" s="189"/>
      <c r="H158" s="234" t="s">
        <v>281</v>
      </c>
      <c r="I158" s="234" t="s">
        <v>251</v>
      </c>
      <c r="J158" s="234"/>
      <c r="K158" s="230"/>
    </row>
    <row r="159" spans="2:11" ht="15" customHeight="1">
      <c r="B159" s="236"/>
      <c r="C159" s="218"/>
      <c r="D159" s="218"/>
      <c r="E159" s="218"/>
      <c r="F159" s="218"/>
      <c r="G159" s="218"/>
      <c r="H159" s="218"/>
      <c r="I159" s="218"/>
      <c r="J159" s="218"/>
      <c r="K159" s="237"/>
    </row>
    <row r="160" spans="2:11" ht="18.75" customHeight="1">
      <c r="B160" s="185"/>
      <c r="C160" s="189"/>
      <c r="D160" s="189"/>
      <c r="E160" s="189"/>
      <c r="F160" s="208"/>
      <c r="G160" s="189"/>
      <c r="H160" s="189"/>
      <c r="I160" s="189"/>
      <c r="J160" s="189"/>
      <c r="K160" s="185"/>
    </row>
    <row r="161" spans="2:11" ht="18.75" customHeight="1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266" t="s">
        <v>282</v>
      </c>
      <c r="D163" s="266"/>
      <c r="E163" s="266"/>
      <c r="F163" s="266"/>
      <c r="G163" s="266"/>
      <c r="H163" s="266"/>
      <c r="I163" s="266"/>
      <c r="J163" s="266"/>
      <c r="K163" s="181"/>
    </row>
    <row r="164" spans="2:11" ht="17.25" customHeight="1">
      <c r="B164" s="180"/>
      <c r="C164" s="201" t="s">
        <v>211</v>
      </c>
      <c r="D164" s="201"/>
      <c r="E164" s="201"/>
      <c r="F164" s="201" t="s">
        <v>212</v>
      </c>
      <c r="G164" s="238"/>
      <c r="H164" s="239" t="s">
        <v>63</v>
      </c>
      <c r="I164" s="239" t="s">
        <v>34</v>
      </c>
      <c r="J164" s="201" t="s">
        <v>213</v>
      </c>
      <c r="K164" s="181"/>
    </row>
    <row r="165" spans="2:11" ht="17.25" customHeight="1">
      <c r="B165" s="182"/>
      <c r="C165" s="203" t="s">
        <v>214</v>
      </c>
      <c r="D165" s="203"/>
      <c r="E165" s="203"/>
      <c r="F165" s="204" t="s">
        <v>215</v>
      </c>
      <c r="G165" s="240"/>
      <c r="H165" s="241"/>
      <c r="I165" s="241"/>
      <c r="J165" s="203" t="s">
        <v>216</v>
      </c>
      <c r="K165" s="183"/>
    </row>
    <row r="166" spans="2:11" ht="5.25" customHeight="1">
      <c r="B166" s="209"/>
      <c r="C166" s="206"/>
      <c r="D166" s="206"/>
      <c r="E166" s="206"/>
      <c r="F166" s="206"/>
      <c r="G166" s="207"/>
      <c r="H166" s="206"/>
      <c r="I166" s="206"/>
      <c r="J166" s="206"/>
      <c r="K166" s="230"/>
    </row>
    <row r="167" spans="2:11" ht="15" customHeight="1">
      <c r="B167" s="209"/>
      <c r="C167" s="189" t="s">
        <v>220</v>
      </c>
      <c r="D167" s="189"/>
      <c r="E167" s="189"/>
      <c r="F167" s="208" t="s">
        <v>217</v>
      </c>
      <c r="G167" s="189"/>
      <c r="H167" s="189" t="s">
        <v>256</v>
      </c>
      <c r="I167" s="189" t="s">
        <v>219</v>
      </c>
      <c r="J167" s="189">
        <v>120</v>
      </c>
      <c r="K167" s="230"/>
    </row>
    <row r="168" spans="2:11" ht="15" customHeight="1">
      <c r="B168" s="209"/>
      <c r="C168" s="189" t="s">
        <v>265</v>
      </c>
      <c r="D168" s="189"/>
      <c r="E168" s="189"/>
      <c r="F168" s="208" t="s">
        <v>217</v>
      </c>
      <c r="G168" s="189"/>
      <c r="H168" s="189" t="s">
        <v>266</v>
      </c>
      <c r="I168" s="189" t="s">
        <v>219</v>
      </c>
      <c r="J168" s="189" t="s">
        <v>267</v>
      </c>
      <c r="K168" s="230"/>
    </row>
    <row r="169" spans="2:11" ht="15" customHeight="1">
      <c r="B169" s="209"/>
      <c r="C169" s="189" t="s">
        <v>166</v>
      </c>
      <c r="D169" s="189"/>
      <c r="E169" s="189"/>
      <c r="F169" s="208" t="s">
        <v>217</v>
      </c>
      <c r="G169" s="189"/>
      <c r="H169" s="189" t="s">
        <v>283</v>
      </c>
      <c r="I169" s="189" t="s">
        <v>219</v>
      </c>
      <c r="J169" s="189" t="s">
        <v>267</v>
      </c>
      <c r="K169" s="230"/>
    </row>
    <row r="170" spans="2:11" ht="15" customHeight="1">
      <c r="B170" s="209"/>
      <c r="C170" s="189" t="s">
        <v>222</v>
      </c>
      <c r="D170" s="189"/>
      <c r="E170" s="189"/>
      <c r="F170" s="208" t="s">
        <v>223</v>
      </c>
      <c r="G170" s="189"/>
      <c r="H170" s="189" t="s">
        <v>283</v>
      </c>
      <c r="I170" s="189" t="s">
        <v>219</v>
      </c>
      <c r="J170" s="189">
        <v>50</v>
      </c>
      <c r="K170" s="230"/>
    </row>
    <row r="171" spans="2:11" ht="15" customHeight="1">
      <c r="B171" s="209"/>
      <c r="C171" s="189" t="s">
        <v>225</v>
      </c>
      <c r="D171" s="189"/>
      <c r="E171" s="189"/>
      <c r="F171" s="208" t="s">
        <v>217</v>
      </c>
      <c r="G171" s="189"/>
      <c r="H171" s="189" t="s">
        <v>283</v>
      </c>
      <c r="I171" s="189" t="s">
        <v>227</v>
      </c>
      <c r="J171" s="189"/>
      <c r="K171" s="230"/>
    </row>
    <row r="172" spans="2:11" ht="15" customHeight="1">
      <c r="B172" s="209"/>
      <c r="C172" s="189" t="s">
        <v>236</v>
      </c>
      <c r="D172" s="189"/>
      <c r="E172" s="189"/>
      <c r="F172" s="208" t="s">
        <v>223</v>
      </c>
      <c r="G172" s="189"/>
      <c r="H172" s="189" t="s">
        <v>283</v>
      </c>
      <c r="I172" s="189" t="s">
        <v>219</v>
      </c>
      <c r="J172" s="189">
        <v>50</v>
      </c>
      <c r="K172" s="230"/>
    </row>
    <row r="173" spans="2:11" ht="15" customHeight="1">
      <c r="B173" s="209"/>
      <c r="C173" s="189" t="s">
        <v>244</v>
      </c>
      <c r="D173" s="189"/>
      <c r="E173" s="189"/>
      <c r="F173" s="208" t="s">
        <v>223</v>
      </c>
      <c r="G173" s="189"/>
      <c r="H173" s="189" t="s">
        <v>283</v>
      </c>
      <c r="I173" s="189" t="s">
        <v>219</v>
      </c>
      <c r="J173" s="189">
        <v>50</v>
      </c>
      <c r="K173" s="230"/>
    </row>
    <row r="174" spans="2:11" ht="15" customHeight="1">
      <c r="B174" s="209"/>
      <c r="C174" s="189" t="s">
        <v>242</v>
      </c>
      <c r="D174" s="189"/>
      <c r="E174" s="189"/>
      <c r="F174" s="208" t="s">
        <v>223</v>
      </c>
      <c r="G174" s="189"/>
      <c r="H174" s="189" t="s">
        <v>283</v>
      </c>
      <c r="I174" s="189" t="s">
        <v>219</v>
      </c>
      <c r="J174" s="189">
        <v>50</v>
      </c>
      <c r="K174" s="230"/>
    </row>
    <row r="175" spans="2:11" ht="15" customHeight="1">
      <c r="B175" s="209"/>
      <c r="C175" s="189" t="s">
        <v>62</v>
      </c>
      <c r="D175" s="189"/>
      <c r="E175" s="189"/>
      <c r="F175" s="208" t="s">
        <v>217</v>
      </c>
      <c r="G175" s="189"/>
      <c r="H175" s="189" t="s">
        <v>284</v>
      </c>
      <c r="I175" s="189" t="s">
        <v>285</v>
      </c>
      <c r="J175" s="189"/>
      <c r="K175" s="230"/>
    </row>
    <row r="176" spans="2:11" ht="15" customHeight="1">
      <c r="B176" s="209"/>
      <c r="C176" s="189" t="s">
        <v>34</v>
      </c>
      <c r="D176" s="189"/>
      <c r="E176" s="189"/>
      <c r="F176" s="208" t="s">
        <v>217</v>
      </c>
      <c r="G176" s="189"/>
      <c r="H176" s="189" t="s">
        <v>286</v>
      </c>
      <c r="I176" s="189" t="s">
        <v>287</v>
      </c>
      <c r="J176" s="189">
        <v>1</v>
      </c>
      <c r="K176" s="230"/>
    </row>
    <row r="177" spans="2:11" ht="15" customHeight="1">
      <c r="B177" s="209"/>
      <c r="C177" s="189" t="s">
        <v>33</v>
      </c>
      <c r="D177" s="189"/>
      <c r="E177" s="189"/>
      <c r="F177" s="208" t="s">
        <v>217</v>
      </c>
      <c r="G177" s="189"/>
      <c r="H177" s="189" t="s">
        <v>288</v>
      </c>
      <c r="I177" s="189" t="s">
        <v>219</v>
      </c>
      <c r="J177" s="189">
        <v>20</v>
      </c>
      <c r="K177" s="230"/>
    </row>
    <row r="178" spans="2:11" ht="15" customHeight="1">
      <c r="B178" s="209"/>
      <c r="C178" s="189" t="s">
        <v>63</v>
      </c>
      <c r="D178" s="189"/>
      <c r="E178" s="189"/>
      <c r="F178" s="208" t="s">
        <v>217</v>
      </c>
      <c r="G178" s="189"/>
      <c r="H178" s="189" t="s">
        <v>289</v>
      </c>
      <c r="I178" s="189" t="s">
        <v>219</v>
      </c>
      <c r="J178" s="189">
        <v>255</v>
      </c>
      <c r="K178" s="230"/>
    </row>
    <row r="179" spans="2:11" ht="15" customHeight="1">
      <c r="B179" s="209"/>
      <c r="C179" s="189" t="s">
        <v>64</v>
      </c>
      <c r="D179" s="189"/>
      <c r="E179" s="189"/>
      <c r="F179" s="208" t="s">
        <v>217</v>
      </c>
      <c r="G179" s="189"/>
      <c r="H179" s="189" t="s">
        <v>182</v>
      </c>
      <c r="I179" s="189" t="s">
        <v>219</v>
      </c>
      <c r="J179" s="189">
        <v>10</v>
      </c>
      <c r="K179" s="230"/>
    </row>
    <row r="180" spans="2:11" ht="15" customHeight="1">
      <c r="B180" s="209"/>
      <c r="C180" s="189" t="s">
        <v>65</v>
      </c>
      <c r="D180" s="189"/>
      <c r="E180" s="189"/>
      <c r="F180" s="208" t="s">
        <v>217</v>
      </c>
      <c r="G180" s="189"/>
      <c r="H180" s="189" t="s">
        <v>290</v>
      </c>
      <c r="I180" s="189" t="s">
        <v>251</v>
      </c>
      <c r="J180" s="189"/>
      <c r="K180" s="230"/>
    </row>
    <row r="181" spans="2:11" ht="15" customHeight="1">
      <c r="B181" s="209"/>
      <c r="C181" s="189" t="s">
        <v>291</v>
      </c>
      <c r="D181" s="189"/>
      <c r="E181" s="189"/>
      <c r="F181" s="208" t="s">
        <v>217</v>
      </c>
      <c r="G181" s="189"/>
      <c r="H181" s="189" t="s">
        <v>292</v>
      </c>
      <c r="I181" s="189" t="s">
        <v>251</v>
      </c>
      <c r="J181" s="189"/>
      <c r="K181" s="230"/>
    </row>
    <row r="182" spans="2:11" ht="15" customHeight="1">
      <c r="B182" s="209"/>
      <c r="C182" s="189" t="s">
        <v>280</v>
      </c>
      <c r="D182" s="189"/>
      <c r="E182" s="189"/>
      <c r="F182" s="208" t="s">
        <v>217</v>
      </c>
      <c r="G182" s="189"/>
      <c r="H182" s="189" t="s">
        <v>293</v>
      </c>
      <c r="I182" s="189" t="s">
        <v>251</v>
      </c>
      <c r="J182" s="189"/>
      <c r="K182" s="230"/>
    </row>
    <row r="183" spans="2:11" ht="15" customHeight="1">
      <c r="B183" s="209"/>
      <c r="C183" s="189" t="s">
        <v>67</v>
      </c>
      <c r="D183" s="189"/>
      <c r="E183" s="189"/>
      <c r="F183" s="208" t="s">
        <v>223</v>
      </c>
      <c r="G183" s="189"/>
      <c r="H183" s="189" t="s">
        <v>294</v>
      </c>
      <c r="I183" s="189" t="s">
        <v>219</v>
      </c>
      <c r="J183" s="189">
        <v>50</v>
      </c>
      <c r="K183" s="230"/>
    </row>
    <row r="184" spans="2:11" ht="15" customHeight="1">
      <c r="B184" s="209"/>
      <c r="C184" s="189" t="s">
        <v>295</v>
      </c>
      <c r="D184" s="189"/>
      <c r="E184" s="189"/>
      <c r="F184" s="208" t="s">
        <v>223</v>
      </c>
      <c r="G184" s="189"/>
      <c r="H184" s="189" t="s">
        <v>296</v>
      </c>
      <c r="I184" s="189" t="s">
        <v>297</v>
      </c>
      <c r="J184" s="189"/>
      <c r="K184" s="230"/>
    </row>
    <row r="185" spans="2:11" ht="15" customHeight="1">
      <c r="B185" s="209"/>
      <c r="C185" s="189" t="s">
        <v>298</v>
      </c>
      <c r="D185" s="189"/>
      <c r="E185" s="189"/>
      <c r="F185" s="208" t="s">
        <v>223</v>
      </c>
      <c r="G185" s="189"/>
      <c r="H185" s="189" t="s">
        <v>299</v>
      </c>
      <c r="I185" s="189" t="s">
        <v>297</v>
      </c>
      <c r="J185" s="189"/>
      <c r="K185" s="230"/>
    </row>
    <row r="186" spans="2:11" ht="15" customHeight="1">
      <c r="B186" s="209"/>
      <c r="C186" s="189" t="s">
        <v>300</v>
      </c>
      <c r="D186" s="189"/>
      <c r="E186" s="189"/>
      <c r="F186" s="208" t="s">
        <v>223</v>
      </c>
      <c r="G186" s="189"/>
      <c r="H186" s="189" t="s">
        <v>301</v>
      </c>
      <c r="I186" s="189" t="s">
        <v>297</v>
      </c>
      <c r="J186" s="189"/>
      <c r="K186" s="230"/>
    </row>
    <row r="187" spans="2:11" ht="15" customHeight="1">
      <c r="B187" s="209"/>
      <c r="C187" s="242" t="s">
        <v>302</v>
      </c>
      <c r="D187" s="189"/>
      <c r="E187" s="189"/>
      <c r="F187" s="208" t="s">
        <v>223</v>
      </c>
      <c r="G187" s="189"/>
      <c r="H187" s="189" t="s">
        <v>303</v>
      </c>
      <c r="I187" s="189" t="s">
        <v>304</v>
      </c>
      <c r="J187" s="243" t="s">
        <v>305</v>
      </c>
      <c r="K187" s="230"/>
    </row>
    <row r="188" spans="2:11" ht="15" customHeight="1">
      <c r="B188" s="209"/>
      <c r="C188" s="194" t="s">
        <v>24</v>
      </c>
      <c r="D188" s="189"/>
      <c r="E188" s="189"/>
      <c r="F188" s="208" t="s">
        <v>217</v>
      </c>
      <c r="G188" s="189"/>
      <c r="H188" s="185" t="s">
        <v>306</v>
      </c>
      <c r="I188" s="189" t="s">
        <v>307</v>
      </c>
      <c r="J188" s="189"/>
      <c r="K188" s="230"/>
    </row>
    <row r="189" spans="2:11" ht="15" customHeight="1">
      <c r="B189" s="209"/>
      <c r="C189" s="194" t="s">
        <v>308</v>
      </c>
      <c r="D189" s="189"/>
      <c r="E189" s="189"/>
      <c r="F189" s="208" t="s">
        <v>217</v>
      </c>
      <c r="G189" s="189"/>
      <c r="H189" s="189" t="s">
        <v>309</v>
      </c>
      <c r="I189" s="189" t="s">
        <v>251</v>
      </c>
      <c r="J189" s="189"/>
      <c r="K189" s="230"/>
    </row>
    <row r="190" spans="2:11" ht="15" customHeight="1">
      <c r="B190" s="209"/>
      <c r="C190" s="194" t="s">
        <v>310</v>
      </c>
      <c r="D190" s="189"/>
      <c r="E190" s="189"/>
      <c r="F190" s="208" t="s">
        <v>217</v>
      </c>
      <c r="G190" s="189"/>
      <c r="H190" s="189" t="s">
        <v>311</v>
      </c>
      <c r="I190" s="189" t="s">
        <v>251</v>
      </c>
      <c r="J190" s="189"/>
      <c r="K190" s="230"/>
    </row>
    <row r="191" spans="2:11" ht="15" customHeight="1">
      <c r="B191" s="209"/>
      <c r="C191" s="194" t="s">
        <v>312</v>
      </c>
      <c r="D191" s="189"/>
      <c r="E191" s="189"/>
      <c r="F191" s="208" t="s">
        <v>223</v>
      </c>
      <c r="G191" s="189"/>
      <c r="H191" s="189" t="s">
        <v>313</v>
      </c>
      <c r="I191" s="189" t="s">
        <v>251</v>
      </c>
      <c r="J191" s="189"/>
      <c r="K191" s="230"/>
    </row>
    <row r="192" spans="2:11" ht="15" customHeight="1">
      <c r="B192" s="236"/>
      <c r="C192" s="244"/>
      <c r="D192" s="218"/>
      <c r="E192" s="218"/>
      <c r="F192" s="218"/>
      <c r="G192" s="218"/>
      <c r="H192" s="218"/>
      <c r="I192" s="218"/>
      <c r="J192" s="218"/>
      <c r="K192" s="237"/>
    </row>
    <row r="193" spans="2:11" ht="18.75" customHeight="1">
      <c r="B193" s="185"/>
      <c r="C193" s="189"/>
      <c r="D193" s="189"/>
      <c r="E193" s="189"/>
      <c r="F193" s="208"/>
      <c r="G193" s="189"/>
      <c r="H193" s="189"/>
      <c r="I193" s="189"/>
      <c r="J193" s="189"/>
      <c r="K193" s="185"/>
    </row>
    <row r="194" spans="2:11" ht="18.75" customHeight="1">
      <c r="B194" s="185"/>
      <c r="C194" s="189"/>
      <c r="D194" s="189"/>
      <c r="E194" s="189"/>
      <c r="F194" s="208"/>
      <c r="G194" s="189"/>
      <c r="H194" s="189"/>
      <c r="I194" s="189"/>
      <c r="J194" s="189"/>
      <c r="K194" s="185"/>
    </row>
    <row r="195" spans="2:11" ht="18.75" customHeight="1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ht="13.5">
      <c r="B196" s="177"/>
      <c r="C196" s="178"/>
      <c r="D196" s="178"/>
      <c r="E196" s="178"/>
      <c r="F196" s="178"/>
      <c r="G196" s="178"/>
      <c r="H196" s="178"/>
      <c r="I196" s="178"/>
      <c r="J196" s="178"/>
      <c r="K196" s="179"/>
    </row>
    <row r="197" spans="2:11" ht="21">
      <c r="B197" s="180"/>
      <c r="C197" s="266" t="s">
        <v>314</v>
      </c>
      <c r="D197" s="266"/>
      <c r="E197" s="266"/>
      <c r="F197" s="266"/>
      <c r="G197" s="266"/>
      <c r="H197" s="266"/>
      <c r="I197" s="266"/>
      <c r="J197" s="266"/>
      <c r="K197" s="181"/>
    </row>
    <row r="198" spans="2:11" ht="25.5" customHeight="1">
      <c r="B198" s="180"/>
      <c r="C198" s="245" t="s">
        <v>315</v>
      </c>
      <c r="D198" s="245"/>
      <c r="E198" s="245"/>
      <c r="F198" s="245" t="s">
        <v>316</v>
      </c>
      <c r="G198" s="246"/>
      <c r="H198" s="272" t="s">
        <v>317</v>
      </c>
      <c r="I198" s="272"/>
      <c r="J198" s="272"/>
      <c r="K198" s="181"/>
    </row>
    <row r="199" spans="2:11" ht="5.25" customHeight="1">
      <c r="B199" s="209"/>
      <c r="C199" s="206"/>
      <c r="D199" s="206"/>
      <c r="E199" s="206"/>
      <c r="F199" s="206"/>
      <c r="G199" s="189"/>
      <c r="H199" s="206"/>
      <c r="I199" s="206"/>
      <c r="J199" s="206"/>
      <c r="K199" s="230"/>
    </row>
    <row r="200" spans="2:11" ht="15" customHeight="1">
      <c r="B200" s="209"/>
      <c r="C200" s="189" t="s">
        <v>307</v>
      </c>
      <c r="D200" s="189"/>
      <c r="E200" s="189"/>
      <c r="F200" s="208" t="s">
        <v>25</v>
      </c>
      <c r="G200" s="189"/>
      <c r="H200" s="269" t="s">
        <v>318</v>
      </c>
      <c r="I200" s="269"/>
      <c r="J200" s="269"/>
      <c r="K200" s="230"/>
    </row>
    <row r="201" spans="2:11" ht="15" customHeight="1">
      <c r="B201" s="209"/>
      <c r="C201" s="215"/>
      <c r="D201" s="189"/>
      <c r="E201" s="189"/>
      <c r="F201" s="208" t="s">
        <v>26</v>
      </c>
      <c r="G201" s="189"/>
      <c r="H201" s="269" t="s">
        <v>319</v>
      </c>
      <c r="I201" s="269"/>
      <c r="J201" s="269"/>
      <c r="K201" s="230"/>
    </row>
    <row r="202" spans="2:11" ht="15" customHeight="1">
      <c r="B202" s="209"/>
      <c r="C202" s="215"/>
      <c r="D202" s="189"/>
      <c r="E202" s="189"/>
      <c r="F202" s="208" t="s">
        <v>29</v>
      </c>
      <c r="G202" s="189"/>
      <c r="H202" s="269" t="s">
        <v>320</v>
      </c>
      <c r="I202" s="269"/>
      <c r="J202" s="269"/>
      <c r="K202" s="230"/>
    </row>
    <row r="203" spans="2:11" ht="15" customHeight="1">
      <c r="B203" s="209"/>
      <c r="C203" s="189"/>
      <c r="D203" s="189"/>
      <c r="E203" s="189"/>
      <c r="F203" s="208" t="s">
        <v>27</v>
      </c>
      <c r="G203" s="189"/>
      <c r="H203" s="269" t="s">
        <v>321</v>
      </c>
      <c r="I203" s="269"/>
      <c r="J203" s="269"/>
      <c r="K203" s="230"/>
    </row>
    <row r="204" spans="2:11" ht="15" customHeight="1">
      <c r="B204" s="209"/>
      <c r="C204" s="189"/>
      <c r="D204" s="189"/>
      <c r="E204" s="189"/>
      <c r="F204" s="208" t="s">
        <v>28</v>
      </c>
      <c r="G204" s="189"/>
      <c r="H204" s="269" t="s">
        <v>322</v>
      </c>
      <c r="I204" s="269"/>
      <c r="J204" s="269"/>
      <c r="K204" s="230"/>
    </row>
    <row r="205" spans="2:11" ht="15" customHeight="1">
      <c r="B205" s="209"/>
      <c r="C205" s="189"/>
      <c r="D205" s="189"/>
      <c r="E205" s="189"/>
      <c r="F205" s="208"/>
      <c r="G205" s="189"/>
      <c r="H205" s="189"/>
      <c r="I205" s="189"/>
      <c r="J205" s="189"/>
      <c r="K205" s="230"/>
    </row>
    <row r="206" spans="2:11" ht="15" customHeight="1">
      <c r="B206" s="209"/>
      <c r="C206" s="189" t="s">
        <v>263</v>
      </c>
      <c r="D206" s="189"/>
      <c r="E206" s="189"/>
      <c r="F206" s="208" t="s">
        <v>38</v>
      </c>
      <c r="G206" s="189"/>
      <c r="H206" s="269" t="s">
        <v>323</v>
      </c>
      <c r="I206" s="269"/>
      <c r="J206" s="269"/>
      <c r="K206" s="230"/>
    </row>
    <row r="207" spans="2:11" ht="15" customHeight="1">
      <c r="B207" s="209"/>
      <c r="C207" s="215"/>
      <c r="D207" s="189"/>
      <c r="E207" s="189"/>
      <c r="F207" s="208" t="s">
        <v>160</v>
      </c>
      <c r="G207" s="189"/>
      <c r="H207" s="269" t="s">
        <v>161</v>
      </c>
      <c r="I207" s="269"/>
      <c r="J207" s="269"/>
      <c r="K207" s="230"/>
    </row>
    <row r="208" spans="2:11" ht="15" customHeight="1">
      <c r="B208" s="209"/>
      <c r="C208" s="189"/>
      <c r="D208" s="189"/>
      <c r="E208" s="189"/>
      <c r="F208" s="208" t="s">
        <v>158</v>
      </c>
      <c r="G208" s="189"/>
      <c r="H208" s="269" t="s">
        <v>324</v>
      </c>
      <c r="I208" s="269"/>
      <c r="J208" s="269"/>
      <c r="K208" s="230"/>
    </row>
    <row r="209" spans="2:11" ht="15" customHeight="1">
      <c r="B209" s="247"/>
      <c r="C209" s="215"/>
      <c r="D209" s="215"/>
      <c r="E209" s="215"/>
      <c r="F209" s="208" t="s">
        <v>162</v>
      </c>
      <c r="G209" s="194"/>
      <c r="H209" s="273" t="s">
        <v>163</v>
      </c>
      <c r="I209" s="273"/>
      <c r="J209" s="273"/>
      <c r="K209" s="248"/>
    </row>
    <row r="210" spans="2:11" ht="15" customHeight="1">
      <c r="B210" s="247"/>
      <c r="C210" s="215"/>
      <c r="D210" s="215"/>
      <c r="E210" s="215"/>
      <c r="F210" s="208" t="s">
        <v>164</v>
      </c>
      <c r="G210" s="194"/>
      <c r="H210" s="273" t="s">
        <v>325</v>
      </c>
      <c r="I210" s="273"/>
      <c r="J210" s="273"/>
      <c r="K210" s="248"/>
    </row>
    <row r="211" spans="2:11" ht="15" customHeight="1">
      <c r="B211" s="247"/>
      <c r="C211" s="215"/>
      <c r="D211" s="215"/>
      <c r="E211" s="215"/>
      <c r="F211" s="249"/>
      <c r="G211" s="194"/>
      <c r="H211" s="250"/>
      <c r="I211" s="250"/>
      <c r="J211" s="250"/>
      <c r="K211" s="248"/>
    </row>
    <row r="212" spans="2:11" ht="15" customHeight="1">
      <c r="B212" s="247"/>
      <c r="C212" s="189" t="s">
        <v>287</v>
      </c>
      <c r="D212" s="215"/>
      <c r="E212" s="215"/>
      <c r="F212" s="208">
        <v>1</v>
      </c>
      <c r="G212" s="194"/>
      <c r="H212" s="273" t="s">
        <v>326</v>
      </c>
      <c r="I212" s="273"/>
      <c r="J212" s="273"/>
      <c r="K212" s="248"/>
    </row>
    <row r="213" spans="2:11" ht="15" customHeight="1">
      <c r="B213" s="247"/>
      <c r="C213" s="215"/>
      <c r="D213" s="215"/>
      <c r="E213" s="215"/>
      <c r="F213" s="208">
        <v>2</v>
      </c>
      <c r="G213" s="194"/>
      <c r="H213" s="273" t="s">
        <v>327</v>
      </c>
      <c r="I213" s="273"/>
      <c r="J213" s="273"/>
      <c r="K213" s="248"/>
    </row>
    <row r="214" spans="2:11" ht="15" customHeight="1">
      <c r="B214" s="247"/>
      <c r="C214" s="215"/>
      <c r="D214" s="215"/>
      <c r="E214" s="215"/>
      <c r="F214" s="208">
        <v>3</v>
      </c>
      <c r="G214" s="194"/>
      <c r="H214" s="273" t="s">
        <v>328</v>
      </c>
      <c r="I214" s="273"/>
      <c r="J214" s="273"/>
      <c r="K214" s="248"/>
    </row>
    <row r="215" spans="2:11" ht="15" customHeight="1">
      <c r="B215" s="247"/>
      <c r="C215" s="215"/>
      <c r="D215" s="215"/>
      <c r="E215" s="215"/>
      <c r="F215" s="208">
        <v>4</v>
      </c>
      <c r="G215" s="194"/>
      <c r="H215" s="273" t="s">
        <v>329</v>
      </c>
      <c r="I215" s="273"/>
      <c r="J215" s="273"/>
      <c r="K215" s="248"/>
    </row>
    <row r="216" spans="2:11" ht="12.75" customHeight="1">
      <c r="B216" s="251"/>
      <c r="C216" s="252"/>
      <c r="D216" s="252"/>
      <c r="E216" s="252"/>
      <c r="F216" s="252"/>
      <c r="G216" s="252"/>
      <c r="H216" s="252"/>
      <c r="I216" s="252"/>
      <c r="J216" s="252"/>
      <c r="K216" s="25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Ondra</cp:lastModifiedBy>
  <dcterms:created xsi:type="dcterms:W3CDTF">2017-08-07T09:09:38Z</dcterms:created>
  <dcterms:modified xsi:type="dcterms:W3CDTF">2017-08-07T12:33:09Z</dcterms:modified>
  <cp:category/>
  <cp:version/>
  <cp:contentType/>
  <cp:contentStatus/>
</cp:coreProperties>
</file>