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Vlaďka\2019\Akce 2019\A19_006_ZŠ 17.list-r-kce soc. zařízení\SLEPÝ ROZPOČET-ZŠ 17.list_VŘ\Část II-pavilon U2\"/>
    </mc:Choice>
  </mc:AlternateContent>
  <bookViews>
    <workbookView xWindow="-120" yWindow="-120" windowWidth="29040" windowHeight="15840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8" i="2" l="1"/>
  <c r="H108" i="2"/>
  <c r="I108" i="2"/>
  <c r="J108" i="2"/>
  <c r="E100" i="2" l="1"/>
  <c r="H100" i="2"/>
  <c r="I100" i="2"/>
  <c r="J100" i="2"/>
  <c r="E99" i="2" l="1"/>
  <c r="H99" i="2"/>
  <c r="J99" i="2" s="1"/>
  <c r="I99" i="2"/>
  <c r="E95" i="2"/>
  <c r="H95" i="2"/>
  <c r="I95" i="2"/>
  <c r="E94" i="2"/>
  <c r="H94" i="2"/>
  <c r="I94" i="2"/>
  <c r="E92" i="2"/>
  <c r="H92" i="2"/>
  <c r="I92" i="2"/>
  <c r="J95" i="2" l="1"/>
  <c r="J92" i="2"/>
  <c r="J94" i="2"/>
  <c r="J143" i="2"/>
  <c r="I143" i="2"/>
  <c r="J142" i="2"/>
  <c r="I142" i="2"/>
  <c r="J141" i="2"/>
  <c r="I141" i="2"/>
  <c r="I139" i="2"/>
  <c r="J137" i="2"/>
  <c r="I137" i="2"/>
  <c r="H137" i="2"/>
  <c r="E137" i="2"/>
  <c r="I136" i="2"/>
  <c r="H136" i="2"/>
  <c r="E136" i="2"/>
  <c r="J136" i="2" s="1"/>
  <c r="I135" i="2"/>
  <c r="H135" i="2"/>
  <c r="E135" i="2"/>
  <c r="J133" i="2"/>
  <c r="I133" i="2"/>
  <c r="I131" i="2"/>
  <c r="H131" i="2"/>
  <c r="J131" i="2" s="1"/>
  <c r="E131" i="2"/>
  <c r="I130" i="2"/>
  <c r="H130" i="2"/>
  <c r="E130" i="2"/>
  <c r="J130" i="2" s="1"/>
  <c r="I129" i="2"/>
  <c r="H129" i="2"/>
  <c r="J129" i="2" s="1"/>
  <c r="E129" i="2"/>
  <c r="I128" i="2"/>
  <c r="H128" i="2"/>
  <c r="E128" i="2"/>
  <c r="E132" i="2" s="1"/>
  <c r="B42" i="3" s="1"/>
  <c r="J126" i="2"/>
  <c r="I126" i="2"/>
  <c r="I124" i="2"/>
  <c r="H125" i="2"/>
  <c r="C41" i="3" s="1"/>
  <c r="E124" i="2"/>
  <c r="E125" i="2" s="1"/>
  <c r="B41" i="3" s="1"/>
  <c r="J122" i="2"/>
  <c r="I122" i="2"/>
  <c r="E121" i="2"/>
  <c r="B40" i="3" s="1"/>
  <c r="I120" i="2"/>
  <c r="H120" i="2"/>
  <c r="H121" i="2" s="1"/>
  <c r="C40" i="3" s="1"/>
  <c r="E120" i="2"/>
  <c r="J118" i="2"/>
  <c r="I118" i="2"/>
  <c r="I116" i="2"/>
  <c r="H116" i="2"/>
  <c r="E116" i="2"/>
  <c r="J116" i="2" s="1"/>
  <c r="I115" i="2"/>
  <c r="H115" i="2"/>
  <c r="E115" i="2"/>
  <c r="J114" i="2"/>
  <c r="I114" i="2"/>
  <c r="H114" i="2"/>
  <c r="E114" i="2"/>
  <c r="I113" i="2"/>
  <c r="H113" i="2"/>
  <c r="E113" i="2"/>
  <c r="J113" i="2" s="1"/>
  <c r="I112" i="2"/>
  <c r="H112" i="2"/>
  <c r="E112" i="2"/>
  <c r="I111" i="2"/>
  <c r="H111" i="2"/>
  <c r="E111" i="2"/>
  <c r="J110" i="2"/>
  <c r="I110" i="2"/>
  <c r="H110" i="2"/>
  <c r="E110" i="2"/>
  <c r="I109" i="2"/>
  <c r="H109" i="2"/>
  <c r="E109" i="2"/>
  <c r="J109" i="2" s="1"/>
  <c r="J107" i="2"/>
  <c r="I107" i="2"/>
  <c r="H107" i="2"/>
  <c r="E107" i="2"/>
  <c r="I106" i="2"/>
  <c r="H106" i="2"/>
  <c r="E106" i="2"/>
  <c r="J106" i="2" s="1"/>
  <c r="I105" i="2"/>
  <c r="H105" i="2"/>
  <c r="E105" i="2"/>
  <c r="J105" i="2" s="1"/>
  <c r="I104" i="2"/>
  <c r="H104" i="2"/>
  <c r="E104" i="2"/>
  <c r="I103" i="2"/>
  <c r="H103" i="2"/>
  <c r="E103" i="2"/>
  <c r="J103" i="2" s="1"/>
  <c r="I102" i="2"/>
  <c r="H102" i="2"/>
  <c r="E102" i="2"/>
  <c r="J101" i="2"/>
  <c r="I101" i="2"/>
  <c r="H101" i="2"/>
  <c r="E101" i="2"/>
  <c r="I98" i="2"/>
  <c r="H98" i="2"/>
  <c r="E98" i="2"/>
  <c r="J98" i="2" s="1"/>
  <c r="I97" i="2"/>
  <c r="H97" i="2"/>
  <c r="E97" i="2"/>
  <c r="I96" i="2"/>
  <c r="H96" i="2"/>
  <c r="E96" i="2"/>
  <c r="J93" i="2"/>
  <c r="I93" i="2"/>
  <c r="H93" i="2"/>
  <c r="E93" i="2"/>
  <c r="I91" i="2"/>
  <c r="H91" i="2"/>
  <c r="E91" i="2"/>
  <c r="J88" i="2"/>
  <c r="I88" i="2"/>
  <c r="H86" i="2"/>
  <c r="H87" i="2" s="1"/>
  <c r="H85" i="2"/>
  <c r="H84" i="2"/>
  <c r="H83" i="2"/>
  <c r="J81" i="2"/>
  <c r="I81" i="2"/>
  <c r="J79" i="2"/>
  <c r="I79" i="2"/>
  <c r="I77" i="2"/>
  <c r="H77" i="2"/>
  <c r="E77" i="2"/>
  <c r="J77" i="2" s="1"/>
  <c r="I76" i="2"/>
  <c r="H76" i="2"/>
  <c r="J76" i="2" s="1"/>
  <c r="E76" i="2"/>
  <c r="I75" i="2"/>
  <c r="H75" i="2"/>
  <c r="E75" i="2"/>
  <c r="I74" i="2"/>
  <c r="H74" i="2"/>
  <c r="J74" i="2" s="1"/>
  <c r="E74" i="2"/>
  <c r="J73" i="2"/>
  <c r="I73" i="2"/>
  <c r="H73" i="2"/>
  <c r="E73" i="2"/>
  <c r="I72" i="2"/>
  <c r="H72" i="2"/>
  <c r="J72" i="2" s="1"/>
  <c r="E72" i="2"/>
  <c r="J71" i="2"/>
  <c r="I71" i="2"/>
  <c r="H71" i="2"/>
  <c r="E71" i="2"/>
  <c r="I70" i="2"/>
  <c r="H70" i="2"/>
  <c r="J70" i="2" s="1"/>
  <c r="E70" i="2"/>
  <c r="J69" i="2"/>
  <c r="I69" i="2"/>
  <c r="H69" i="2"/>
  <c r="E69" i="2"/>
  <c r="I68" i="2"/>
  <c r="H68" i="2"/>
  <c r="J68" i="2" s="1"/>
  <c r="E68" i="2"/>
  <c r="J67" i="2"/>
  <c r="I67" i="2"/>
  <c r="H67" i="2"/>
  <c r="E67" i="2"/>
  <c r="I66" i="2"/>
  <c r="H66" i="2"/>
  <c r="J66" i="2" s="1"/>
  <c r="E66" i="2"/>
  <c r="J65" i="2"/>
  <c r="I65" i="2"/>
  <c r="H65" i="2"/>
  <c r="E65" i="2"/>
  <c r="I64" i="2"/>
  <c r="H64" i="2"/>
  <c r="J64" i="2" s="1"/>
  <c r="E64" i="2"/>
  <c r="J63" i="2"/>
  <c r="I63" i="2"/>
  <c r="H63" i="2"/>
  <c r="E63" i="2"/>
  <c r="I62" i="2"/>
  <c r="H62" i="2"/>
  <c r="E62" i="2"/>
  <c r="J60" i="2"/>
  <c r="I60" i="2"/>
  <c r="I58" i="2"/>
  <c r="H58" i="2"/>
  <c r="E58" i="2"/>
  <c r="J58" i="2" s="1"/>
  <c r="I57" i="2"/>
  <c r="H57" i="2"/>
  <c r="E57" i="2"/>
  <c r="I56" i="2"/>
  <c r="H56" i="2"/>
  <c r="E56" i="2"/>
  <c r="J56" i="2" s="1"/>
  <c r="I55" i="2"/>
  <c r="H55" i="2"/>
  <c r="E55" i="2"/>
  <c r="J55" i="2" s="1"/>
  <c r="I54" i="2"/>
  <c r="H54" i="2"/>
  <c r="E54" i="2"/>
  <c r="J54" i="2" s="1"/>
  <c r="I53" i="2"/>
  <c r="H53" i="2"/>
  <c r="E53" i="2"/>
  <c r="J53" i="2" s="1"/>
  <c r="I52" i="2"/>
  <c r="H52" i="2"/>
  <c r="E52" i="2"/>
  <c r="I51" i="2"/>
  <c r="H51" i="2"/>
  <c r="E51" i="2"/>
  <c r="I50" i="2"/>
  <c r="H50" i="2"/>
  <c r="J50" i="2" s="1"/>
  <c r="E50" i="2"/>
  <c r="I49" i="2"/>
  <c r="H49" i="2"/>
  <c r="E49" i="2"/>
  <c r="J49" i="2" s="1"/>
  <c r="I48" i="2"/>
  <c r="H48" i="2"/>
  <c r="J48" i="2" s="1"/>
  <c r="E48" i="2"/>
  <c r="I47" i="2"/>
  <c r="H47" i="2"/>
  <c r="E47" i="2"/>
  <c r="J46" i="2"/>
  <c r="I46" i="2"/>
  <c r="H46" i="2"/>
  <c r="E46" i="2"/>
  <c r="I45" i="2"/>
  <c r="H45" i="2"/>
  <c r="E45" i="2"/>
  <c r="I44" i="2"/>
  <c r="H44" i="2"/>
  <c r="J44" i="2" s="1"/>
  <c r="E44" i="2"/>
  <c r="I43" i="2"/>
  <c r="H43" i="2"/>
  <c r="E43" i="2"/>
  <c r="J43" i="2" s="1"/>
  <c r="J41" i="2"/>
  <c r="I41" i="2"/>
  <c r="I39" i="2"/>
  <c r="H39" i="2"/>
  <c r="E39" i="2"/>
  <c r="I38" i="2"/>
  <c r="H38" i="2"/>
  <c r="E38" i="2"/>
  <c r="J38" i="2" s="1"/>
  <c r="I37" i="2"/>
  <c r="H37" i="2"/>
  <c r="E37" i="2"/>
  <c r="I36" i="2"/>
  <c r="H36" i="2"/>
  <c r="E36" i="2"/>
  <c r="J36" i="2" s="1"/>
  <c r="I35" i="2"/>
  <c r="H35" i="2"/>
  <c r="E35" i="2"/>
  <c r="J35" i="2" s="1"/>
  <c r="I34" i="2"/>
  <c r="H34" i="2"/>
  <c r="E34" i="2"/>
  <c r="J34" i="2" s="1"/>
  <c r="I33" i="2"/>
  <c r="H33" i="2"/>
  <c r="E33" i="2"/>
  <c r="J33" i="2" s="1"/>
  <c r="I32" i="2"/>
  <c r="H32" i="2"/>
  <c r="E32" i="2"/>
  <c r="J32" i="2" s="1"/>
  <c r="I31" i="2"/>
  <c r="H31" i="2"/>
  <c r="E31" i="2"/>
  <c r="I30" i="2"/>
  <c r="H30" i="2"/>
  <c r="E30" i="2"/>
  <c r="J30" i="2" s="1"/>
  <c r="I29" i="2"/>
  <c r="H29" i="2"/>
  <c r="E29" i="2"/>
  <c r="I28" i="2"/>
  <c r="H28" i="2"/>
  <c r="E28" i="2"/>
  <c r="J28" i="2" s="1"/>
  <c r="I27" i="2"/>
  <c r="H27" i="2"/>
  <c r="E27" i="2"/>
  <c r="J27" i="2" s="1"/>
  <c r="I26" i="2"/>
  <c r="H26" i="2"/>
  <c r="E26" i="2"/>
  <c r="J26" i="2" s="1"/>
  <c r="I25" i="2"/>
  <c r="H25" i="2"/>
  <c r="E25" i="2"/>
  <c r="J25" i="2" s="1"/>
  <c r="I24" i="2"/>
  <c r="H24" i="2"/>
  <c r="E24" i="2"/>
  <c r="J22" i="2"/>
  <c r="I22" i="2"/>
  <c r="I20" i="2"/>
  <c r="H20" i="2"/>
  <c r="E20" i="2"/>
  <c r="J20" i="2" s="1"/>
  <c r="I19" i="2"/>
  <c r="H19" i="2"/>
  <c r="E19" i="2"/>
  <c r="J18" i="2"/>
  <c r="I18" i="2"/>
  <c r="H18" i="2"/>
  <c r="E18" i="2"/>
  <c r="I17" i="2"/>
  <c r="H17" i="2"/>
  <c r="E17" i="2"/>
  <c r="I16" i="2"/>
  <c r="H16" i="2"/>
  <c r="J16" i="2" s="1"/>
  <c r="E16" i="2"/>
  <c r="I15" i="2"/>
  <c r="H15" i="2"/>
  <c r="E15" i="2"/>
  <c r="I14" i="2"/>
  <c r="H14" i="2"/>
  <c r="J14" i="2" s="1"/>
  <c r="E14" i="2"/>
  <c r="I13" i="2"/>
  <c r="H13" i="2"/>
  <c r="J13" i="2" s="1"/>
  <c r="E13" i="2"/>
  <c r="I12" i="2"/>
  <c r="H12" i="2"/>
  <c r="E12" i="2"/>
  <c r="J12" i="2" s="1"/>
  <c r="I11" i="2"/>
  <c r="H11" i="2"/>
  <c r="E11" i="2"/>
  <c r="I10" i="2"/>
  <c r="H10" i="2"/>
  <c r="E10" i="2"/>
  <c r="I9" i="2"/>
  <c r="H9" i="2"/>
  <c r="E9" i="2"/>
  <c r="J8" i="2"/>
  <c r="I8" i="2"/>
  <c r="H8" i="2"/>
  <c r="E8" i="2"/>
  <c r="I7" i="2"/>
  <c r="H7" i="2"/>
  <c r="J7" i="2" s="1"/>
  <c r="E7" i="2"/>
  <c r="J6" i="2"/>
  <c r="I6" i="2"/>
  <c r="H6" i="2"/>
  <c r="E6" i="2"/>
  <c r="I5" i="2"/>
  <c r="H5" i="2"/>
  <c r="E5" i="2"/>
  <c r="J3" i="2"/>
  <c r="I3" i="2"/>
  <c r="J111" i="2" l="1"/>
  <c r="J112" i="2"/>
  <c r="J97" i="2"/>
  <c r="J96" i="2"/>
  <c r="H138" i="2"/>
  <c r="C43" i="3" s="1"/>
  <c r="J135" i="2"/>
  <c r="J138" i="2" s="1"/>
  <c r="H132" i="2"/>
  <c r="C42" i="3" s="1"/>
  <c r="J120" i="2"/>
  <c r="J121" i="2" s="1"/>
  <c r="J102" i="2"/>
  <c r="J115" i="2"/>
  <c r="H117" i="2"/>
  <c r="C39" i="3" s="1"/>
  <c r="J104" i="2"/>
  <c r="M1" i="2"/>
  <c r="E139" i="2" s="1"/>
  <c r="E140" i="2" s="1"/>
  <c r="J75" i="2"/>
  <c r="H78" i="2"/>
  <c r="C36" i="3" s="1"/>
  <c r="J62" i="2"/>
  <c r="E78" i="2"/>
  <c r="B36" i="3" s="1"/>
  <c r="J51" i="2"/>
  <c r="J47" i="2"/>
  <c r="J57" i="2"/>
  <c r="H59" i="2"/>
  <c r="C35" i="3" s="1"/>
  <c r="J45" i="2"/>
  <c r="J52" i="2"/>
  <c r="J29" i="2"/>
  <c r="J37" i="2"/>
  <c r="H40" i="2"/>
  <c r="C34" i="3" s="1"/>
  <c r="J31" i="2"/>
  <c r="J39" i="2"/>
  <c r="E40" i="2"/>
  <c r="B34" i="3" s="1"/>
  <c r="E80" i="2"/>
  <c r="B32" i="3" s="1"/>
  <c r="H80" i="2"/>
  <c r="C32" i="3" s="1"/>
  <c r="J10" i="2"/>
  <c r="J19" i="2"/>
  <c r="J17" i="2"/>
  <c r="J15" i="2"/>
  <c r="J11" i="2"/>
  <c r="J9" i="2"/>
  <c r="J59" i="2"/>
  <c r="D85" i="2" s="1"/>
  <c r="C37" i="3"/>
  <c r="H140" i="2"/>
  <c r="C38" i="3" s="1"/>
  <c r="E21" i="2"/>
  <c r="B33" i="3" s="1"/>
  <c r="J24" i="2"/>
  <c r="E138" i="2"/>
  <c r="B43" i="3" s="1"/>
  <c r="J124" i="2"/>
  <c r="J125" i="2" s="1"/>
  <c r="J128" i="2"/>
  <c r="J132" i="2" s="1"/>
  <c r="H21" i="2"/>
  <c r="C33" i="3" s="1"/>
  <c r="E59" i="2"/>
  <c r="B35" i="3" s="1"/>
  <c r="E117" i="2"/>
  <c r="B39" i="3" s="1"/>
  <c r="J5" i="2"/>
  <c r="J91" i="2"/>
  <c r="J117" i="2" l="1"/>
  <c r="J139" i="2"/>
  <c r="J140" i="2" s="1"/>
  <c r="J78" i="2"/>
  <c r="D86" i="2" s="1"/>
  <c r="E86" i="2" s="1"/>
  <c r="J86" i="2" s="1"/>
  <c r="I86" i="2"/>
  <c r="J40" i="2"/>
  <c r="D84" i="2" s="1"/>
  <c r="E84" i="2"/>
  <c r="J84" i="2" s="1"/>
  <c r="I84" i="2"/>
  <c r="C9" i="3"/>
  <c r="J80" i="2"/>
  <c r="J21" i="2"/>
  <c r="D83" i="2" s="1"/>
  <c r="B38" i="3"/>
  <c r="C8" i="3"/>
  <c r="E85" i="2"/>
  <c r="J85" i="2" s="1"/>
  <c r="I85" i="2"/>
  <c r="C11" i="3" l="1"/>
  <c r="B7" i="3"/>
  <c r="I83" i="2"/>
  <c r="E83" i="2"/>
  <c r="E87" i="2" l="1"/>
  <c r="J83" i="2"/>
  <c r="J87" i="2" s="1"/>
  <c r="B37" i="3" l="1"/>
  <c r="B6" i="3"/>
  <c r="B10" i="3" l="1"/>
  <c r="C7" i="3"/>
  <c r="C10" i="3" s="1"/>
  <c r="C15" i="3" s="1"/>
  <c r="C23" i="3" l="1"/>
  <c r="C22" i="3"/>
  <c r="B15" i="3"/>
  <c r="C19" i="3" s="1"/>
  <c r="C24" i="3" l="1"/>
  <c r="C27" i="3" l="1"/>
</calcChain>
</file>

<file path=xl/sharedStrings.xml><?xml version="1.0" encoding="utf-8"?>
<sst xmlns="http://schemas.openxmlformats.org/spreadsheetml/2006/main" count="539" uniqueCount="173">
  <si>
    <t>Název</t>
  </si>
  <si>
    <t>Hodnota</t>
  </si>
  <si>
    <t>Nadpis rekapitulace</t>
  </si>
  <si>
    <t>Rozpočet  -  elektroinstalace</t>
  </si>
  <si>
    <t>Akce</t>
  </si>
  <si>
    <t xml:space="preserve">
</t>
  </si>
  <si>
    <t>Projekt</t>
  </si>
  <si>
    <t>ZŠ a MŠ 17. listopadu 1225</t>
  </si>
  <si>
    <t>Investor</t>
  </si>
  <si>
    <t>Rekonstrukce sociálního zařízení</t>
  </si>
  <si>
    <t>Z. č.</t>
  </si>
  <si>
    <t>01/2018</t>
  </si>
  <si>
    <t>A. č.</t>
  </si>
  <si>
    <t/>
  </si>
  <si>
    <t>Smlouva</t>
  </si>
  <si>
    <t>Vypracoval</t>
  </si>
  <si>
    <t>Ondřej Valenta</t>
  </si>
  <si>
    <t>Kontroloval</t>
  </si>
  <si>
    <t>Ing. Jan Řehoř</t>
  </si>
  <si>
    <t>Datum</t>
  </si>
  <si>
    <t>16.1.2019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</si>
  <si>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</si>
  <si>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</si>
  <si>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</si>
  <si>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</si>
  <si>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</si>
  <si>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</si>
  <si>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</si>
  <si>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</si>
  <si>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</si>
  <si>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3,00</t>
  </si>
  <si>
    <t>PPV zemních prací, nátěrů  (1) %</t>
  </si>
  <si>
    <t>0,00</t>
  </si>
  <si>
    <t>Dodavat. dokumentace  (1 - 1,5) %</t>
  </si>
  <si>
    <t>1,50</t>
  </si>
  <si>
    <t>Rizika a pojištění  (1 - 1,5) %</t>
  </si>
  <si>
    <t>Opravy v záruce  (5 - 7) %</t>
  </si>
  <si>
    <t>GZS  (3,25 nebo 8,4) %</t>
  </si>
  <si>
    <t>3,25</t>
  </si>
  <si>
    <t>Provozní vlivy  %</t>
  </si>
  <si>
    <t>2,00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</si>
  <si>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</si>
  <si>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</si>
  <si>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</si>
  <si>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</si>
  <si>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</si>
  <si>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</si>
  <si>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</si>
  <si>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Procento PM % 1</t>
  </si>
  <si>
    <t>Procento PM % 2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</si>
  <si>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</si>
  <si>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</si>
  <si>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</si>
  <si>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</si>
  <si>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</si>
  <si>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</si>
  <si>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</si>
  <si>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</si>
  <si>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</si>
  <si>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Specifikace dodávky</t>
  </si>
  <si>
    <t>Rozváděč RP1</t>
  </si>
  <si>
    <t>Rozvodnice zapuštěná RZA 42 modulů 3 řady, RZA-Z-3S42</t>
  </si>
  <si>
    <t>ks</t>
  </si>
  <si>
    <t>Proudový chránič 25/4/03/S</t>
  </si>
  <si>
    <t>Ks</t>
  </si>
  <si>
    <t>Jistič 10/1/B, 10kA</t>
  </si>
  <si>
    <t>Jistič 16/1/B, 10kA</t>
  </si>
  <si>
    <t>Jistič 6/1/B, 10kA</t>
  </si>
  <si>
    <t>Jistič 40/3/B, 10kA (přívod ze stávajícího rozváděče)</t>
  </si>
  <si>
    <t>Propojovací lišta jističe 1m</t>
  </si>
  <si>
    <t>OFI-40-4-030AC Proudový chránič</t>
  </si>
  <si>
    <t>Instalační stykač RSI-20-10-A230, 20A</t>
  </si>
  <si>
    <t>kd</t>
  </si>
  <si>
    <t>RSA 2,5A Řadová svornice</t>
  </si>
  <si>
    <t>RSA 10 Řadová svornice</t>
  </si>
  <si>
    <t>CY 1,5 Č-BK CY 1,5 Č-BK KARTON 100M</t>
  </si>
  <si>
    <t>m</t>
  </si>
  <si>
    <t>CY 2,5 Č-BK CY 2,5 Č-BK KARTON 100M</t>
  </si>
  <si>
    <t>CY 6 Č-BK CY 6 Č-BK KARTON 100M</t>
  </si>
  <si>
    <t xml:space="preserve"> Ukončení vodičů v rozváděči nebo na přístroji do 6 mm2</t>
  </si>
  <si>
    <t>kus</t>
  </si>
  <si>
    <t>Drobný montážní a popisový materiál</t>
  </si>
  <si>
    <t>Rozváděč RP1 - celkem</t>
  </si>
  <si>
    <t>Rozváděč RP2</t>
  </si>
  <si>
    <t>Rozváděč RP2 - celkem</t>
  </si>
  <si>
    <t>Rozváděč RP3</t>
  </si>
  <si>
    <t>Rozváděč RP3 - celkem</t>
  </si>
  <si>
    <t>Rozváděč RP4</t>
  </si>
  <si>
    <t>Rozváděč RP4 - celkem</t>
  </si>
  <si>
    <t>Specifikace dodávky - celkem</t>
  </si>
  <si>
    <t>Dodávky</t>
  </si>
  <si>
    <t>Dodávky - celkem</t>
  </si>
  <si>
    <t>Elektromontáže</t>
  </si>
  <si>
    <t>Montážní materiál</t>
  </si>
  <si>
    <t>Krabice s průchodkami IP44 hranatá 80x80x40</t>
  </si>
  <si>
    <t>PIR čidlo do podhledu, záběr 360°, úhel 140°, IS2-P 230V</t>
  </si>
  <si>
    <t>PIR čidlo nástěnné, úhel 120°</t>
  </si>
  <si>
    <t>Sada pro nouzovou signalizaci 3280B-C10001 B</t>
  </si>
  <si>
    <t>LED svítidlo panelové do podhledu 45W, 4000K, denní světlo, 600x600mm</t>
  </si>
  <si>
    <t>LED svítidlo panelové do podhledu 25W, 4000K, denní světlo, 600x600mm</t>
  </si>
  <si>
    <t>LED svítidlo panelové přisazené 25W, 4000K, denní světlo</t>
  </si>
  <si>
    <t>Nouzové svítidlo LED, IP44 s baterií, s piktogramem</t>
  </si>
  <si>
    <t>LH 60X40 LIŠTA HRANATÁ (3m)</t>
  </si>
  <si>
    <t>LV 24X22 LIŠTA VKLÁDACÍ (3m)</t>
  </si>
  <si>
    <t>Kopos 8050 FA TRUBKA TUHÁ 1250 N PVC FA</t>
  </si>
  <si>
    <t>4032 TRUBKA TUHÁ PVC 750N délka 2 m barva tmavě šedá</t>
  </si>
  <si>
    <t>CY 6 , pevně</t>
  </si>
  <si>
    <t>CYKY-J 5x6 mm2 , pevně</t>
  </si>
  <si>
    <t>CYKY-J 3x2,5 mm2 , pevně</t>
  </si>
  <si>
    <t>CYKY-J 3x1.5 mm2 , pevně</t>
  </si>
  <si>
    <t>HM 10 HMOŽDINKA 10</t>
  </si>
  <si>
    <t>KF 09110 TRUBKA KOPOFLEX 110</t>
  </si>
  <si>
    <t>Montážní materiá - celkem</t>
  </si>
  <si>
    <t>Demontáž výzbroje</t>
  </si>
  <si>
    <t xml:space="preserve"> Demontáž výzbroje a silnoproudých instalací</t>
  </si>
  <si>
    <t>hod</t>
  </si>
  <si>
    <t>Demontáž výzbroje - celkem</t>
  </si>
  <si>
    <t>Likvidace a odvoz materiálu</t>
  </si>
  <si>
    <t>Likvidace a odvoz demontovaného materiálu a silnoproudých instalací</t>
  </si>
  <si>
    <t>kg</t>
  </si>
  <si>
    <t>Likvidace a odvoz materiálu - celkem</t>
  </si>
  <si>
    <t>Zednická příprava</t>
  </si>
  <si>
    <t>kabelové prostupy</t>
  </si>
  <si>
    <t>m3</t>
  </si>
  <si>
    <t>Montáž kabelu pod omítku, kabelové drážky</t>
  </si>
  <si>
    <t>Napojení el. zařízení, pisoáry, el. vysoušeče rukou, bidetové prkénko, ventilátory VZT</t>
  </si>
  <si>
    <t>sada</t>
  </si>
  <si>
    <t>Zednická příprava - celkem</t>
  </si>
  <si>
    <t>Služby</t>
  </si>
  <si>
    <t>Revize</t>
  </si>
  <si>
    <t>Autorský dohled projektanta elektro</t>
  </si>
  <si>
    <t>Dokumentace sk. pr. 3 pare</t>
  </si>
  <si>
    <t>Služby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</si>
  <si>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</si>
  <si>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</si>
  <si>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</si>
  <si>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</si>
  <si>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</si>
  <si>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</si>
  <si>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</si>
  <si>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</si>
  <si>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</si>
  <si>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</si>
  <si>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3,00% z montáže: materiál + práce</t>
  </si>
  <si>
    <t>Mezisoučet 2</t>
  </si>
  <si>
    <t>Základní náklady celkem</t>
  </si>
  <si>
    <t>Vedlejší náklady</t>
  </si>
  <si>
    <t>GZS 3,25% z pravé strany mezisoučtu 2</t>
  </si>
  <si>
    <t>Provozní vlivy 2,00% z pravé strany mezisoučtu 2</t>
  </si>
  <si>
    <t>Vedlejší náklady celkem</t>
  </si>
  <si>
    <t>Náklady celkem</t>
  </si>
  <si>
    <t>Součty odstavců</t>
  </si>
  <si>
    <t xml:space="preserve">  Rozváděč RP1</t>
  </si>
  <si>
    <t xml:space="preserve">  Rozváděč RP2</t>
  </si>
  <si>
    <t xml:space="preserve">  Rozváděč RP3</t>
  </si>
  <si>
    <t xml:space="preserve">  Rozváděč RP4</t>
  </si>
  <si>
    <t xml:space="preserve">  Montážní materiál</t>
  </si>
  <si>
    <t xml:space="preserve">  Demontáž výzbroje</t>
  </si>
  <si>
    <t xml:space="preserve">  Likvidace a odvoz materiálu</t>
  </si>
  <si>
    <t xml:space="preserve">  Zednická příprava</t>
  </si>
  <si>
    <t xml:space="preserve">  Služby</t>
  </si>
  <si>
    <t>Krabice přístrojová</t>
  </si>
  <si>
    <t xml:space="preserve">Krabice instalační 50mm vč. svorkovnice a víčka </t>
  </si>
  <si>
    <t>Jistič 3-pol. 25A, char. B</t>
  </si>
  <si>
    <t>Vypínač  250V/10A, AC, řaz.č.1, zapuštěný, IP 20 ( kompletní- přístroj,kryt, rámeček)</t>
  </si>
  <si>
    <t>Úprava ovládání osvětlení WC invalidé-2.NP - zrušení vypínače- záslepka</t>
  </si>
  <si>
    <t>soub.</t>
  </si>
  <si>
    <t>Demontáž a montáž podhledu 1. NP(cca 28m2)</t>
  </si>
  <si>
    <t>Úprava stávajícího rozvaděče v místě napojení el. přívodu vč. materiálu ( odkrytování, úprava oplechování,doplnění, svorek, zapojení,..)</t>
  </si>
  <si>
    <t>Ochranná přípojnice vč. krabice</t>
  </si>
  <si>
    <t>Zásuvka 250V/16A, AC, jednoduchá, zapuštěná ( kompletní - přístroj, kryt, rámeček), IP 20</t>
  </si>
  <si>
    <t>Elektroinstalace</t>
  </si>
  <si>
    <t xml:space="preserve">Část II- pavilon U2 "ZŠ a MŠ 17. listopadu - rekonstrukce sociálních  zařízení"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</si>
</sst>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泒ﲸ̆☸\_x0008_"/>
      <charset val="238"/>
    </font>
    <font>
      <b/>
      <sz val="11"/>
      <color rgb="FF000000"/>
      <name val="敓潧⁥䥕ᬀ泒ﲸ̆☸\_x0008_"/>
      <charset val="238"/>
    </font>
    <font>
      <b/>
      <sz val="10"/>
      <color rgb="FF000000"/>
      <name val="敓潧⁥䥕ᬀ泒ﲸ̆☸\_x0008_"/>
      <charset val="238"/>
    </font>
    <font>
      <b/>
      <sz val="9"/>
      <color rgb="FF000000"/>
      <name val="敓潧⁥䥕ᬀ泒ﲸ̆☸\_x0008_"/>
      <charset val="238"/>
    </font>
    <font>
      <b/>
      <sz val="12"/>
      <color rgb="FF000000"/>
      <name val="敓潧⁥䥕ᬀ泒ﲸ̆☸\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13" workbookViewId="0">
      <selection activeCell="B32" sqref="B32"/>
    </sheetView>
  </sheetViews>
  <sheetFormatPr defaultRowHeight="15"/>
  <cols>
    <col min="1" max="1" width="39.28515625" style="1" bestFit="1" customWidth="1"/>
    <col min="2" max="2" width="9.85546875" style="10" bestFit="1" customWidth="1"/>
    <col min="3" max="3" width="11.28515625" style="10" bestFit="1" customWidth="1"/>
    <col min="6" max="6" width="0" style="9" hidden="1" customWidth="1"/>
  </cols>
  <sheetData>
    <row r="1" spans="1:4">
      <c r="A1" s="1" t="s">
        <v>172</v>
      </c>
    </row>
    <row r="2" spans="1:4">
      <c r="A2" s="1" t="s">
        <v>171</v>
      </c>
    </row>
    <row r="4" spans="1:4">
      <c r="A4" s="2" t="s">
        <v>0</v>
      </c>
      <c r="B4" s="11" t="s">
        <v>135</v>
      </c>
      <c r="C4" s="11" t="s">
        <v>136</v>
      </c>
      <c r="D4" s="3"/>
    </row>
    <row r="5" spans="1:4">
      <c r="A5" s="6" t="s">
        <v>137</v>
      </c>
      <c r="B5" s="14"/>
      <c r="C5" s="14"/>
      <c r="D5" s="3"/>
    </row>
    <row r="6" spans="1:4">
      <c r="A6" s="7" t="s">
        <v>138</v>
      </c>
      <c r="B6" s="13">
        <f>(Rozpočet!E87)</f>
        <v>0</v>
      </c>
      <c r="C6" s="13"/>
      <c r="D6" s="3"/>
    </row>
    <row r="7" spans="1:4">
      <c r="A7" s="7" t="s">
        <v>139</v>
      </c>
      <c r="B7" s="13">
        <f>C8 * Parametry!B16 / 100</f>
        <v>0</v>
      </c>
      <c r="C7" s="13">
        <f>B6 * Parametry!B17 / 100</f>
        <v>0</v>
      </c>
      <c r="D7" s="3"/>
    </row>
    <row r="8" spans="1:4">
      <c r="A8" s="7" t="s">
        <v>140</v>
      </c>
      <c r="B8" s="13"/>
      <c r="C8" s="13">
        <f>(Rozpočet!E140) + 0</f>
        <v>0</v>
      </c>
      <c r="D8" s="3"/>
    </row>
    <row r="9" spans="1:4">
      <c r="A9" s="7" t="s">
        <v>141</v>
      </c>
      <c r="B9" s="13"/>
      <c r="C9" s="13">
        <f>(Rozpočet!H87) + (Rozpočet!H140) + 0</f>
        <v>0</v>
      </c>
      <c r="D9" s="3"/>
    </row>
    <row r="10" spans="1:4">
      <c r="A10" s="8" t="s">
        <v>142</v>
      </c>
      <c r="B10" s="16">
        <f>B6 + B7</f>
        <v>0</v>
      </c>
      <c r="C10" s="16">
        <f>C6 + C7 + C8 + C9</f>
        <v>0</v>
      </c>
      <c r="D10" s="3"/>
    </row>
    <row r="11" spans="1:4">
      <c r="A11" s="7" t="s">
        <v>143</v>
      </c>
      <c r="B11" s="13"/>
      <c r="C11" s="13">
        <f>(C8 + C9) * Parametry!B18 / 100</f>
        <v>0</v>
      </c>
      <c r="D11" s="3"/>
    </row>
    <row r="12" spans="1:4">
      <c r="A12" s="7"/>
      <c r="B12" s="13"/>
      <c r="C12" s="13"/>
      <c r="D12" s="3"/>
    </row>
    <row r="13" spans="1:4">
      <c r="A13" s="7"/>
      <c r="B13" s="13"/>
      <c r="C13" s="13"/>
      <c r="D13" s="3"/>
    </row>
    <row r="14" spans="1:4">
      <c r="A14" s="7"/>
      <c r="B14" s="13"/>
      <c r="C14" s="13"/>
      <c r="D14" s="3"/>
    </row>
    <row r="15" spans="1:4">
      <c r="A15" s="8" t="s">
        <v>144</v>
      </c>
      <c r="B15" s="16">
        <f>B10</f>
        <v>0</v>
      </c>
      <c r="C15" s="16">
        <f>C10 + C11 + C12 + C13 + C14</f>
        <v>0</v>
      </c>
      <c r="D15" s="3"/>
    </row>
    <row r="16" spans="1:4">
      <c r="A16" s="7"/>
      <c r="B16" s="13"/>
      <c r="C16" s="13"/>
      <c r="D16" s="3"/>
    </row>
    <row r="17" spans="1:4">
      <c r="A17" s="7"/>
      <c r="B17" s="13"/>
      <c r="C17" s="13"/>
      <c r="D17" s="3"/>
    </row>
    <row r="18" spans="1:4">
      <c r="A18" s="7"/>
      <c r="B18" s="13"/>
      <c r="C18" s="13"/>
      <c r="D18" s="3"/>
    </row>
    <row r="19" spans="1:4">
      <c r="A19" s="6" t="s">
        <v>145</v>
      </c>
      <c r="B19" s="14"/>
      <c r="C19" s="14">
        <f>B15 + C15 + C16 + C17 + C18</f>
        <v>0</v>
      </c>
      <c r="D19" s="3"/>
    </row>
    <row r="20" spans="1:4">
      <c r="A20" s="7" t="s">
        <v>13</v>
      </c>
      <c r="B20" s="13"/>
      <c r="C20" s="13"/>
      <c r="D20" s="3"/>
    </row>
    <row r="21" spans="1:4">
      <c r="A21" s="6" t="s">
        <v>146</v>
      </c>
      <c r="B21" s="14"/>
      <c r="C21" s="14"/>
      <c r="D21" s="3"/>
    </row>
    <row r="22" spans="1:4">
      <c r="A22" s="7" t="s">
        <v>147</v>
      </c>
      <c r="B22" s="13"/>
      <c r="C22" s="13">
        <f>C15 * Parametry!B23 / 100</f>
        <v>0</v>
      </c>
      <c r="D22" s="3"/>
    </row>
    <row r="23" spans="1:4">
      <c r="A23" s="7" t="s">
        <v>148</v>
      </c>
      <c r="B23" s="13"/>
      <c r="C23" s="13">
        <f>C15 * Parametry!B24 / 100</f>
        <v>0</v>
      </c>
      <c r="D23" s="3"/>
    </row>
    <row r="24" spans="1:4">
      <c r="A24" s="6" t="s">
        <v>149</v>
      </c>
      <c r="B24" s="14"/>
      <c r="C24" s="14">
        <f>C22 + C23</f>
        <v>0</v>
      </c>
      <c r="D24" s="3"/>
    </row>
    <row r="25" spans="1:4">
      <c r="A25" s="7"/>
      <c r="B25" s="13"/>
      <c r="C25" s="13"/>
      <c r="D25" s="3"/>
    </row>
    <row r="26" spans="1:4">
      <c r="A26" s="7" t="s">
        <v>13</v>
      </c>
      <c r="B26" s="13"/>
      <c r="C26" s="13"/>
      <c r="D26" s="3"/>
    </row>
    <row r="27" spans="1:4">
      <c r="A27" s="4" t="s">
        <v>150</v>
      </c>
      <c r="B27" s="12"/>
      <c r="C27" s="12">
        <f>C19 + C24 + C25</f>
        <v>0</v>
      </c>
      <c r="D27" s="3"/>
    </row>
    <row r="28" spans="1:4">
      <c r="A28" s="7" t="s">
        <v>13</v>
      </c>
      <c r="B28" s="13"/>
      <c r="C28" s="13"/>
      <c r="D28" s="3"/>
    </row>
    <row r="29" spans="1:4">
      <c r="A29" s="7"/>
      <c r="B29" s="13"/>
      <c r="C29" s="13"/>
      <c r="D29" s="3"/>
    </row>
    <row r="30" spans="1:4">
      <c r="A30" s="7"/>
      <c r="B30" s="13"/>
      <c r="C30" s="13"/>
      <c r="D30" s="3"/>
    </row>
    <row r="31" spans="1:4">
      <c r="A31" s="6" t="s">
        <v>151</v>
      </c>
      <c r="B31" s="17" t="s">
        <v>52</v>
      </c>
      <c r="C31" s="17" t="s">
        <v>55</v>
      </c>
      <c r="D31" s="3"/>
    </row>
    <row r="32" spans="1:4">
      <c r="A32" s="7" t="s">
        <v>59</v>
      </c>
      <c r="B32" s="13">
        <f>(Rozpočet!E80)</f>
        <v>0</v>
      </c>
      <c r="C32" s="13">
        <f>(Rozpočet!H80)</f>
        <v>0</v>
      </c>
      <c r="D32" s="3"/>
    </row>
    <row r="33" spans="1:4">
      <c r="A33" s="7" t="s">
        <v>152</v>
      </c>
      <c r="B33" s="13">
        <f>(Rozpočet!E21)</f>
        <v>0</v>
      </c>
      <c r="C33" s="13">
        <f>(Rozpočet!H21)</f>
        <v>0</v>
      </c>
      <c r="D33" s="3"/>
    </row>
    <row r="34" spans="1:4">
      <c r="A34" s="7" t="s">
        <v>153</v>
      </c>
      <c r="B34" s="13">
        <f>(Rozpočet!E40)</f>
        <v>0</v>
      </c>
      <c r="C34" s="13">
        <f>(Rozpočet!H40)</f>
        <v>0</v>
      </c>
      <c r="D34" s="3"/>
    </row>
    <row r="35" spans="1:4">
      <c r="A35" s="7" t="s">
        <v>154</v>
      </c>
      <c r="B35" s="13">
        <f>(Rozpočet!E59)</f>
        <v>0</v>
      </c>
      <c r="C35" s="13">
        <f>(Rozpočet!H59)</f>
        <v>0</v>
      </c>
      <c r="D35" s="3"/>
    </row>
    <row r="36" spans="1:4">
      <c r="A36" s="7" t="s">
        <v>155</v>
      </c>
      <c r="B36" s="13">
        <f>(Rozpočet!E78)</f>
        <v>0</v>
      </c>
      <c r="C36" s="13">
        <f>(Rozpočet!H78)</f>
        <v>0</v>
      </c>
      <c r="D36" s="3"/>
    </row>
    <row r="37" spans="1:4">
      <c r="A37" s="7" t="s">
        <v>90</v>
      </c>
      <c r="B37" s="13">
        <f>(Rozpočet!E87)</f>
        <v>0</v>
      </c>
      <c r="C37" s="13">
        <f>(Rozpočet!H87)</f>
        <v>0</v>
      </c>
      <c r="D37" s="3"/>
    </row>
    <row r="38" spans="1:4">
      <c r="A38" s="7" t="s">
        <v>92</v>
      </c>
      <c r="B38" s="13">
        <f>(Rozpočet!E140)</f>
        <v>0</v>
      </c>
      <c r="C38" s="13">
        <f>(Rozpočet!H140)</f>
        <v>0</v>
      </c>
      <c r="D38" s="3"/>
    </row>
    <row r="39" spans="1:4">
      <c r="A39" s="7" t="s">
        <v>156</v>
      </c>
      <c r="B39" s="13">
        <f>(Rozpočet!E117)</f>
        <v>0</v>
      </c>
      <c r="C39" s="13">
        <f>(Rozpočet!H117)</f>
        <v>0</v>
      </c>
      <c r="D39" s="3"/>
    </row>
    <row r="40" spans="1:4">
      <c r="A40" s="7" t="s">
        <v>157</v>
      </c>
      <c r="B40" s="13">
        <f>(Rozpočet!E121)</f>
        <v>0</v>
      </c>
      <c r="C40" s="13">
        <f>(Rozpočet!H121)</f>
        <v>0</v>
      </c>
      <c r="D40" s="3"/>
    </row>
    <row r="41" spans="1:4">
      <c r="A41" s="7" t="s">
        <v>158</v>
      </c>
      <c r="B41" s="13">
        <f>(Rozpočet!E125)</f>
        <v>0</v>
      </c>
      <c r="C41" s="13">
        <f>(Rozpočet!H125)</f>
        <v>0</v>
      </c>
      <c r="D41" s="3"/>
    </row>
    <row r="42" spans="1:4">
      <c r="A42" s="7" t="s">
        <v>159</v>
      </c>
      <c r="B42" s="13">
        <f>(Rozpočet!E132)</f>
        <v>0</v>
      </c>
      <c r="C42" s="13">
        <f>(Rozpočet!H132)</f>
        <v>0</v>
      </c>
      <c r="D42" s="3"/>
    </row>
    <row r="43" spans="1:4">
      <c r="A43" s="7" t="s">
        <v>160</v>
      </c>
      <c r="B43" s="13">
        <f>(Rozpočet!E138)</f>
        <v>0</v>
      </c>
      <c r="C43" s="13">
        <f>(Rozpočet!H138)</f>
        <v>0</v>
      </c>
      <c r="D43" s="3"/>
    </row>
    <row r="44" spans="1:4">
      <c r="A44" s="7" t="s">
        <v>13</v>
      </c>
      <c r="B44" s="13"/>
      <c r="C44" s="13"/>
      <c r="D44" s="3"/>
    </row>
    <row r="45" spans="1:4" ht="15.75">
      <c r="A45" s="18" t="s">
        <v>13</v>
      </c>
      <c r="B45" s="19"/>
      <c r="C45" s="19"/>
      <c r="D45" s="3"/>
    </row>
    <row r="46" spans="1:4">
      <c r="A46" s="7" t="s">
        <v>13</v>
      </c>
      <c r="B46" s="13"/>
      <c r="C46" s="13"/>
      <c r="D46" s="3"/>
    </row>
    <row r="47" spans="1:4">
      <c r="A47" s="7" t="s">
        <v>13</v>
      </c>
      <c r="B47" s="13"/>
      <c r="C47" s="13"/>
      <c r="D47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abSelected="1" workbookViewId="0">
      <pane ySplit="1" topLeftCell="A2" activePane="bottomLeft" state="frozen"/>
      <selection pane="bottomLeft" activeCell="J143" sqref="A1:J143"/>
    </sheetView>
  </sheetViews>
  <sheetFormatPr defaultRowHeight="15"/>
  <cols>
    <col min="1" max="1" width="67.7109375" style="1" bestFit="1" customWidth="1"/>
    <col min="2" max="2" width="5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3.5703125" style="1" bestFit="1" customWidth="1"/>
    <col min="7" max="7" width="7.85546875" style="10" bestFit="1" customWidth="1"/>
    <col min="8" max="8" width="12.5703125" style="10" bestFit="1" customWidth="1"/>
    <col min="9" max="9" width="8.85546875" style="10" bestFit="1" customWidth="1"/>
    <col min="10" max="10" width="11.42578125" style="10" bestFit="1" customWidth="1"/>
    <col min="13" max="13" width="11" style="9" hidden="1" customWidth="1"/>
  </cols>
  <sheetData>
    <row r="1" spans="1:13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2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3"/>
      <c r="L1" s="3"/>
      <c r="M1" s="9">
        <f>Parametry!B31/100*E91+Parametry!B31/100*E93+Parametry!B31/100*E96+Parametry!B31/100*E97+Parametry!B31/100*E98+Parametry!B31/100*E101+Parametry!B31/100*E102+Parametry!B31/100*E103+Parametry!B31/100*E104+Parametry!B31/100*E105+Parametry!B31/100*E106+Parametry!B31/100*E107+Parametry!B31/100*E109+Parametry!B31/100*E110+Parametry!B31/100*E111+Parametry!B31/100*E112+Parametry!B31/100*E113+Parametry!B31/100*E114+Parametry!B31/100*E115+Parametry!B32/100*E116+Parametry!B32/100*E120+Parametry!B32/100*E124</f>
        <v>0</v>
      </c>
    </row>
    <row r="2" spans="1:13">
      <c r="A2" s="4" t="s">
        <v>59</v>
      </c>
      <c r="B2" s="4" t="s">
        <v>13</v>
      </c>
      <c r="C2" s="12"/>
      <c r="D2" s="12"/>
      <c r="E2" s="12"/>
      <c r="F2" s="4" t="s">
        <v>13</v>
      </c>
      <c r="G2" s="12"/>
      <c r="H2" s="12"/>
      <c r="I2" s="12"/>
      <c r="J2" s="12"/>
      <c r="K2" s="3"/>
      <c r="L2" s="3"/>
    </row>
    <row r="3" spans="1:13">
      <c r="A3" s="7" t="s">
        <v>13</v>
      </c>
      <c r="B3" s="7" t="s">
        <v>13</v>
      </c>
      <c r="C3" s="13"/>
      <c r="D3" s="13"/>
      <c r="E3" s="13"/>
      <c r="F3" s="7" t="s">
        <v>13</v>
      </c>
      <c r="G3" s="13"/>
      <c r="H3" s="13"/>
      <c r="I3" s="13">
        <f>D3+G3</f>
        <v>0</v>
      </c>
      <c r="J3" s="13">
        <f>E3+H3</f>
        <v>0</v>
      </c>
      <c r="K3" s="3"/>
      <c r="L3" s="3"/>
    </row>
    <row r="4" spans="1:13">
      <c r="A4" s="6" t="s">
        <v>60</v>
      </c>
      <c r="B4" s="6" t="s">
        <v>13</v>
      </c>
      <c r="C4" s="14"/>
      <c r="D4" s="14"/>
      <c r="E4" s="14"/>
      <c r="F4" s="6" t="s">
        <v>13</v>
      </c>
      <c r="G4" s="14"/>
      <c r="H4" s="14"/>
      <c r="I4" s="14"/>
      <c r="J4" s="14"/>
      <c r="K4" s="3"/>
      <c r="L4" s="3"/>
    </row>
    <row r="5" spans="1:13">
      <c r="A5" s="7" t="s">
        <v>61</v>
      </c>
      <c r="B5" s="7" t="s">
        <v>62</v>
      </c>
      <c r="C5" s="13">
        <v>1</v>
      </c>
      <c r="D5" s="13">
        <v>0</v>
      </c>
      <c r="E5" s="13">
        <f t="shared" ref="E5:E20" si="0">C5*D5</f>
        <v>0</v>
      </c>
      <c r="F5" s="7" t="s">
        <v>13</v>
      </c>
      <c r="G5" s="13">
        <v>0</v>
      </c>
      <c r="H5" s="13">
        <f t="shared" ref="H5:H20" si="1">C5*G5</f>
        <v>0</v>
      </c>
      <c r="I5" s="13">
        <f t="shared" ref="I5:I20" si="2">D5+G5</f>
        <v>0</v>
      </c>
      <c r="J5" s="13">
        <f t="shared" ref="J5:J20" si="3">E5+H5</f>
        <v>0</v>
      </c>
      <c r="K5" s="3"/>
      <c r="L5" s="3"/>
    </row>
    <row r="6" spans="1:13">
      <c r="A6" s="7" t="s">
        <v>63</v>
      </c>
      <c r="B6" s="7" t="s">
        <v>64</v>
      </c>
      <c r="C6" s="13">
        <v>1</v>
      </c>
      <c r="D6" s="13">
        <v>0</v>
      </c>
      <c r="E6" s="13">
        <f t="shared" si="0"/>
        <v>0</v>
      </c>
      <c r="F6" s="7" t="s">
        <v>13</v>
      </c>
      <c r="G6" s="13">
        <v>0</v>
      </c>
      <c r="H6" s="13">
        <f t="shared" si="1"/>
        <v>0</v>
      </c>
      <c r="I6" s="13">
        <f t="shared" si="2"/>
        <v>0</v>
      </c>
      <c r="J6" s="13">
        <f t="shared" si="3"/>
        <v>0</v>
      </c>
      <c r="K6" s="3"/>
      <c r="L6" s="3"/>
    </row>
    <row r="7" spans="1:13">
      <c r="A7" s="7" t="s">
        <v>65</v>
      </c>
      <c r="B7" s="7" t="s">
        <v>64</v>
      </c>
      <c r="C7" s="13">
        <v>4</v>
      </c>
      <c r="D7" s="13">
        <v>0</v>
      </c>
      <c r="E7" s="13">
        <f t="shared" si="0"/>
        <v>0</v>
      </c>
      <c r="F7" s="7" t="s">
        <v>13</v>
      </c>
      <c r="G7" s="13">
        <v>0</v>
      </c>
      <c r="H7" s="13">
        <f t="shared" si="1"/>
        <v>0</v>
      </c>
      <c r="I7" s="13">
        <f t="shared" si="2"/>
        <v>0</v>
      </c>
      <c r="J7" s="13">
        <f t="shared" si="3"/>
        <v>0</v>
      </c>
      <c r="K7" s="3"/>
      <c r="L7" s="3"/>
    </row>
    <row r="8" spans="1:13">
      <c r="A8" s="7" t="s">
        <v>66</v>
      </c>
      <c r="B8" s="7" t="s">
        <v>62</v>
      </c>
      <c r="C8" s="13">
        <v>5</v>
      </c>
      <c r="D8" s="13">
        <v>0</v>
      </c>
      <c r="E8" s="13">
        <f t="shared" si="0"/>
        <v>0</v>
      </c>
      <c r="F8" s="7" t="s">
        <v>13</v>
      </c>
      <c r="G8" s="13">
        <v>0</v>
      </c>
      <c r="H8" s="13">
        <f t="shared" si="1"/>
        <v>0</v>
      </c>
      <c r="I8" s="13">
        <f t="shared" si="2"/>
        <v>0</v>
      </c>
      <c r="J8" s="13">
        <f t="shared" si="3"/>
        <v>0</v>
      </c>
      <c r="K8" s="3"/>
      <c r="L8" s="3"/>
    </row>
    <row r="9" spans="1:13">
      <c r="A9" s="7" t="s">
        <v>67</v>
      </c>
      <c r="B9" s="7" t="s">
        <v>62</v>
      </c>
      <c r="C9" s="13">
        <v>2</v>
      </c>
      <c r="D9" s="13">
        <v>0</v>
      </c>
      <c r="E9" s="13">
        <f t="shared" si="0"/>
        <v>0</v>
      </c>
      <c r="F9" s="7" t="s">
        <v>13</v>
      </c>
      <c r="G9" s="13">
        <v>0</v>
      </c>
      <c r="H9" s="13">
        <f t="shared" si="1"/>
        <v>0</v>
      </c>
      <c r="I9" s="13">
        <f t="shared" si="2"/>
        <v>0</v>
      </c>
      <c r="J9" s="13">
        <f t="shared" si="3"/>
        <v>0</v>
      </c>
      <c r="K9" s="3"/>
      <c r="L9" s="3"/>
    </row>
    <row r="10" spans="1:13">
      <c r="A10" s="7" t="s">
        <v>68</v>
      </c>
      <c r="B10" s="7" t="s">
        <v>62</v>
      </c>
      <c r="C10" s="13">
        <v>1</v>
      </c>
      <c r="D10" s="13">
        <v>0</v>
      </c>
      <c r="E10" s="13">
        <f t="shared" si="0"/>
        <v>0</v>
      </c>
      <c r="F10" s="7" t="s">
        <v>13</v>
      </c>
      <c r="G10" s="13">
        <v>0</v>
      </c>
      <c r="H10" s="13">
        <f t="shared" si="1"/>
        <v>0</v>
      </c>
      <c r="I10" s="13">
        <f t="shared" si="2"/>
        <v>0</v>
      </c>
      <c r="J10" s="13">
        <f t="shared" si="3"/>
        <v>0</v>
      </c>
      <c r="K10" s="3"/>
      <c r="L10" s="3"/>
    </row>
    <row r="11" spans="1:13">
      <c r="A11" s="7" t="s">
        <v>69</v>
      </c>
      <c r="B11" s="7" t="s">
        <v>62</v>
      </c>
      <c r="C11" s="13">
        <v>1</v>
      </c>
      <c r="D11" s="13">
        <v>0</v>
      </c>
      <c r="E11" s="13">
        <f t="shared" si="0"/>
        <v>0</v>
      </c>
      <c r="F11" s="7" t="s">
        <v>13</v>
      </c>
      <c r="G11" s="13">
        <v>0</v>
      </c>
      <c r="H11" s="13">
        <f t="shared" si="1"/>
        <v>0</v>
      </c>
      <c r="I11" s="13">
        <f t="shared" si="2"/>
        <v>0</v>
      </c>
      <c r="J11" s="13">
        <f t="shared" si="3"/>
        <v>0</v>
      </c>
      <c r="K11" s="3"/>
      <c r="L11" s="3"/>
    </row>
    <row r="12" spans="1:13">
      <c r="A12" s="7" t="s">
        <v>70</v>
      </c>
      <c r="B12" s="7" t="s">
        <v>64</v>
      </c>
      <c r="C12" s="13">
        <v>1</v>
      </c>
      <c r="D12" s="13">
        <v>0</v>
      </c>
      <c r="E12" s="13">
        <f t="shared" si="0"/>
        <v>0</v>
      </c>
      <c r="F12" s="7" t="s">
        <v>13</v>
      </c>
      <c r="G12" s="13">
        <v>0</v>
      </c>
      <c r="H12" s="13">
        <f t="shared" si="1"/>
        <v>0</v>
      </c>
      <c r="I12" s="13">
        <f t="shared" si="2"/>
        <v>0</v>
      </c>
      <c r="J12" s="13">
        <f t="shared" si="3"/>
        <v>0</v>
      </c>
      <c r="K12" s="3"/>
      <c r="L12" s="3"/>
    </row>
    <row r="13" spans="1:13">
      <c r="A13" s="7" t="s">
        <v>71</v>
      </c>
      <c r="B13" s="7" t="s">
        <v>72</v>
      </c>
      <c r="C13" s="13">
        <v>1</v>
      </c>
      <c r="D13" s="13">
        <v>0</v>
      </c>
      <c r="E13" s="13">
        <f t="shared" si="0"/>
        <v>0</v>
      </c>
      <c r="F13" s="7" t="s">
        <v>13</v>
      </c>
      <c r="G13" s="13">
        <v>0</v>
      </c>
      <c r="H13" s="13">
        <f t="shared" si="1"/>
        <v>0</v>
      </c>
      <c r="I13" s="13">
        <f t="shared" si="2"/>
        <v>0</v>
      </c>
      <c r="J13" s="13">
        <f t="shared" si="3"/>
        <v>0</v>
      </c>
      <c r="K13" s="3"/>
      <c r="L13" s="3"/>
    </row>
    <row r="14" spans="1:13">
      <c r="A14" s="7" t="s">
        <v>73</v>
      </c>
      <c r="B14" s="7" t="s">
        <v>62</v>
      </c>
      <c r="C14" s="13">
        <v>100</v>
      </c>
      <c r="D14" s="13">
        <v>0</v>
      </c>
      <c r="E14" s="13">
        <f t="shared" si="0"/>
        <v>0</v>
      </c>
      <c r="F14" s="7" t="s">
        <v>13</v>
      </c>
      <c r="G14" s="13">
        <v>0</v>
      </c>
      <c r="H14" s="13">
        <f t="shared" si="1"/>
        <v>0</v>
      </c>
      <c r="I14" s="13">
        <f t="shared" si="2"/>
        <v>0</v>
      </c>
      <c r="J14" s="13">
        <f t="shared" si="3"/>
        <v>0</v>
      </c>
      <c r="K14" s="3"/>
      <c r="L14" s="3"/>
    </row>
    <row r="15" spans="1:13">
      <c r="A15" s="7" t="s">
        <v>74</v>
      </c>
      <c r="B15" s="7" t="s">
        <v>62</v>
      </c>
      <c r="C15" s="13">
        <v>10</v>
      </c>
      <c r="D15" s="13">
        <v>0</v>
      </c>
      <c r="E15" s="13">
        <f t="shared" si="0"/>
        <v>0</v>
      </c>
      <c r="F15" s="7" t="s">
        <v>13</v>
      </c>
      <c r="G15" s="13">
        <v>0</v>
      </c>
      <c r="H15" s="13">
        <f t="shared" si="1"/>
        <v>0</v>
      </c>
      <c r="I15" s="13">
        <f t="shared" si="2"/>
        <v>0</v>
      </c>
      <c r="J15" s="13">
        <f t="shared" si="3"/>
        <v>0</v>
      </c>
      <c r="K15" s="3"/>
      <c r="L15" s="3"/>
    </row>
    <row r="16" spans="1:13">
      <c r="A16" s="7" t="s">
        <v>75</v>
      </c>
      <c r="B16" s="7" t="s">
        <v>76</v>
      </c>
      <c r="C16" s="13">
        <v>50</v>
      </c>
      <c r="D16" s="13">
        <v>0</v>
      </c>
      <c r="E16" s="13">
        <f t="shared" si="0"/>
        <v>0</v>
      </c>
      <c r="F16" s="7" t="s">
        <v>13</v>
      </c>
      <c r="G16" s="13">
        <v>0</v>
      </c>
      <c r="H16" s="13">
        <f t="shared" si="1"/>
        <v>0</v>
      </c>
      <c r="I16" s="13">
        <f t="shared" si="2"/>
        <v>0</v>
      </c>
      <c r="J16" s="13">
        <f t="shared" si="3"/>
        <v>0</v>
      </c>
      <c r="K16" s="3"/>
      <c r="L16" s="3"/>
    </row>
    <row r="17" spans="1:12">
      <c r="A17" s="7" t="s">
        <v>77</v>
      </c>
      <c r="B17" s="7" t="s">
        <v>76</v>
      </c>
      <c r="C17" s="13">
        <v>50</v>
      </c>
      <c r="D17" s="13">
        <v>0</v>
      </c>
      <c r="E17" s="13">
        <f t="shared" si="0"/>
        <v>0</v>
      </c>
      <c r="F17" s="7" t="s">
        <v>13</v>
      </c>
      <c r="G17" s="13">
        <v>0</v>
      </c>
      <c r="H17" s="13">
        <f t="shared" si="1"/>
        <v>0</v>
      </c>
      <c r="I17" s="13">
        <f t="shared" si="2"/>
        <v>0</v>
      </c>
      <c r="J17" s="13">
        <f t="shared" si="3"/>
        <v>0</v>
      </c>
      <c r="K17" s="3"/>
      <c r="L17" s="3"/>
    </row>
    <row r="18" spans="1:12">
      <c r="A18" s="7" t="s">
        <v>78</v>
      </c>
      <c r="B18" s="7" t="s">
        <v>76</v>
      </c>
      <c r="C18" s="13">
        <v>10</v>
      </c>
      <c r="D18" s="13">
        <v>0</v>
      </c>
      <c r="E18" s="13">
        <f t="shared" si="0"/>
        <v>0</v>
      </c>
      <c r="F18" s="7" t="s">
        <v>13</v>
      </c>
      <c r="G18" s="13">
        <v>0</v>
      </c>
      <c r="H18" s="13">
        <f t="shared" si="1"/>
        <v>0</v>
      </c>
      <c r="I18" s="13">
        <f t="shared" si="2"/>
        <v>0</v>
      </c>
      <c r="J18" s="13">
        <f t="shared" si="3"/>
        <v>0</v>
      </c>
      <c r="K18" s="3"/>
      <c r="L18" s="3"/>
    </row>
    <row r="19" spans="1:12">
      <c r="A19" s="7" t="s">
        <v>79</v>
      </c>
      <c r="B19" s="7" t="s">
        <v>80</v>
      </c>
      <c r="C19" s="13">
        <v>200</v>
      </c>
      <c r="D19" s="13">
        <v>0</v>
      </c>
      <c r="E19" s="13">
        <f t="shared" si="0"/>
        <v>0</v>
      </c>
      <c r="F19" s="7" t="s">
        <v>13</v>
      </c>
      <c r="G19" s="13">
        <v>0</v>
      </c>
      <c r="H19" s="13">
        <f t="shared" si="1"/>
        <v>0</v>
      </c>
      <c r="I19" s="13">
        <f t="shared" si="2"/>
        <v>0</v>
      </c>
      <c r="J19" s="13">
        <f t="shared" si="3"/>
        <v>0</v>
      </c>
      <c r="K19" s="3"/>
      <c r="L19" s="3"/>
    </row>
    <row r="20" spans="1:12">
      <c r="A20" s="7" t="s">
        <v>81</v>
      </c>
      <c r="B20" s="7" t="s">
        <v>62</v>
      </c>
      <c r="C20" s="13">
        <v>1</v>
      </c>
      <c r="D20" s="13">
        <v>0</v>
      </c>
      <c r="E20" s="13">
        <f t="shared" si="0"/>
        <v>0</v>
      </c>
      <c r="F20" s="7" t="s">
        <v>13</v>
      </c>
      <c r="G20" s="13">
        <v>0</v>
      </c>
      <c r="H20" s="13">
        <f t="shared" si="1"/>
        <v>0</v>
      </c>
      <c r="I20" s="13">
        <f t="shared" si="2"/>
        <v>0</v>
      </c>
      <c r="J20" s="13">
        <f t="shared" si="3"/>
        <v>0</v>
      </c>
      <c r="K20" s="3"/>
      <c r="L20" s="3"/>
    </row>
    <row r="21" spans="1:12">
      <c r="A21" s="6" t="s">
        <v>82</v>
      </c>
      <c r="B21" s="6" t="s">
        <v>13</v>
      </c>
      <c r="C21" s="14"/>
      <c r="D21" s="14"/>
      <c r="E21" s="14">
        <f>SUM(E5:E20)</f>
        <v>0</v>
      </c>
      <c r="F21" s="6" t="s">
        <v>13</v>
      </c>
      <c r="G21" s="14"/>
      <c r="H21" s="14">
        <f>SUM(H5:H20)</f>
        <v>0</v>
      </c>
      <c r="I21" s="14"/>
      <c r="J21" s="14">
        <f>SUM(J5:J20)</f>
        <v>0</v>
      </c>
      <c r="K21" s="3"/>
      <c r="L21" s="3"/>
    </row>
    <row r="22" spans="1:12">
      <c r="A22" s="7" t="s">
        <v>13</v>
      </c>
      <c r="B22" s="7" t="s">
        <v>13</v>
      </c>
      <c r="C22" s="13"/>
      <c r="D22" s="13"/>
      <c r="E22" s="13"/>
      <c r="F22" s="7" t="s">
        <v>13</v>
      </c>
      <c r="G22" s="13"/>
      <c r="H22" s="13"/>
      <c r="I22" s="13">
        <f>D22+G22</f>
        <v>0</v>
      </c>
      <c r="J22" s="13">
        <f>E22+H22</f>
        <v>0</v>
      </c>
      <c r="K22" s="3"/>
      <c r="L22" s="3"/>
    </row>
    <row r="23" spans="1:12">
      <c r="A23" s="6" t="s">
        <v>83</v>
      </c>
      <c r="B23" s="6" t="s">
        <v>13</v>
      </c>
      <c r="C23" s="14"/>
      <c r="D23" s="14"/>
      <c r="E23" s="14"/>
      <c r="F23" s="6" t="s">
        <v>13</v>
      </c>
      <c r="G23" s="14"/>
      <c r="H23" s="14"/>
      <c r="I23" s="14"/>
      <c r="J23" s="14"/>
      <c r="K23" s="3"/>
      <c r="L23" s="3"/>
    </row>
    <row r="24" spans="1:12">
      <c r="A24" s="7" t="s">
        <v>61</v>
      </c>
      <c r="B24" s="7" t="s">
        <v>62</v>
      </c>
      <c r="C24" s="13">
        <v>1</v>
      </c>
      <c r="D24" s="13">
        <v>0</v>
      </c>
      <c r="E24" s="13">
        <f t="shared" ref="E24:E39" si="4">C24*D24</f>
        <v>0</v>
      </c>
      <c r="F24" s="7" t="s">
        <v>13</v>
      </c>
      <c r="G24" s="13">
        <v>0</v>
      </c>
      <c r="H24" s="13">
        <f t="shared" ref="H24:H39" si="5">C24*G24</f>
        <v>0</v>
      </c>
      <c r="I24" s="13">
        <f t="shared" ref="I24:I39" si="6">D24+G24</f>
        <v>0</v>
      </c>
      <c r="J24" s="13">
        <f t="shared" ref="J24:J39" si="7">E24+H24</f>
        <v>0</v>
      </c>
      <c r="K24" s="3"/>
      <c r="L24" s="3"/>
    </row>
    <row r="25" spans="1:12">
      <c r="A25" s="7" t="s">
        <v>63</v>
      </c>
      <c r="B25" s="7" t="s">
        <v>64</v>
      </c>
      <c r="C25" s="13">
        <v>1</v>
      </c>
      <c r="D25" s="13">
        <v>0</v>
      </c>
      <c r="E25" s="13">
        <f t="shared" si="4"/>
        <v>0</v>
      </c>
      <c r="F25" s="7" t="s">
        <v>13</v>
      </c>
      <c r="G25" s="13">
        <v>0</v>
      </c>
      <c r="H25" s="13">
        <f t="shared" si="5"/>
        <v>0</v>
      </c>
      <c r="I25" s="13">
        <f t="shared" si="6"/>
        <v>0</v>
      </c>
      <c r="J25" s="13">
        <f t="shared" si="7"/>
        <v>0</v>
      </c>
      <c r="K25" s="3"/>
      <c r="L25" s="3"/>
    </row>
    <row r="26" spans="1:12">
      <c r="A26" s="7" t="s">
        <v>65</v>
      </c>
      <c r="B26" s="7" t="s">
        <v>64</v>
      </c>
      <c r="C26" s="13">
        <v>4</v>
      </c>
      <c r="D26" s="13">
        <v>0</v>
      </c>
      <c r="E26" s="13">
        <f t="shared" si="4"/>
        <v>0</v>
      </c>
      <c r="F26" s="7" t="s">
        <v>13</v>
      </c>
      <c r="G26" s="13">
        <v>0</v>
      </c>
      <c r="H26" s="13">
        <f t="shared" si="5"/>
        <v>0</v>
      </c>
      <c r="I26" s="13">
        <f t="shared" si="6"/>
        <v>0</v>
      </c>
      <c r="J26" s="13">
        <f t="shared" si="7"/>
        <v>0</v>
      </c>
      <c r="K26" s="3"/>
      <c r="L26" s="3"/>
    </row>
    <row r="27" spans="1:12">
      <c r="A27" s="7" t="s">
        <v>66</v>
      </c>
      <c r="B27" s="7" t="s">
        <v>62</v>
      </c>
      <c r="C27" s="13">
        <v>5</v>
      </c>
      <c r="D27" s="13">
        <v>0</v>
      </c>
      <c r="E27" s="13">
        <f t="shared" si="4"/>
        <v>0</v>
      </c>
      <c r="F27" s="7" t="s">
        <v>13</v>
      </c>
      <c r="G27" s="13">
        <v>0</v>
      </c>
      <c r="H27" s="13">
        <f t="shared" si="5"/>
        <v>0</v>
      </c>
      <c r="I27" s="13">
        <f t="shared" si="6"/>
        <v>0</v>
      </c>
      <c r="J27" s="13">
        <f t="shared" si="7"/>
        <v>0</v>
      </c>
      <c r="K27" s="3"/>
      <c r="L27" s="3"/>
    </row>
    <row r="28" spans="1:12">
      <c r="A28" s="7" t="s">
        <v>67</v>
      </c>
      <c r="B28" s="7" t="s">
        <v>62</v>
      </c>
      <c r="C28" s="13">
        <v>2</v>
      </c>
      <c r="D28" s="13">
        <v>0</v>
      </c>
      <c r="E28" s="13">
        <f t="shared" si="4"/>
        <v>0</v>
      </c>
      <c r="F28" s="7" t="s">
        <v>13</v>
      </c>
      <c r="G28" s="13">
        <v>0</v>
      </c>
      <c r="H28" s="13">
        <f t="shared" si="5"/>
        <v>0</v>
      </c>
      <c r="I28" s="13">
        <f t="shared" si="6"/>
        <v>0</v>
      </c>
      <c r="J28" s="13">
        <f t="shared" si="7"/>
        <v>0</v>
      </c>
      <c r="K28" s="3"/>
      <c r="L28" s="3"/>
    </row>
    <row r="29" spans="1:12">
      <c r="A29" s="7" t="s">
        <v>68</v>
      </c>
      <c r="B29" s="7" t="s">
        <v>62</v>
      </c>
      <c r="C29" s="13">
        <v>1</v>
      </c>
      <c r="D29" s="13">
        <v>0</v>
      </c>
      <c r="E29" s="13">
        <f t="shared" si="4"/>
        <v>0</v>
      </c>
      <c r="F29" s="7" t="s">
        <v>13</v>
      </c>
      <c r="G29" s="13">
        <v>0</v>
      </c>
      <c r="H29" s="13">
        <f t="shared" si="5"/>
        <v>0</v>
      </c>
      <c r="I29" s="13">
        <f t="shared" si="6"/>
        <v>0</v>
      </c>
      <c r="J29" s="13">
        <f t="shared" si="7"/>
        <v>0</v>
      </c>
      <c r="K29" s="3"/>
      <c r="L29" s="3"/>
    </row>
    <row r="30" spans="1:12">
      <c r="A30" s="7" t="s">
        <v>69</v>
      </c>
      <c r="B30" s="7" t="s">
        <v>62</v>
      </c>
      <c r="C30" s="13">
        <v>1</v>
      </c>
      <c r="D30" s="13">
        <v>0</v>
      </c>
      <c r="E30" s="13">
        <f t="shared" si="4"/>
        <v>0</v>
      </c>
      <c r="F30" s="7" t="s">
        <v>13</v>
      </c>
      <c r="G30" s="13">
        <v>0</v>
      </c>
      <c r="H30" s="13">
        <f t="shared" si="5"/>
        <v>0</v>
      </c>
      <c r="I30" s="13">
        <f t="shared" si="6"/>
        <v>0</v>
      </c>
      <c r="J30" s="13">
        <f t="shared" si="7"/>
        <v>0</v>
      </c>
      <c r="K30" s="3"/>
      <c r="L30" s="3"/>
    </row>
    <row r="31" spans="1:12">
      <c r="A31" s="7" t="s">
        <v>70</v>
      </c>
      <c r="B31" s="7" t="s">
        <v>64</v>
      </c>
      <c r="C31" s="13">
        <v>1</v>
      </c>
      <c r="D31" s="13">
        <v>0</v>
      </c>
      <c r="E31" s="13">
        <f t="shared" si="4"/>
        <v>0</v>
      </c>
      <c r="F31" s="7" t="s">
        <v>13</v>
      </c>
      <c r="G31" s="13">
        <v>0</v>
      </c>
      <c r="H31" s="13">
        <f t="shared" si="5"/>
        <v>0</v>
      </c>
      <c r="I31" s="13">
        <f t="shared" si="6"/>
        <v>0</v>
      </c>
      <c r="J31" s="13">
        <f t="shared" si="7"/>
        <v>0</v>
      </c>
      <c r="K31" s="3"/>
      <c r="L31" s="3"/>
    </row>
    <row r="32" spans="1:12">
      <c r="A32" s="7" t="s">
        <v>71</v>
      </c>
      <c r="B32" s="7" t="s">
        <v>72</v>
      </c>
      <c r="C32" s="13">
        <v>1</v>
      </c>
      <c r="D32" s="13">
        <v>0</v>
      </c>
      <c r="E32" s="13">
        <f t="shared" si="4"/>
        <v>0</v>
      </c>
      <c r="F32" s="7" t="s">
        <v>13</v>
      </c>
      <c r="G32" s="13">
        <v>0</v>
      </c>
      <c r="H32" s="13">
        <f t="shared" si="5"/>
        <v>0</v>
      </c>
      <c r="I32" s="13">
        <f t="shared" si="6"/>
        <v>0</v>
      </c>
      <c r="J32" s="13">
        <f t="shared" si="7"/>
        <v>0</v>
      </c>
      <c r="K32" s="3"/>
      <c r="L32" s="3"/>
    </row>
    <row r="33" spans="1:12">
      <c r="A33" s="7" t="s">
        <v>73</v>
      </c>
      <c r="B33" s="7" t="s">
        <v>62</v>
      </c>
      <c r="C33" s="13">
        <v>100</v>
      </c>
      <c r="D33" s="13">
        <v>0</v>
      </c>
      <c r="E33" s="13">
        <f t="shared" si="4"/>
        <v>0</v>
      </c>
      <c r="F33" s="7" t="s">
        <v>13</v>
      </c>
      <c r="G33" s="13">
        <v>0</v>
      </c>
      <c r="H33" s="13">
        <f t="shared" si="5"/>
        <v>0</v>
      </c>
      <c r="I33" s="13">
        <f t="shared" si="6"/>
        <v>0</v>
      </c>
      <c r="J33" s="13">
        <f t="shared" si="7"/>
        <v>0</v>
      </c>
      <c r="K33" s="3"/>
      <c r="L33" s="3"/>
    </row>
    <row r="34" spans="1:12">
      <c r="A34" s="7" t="s">
        <v>74</v>
      </c>
      <c r="B34" s="7" t="s">
        <v>62</v>
      </c>
      <c r="C34" s="13">
        <v>10</v>
      </c>
      <c r="D34" s="13">
        <v>0</v>
      </c>
      <c r="E34" s="13">
        <f t="shared" si="4"/>
        <v>0</v>
      </c>
      <c r="F34" s="7" t="s">
        <v>13</v>
      </c>
      <c r="G34" s="13">
        <v>0</v>
      </c>
      <c r="H34" s="13">
        <f t="shared" si="5"/>
        <v>0</v>
      </c>
      <c r="I34" s="13">
        <f t="shared" si="6"/>
        <v>0</v>
      </c>
      <c r="J34" s="13">
        <f t="shared" si="7"/>
        <v>0</v>
      </c>
      <c r="K34" s="3"/>
      <c r="L34" s="3"/>
    </row>
    <row r="35" spans="1:12">
      <c r="A35" s="7" t="s">
        <v>75</v>
      </c>
      <c r="B35" s="7" t="s">
        <v>76</v>
      </c>
      <c r="C35" s="13">
        <v>50</v>
      </c>
      <c r="D35" s="13">
        <v>0</v>
      </c>
      <c r="E35" s="13">
        <f t="shared" si="4"/>
        <v>0</v>
      </c>
      <c r="F35" s="7" t="s">
        <v>13</v>
      </c>
      <c r="G35" s="13">
        <v>0</v>
      </c>
      <c r="H35" s="13">
        <f t="shared" si="5"/>
        <v>0</v>
      </c>
      <c r="I35" s="13">
        <f t="shared" si="6"/>
        <v>0</v>
      </c>
      <c r="J35" s="13">
        <f t="shared" si="7"/>
        <v>0</v>
      </c>
      <c r="K35" s="3"/>
      <c r="L35" s="3"/>
    </row>
    <row r="36" spans="1:12">
      <c r="A36" s="7" t="s">
        <v>77</v>
      </c>
      <c r="B36" s="7" t="s">
        <v>76</v>
      </c>
      <c r="C36" s="13">
        <v>50</v>
      </c>
      <c r="D36" s="13">
        <v>0</v>
      </c>
      <c r="E36" s="13">
        <f t="shared" si="4"/>
        <v>0</v>
      </c>
      <c r="F36" s="7" t="s">
        <v>13</v>
      </c>
      <c r="G36" s="13">
        <v>0</v>
      </c>
      <c r="H36" s="13">
        <f t="shared" si="5"/>
        <v>0</v>
      </c>
      <c r="I36" s="13">
        <f t="shared" si="6"/>
        <v>0</v>
      </c>
      <c r="J36" s="13">
        <f t="shared" si="7"/>
        <v>0</v>
      </c>
      <c r="K36" s="3"/>
      <c r="L36" s="3"/>
    </row>
    <row r="37" spans="1:12">
      <c r="A37" s="7" t="s">
        <v>78</v>
      </c>
      <c r="B37" s="7" t="s">
        <v>76</v>
      </c>
      <c r="C37" s="13">
        <v>10</v>
      </c>
      <c r="D37" s="13">
        <v>0</v>
      </c>
      <c r="E37" s="13">
        <f t="shared" si="4"/>
        <v>0</v>
      </c>
      <c r="F37" s="7" t="s">
        <v>13</v>
      </c>
      <c r="G37" s="13">
        <v>0</v>
      </c>
      <c r="H37" s="13">
        <f t="shared" si="5"/>
        <v>0</v>
      </c>
      <c r="I37" s="13">
        <f t="shared" si="6"/>
        <v>0</v>
      </c>
      <c r="J37" s="13">
        <f t="shared" si="7"/>
        <v>0</v>
      </c>
      <c r="K37" s="3"/>
      <c r="L37" s="3"/>
    </row>
    <row r="38" spans="1:12">
      <c r="A38" s="7" t="s">
        <v>79</v>
      </c>
      <c r="B38" s="7" t="s">
        <v>80</v>
      </c>
      <c r="C38" s="13">
        <v>200</v>
      </c>
      <c r="D38" s="13">
        <v>0</v>
      </c>
      <c r="E38" s="13">
        <f t="shared" si="4"/>
        <v>0</v>
      </c>
      <c r="F38" s="7" t="s">
        <v>13</v>
      </c>
      <c r="G38" s="13">
        <v>0</v>
      </c>
      <c r="H38" s="13">
        <f t="shared" si="5"/>
        <v>0</v>
      </c>
      <c r="I38" s="13">
        <f t="shared" si="6"/>
        <v>0</v>
      </c>
      <c r="J38" s="13">
        <f t="shared" si="7"/>
        <v>0</v>
      </c>
      <c r="K38" s="3"/>
      <c r="L38" s="3"/>
    </row>
    <row r="39" spans="1:12">
      <c r="A39" s="7" t="s">
        <v>81</v>
      </c>
      <c r="B39" s="7" t="s">
        <v>62</v>
      </c>
      <c r="C39" s="13">
        <v>1</v>
      </c>
      <c r="D39" s="13">
        <v>0</v>
      </c>
      <c r="E39" s="13">
        <f t="shared" si="4"/>
        <v>0</v>
      </c>
      <c r="F39" s="7" t="s">
        <v>13</v>
      </c>
      <c r="G39" s="13">
        <v>0</v>
      </c>
      <c r="H39" s="13">
        <f t="shared" si="5"/>
        <v>0</v>
      </c>
      <c r="I39" s="13">
        <f t="shared" si="6"/>
        <v>0</v>
      </c>
      <c r="J39" s="13">
        <f t="shared" si="7"/>
        <v>0</v>
      </c>
      <c r="K39" s="3"/>
      <c r="L39" s="3"/>
    </row>
    <row r="40" spans="1:12">
      <c r="A40" s="6" t="s">
        <v>84</v>
      </c>
      <c r="B40" s="6" t="s">
        <v>13</v>
      </c>
      <c r="C40" s="14"/>
      <c r="D40" s="14"/>
      <c r="E40" s="14">
        <f>SUM(E24:E39)</f>
        <v>0</v>
      </c>
      <c r="F40" s="6" t="s">
        <v>13</v>
      </c>
      <c r="G40" s="14"/>
      <c r="H40" s="14">
        <f>SUM(H24:H39)</f>
        <v>0</v>
      </c>
      <c r="I40" s="14"/>
      <c r="J40" s="14">
        <f>SUM(J24:J39)</f>
        <v>0</v>
      </c>
      <c r="K40" s="3"/>
      <c r="L40" s="3"/>
    </row>
    <row r="41" spans="1:12">
      <c r="A41" s="7" t="s">
        <v>13</v>
      </c>
      <c r="B41" s="7" t="s">
        <v>13</v>
      </c>
      <c r="C41" s="13"/>
      <c r="D41" s="13"/>
      <c r="E41" s="13"/>
      <c r="F41" s="7" t="s">
        <v>13</v>
      </c>
      <c r="G41" s="13"/>
      <c r="H41" s="13"/>
      <c r="I41" s="13">
        <f>D41+G41</f>
        <v>0</v>
      </c>
      <c r="J41" s="13">
        <f>E41+H41</f>
        <v>0</v>
      </c>
      <c r="K41" s="3"/>
      <c r="L41" s="3"/>
    </row>
    <row r="42" spans="1:12">
      <c r="A42" s="6" t="s">
        <v>85</v>
      </c>
      <c r="B42" s="6" t="s">
        <v>13</v>
      </c>
      <c r="C42" s="14"/>
      <c r="D42" s="14"/>
      <c r="E42" s="14"/>
      <c r="F42" s="6" t="s">
        <v>13</v>
      </c>
      <c r="G42" s="14"/>
      <c r="H42" s="14"/>
      <c r="I42" s="14"/>
      <c r="J42" s="14"/>
      <c r="K42" s="3"/>
      <c r="L42" s="3"/>
    </row>
    <row r="43" spans="1:12">
      <c r="A43" s="7" t="s">
        <v>61</v>
      </c>
      <c r="B43" s="7" t="s">
        <v>62</v>
      </c>
      <c r="C43" s="13">
        <v>1</v>
      </c>
      <c r="D43" s="13">
        <v>0</v>
      </c>
      <c r="E43" s="13">
        <f t="shared" ref="E43:E58" si="8">C43*D43</f>
        <v>0</v>
      </c>
      <c r="F43" s="7" t="s">
        <v>13</v>
      </c>
      <c r="G43" s="13">
        <v>0</v>
      </c>
      <c r="H43" s="13">
        <f t="shared" ref="H43:H58" si="9">C43*G43</f>
        <v>0</v>
      </c>
      <c r="I43" s="13">
        <f t="shared" ref="I43:I58" si="10">D43+G43</f>
        <v>0</v>
      </c>
      <c r="J43" s="13">
        <f t="shared" ref="J43:J58" si="11">E43+H43</f>
        <v>0</v>
      </c>
      <c r="K43" s="3"/>
      <c r="L43" s="3"/>
    </row>
    <row r="44" spans="1:12">
      <c r="A44" s="7" t="s">
        <v>63</v>
      </c>
      <c r="B44" s="7" t="s">
        <v>64</v>
      </c>
      <c r="C44" s="13">
        <v>1</v>
      </c>
      <c r="D44" s="13">
        <v>0</v>
      </c>
      <c r="E44" s="13">
        <f t="shared" si="8"/>
        <v>0</v>
      </c>
      <c r="F44" s="7" t="s">
        <v>13</v>
      </c>
      <c r="G44" s="13">
        <v>0</v>
      </c>
      <c r="H44" s="13">
        <f t="shared" si="9"/>
        <v>0</v>
      </c>
      <c r="I44" s="13">
        <f t="shared" si="10"/>
        <v>0</v>
      </c>
      <c r="J44" s="13">
        <f t="shared" si="11"/>
        <v>0</v>
      </c>
      <c r="K44" s="3"/>
      <c r="L44" s="3"/>
    </row>
    <row r="45" spans="1:12">
      <c r="A45" s="7" t="s">
        <v>65</v>
      </c>
      <c r="B45" s="7" t="s">
        <v>64</v>
      </c>
      <c r="C45" s="13">
        <v>4</v>
      </c>
      <c r="D45" s="13">
        <v>0</v>
      </c>
      <c r="E45" s="13">
        <f t="shared" si="8"/>
        <v>0</v>
      </c>
      <c r="F45" s="7" t="s">
        <v>13</v>
      </c>
      <c r="G45" s="13">
        <v>0</v>
      </c>
      <c r="H45" s="13">
        <f t="shared" si="9"/>
        <v>0</v>
      </c>
      <c r="I45" s="13">
        <f t="shared" si="10"/>
        <v>0</v>
      </c>
      <c r="J45" s="13">
        <f t="shared" si="11"/>
        <v>0</v>
      </c>
      <c r="K45" s="3"/>
      <c r="L45" s="3"/>
    </row>
    <row r="46" spans="1:12">
      <c r="A46" s="7" t="s">
        <v>66</v>
      </c>
      <c r="B46" s="7" t="s">
        <v>62</v>
      </c>
      <c r="C46" s="13">
        <v>5</v>
      </c>
      <c r="D46" s="13">
        <v>0</v>
      </c>
      <c r="E46" s="13">
        <f t="shared" si="8"/>
        <v>0</v>
      </c>
      <c r="F46" s="7" t="s">
        <v>13</v>
      </c>
      <c r="G46" s="13">
        <v>0</v>
      </c>
      <c r="H46" s="13">
        <f t="shared" si="9"/>
        <v>0</v>
      </c>
      <c r="I46" s="13">
        <f t="shared" si="10"/>
        <v>0</v>
      </c>
      <c r="J46" s="13">
        <f t="shared" si="11"/>
        <v>0</v>
      </c>
      <c r="K46" s="3"/>
      <c r="L46" s="3"/>
    </row>
    <row r="47" spans="1:12">
      <c r="A47" s="7" t="s">
        <v>67</v>
      </c>
      <c r="B47" s="7" t="s">
        <v>62</v>
      </c>
      <c r="C47" s="13">
        <v>2</v>
      </c>
      <c r="D47" s="13">
        <v>0</v>
      </c>
      <c r="E47" s="13">
        <f t="shared" si="8"/>
        <v>0</v>
      </c>
      <c r="F47" s="7" t="s">
        <v>13</v>
      </c>
      <c r="G47" s="13">
        <v>0</v>
      </c>
      <c r="H47" s="13">
        <f t="shared" si="9"/>
        <v>0</v>
      </c>
      <c r="I47" s="13">
        <f t="shared" si="10"/>
        <v>0</v>
      </c>
      <c r="J47" s="13">
        <f t="shared" si="11"/>
        <v>0</v>
      </c>
      <c r="K47" s="3"/>
      <c r="L47" s="3"/>
    </row>
    <row r="48" spans="1:12">
      <c r="A48" s="7" t="s">
        <v>68</v>
      </c>
      <c r="B48" s="7" t="s">
        <v>62</v>
      </c>
      <c r="C48" s="13">
        <v>1</v>
      </c>
      <c r="D48" s="13">
        <v>0</v>
      </c>
      <c r="E48" s="13">
        <f t="shared" si="8"/>
        <v>0</v>
      </c>
      <c r="F48" s="7" t="s">
        <v>13</v>
      </c>
      <c r="G48" s="13">
        <v>0</v>
      </c>
      <c r="H48" s="13">
        <f t="shared" si="9"/>
        <v>0</v>
      </c>
      <c r="I48" s="13">
        <f t="shared" si="10"/>
        <v>0</v>
      </c>
      <c r="J48" s="13">
        <f t="shared" si="11"/>
        <v>0</v>
      </c>
      <c r="K48" s="3"/>
      <c r="L48" s="3"/>
    </row>
    <row r="49" spans="1:12">
      <c r="A49" s="7" t="s">
        <v>69</v>
      </c>
      <c r="B49" s="7" t="s">
        <v>62</v>
      </c>
      <c r="C49" s="13">
        <v>1</v>
      </c>
      <c r="D49" s="13">
        <v>0</v>
      </c>
      <c r="E49" s="13">
        <f t="shared" si="8"/>
        <v>0</v>
      </c>
      <c r="F49" s="7" t="s">
        <v>13</v>
      </c>
      <c r="G49" s="13">
        <v>0</v>
      </c>
      <c r="H49" s="13">
        <f t="shared" si="9"/>
        <v>0</v>
      </c>
      <c r="I49" s="13">
        <f t="shared" si="10"/>
        <v>0</v>
      </c>
      <c r="J49" s="13">
        <f t="shared" si="11"/>
        <v>0</v>
      </c>
      <c r="K49" s="3"/>
      <c r="L49" s="3"/>
    </row>
    <row r="50" spans="1:12">
      <c r="A50" s="7" t="s">
        <v>70</v>
      </c>
      <c r="B50" s="7" t="s">
        <v>64</v>
      </c>
      <c r="C50" s="13">
        <v>1</v>
      </c>
      <c r="D50" s="13">
        <v>0</v>
      </c>
      <c r="E50" s="13">
        <f t="shared" si="8"/>
        <v>0</v>
      </c>
      <c r="F50" s="7" t="s">
        <v>13</v>
      </c>
      <c r="G50" s="13">
        <v>0</v>
      </c>
      <c r="H50" s="13">
        <f t="shared" si="9"/>
        <v>0</v>
      </c>
      <c r="I50" s="13">
        <f t="shared" si="10"/>
        <v>0</v>
      </c>
      <c r="J50" s="13">
        <f t="shared" si="11"/>
        <v>0</v>
      </c>
      <c r="K50" s="3"/>
      <c r="L50" s="3"/>
    </row>
    <row r="51" spans="1:12">
      <c r="A51" s="7" t="s">
        <v>71</v>
      </c>
      <c r="B51" s="7" t="s">
        <v>72</v>
      </c>
      <c r="C51" s="13">
        <v>1</v>
      </c>
      <c r="D51" s="13">
        <v>0</v>
      </c>
      <c r="E51" s="13">
        <f t="shared" si="8"/>
        <v>0</v>
      </c>
      <c r="F51" s="7" t="s">
        <v>13</v>
      </c>
      <c r="G51" s="13">
        <v>0</v>
      </c>
      <c r="H51" s="13">
        <f t="shared" si="9"/>
        <v>0</v>
      </c>
      <c r="I51" s="13">
        <f t="shared" si="10"/>
        <v>0</v>
      </c>
      <c r="J51" s="13">
        <f t="shared" si="11"/>
        <v>0</v>
      </c>
      <c r="K51" s="3"/>
      <c r="L51" s="3"/>
    </row>
    <row r="52" spans="1:12">
      <c r="A52" s="7" t="s">
        <v>73</v>
      </c>
      <c r="B52" s="7" t="s">
        <v>62</v>
      </c>
      <c r="C52" s="13">
        <v>100</v>
      </c>
      <c r="D52" s="13">
        <v>0</v>
      </c>
      <c r="E52" s="13">
        <f t="shared" si="8"/>
        <v>0</v>
      </c>
      <c r="F52" s="7" t="s">
        <v>13</v>
      </c>
      <c r="G52" s="13">
        <v>0</v>
      </c>
      <c r="H52" s="13">
        <f t="shared" si="9"/>
        <v>0</v>
      </c>
      <c r="I52" s="13">
        <f t="shared" si="10"/>
        <v>0</v>
      </c>
      <c r="J52" s="13">
        <f t="shared" si="11"/>
        <v>0</v>
      </c>
      <c r="K52" s="3"/>
      <c r="L52" s="3"/>
    </row>
    <row r="53" spans="1:12">
      <c r="A53" s="7" t="s">
        <v>74</v>
      </c>
      <c r="B53" s="7" t="s">
        <v>62</v>
      </c>
      <c r="C53" s="13">
        <v>10</v>
      </c>
      <c r="D53" s="13">
        <v>0</v>
      </c>
      <c r="E53" s="13">
        <f t="shared" si="8"/>
        <v>0</v>
      </c>
      <c r="F53" s="7" t="s">
        <v>13</v>
      </c>
      <c r="G53" s="13">
        <v>0</v>
      </c>
      <c r="H53" s="13">
        <f t="shared" si="9"/>
        <v>0</v>
      </c>
      <c r="I53" s="13">
        <f t="shared" si="10"/>
        <v>0</v>
      </c>
      <c r="J53" s="13">
        <f t="shared" si="11"/>
        <v>0</v>
      </c>
      <c r="K53" s="3"/>
      <c r="L53" s="3"/>
    </row>
    <row r="54" spans="1:12">
      <c r="A54" s="7" t="s">
        <v>75</v>
      </c>
      <c r="B54" s="7" t="s">
        <v>76</v>
      </c>
      <c r="C54" s="13">
        <v>50</v>
      </c>
      <c r="D54" s="13">
        <v>0</v>
      </c>
      <c r="E54" s="13">
        <f t="shared" si="8"/>
        <v>0</v>
      </c>
      <c r="F54" s="7" t="s">
        <v>13</v>
      </c>
      <c r="G54" s="13">
        <v>0</v>
      </c>
      <c r="H54" s="13">
        <f t="shared" si="9"/>
        <v>0</v>
      </c>
      <c r="I54" s="13">
        <f t="shared" si="10"/>
        <v>0</v>
      </c>
      <c r="J54" s="13">
        <f t="shared" si="11"/>
        <v>0</v>
      </c>
      <c r="K54" s="3"/>
      <c r="L54" s="3"/>
    </row>
    <row r="55" spans="1:12">
      <c r="A55" s="7" t="s">
        <v>77</v>
      </c>
      <c r="B55" s="7" t="s">
        <v>76</v>
      </c>
      <c r="C55" s="13">
        <v>50</v>
      </c>
      <c r="D55" s="13">
        <v>0</v>
      </c>
      <c r="E55" s="13">
        <f t="shared" si="8"/>
        <v>0</v>
      </c>
      <c r="F55" s="7" t="s">
        <v>13</v>
      </c>
      <c r="G55" s="13">
        <v>0</v>
      </c>
      <c r="H55" s="13">
        <f t="shared" si="9"/>
        <v>0</v>
      </c>
      <c r="I55" s="13">
        <f t="shared" si="10"/>
        <v>0</v>
      </c>
      <c r="J55" s="13">
        <f t="shared" si="11"/>
        <v>0</v>
      </c>
      <c r="K55" s="3"/>
      <c r="L55" s="3"/>
    </row>
    <row r="56" spans="1:12">
      <c r="A56" s="7" t="s">
        <v>78</v>
      </c>
      <c r="B56" s="7" t="s">
        <v>76</v>
      </c>
      <c r="C56" s="13">
        <v>10</v>
      </c>
      <c r="D56" s="13">
        <v>0</v>
      </c>
      <c r="E56" s="13">
        <f t="shared" si="8"/>
        <v>0</v>
      </c>
      <c r="F56" s="7" t="s">
        <v>13</v>
      </c>
      <c r="G56" s="13">
        <v>0</v>
      </c>
      <c r="H56" s="13">
        <f t="shared" si="9"/>
        <v>0</v>
      </c>
      <c r="I56" s="13">
        <f t="shared" si="10"/>
        <v>0</v>
      </c>
      <c r="J56" s="13">
        <f t="shared" si="11"/>
        <v>0</v>
      </c>
      <c r="K56" s="3"/>
      <c r="L56" s="3"/>
    </row>
    <row r="57" spans="1:12">
      <c r="A57" s="7" t="s">
        <v>79</v>
      </c>
      <c r="B57" s="7" t="s">
        <v>80</v>
      </c>
      <c r="C57" s="13">
        <v>200</v>
      </c>
      <c r="D57" s="13">
        <v>0</v>
      </c>
      <c r="E57" s="13">
        <f t="shared" si="8"/>
        <v>0</v>
      </c>
      <c r="F57" s="7" t="s">
        <v>13</v>
      </c>
      <c r="G57" s="13">
        <v>0</v>
      </c>
      <c r="H57" s="13">
        <f t="shared" si="9"/>
        <v>0</v>
      </c>
      <c r="I57" s="13">
        <f t="shared" si="10"/>
        <v>0</v>
      </c>
      <c r="J57" s="13">
        <f t="shared" si="11"/>
        <v>0</v>
      </c>
      <c r="K57" s="3"/>
      <c r="L57" s="3"/>
    </row>
    <row r="58" spans="1:12">
      <c r="A58" s="7" t="s">
        <v>81</v>
      </c>
      <c r="B58" s="7" t="s">
        <v>62</v>
      </c>
      <c r="C58" s="13">
        <v>1</v>
      </c>
      <c r="D58" s="13">
        <v>0</v>
      </c>
      <c r="E58" s="13">
        <f t="shared" si="8"/>
        <v>0</v>
      </c>
      <c r="F58" s="7" t="s">
        <v>13</v>
      </c>
      <c r="G58" s="13">
        <v>0</v>
      </c>
      <c r="H58" s="13">
        <f t="shared" si="9"/>
        <v>0</v>
      </c>
      <c r="I58" s="13">
        <f t="shared" si="10"/>
        <v>0</v>
      </c>
      <c r="J58" s="13">
        <f t="shared" si="11"/>
        <v>0</v>
      </c>
      <c r="K58" s="3"/>
      <c r="L58" s="3"/>
    </row>
    <row r="59" spans="1:12">
      <c r="A59" s="6" t="s">
        <v>86</v>
      </c>
      <c r="B59" s="6" t="s">
        <v>13</v>
      </c>
      <c r="C59" s="14"/>
      <c r="D59" s="14"/>
      <c r="E59" s="14">
        <f>SUM(E43:E58)</f>
        <v>0</v>
      </c>
      <c r="F59" s="6" t="s">
        <v>13</v>
      </c>
      <c r="G59" s="14"/>
      <c r="H59" s="14">
        <f>SUM(H43:H58)</f>
        <v>0</v>
      </c>
      <c r="I59" s="14"/>
      <c r="J59" s="14">
        <f>SUM(J43:J58)</f>
        <v>0</v>
      </c>
      <c r="K59" s="3"/>
      <c r="L59" s="3"/>
    </row>
    <row r="60" spans="1:12">
      <c r="A60" s="7" t="s">
        <v>13</v>
      </c>
      <c r="B60" s="7" t="s">
        <v>13</v>
      </c>
      <c r="C60" s="13"/>
      <c r="D60" s="13"/>
      <c r="E60" s="13"/>
      <c r="F60" s="7" t="s">
        <v>13</v>
      </c>
      <c r="G60" s="13"/>
      <c r="H60" s="13"/>
      <c r="I60" s="13">
        <f>D60+G60</f>
        <v>0</v>
      </c>
      <c r="J60" s="13">
        <f>E60+H60</f>
        <v>0</v>
      </c>
      <c r="K60" s="3"/>
      <c r="L60" s="3"/>
    </row>
    <row r="61" spans="1:12">
      <c r="A61" s="6" t="s">
        <v>87</v>
      </c>
      <c r="B61" s="6" t="s">
        <v>13</v>
      </c>
      <c r="C61" s="14"/>
      <c r="D61" s="14"/>
      <c r="E61" s="14"/>
      <c r="F61" s="6" t="s">
        <v>13</v>
      </c>
      <c r="G61" s="14"/>
      <c r="H61" s="14"/>
      <c r="I61" s="14"/>
      <c r="J61" s="14"/>
      <c r="K61" s="3"/>
      <c r="L61" s="3"/>
    </row>
    <row r="62" spans="1:12">
      <c r="A62" s="7" t="s">
        <v>61</v>
      </c>
      <c r="B62" s="7" t="s">
        <v>62</v>
      </c>
      <c r="C62" s="13">
        <v>1</v>
      </c>
      <c r="D62" s="13">
        <v>0</v>
      </c>
      <c r="E62" s="13">
        <f t="shared" ref="E62:E77" si="12">C62*D62</f>
        <v>0</v>
      </c>
      <c r="F62" s="7" t="s">
        <v>13</v>
      </c>
      <c r="G62" s="13">
        <v>0</v>
      </c>
      <c r="H62" s="13">
        <f t="shared" ref="H62:H77" si="13">C62*G62</f>
        <v>0</v>
      </c>
      <c r="I62" s="13">
        <f t="shared" ref="I62:I77" si="14">D62+G62</f>
        <v>0</v>
      </c>
      <c r="J62" s="13">
        <f t="shared" ref="J62:J77" si="15">E62+H62</f>
        <v>0</v>
      </c>
      <c r="K62" s="3"/>
      <c r="L62" s="3"/>
    </row>
    <row r="63" spans="1:12">
      <c r="A63" s="7" t="s">
        <v>63</v>
      </c>
      <c r="B63" s="7" t="s">
        <v>64</v>
      </c>
      <c r="C63" s="13">
        <v>1</v>
      </c>
      <c r="D63" s="13">
        <v>0</v>
      </c>
      <c r="E63" s="13">
        <f t="shared" si="12"/>
        <v>0</v>
      </c>
      <c r="F63" s="7" t="s">
        <v>13</v>
      </c>
      <c r="G63" s="13">
        <v>0</v>
      </c>
      <c r="H63" s="13">
        <f t="shared" si="13"/>
        <v>0</v>
      </c>
      <c r="I63" s="13">
        <f t="shared" si="14"/>
        <v>0</v>
      </c>
      <c r="J63" s="13">
        <f t="shared" si="15"/>
        <v>0</v>
      </c>
      <c r="K63" s="3"/>
      <c r="L63" s="3"/>
    </row>
    <row r="64" spans="1:12">
      <c r="A64" s="7" t="s">
        <v>65</v>
      </c>
      <c r="B64" s="7" t="s">
        <v>64</v>
      </c>
      <c r="C64" s="13">
        <v>4</v>
      </c>
      <c r="D64" s="13">
        <v>0</v>
      </c>
      <c r="E64" s="13">
        <f t="shared" si="12"/>
        <v>0</v>
      </c>
      <c r="F64" s="7" t="s">
        <v>13</v>
      </c>
      <c r="G64" s="13">
        <v>0</v>
      </c>
      <c r="H64" s="13">
        <f t="shared" si="13"/>
        <v>0</v>
      </c>
      <c r="I64" s="13">
        <f t="shared" si="14"/>
        <v>0</v>
      </c>
      <c r="J64" s="13">
        <f t="shared" si="15"/>
        <v>0</v>
      </c>
      <c r="K64" s="3"/>
      <c r="L64" s="3"/>
    </row>
    <row r="65" spans="1:12">
      <c r="A65" s="7" t="s">
        <v>66</v>
      </c>
      <c r="B65" s="7" t="s">
        <v>62</v>
      </c>
      <c r="C65" s="13">
        <v>5</v>
      </c>
      <c r="D65" s="13">
        <v>0</v>
      </c>
      <c r="E65" s="13">
        <f t="shared" si="12"/>
        <v>0</v>
      </c>
      <c r="F65" s="7" t="s">
        <v>13</v>
      </c>
      <c r="G65" s="13">
        <v>0</v>
      </c>
      <c r="H65" s="13">
        <f t="shared" si="13"/>
        <v>0</v>
      </c>
      <c r="I65" s="13">
        <f t="shared" si="14"/>
        <v>0</v>
      </c>
      <c r="J65" s="13">
        <f t="shared" si="15"/>
        <v>0</v>
      </c>
      <c r="K65" s="3"/>
      <c r="L65" s="3"/>
    </row>
    <row r="66" spans="1:12">
      <c r="A66" s="7" t="s">
        <v>67</v>
      </c>
      <c r="B66" s="7" t="s">
        <v>62</v>
      </c>
      <c r="C66" s="13">
        <v>2</v>
      </c>
      <c r="D66" s="13">
        <v>0</v>
      </c>
      <c r="E66" s="13">
        <f t="shared" si="12"/>
        <v>0</v>
      </c>
      <c r="F66" s="7" t="s">
        <v>13</v>
      </c>
      <c r="G66" s="13">
        <v>0</v>
      </c>
      <c r="H66" s="13">
        <f t="shared" si="13"/>
        <v>0</v>
      </c>
      <c r="I66" s="13">
        <f t="shared" si="14"/>
        <v>0</v>
      </c>
      <c r="J66" s="13">
        <f t="shared" si="15"/>
        <v>0</v>
      </c>
      <c r="K66" s="3"/>
      <c r="L66" s="3"/>
    </row>
    <row r="67" spans="1:12">
      <c r="A67" s="7" t="s">
        <v>68</v>
      </c>
      <c r="B67" s="7" t="s">
        <v>62</v>
      </c>
      <c r="C67" s="13">
        <v>1</v>
      </c>
      <c r="D67" s="13">
        <v>0</v>
      </c>
      <c r="E67" s="13">
        <f t="shared" si="12"/>
        <v>0</v>
      </c>
      <c r="F67" s="7" t="s">
        <v>13</v>
      </c>
      <c r="G67" s="13">
        <v>0</v>
      </c>
      <c r="H67" s="13">
        <f t="shared" si="13"/>
        <v>0</v>
      </c>
      <c r="I67" s="13">
        <f t="shared" si="14"/>
        <v>0</v>
      </c>
      <c r="J67" s="13">
        <f t="shared" si="15"/>
        <v>0</v>
      </c>
      <c r="K67" s="3"/>
      <c r="L67" s="3"/>
    </row>
    <row r="68" spans="1:12">
      <c r="A68" s="7" t="s">
        <v>69</v>
      </c>
      <c r="B68" s="7" t="s">
        <v>62</v>
      </c>
      <c r="C68" s="13">
        <v>1</v>
      </c>
      <c r="D68" s="13">
        <v>0</v>
      </c>
      <c r="E68" s="13">
        <f t="shared" si="12"/>
        <v>0</v>
      </c>
      <c r="F68" s="7" t="s">
        <v>13</v>
      </c>
      <c r="G68" s="13">
        <v>0</v>
      </c>
      <c r="H68" s="13">
        <f t="shared" si="13"/>
        <v>0</v>
      </c>
      <c r="I68" s="13">
        <f t="shared" si="14"/>
        <v>0</v>
      </c>
      <c r="J68" s="13">
        <f t="shared" si="15"/>
        <v>0</v>
      </c>
      <c r="K68" s="3"/>
      <c r="L68" s="3"/>
    </row>
    <row r="69" spans="1:12">
      <c r="A69" s="7" t="s">
        <v>70</v>
      </c>
      <c r="B69" s="7" t="s">
        <v>64</v>
      </c>
      <c r="C69" s="13">
        <v>1</v>
      </c>
      <c r="D69" s="13">
        <v>0</v>
      </c>
      <c r="E69" s="13">
        <f t="shared" si="12"/>
        <v>0</v>
      </c>
      <c r="F69" s="7" t="s">
        <v>13</v>
      </c>
      <c r="G69" s="13">
        <v>0</v>
      </c>
      <c r="H69" s="13">
        <f t="shared" si="13"/>
        <v>0</v>
      </c>
      <c r="I69" s="13">
        <f t="shared" si="14"/>
        <v>0</v>
      </c>
      <c r="J69" s="13">
        <f t="shared" si="15"/>
        <v>0</v>
      </c>
      <c r="K69" s="3"/>
      <c r="L69" s="3"/>
    </row>
    <row r="70" spans="1:12">
      <c r="A70" s="7" t="s">
        <v>71</v>
      </c>
      <c r="B70" s="7" t="s">
        <v>72</v>
      </c>
      <c r="C70" s="13">
        <v>1</v>
      </c>
      <c r="D70" s="13">
        <v>0</v>
      </c>
      <c r="E70" s="13">
        <f t="shared" si="12"/>
        <v>0</v>
      </c>
      <c r="F70" s="7" t="s">
        <v>13</v>
      </c>
      <c r="G70" s="13">
        <v>0</v>
      </c>
      <c r="H70" s="13">
        <f t="shared" si="13"/>
        <v>0</v>
      </c>
      <c r="I70" s="13">
        <f t="shared" si="14"/>
        <v>0</v>
      </c>
      <c r="J70" s="13">
        <f t="shared" si="15"/>
        <v>0</v>
      </c>
      <c r="K70" s="3"/>
      <c r="L70" s="3"/>
    </row>
    <row r="71" spans="1:12">
      <c r="A71" s="7" t="s">
        <v>73</v>
      </c>
      <c r="B71" s="7" t="s">
        <v>62</v>
      </c>
      <c r="C71" s="13">
        <v>100</v>
      </c>
      <c r="D71" s="13">
        <v>0</v>
      </c>
      <c r="E71" s="13">
        <f t="shared" si="12"/>
        <v>0</v>
      </c>
      <c r="F71" s="7" t="s">
        <v>13</v>
      </c>
      <c r="G71" s="13">
        <v>0</v>
      </c>
      <c r="H71" s="13">
        <f t="shared" si="13"/>
        <v>0</v>
      </c>
      <c r="I71" s="13">
        <f t="shared" si="14"/>
        <v>0</v>
      </c>
      <c r="J71" s="13">
        <f t="shared" si="15"/>
        <v>0</v>
      </c>
      <c r="K71" s="3"/>
      <c r="L71" s="3"/>
    </row>
    <row r="72" spans="1:12">
      <c r="A72" s="7" t="s">
        <v>74</v>
      </c>
      <c r="B72" s="7" t="s">
        <v>62</v>
      </c>
      <c r="C72" s="13">
        <v>10</v>
      </c>
      <c r="D72" s="13">
        <v>0</v>
      </c>
      <c r="E72" s="13">
        <f t="shared" si="12"/>
        <v>0</v>
      </c>
      <c r="F72" s="7" t="s">
        <v>13</v>
      </c>
      <c r="G72" s="13">
        <v>0</v>
      </c>
      <c r="H72" s="13">
        <f t="shared" si="13"/>
        <v>0</v>
      </c>
      <c r="I72" s="13">
        <f t="shared" si="14"/>
        <v>0</v>
      </c>
      <c r="J72" s="13">
        <f t="shared" si="15"/>
        <v>0</v>
      </c>
      <c r="K72" s="3"/>
      <c r="L72" s="3"/>
    </row>
    <row r="73" spans="1:12">
      <c r="A73" s="7" t="s">
        <v>75</v>
      </c>
      <c r="B73" s="7" t="s">
        <v>76</v>
      </c>
      <c r="C73" s="13">
        <v>50</v>
      </c>
      <c r="D73" s="13">
        <v>0</v>
      </c>
      <c r="E73" s="13">
        <f t="shared" si="12"/>
        <v>0</v>
      </c>
      <c r="F73" s="7" t="s">
        <v>13</v>
      </c>
      <c r="G73" s="13">
        <v>0</v>
      </c>
      <c r="H73" s="13">
        <f t="shared" si="13"/>
        <v>0</v>
      </c>
      <c r="I73" s="13">
        <f t="shared" si="14"/>
        <v>0</v>
      </c>
      <c r="J73" s="13">
        <f t="shared" si="15"/>
        <v>0</v>
      </c>
      <c r="K73" s="3"/>
      <c r="L73" s="3"/>
    </row>
    <row r="74" spans="1:12">
      <c r="A74" s="7" t="s">
        <v>77</v>
      </c>
      <c r="B74" s="7" t="s">
        <v>76</v>
      </c>
      <c r="C74" s="13">
        <v>50</v>
      </c>
      <c r="D74" s="13">
        <v>0</v>
      </c>
      <c r="E74" s="13">
        <f t="shared" si="12"/>
        <v>0</v>
      </c>
      <c r="F74" s="7" t="s">
        <v>13</v>
      </c>
      <c r="G74" s="13">
        <v>0</v>
      </c>
      <c r="H74" s="13">
        <f t="shared" si="13"/>
        <v>0</v>
      </c>
      <c r="I74" s="13">
        <f t="shared" si="14"/>
        <v>0</v>
      </c>
      <c r="J74" s="13">
        <f t="shared" si="15"/>
        <v>0</v>
      </c>
      <c r="K74" s="3"/>
      <c r="L74" s="3"/>
    </row>
    <row r="75" spans="1:12">
      <c r="A75" s="7" t="s">
        <v>78</v>
      </c>
      <c r="B75" s="7" t="s">
        <v>76</v>
      </c>
      <c r="C75" s="13">
        <v>10</v>
      </c>
      <c r="D75" s="13">
        <v>0</v>
      </c>
      <c r="E75" s="13">
        <f t="shared" si="12"/>
        <v>0</v>
      </c>
      <c r="F75" s="7" t="s">
        <v>13</v>
      </c>
      <c r="G75" s="13">
        <v>0</v>
      </c>
      <c r="H75" s="13">
        <f t="shared" si="13"/>
        <v>0</v>
      </c>
      <c r="I75" s="13">
        <f t="shared" si="14"/>
        <v>0</v>
      </c>
      <c r="J75" s="13">
        <f t="shared" si="15"/>
        <v>0</v>
      </c>
      <c r="K75" s="3"/>
      <c r="L75" s="3"/>
    </row>
    <row r="76" spans="1:12">
      <c r="A76" s="7" t="s">
        <v>79</v>
      </c>
      <c r="B76" s="7" t="s">
        <v>80</v>
      </c>
      <c r="C76" s="13">
        <v>200</v>
      </c>
      <c r="D76" s="13">
        <v>0</v>
      </c>
      <c r="E76" s="13">
        <f t="shared" si="12"/>
        <v>0</v>
      </c>
      <c r="F76" s="7" t="s">
        <v>13</v>
      </c>
      <c r="G76" s="13">
        <v>0</v>
      </c>
      <c r="H76" s="13">
        <f t="shared" si="13"/>
        <v>0</v>
      </c>
      <c r="I76" s="13">
        <f t="shared" si="14"/>
        <v>0</v>
      </c>
      <c r="J76" s="13">
        <f t="shared" si="15"/>
        <v>0</v>
      </c>
      <c r="K76" s="3"/>
      <c r="L76" s="3"/>
    </row>
    <row r="77" spans="1:12">
      <c r="A77" s="7" t="s">
        <v>81</v>
      </c>
      <c r="B77" s="7" t="s">
        <v>62</v>
      </c>
      <c r="C77" s="13">
        <v>1</v>
      </c>
      <c r="D77" s="13">
        <v>0</v>
      </c>
      <c r="E77" s="13">
        <f t="shared" si="12"/>
        <v>0</v>
      </c>
      <c r="F77" s="7" t="s">
        <v>13</v>
      </c>
      <c r="G77" s="13">
        <v>0</v>
      </c>
      <c r="H77" s="13">
        <f t="shared" si="13"/>
        <v>0</v>
      </c>
      <c r="I77" s="13">
        <f t="shared" si="14"/>
        <v>0</v>
      </c>
      <c r="J77" s="13">
        <f t="shared" si="15"/>
        <v>0</v>
      </c>
      <c r="K77" s="3"/>
      <c r="L77" s="3"/>
    </row>
    <row r="78" spans="1:12">
      <c r="A78" s="6" t="s">
        <v>88</v>
      </c>
      <c r="B78" s="6" t="s">
        <v>13</v>
      </c>
      <c r="C78" s="14"/>
      <c r="D78" s="14"/>
      <c r="E78" s="14">
        <f>SUM(E62:E77)</f>
        <v>0</v>
      </c>
      <c r="F78" s="6" t="s">
        <v>13</v>
      </c>
      <c r="G78" s="14"/>
      <c r="H78" s="14">
        <f>SUM(H62:H77)</f>
        <v>0</v>
      </c>
      <c r="I78" s="14"/>
      <c r="J78" s="14">
        <f>SUM(J62:J77)</f>
        <v>0</v>
      </c>
      <c r="K78" s="3"/>
      <c r="L78" s="3"/>
    </row>
    <row r="79" spans="1:12">
      <c r="A79" s="7" t="s">
        <v>13</v>
      </c>
      <c r="B79" s="7" t="s">
        <v>13</v>
      </c>
      <c r="C79" s="13"/>
      <c r="D79" s="13"/>
      <c r="E79" s="13"/>
      <c r="F79" s="7" t="s">
        <v>13</v>
      </c>
      <c r="G79" s="13"/>
      <c r="H79" s="13"/>
      <c r="I79" s="13">
        <f>D79+G79</f>
        <v>0</v>
      </c>
      <c r="J79" s="13">
        <f>E79+H79</f>
        <v>0</v>
      </c>
      <c r="K79" s="3"/>
      <c r="L79" s="3"/>
    </row>
    <row r="80" spans="1:12">
      <c r="A80" s="4" t="s">
        <v>89</v>
      </c>
      <c r="B80" s="4" t="s">
        <v>13</v>
      </c>
      <c r="C80" s="12"/>
      <c r="D80" s="12"/>
      <c r="E80" s="12">
        <f>SUM(E3,E5:E20,E22,E24:E39,E41,E43:E58,E60,E62:E77,E79:E79)</f>
        <v>0</v>
      </c>
      <c r="F80" s="4" t="s">
        <v>13</v>
      </c>
      <c r="G80" s="12"/>
      <c r="H80" s="12">
        <f>SUM(H3,H5:H20,H22,H24:H39,H41,H43:H58,H60,H62:H77,H79:H79)</f>
        <v>0</v>
      </c>
      <c r="I80" s="12"/>
      <c r="J80" s="12">
        <f>SUM(J3,J5:J20,J22,J24:J39,J41,J43:J58,J60,J62:J77,J79:J79)</f>
        <v>0</v>
      </c>
      <c r="K80" s="3"/>
      <c r="L80" s="3"/>
    </row>
    <row r="81" spans="1:12">
      <c r="A81" s="7" t="s">
        <v>13</v>
      </c>
      <c r="B81" s="7" t="s">
        <v>13</v>
      </c>
      <c r="C81" s="13"/>
      <c r="D81" s="13"/>
      <c r="E81" s="13"/>
      <c r="F81" s="7" t="s">
        <v>13</v>
      </c>
      <c r="G81" s="13"/>
      <c r="H81" s="13"/>
      <c r="I81" s="13">
        <f>D81+G81</f>
        <v>0</v>
      </c>
      <c r="J81" s="13">
        <f>E81+H81</f>
        <v>0</v>
      </c>
      <c r="K81" s="3"/>
      <c r="L81" s="3"/>
    </row>
    <row r="82" spans="1:12">
      <c r="A82" s="4" t="s">
        <v>90</v>
      </c>
      <c r="B82" s="4" t="s">
        <v>13</v>
      </c>
      <c r="C82" s="12"/>
      <c r="D82" s="12"/>
      <c r="E82" s="12"/>
      <c r="F82" s="4" t="s">
        <v>13</v>
      </c>
      <c r="G82" s="12"/>
      <c r="H82" s="12"/>
      <c r="I82" s="12"/>
      <c r="J82" s="12"/>
      <c r="K82" s="3"/>
      <c r="L82" s="3"/>
    </row>
    <row r="83" spans="1:12">
      <c r="A83" s="7" t="s">
        <v>60</v>
      </c>
      <c r="B83" s="7" t="s">
        <v>62</v>
      </c>
      <c r="C83" s="13">
        <v>1</v>
      </c>
      <c r="D83" s="13">
        <f>J21</f>
        <v>0</v>
      </c>
      <c r="E83" s="13">
        <f>C83*D83</f>
        <v>0</v>
      </c>
      <c r="F83" s="7" t="s">
        <v>13</v>
      </c>
      <c r="G83" s="13">
        <v>0</v>
      </c>
      <c r="H83" s="13">
        <f>C83*G83</f>
        <v>0</v>
      </c>
      <c r="I83" s="13">
        <f t="shared" ref="I83:J86" si="16">D83+G83</f>
        <v>0</v>
      </c>
      <c r="J83" s="13">
        <f t="shared" si="16"/>
        <v>0</v>
      </c>
      <c r="K83" s="3"/>
      <c r="L83" s="3"/>
    </row>
    <row r="84" spans="1:12">
      <c r="A84" s="7" t="s">
        <v>83</v>
      </c>
      <c r="B84" s="7" t="s">
        <v>62</v>
      </c>
      <c r="C84" s="13">
        <v>1</v>
      </c>
      <c r="D84" s="13">
        <f>J40</f>
        <v>0</v>
      </c>
      <c r="E84" s="13">
        <f>C84*D84</f>
        <v>0</v>
      </c>
      <c r="F84" s="7" t="s">
        <v>13</v>
      </c>
      <c r="G84" s="13">
        <v>0</v>
      </c>
      <c r="H84" s="13">
        <f>C84*G84</f>
        <v>0</v>
      </c>
      <c r="I84" s="13">
        <f t="shared" si="16"/>
        <v>0</v>
      </c>
      <c r="J84" s="13">
        <f t="shared" si="16"/>
        <v>0</v>
      </c>
      <c r="K84" s="3"/>
      <c r="L84" s="3"/>
    </row>
    <row r="85" spans="1:12">
      <c r="A85" s="7" t="s">
        <v>85</v>
      </c>
      <c r="B85" s="7" t="s">
        <v>62</v>
      </c>
      <c r="C85" s="13">
        <v>1</v>
      </c>
      <c r="D85" s="13">
        <f>J59</f>
        <v>0</v>
      </c>
      <c r="E85" s="13">
        <f>C85*D85</f>
        <v>0</v>
      </c>
      <c r="F85" s="7" t="s">
        <v>13</v>
      </c>
      <c r="G85" s="13">
        <v>0</v>
      </c>
      <c r="H85" s="13">
        <f>C85*G85</f>
        <v>0</v>
      </c>
      <c r="I85" s="13">
        <f t="shared" si="16"/>
        <v>0</v>
      </c>
      <c r="J85" s="13">
        <f t="shared" si="16"/>
        <v>0</v>
      </c>
      <c r="K85" s="3"/>
      <c r="L85" s="3"/>
    </row>
    <row r="86" spans="1:12">
      <c r="A86" s="7" t="s">
        <v>87</v>
      </c>
      <c r="B86" s="7" t="s">
        <v>62</v>
      </c>
      <c r="C86" s="13">
        <v>1</v>
      </c>
      <c r="D86" s="13">
        <f>J78</f>
        <v>0</v>
      </c>
      <c r="E86" s="13">
        <f>C86*D86</f>
        <v>0</v>
      </c>
      <c r="F86" s="7" t="s">
        <v>13</v>
      </c>
      <c r="G86" s="13">
        <v>0</v>
      </c>
      <c r="H86" s="13">
        <f>C86*G86</f>
        <v>0</v>
      </c>
      <c r="I86" s="13">
        <f t="shared" si="16"/>
        <v>0</v>
      </c>
      <c r="J86" s="13">
        <f t="shared" si="16"/>
        <v>0</v>
      </c>
      <c r="K86" s="3"/>
      <c r="L86" s="3"/>
    </row>
    <row r="87" spans="1:12">
      <c r="A87" s="4" t="s">
        <v>91</v>
      </c>
      <c r="B87" s="4" t="s">
        <v>13</v>
      </c>
      <c r="C87" s="12"/>
      <c r="D87" s="12"/>
      <c r="E87" s="12">
        <f>SUM(E83:E86)</f>
        <v>0</v>
      </c>
      <c r="F87" s="4" t="s">
        <v>13</v>
      </c>
      <c r="G87" s="12"/>
      <c r="H87" s="12">
        <f>SUM(H83:H86)</f>
        <v>0</v>
      </c>
      <c r="I87" s="12"/>
      <c r="J87" s="12">
        <f>SUM(J83:J86)</f>
        <v>0</v>
      </c>
      <c r="K87" s="3"/>
      <c r="L87" s="3"/>
    </row>
    <row r="88" spans="1:12">
      <c r="A88" s="7" t="s">
        <v>13</v>
      </c>
      <c r="B88" s="7" t="s">
        <v>13</v>
      </c>
      <c r="C88" s="13"/>
      <c r="D88" s="13"/>
      <c r="E88" s="13"/>
      <c r="F88" s="7" t="s">
        <v>13</v>
      </c>
      <c r="G88" s="13"/>
      <c r="H88" s="13"/>
      <c r="I88" s="13">
        <f>D88+G88</f>
        <v>0</v>
      </c>
      <c r="J88" s="13">
        <f>E88+H88</f>
        <v>0</v>
      </c>
      <c r="K88" s="3"/>
      <c r="L88" s="3"/>
    </row>
    <row r="89" spans="1:12">
      <c r="A89" s="4" t="s">
        <v>92</v>
      </c>
      <c r="B89" s="4" t="s">
        <v>13</v>
      </c>
      <c r="C89" s="12"/>
      <c r="D89" s="12"/>
      <c r="E89" s="12"/>
      <c r="F89" s="4" t="s">
        <v>13</v>
      </c>
      <c r="G89" s="12"/>
      <c r="H89" s="12"/>
      <c r="I89" s="12"/>
      <c r="J89" s="12"/>
      <c r="K89" s="3"/>
      <c r="L89" s="3"/>
    </row>
    <row r="90" spans="1:12">
      <c r="A90" s="6" t="s">
        <v>93</v>
      </c>
      <c r="B90" s="6" t="s">
        <v>13</v>
      </c>
      <c r="C90" s="14"/>
      <c r="D90" s="14"/>
      <c r="E90" s="14"/>
      <c r="F90" s="6" t="s">
        <v>13</v>
      </c>
      <c r="G90" s="14"/>
      <c r="H90" s="14"/>
      <c r="I90" s="14"/>
      <c r="J90" s="14"/>
      <c r="K90" s="3"/>
      <c r="L90" s="3"/>
    </row>
    <row r="91" spans="1:12">
      <c r="A91" s="7" t="s">
        <v>94</v>
      </c>
      <c r="B91" s="7" t="s">
        <v>62</v>
      </c>
      <c r="C91" s="13">
        <v>12</v>
      </c>
      <c r="D91" s="13">
        <v>0</v>
      </c>
      <c r="E91" s="13">
        <f t="shared" ref="E91:E116" si="17">C91*D91</f>
        <v>0</v>
      </c>
      <c r="F91" s="7" t="s">
        <v>13</v>
      </c>
      <c r="G91" s="13">
        <v>0</v>
      </c>
      <c r="H91" s="13">
        <f t="shared" ref="H91:H116" si="18">C91*G91</f>
        <v>0</v>
      </c>
      <c r="I91" s="13">
        <f t="shared" ref="I91:I116" si="19">D91+G91</f>
        <v>0</v>
      </c>
      <c r="J91" s="13">
        <f t="shared" ref="J91:J116" si="20">E91+H91</f>
        <v>0</v>
      </c>
      <c r="K91" s="3"/>
      <c r="L91" s="3"/>
    </row>
    <row r="92" spans="1:12">
      <c r="A92" s="7" t="s">
        <v>161</v>
      </c>
      <c r="B92" s="7" t="s">
        <v>62</v>
      </c>
      <c r="C92" s="13">
        <v>28</v>
      </c>
      <c r="D92" s="13">
        <v>0</v>
      </c>
      <c r="E92" s="13">
        <f t="shared" ref="E92" si="21">C92*D92</f>
        <v>0</v>
      </c>
      <c r="F92" s="7" t="s">
        <v>13</v>
      </c>
      <c r="G92" s="13">
        <v>0</v>
      </c>
      <c r="H92" s="13">
        <f t="shared" ref="H92" si="22">C92*G92</f>
        <v>0</v>
      </c>
      <c r="I92" s="13">
        <f t="shared" ref="I92" si="23">D92+G92</f>
        <v>0</v>
      </c>
      <c r="J92" s="13">
        <f t="shared" ref="J92" si="24">E92+H92</f>
        <v>0</v>
      </c>
      <c r="K92" s="3"/>
      <c r="L92" s="3"/>
    </row>
    <row r="93" spans="1:12">
      <c r="A93" s="7" t="s">
        <v>162</v>
      </c>
      <c r="B93" s="7" t="s">
        <v>62</v>
      </c>
      <c r="C93" s="13">
        <v>50</v>
      </c>
      <c r="D93" s="13">
        <v>0</v>
      </c>
      <c r="E93" s="13">
        <f t="shared" si="17"/>
        <v>0</v>
      </c>
      <c r="F93" s="7" t="s">
        <v>13</v>
      </c>
      <c r="G93" s="13">
        <v>0</v>
      </c>
      <c r="H93" s="13">
        <f t="shared" si="18"/>
        <v>0</v>
      </c>
      <c r="I93" s="13">
        <f t="shared" si="19"/>
        <v>0</v>
      </c>
      <c r="J93" s="13">
        <f t="shared" si="20"/>
        <v>0</v>
      </c>
      <c r="K93" s="3"/>
      <c r="L93" s="3"/>
    </row>
    <row r="94" spans="1:12">
      <c r="A94" s="7" t="s">
        <v>163</v>
      </c>
      <c r="B94" s="7" t="s">
        <v>62</v>
      </c>
      <c r="C94" s="13">
        <v>4</v>
      </c>
      <c r="D94" s="13">
        <v>0</v>
      </c>
      <c r="E94" s="13">
        <f t="shared" ref="E94" si="25">C94*D94</f>
        <v>0</v>
      </c>
      <c r="F94" s="7" t="s">
        <v>13</v>
      </c>
      <c r="G94" s="13">
        <v>0</v>
      </c>
      <c r="H94" s="13">
        <f t="shared" ref="H94" si="26">C94*G94</f>
        <v>0</v>
      </c>
      <c r="I94" s="13">
        <f t="shared" ref="I94" si="27">D94+G94</f>
        <v>0</v>
      </c>
      <c r="J94" s="13">
        <f t="shared" ref="J94" si="28">E94+H94</f>
        <v>0</v>
      </c>
      <c r="K94" s="3"/>
      <c r="L94" s="3"/>
    </row>
    <row r="95" spans="1:12">
      <c r="A95" s="7" t="s">
        <v>164</v>
      </c>
      <c r="B95" s="7" t="s">
        <v>62</v>
      </c>
      <c r="C95" s="13">
        <v>4</v>
      </c>
      <c r="D95" s="13">
        <v>0</v>
      </c>
      <c r="E95" s="13">
        <f t="shared" ref="E95" si="29">C95*D95</f>
        <v>0</v>
      </c>
      <c r="F95" s="7" t="s">
        <v>13</v>
      </c>
      <c r="G95" s="13">
        <v>0</v>
      </c>
      <c r="H95" s="13">
        <f t="shared" ref="H95" si="30">C95*G95</f>
        <v>0</v>
      </c>
      <c r="I95" s="13">
        <f t="shared" ref="I95" si="31">D95+G95</f>
        <v>0</v>
      </c>
      <c r="J95" s="13">
        <f t="shared" ref="J95" si="32">E95+H95</f>
        <v>0</v>
      </c>
      <c r="K95" s="3"/>
      <c r="L95" s="3"/>
    </row>
    <row r="96" spans="1:12">
      <c r="A96" s="7" t="s">
        <v>170</v>
      </c>
      <c r="B96" s="7" t="s">
        <v>62</v>
      </c>
      <c r="C96" s="13">
        <v>24</v>
      </c>
      <c r="D96" s="13">
        <v>0</v>
      </c>
      <c r="E96" s="13">
        <f t="shared" si="17"/>
        <v>0</v>
      </c>
      <c r="F96" s="7" t="s">
        <v>13</v>
      </c>
      <c r="G96" s="13">
        <v>0</v>
      </c>
      <c r="H96" s="13">
        <f t="shared" si="18"/>
        <v>0</v>
      </c>
      <c r="I96" s="13">
        <f t="shared" si="19"/>
        <v>0</v>
      </c>
      <c r="J96" s="13">
        <f t="shared" si="20"/>
        <v>0</v>
      </c>
      <c r="K96" s="3"/>
      <c r="L96" s="3"/>
    </row>
    <row r="97" spans="1:12">
      <c r="A97" s="7" t="s">
        <v>95</v>
      </c>
      <c r="B97" s="7" t="s">
        <v>62</v>
      </c>
      <c r="C97" s="13">
        <v>88</v>
      </c>
      <c r="D97" s="13">
        <v>0</v>
      </c>
      <c r="E97" s="13">
        <f t="shared" si="17"/>
        <v>0</v>
      </c>
      <c r="F97" s="7" t="s">
        <v>13</v>
      </c>
      <c r="G97" s="13">
        <v>0</v>
      </c>
      <c r="H97" s="13">
        <f t="shared" si="18"/>
        <v>0</v>
      </c>
      <c r="I97" s="13">
        <f t="shared" si="19"/>
        <v>0</v>
      </c>
      <c r="J97" s="13">
        <f t="shared" si="20"/>
        <v>0</v>
      </c>
      <c r="K97" s="3"/>
      <c r="L97" s="3"/>
    </row>
    <row r="98" spans="1:12">
      <c r="A98" s="7" t="s">
        <v>96</v>
      </c>
      <c r="B98" s="7" t="s">
        <v>62</v>
      </c>
      <c r="C98" s="13">
        <v>8</v>
      </c>
      <c r="D98" s="13">
        <v>0</v>
      </c>
      <c r="E98" s="13">
        <f t="shared" si="17"/>
        <v>0</v>
      </c>
      <c r="F98" s="7" t="s">
        <v>13</v>
      </c>
      <c r="G98" s="13">
        <v>0</v>
      </c>
      <c r="H98" s="13">
        <f t="shared" si="18"/>
        <v>0</v>
      </c>
      <c r="I98" s="13">
        <f t="shared" si="19"/>
        <v>0</v>
      </c>
      <c r="J98" s="13">
        <f t="shared" si="20"/>
        <v>0</v>
      </c>
      <c r="K98" s="3"/>
      <c r="L98" s="3"/>
    </row>
    <row r="99" spans="1:12">
      <c r="A99" s="7" t="s">
        <v>165</v>
      </c>
      <c r="B99" s="7" t="s">
        <v>166</v>
      </c>
      <c r="C99" s="13">
        <v>1</v>
      </c>
      <c r="D99" s="13">
        <v>0</v>
      </c>
      <c r="E99" s="13">
        <f t="shared" ref="E99" si="33">C99*D99</f>
        <v>0</v>
      </c>
      <c r="F99" s="7" t="s">
        <v>13</v>
      </c>
      <c r="G99" s="13">
        <v>0</v>
      </c>
      <c r="H99" s="13">
        <f t="shared" ref="H99" si="34">C99*G99</f>
        <v>0</v>
      </c>
      <c r="I99" s="13">
        <f t="shared" ref="I99" si="35">D99+G99</f>
        <v>0</v>
      </c>
      <c r="J99" s="13">
        <f t="shared" ref="J99" si="36">E99+H99</f>
        <v>0</v>
      </c>
      <c r="K99" s="3"/>
      <c r="L99" s="3"/>
    </row>
    <row r="100" spans="1:12" ht="24.75">
      <c r="A100" s="20" t="s">
        <v>168</v>
      </c>
      <c r="B100" s="7" t="s">
        <v>62</v>
      </c>
      <c r="C100" s="13">
        <v>4</v>
      </c>
      <c r="D100" s="13">
        <v>0</v>
      </c>
      <c r="E100" s="13">
        <f t="shared" ref="E100" si="37">C100*D100</f>
        <v>0</v>
      </c>
      <c r="F100" s="7" t="s">
        <v>13</v>
      </c>
      <c r="G100" s="13">
        <v>0</v>
      </c>
      <c r="H100" s="13">
        <f t="shared" ref="H100" si="38">C100*G100</f>
        <v>0</v>
      </c>
      <c r="I100" s="13">
        <f t="shared" ref="I100" si="39">D100+G100</f>
        <v>0</v>
      </c>
      <c r="J100" s="13">
        <f t="shared" ref="J100" si="40">E100+H100</f>
        <v>0</v>
      </c>
      <c r="K100" s="3"/>
      <c r="L100" s="3"/>
    </row>
    <row r="101" spans="1:12">
      <c r="A101" s="7" t="s">
        <v>97</v>
      </c>
      <c r="B101" s="7" t="s">
        <v>62</v>
      </c>
      <c r="C101" s="13">
        <v>4</v>
      </c>
      <c r="D101" s="13">
        <v>0</v>
      </c>
      <c r="E101" s="13">
        <f t="shared" si="17"/>
        <v>0</v>
      </c>
      <c r="F101" s="7" t="s">
        <v>13</v>
      </c>
      <c r="G101" s="13">
        <v>0</v>
      </c>
      <c r="H101" s="13">
        <f t="shared" si="18"/>
        <v>0</v>
      </c>
      <c r="I101" s="13">
        <f t="shared" si="19"/>
        <v>0</v>
      </c>
      <c r="J101" s="13">
        <f t="shared" si="20"/>
        <v>0</v>
      </c>
      <c r="K101" s="3"/>
      <c r="L101" s="3"/>
    </row>
    <row r="102" spans="1:12">
      <c r="A102" s="7" t="s">
        <v>98</v>
      </c>
      <c r="B102" s="7" t="s">
        <v>62</v>
      </c>
      <c r="C102" s="13">
        <v>64</v>
      </c>
      <c r="D102" s="13">
        <v>0</v>
      </c>
      <c r="E102" s="13">
        <f t="shared" si="17"/>
        <v>0</v>
      </c>
      <c r="F102" s="7" t="s">
        <v>13</v>
      </c>
      <c r="G102" s="13">
        <v>0</v>
      </c>
      <c r="H102" s="13">
        <f t="shared" si="18"/>
        <v>0</v>
      </c>
      <c r="I102" s="13">
        <f t="shared" si="19"/>
        <v>0</v>
      </c>
      <c r="J102" s="13">
        <f t="shared" si="20"/>
        <v>0</v>
      </c>
      <c r="K102" s="3"/>
      <c r="L102" s="3"/>
    </row>
    <row r="103" spans="1:12">
      <c r="A103" s="7" t="s">
        <v>99</v>
      </c>
      <c r="B103" s="7" t="s">
        <v>62</v>
      </c>
      <c r="C103" s="13">
        <v>4</v>
      </c>
      <c r="D103" s="13">
        <v>0</v>
      </c>
      <c r="E103" s="13">
        <f t="shared" si="17"/>
        <v>0</v>
      </c>
      <c r="F103" s="7" t="s">
        <v>13</v>
      </c>
      <c r="G103" s="13">
        <v>0</v>
      </c>
      <c r="H103" s="13">
        <f t="shared" si="18"/>
        <v>0</v>
      </c>
      <c r="I103" s="13">
        <f t="shared" si="19"/>
        <v>0</v>
      </c>
      <c r="J103" s="13">
        <f t="shared" si="20"/>
        <v>0</v>
      </c>
      <c r="K103" s="3"/>
      <c r="L103" s="3"/>
    </row>
    <row r="104" spans="1:12">
      <c r="A104" s="7" t="s">
        <v>100</v>
      </c>
      <c r="B104" s="7" t="s">
        <v>62</v>
      </c>
      <c r="C104" s="13">
        <v>12</v>
      </c>
      <c r="D104" s="13">
        <v>0</v>
      </c>
      <c r="E104" s="13">
        <f t="shared" si="17"/>
        <v>0</v>
      </c>
      <c r="F104" s="7" t="s">
        <v>13</v>
      </c>
      <c r="G104" s="13">
        <v>0</v>
      </c>
      <c r="H104" s="13">
        <f t="shared" si="18"/>
        <v>0</v>
      </c>
      <c r="I104" s="13">
        <f t="shared" si="19"/>
        <v>0</v>
      </c>
      <c r="J104" s="13">
        <f t="shared" si="20"/>
        <v>0</v>
      </c>
      <c r="K104" s="3"/>
      <c r="L104" s="3"/>
    </row>
    <row r="105" spans="1:12">
      <c r="A105" s="7" t="s">
        <v>101</v>
      </c>
      <c r="B105" s="7" t="s">
        <v>62</v>
      </c>
      <c r="C105" s="13">
        <v>8</v>
      </c>
      <c r="D105" s="13">
        <v>0</v>
      </c>
      <c r="E105" s="13">
        <f t="shared" si="17"/>
        <v>0</v>
      </c>
      <c r="F105" s="7" t="s">
        <v>13</v>
      </c>
      <c r="G105" s="13">
        <v>0</v>
      </c>
      <c r="H105" s="13">
        <f t="shared" si="18"/>
        <v>0</v>
      </c>
      <c r="I105" s="13">
        <f t="shared" si="19"/>
        <v>0</v>
      </c>
      <c r="J105" s="13">
        <f t="shared" si="20"/>
        <v>0</v>
      </c>
      <c r="K105" s="3"/>
      <c r="L105" s="3"/>
    </row>
    <row r="106" spans="1:12">
      <c r="A106" s="7" t="s">
        <v>102</v>
      </c>
      <c r="B106" s="7" t="s">
        <v>76</v>
      </c>
      <c r="C106" s="13">
        <v>90</v>
      </c>
      <c r="D106" s="13">
        <v>0</v>
      </c>
      <c r="E106" s="13">
        <f t="shared" si="17"/>
        <v>0</v>
      </c>
      <c r="F106" s="7" t="s">
        <v>13</v>
      </c>
      <c r="G106" s="13">
        <v>0</v>
      </c>
      <c r="H106" s="13">
        <f t="shared" si="18"/>
        <v>0</v>
      </c>
      <c r="I106" s="13">
        <f t="shared" si="19"/>
        <v>0</v>
      </c>
      <c r="J106" s="13">
        <f t="shared" si="20"/>
        <v>0</v>
      </c>
      <c r="K106" s="3"/>
      <c r="L106" s="3"/>
    </row>
    <row r="107" spans="1:12">
      <c r="A107" s="7" t="s">
        <v>103</v>
      </c>
      <c r="B107" s="7" t="s">
        <v>76</v>
      </c>
      <c r="C107" s="13">
        <v>20</v>
      </c>
      <c r="D107" s="13">
        <v>0</v>
      </c>
      <c r="E107" s="13">
        <f t="shared" si="17"/>
        <v>0</v>
      </c>
      <c r="F107" s="7" t="s">
        <v>13</v>
      </c>
      <c r="G107" s="13">
        <v>0</v>
      </c>
      <c r="H107" s="13">
        <f t="shared" si="18"/>
        <v>0</v>
      </c>
      <c r="I107" s="13">
        <f t="shared" si="19"/>
        <v>0</v>
      </c>
      <c r="J107" s="13">
        <f t="shared" si="20"/>
        <v>0</v>
      </c>
      <c r="K107" s="3"/>
      <c r="L107" s="3"/>
    </row>
    <row r="108" spans="1:12">
      <c r="A108" s="7" t="s">
        <v>169</v>
      </c>
      <c r="B108" s="7" t="s">
        <v>62</v>
      </c>
      <c r="C108" s="13">
        <v>4</v>
      </c>
      <c r="D108" s="13">
        <v>0</v>
      </c>
      <c r="E108" s="13">
        <f t="shared" ref="E108" si="41">C108*D108</f>
        <v>0</v>
      </c>
      <c r="F108" s="7" t="s">
        <v>13</v>
      </c>
      <c r="G108" s="13">
        <v>0</v>
      </c>
      <c r="H108" s="13">
        <f t="shared" ref="H108" si="42">C108*G108</f>
        <v>0</v>
      </c>
      <c r="I108" s="13">
        <f t="shared" ref="I108" si="43">D108+G108</f>
        <v>0</v>
      </c>
      <c r="J108" s="13">
        <f t="shared" ref="J108" si="44">E108+H108</f>
        <v>0</v>
      </c>
      <c r="K108" s="3"/>
      <c r="L108" s="3"/>
    </row>
    <row r="109" spans="1:12">
      <c r="A109" s="7" t="s">
        <v>104</v>
      </c>
      <c r="B109" s="7" t="s">
        <v>62</v>
      </c>
      <c r="C109" s="13">
        <v>6</v>
      </c>
      <c r="D109" s="13">
        <v>0</v>
      </c>
      <c r="E109" s="13">
        <f t="shared" si="17"/>
        <v>0</v>
      </c>
      <c r="F109" s="7" t="s">
        <v>13</v>
      </c>
      <c r="G109" s="13">
        <v>0</v>
      </c>
      <c r="H109" s="13">
        <f t="shared" si="18"/>
        <v>0</v>
      </c>
      <c r="I109" s="13">
        <f t="shared" si="19"/>
        <v>0</v>
      </c>
      <c r="J109" s="13">
        <f t="shared" si="20"/>
        <v>0</v>
      </c>
      <c r="K109" s="3"/>
      <c r="L109" s="3"/>
    </row>
    <row r="110" spans="1:12">
      <c r="A110" s="7" t="s">
        <v>105</v>
      </c>
      <c r="B110" s="7" t="s">
        <v>62</v>
      </c>
      <c r="C110" s="13">
        <v>8</v>
      </c>
      <c r="D110" s="13">
        <v>0</v>
      </c>
      <c r="E110" s="13">
        <f t="shared" si="17"/>
        <v>0</v>
      </c>
      <c r="F110" s="7" t="s">
        <v>13</v>
      </c>
      <c r="G110" s="13">
        <v>0</v>
      </c>
      <c r="H110" s="13">
        <f t="shared" si="18"/>
        <v>0</v>
      </c>
      <c r="I110" s="13">
        <f t="shared" si="19"/>
        <v>0</v>
      </c>
      <c r="J110" s="13">
        <f t="shared" si="20"/>
        <v>0</v>
      </c>
      <c r="K110" s="3"/>
      <c r="L110" s="3"/>
    </row>
    <row r="111" spans="1:12">
      <c r="A111" s="7" t="s">
        <v>106</v>
      </c>
      <c r="B111" s="7" t="s">
        <v>76</v>
      </c>
      <c r="C111" s="13">
        <v>140</v>
      </c>
      <c r="D111" s="13">
        <v>0</v>
      </c>
      <c r="E111" s="13">
        <f t="shared" si="17"/>
        <v>0</v>
      </c>
      <c r="F111" s="7" t="s">
        <v>13</v>
      </c>
      <c r="G111" s="13">
        <v>0</v>
      </c>
      <c r="H111" s="13">
        <f t="shared" si="18"/>
        <v>0</v>
      </c>
      <c r="I111" s="13">
        <f t="shared" si="19"/>
        <v>0</v>
      </c>
      <c r="J111" s="13">
        <f t="shared" si="20"/>
        <v>0</v>
      </c>
      <c r="K111" s="3"/>
      <c r="L111" s="3"/>
    </row>
    <row r="112" spans="1:12">
      <c r="A112" s="7" t="s">
        <v>107</v>
      </c>
      <c r="B112" s="7" t="s">
        <v>76</v>
      </c>
      <c r="C112" s="13">
        <v>120</v>
      </c>
      <c r="D112" s="13">
        <v>0</v>
      </c>
      <c r="E112" s="13">
        <f t="shared" si="17"/>
        <v>0</v>
      </c>
      <c r="F112" s="7" t="s">
        <v>13</v>
      </c>
      <c r="G112" s="13">
        <v>0</v>
      </c>
      <c r="H112" s="13">
        <f t="shared" si="18"/>
        <v>0</v>
      </c>
      <c r="I112" s="13">
        <f t="shared" si="19"/>
        <v>0</v>
      </c>
      <c r="J112" s="13">
        <f t="shared" si="20"/>
        <v>0</v>
      </c>
      <c r="K112" s="3"/>
      <c r="L112" s="3"/>
    </row>
    <row r="113" spans="1:12">
      <c r="A113" s="7" t="s">
        <v>108</v>
      </c>
      <c r="B113" s="7" t="s">
        <v>76</v>
      </c>
      <c r="C113" s="13">
        <v>240</v>
      </c>
      <c r="D113" s="13">
        <v>0</v>
      </c>
      <c r="E113" s="13">
        <f t="shared" si="17"/>
        <v>0</v>
      </c>
      <c r="F113" s="7" t="s">
        <v>13</v>
      </c>
      <c r="G113" s="13">
        <v>0</v>
      </c>
      <c r="H113" s="13">
        <f t="shared" si="18"/>
        <v>0</v>
      </c>
      <c r="I113" s="13">
        <f t="shared" si="19"/>
        <v>0</v>
      </c>
      <c r="J113" s="13">
        <f t="shared" si="20"/>
        <v>0</v>
      </c>
      <c r="K113" s="3"/>
      <c r="L113" s="3"/>
    </row>
    <row r="114" spans="1:12">
      <c r="A114" s="7" t="s">
        <v>109</v>
      </c>
      <c r="B114" s="7" t="s">
        <v>76</v>
      </c>
      <c r="C114" s="13">
        <v>400</v>
      </c>
      <c r="D114" s="13">
        <v>0</v>
      </c>
      <c r="E114" s="13">
        <f t="shared" si="17"/>
        <v>0</v>
      </c>
      <c r="F114" s="7" t="s">
        <v>13</v>
      </c>
      <c r="G114" s="13">
        <v>0</v>
      </c>
      <c r="H114" s="13">
        <f t="shared" si="18"/>
        <v>0</v>
      </c>
      <c r="I114" s="13">
        <f t="shared" si="19"/>
        <v>0</v>
      </c>
      <c r="J114" s="13">
        <f t="shared" si="20"/>
        <v>0</v>
      </c>
      <c r="K114" s="3"/>
      <c r="L114" s="3"/>
    </row>
    <row r="115" spans="1:12">
      <c r="A115" s="7" t="s">
        <v>110</v>
      </c>
      <c r="B115" s="7" t="s">
        <v>62</v>
      </c>
      <c r="C115" s="13">
        <v>200</v>
      </c>
      <c r="D115" s="13">
        <v>0</v>
      </c>
      <c r="E115" s="13">
        <f t="shared" si="17"/>
        <v>0</v>
      </c>
      <c r="F115" s="7" t="s">
        <v>13</v>
      </c>
      <c r="G115" s="13">
        <v>0</v>
      </c>
      <c r="H115" s="13">
        <f t="shared" si="18"/>
        <v>0</v>
      </c>
      <c r="I115" s="13">
        <f t="shared" si="19"/>
        <v>0</v>
      </c>
      <c r="J115" s="13">
        <f t="shared" si="20"/>
        <v>0</v>
      </c>
      <c r="K115" s="3"/>
      <c r="L115" s="3"/>
    </row>
    <row r="116" spans="1:12">
      <c r="A116" s="7" t="s">
        <v>111</v>
      </c>
      <c r="B116" s="7" t="s">
        <v>76</v>
      </c>
      <c r="C116" s="13">
        <v>4</v>
      </c>
      <c r="D116" s="13">
        <v>0</v>
      </c>
      <c r="E116" s="13">
        <f t="shared" si="17"/>
        <v>0</v>
      </c>
      <c r="F116" s="7" t="s">
        <v>13</v>
      </c>
      <c r="G116" s="13">
        <v>0</v>
      </c>
      <c r="H116" s="13">
        <f t="shared" si="18"/>
        <v>0</v>
      </c>
      <c r="I116" s="13">
        <f t="shared" si="19"/>
        <v>0</v>
      </c>
      <c r="J116" s="13">
        <f t="shared" si="20"/>
        <v>0</v>
      </c>
      <c r="K116" s="3"/>
      <c r="L116" s="3"/>
    </row>
    <row r="117" spans="1:12">
      <c r="A117" s="6" t="s">
        <v>112</v>
      </c>
      <c r="B117" s="6" t="s">
        <v>13</v>
      </c>
      <c r="C117" s="14"/>
      <c r="D117" s="14"/>
      <c r="E117" s="14">
        <f>SUM(E91:E116)</f>
        <v>0</v>
      </c>
      <c r="F117" s="6" t="s">
        <v>13</v>
      </c>
      <c r="G117" s="14"/>
      <c r="H117" s="14">
        <f>SUM(H91:H116)</f>
        <v>0</v>
      </c>
      <c r="I117" s="14"/>
      <c r="J117" s="14">
        <f>SUM(J91:J116)</f>
        <v>0</v>
      </c>
      <c r="K117" s="3"/>
      <c r="L117" s="3"/>
    </row>
    <row r="118" spans="1:12">
      <c r="A118" s="7" t="s">
        <v>13</v>
      </c>
      <c r="B118" s="7" t="s">
        <v>13</v>
      </c>
      <c r="C118" s="13"/>
      <c r="D118" s="13"/>
      <c r="E118" s="13"/>
      <c r="F118" s="7" t="s">
        <v>13</v>
      </c>
      <c r="G118" s="13"/>
      <c r="H118" s="13"/>
      <c r="I118" s="13">
        <f>D118+G118</f>
        <v>0</v>
      </c>
      <c r="J118" s="13">
        <f>E118+H118</f>
        <v>0</v>
      </c>
      <c r="K118" s="3"/>
      <c r="L118" s="3"/>
    </row>
    <row r="119" spans="1:12">
      <c r="A119" s="6" t="s">
        <v>113</v>
      </c>
      <c r="B119" s="6" t="s">
        <v>13</v>
      </c>
      <c r="C119" s="14"/>
      <c r="D119" s="14"/>
      <c r="E119" s="14"/>
      <c r="F119" s="6" t="s">
        <v>13</v>
      </c>
      <c r="G119" s="14"/>
      <c r="H119" s="14"/>
      <c r="I119" s="14"/>
      <c r="J119" s="14"/>
      <c r="K119" s="3"/>
      <c r="L119" s="3"/>
    </row>
    <row r="120" spans="1:12">
      <c r="A120" s="7" t="s">
        <v>114</v>
      </c>
      <c r="B120" s="7" t="s">
        <v>115</v>
      </c>
      <c r="C120" s="13">
        <v>60</v>
      </c>
      <c r="D120" s="13">
        <v>0</v>
      </c>
      <c r="E120" s="13">
        <f>C120*D120</f>
        <v>0</v>
      </c>
      <c r="F120" s="7" t="s">
        <v>13</v>
      </c>
      <c r="G120" s="13">
        <v>0</v>
      </c>
      <c r="H120" s="13">
        <f>C120*G120</f>
        <v>0</v>
      </c>
      <c r="I120" s="13">
        <f>D120+G120</f>
        <v>0</v>
      </c>
      <c r="J120" s="13">
        <f>E120+H120</f>
        <v>0</v>
      </c>
      <c r="K120" s="3"/>
      <c r="L120" s="3"/>
    </row>
    <row r="121" spans="1:12">
      <c r="A121" s="6" t="s">
        <v>116</v>
      </c>
      <c r="B121" s="6" t="s">
        <v>13</v>
      </c>
      <c r="C121" s="14"/>
      <c r="D121" s="14"/>
      <c r="E121" s="14">
        <f>SUM(E120:E120)</f>
        <v>0</v>
      </c>
      <c r="F121" s="6" t="s">
        <v>13</v>
      </c>
      <c r="G121" s="14"/>
      <c r="H121" s="14">
        <f>SUM(H120:H120)</f>
        <v>0</v>
      </c>
      <c r="I121" s="14"/>
      <c r="J121" s="14">
        <f>SUM(J120:J120)</f>
        <v>0</v>
      </c>
      <c r="K121" s="3"/>
      <c r="L121" s="3"/>
    </row>
    <row r="122" spans="1:12">
      <c r="A122" s="7" t="s">
        <v>13</v>
      </c>
      <c r="B122" s="7" t="s">
        <v>13</v>
      </c>
      <c r="C122" s="15"/>
      <c r="D122" s="15"/>
      <c r="E122" s="15"/>
      <c r="F122" s="7" t="s">
        <v>13</v>
      </c>
      <c r="G122" s="15"/>
      <c r="H122" s="15"/>
      <c r="I122" s="15">
        <f>D122+G122</f>
        <v>0</v>
      </c>
      <c r="J122" s="15">
        <f>E122+H122</f>
        <v>0</v>
      </c>
      <c r="K122" s="3"/>
      <c r="L122" s="3"/>
    </row>
    <row r="123" spans="1:12">
      <c r="A123" s="6" t="s">
        <v>117</v>
      </c>
      <c r="B123" s="6" t="s">
        <v>13</v>
      </c>
      <c r="C123" s="14"/>
      <c r="D123" s="14"/>
      <c r="E123" s="14"/>
      <c r="F123" s="6" t="s">
        <v>13</v>
      </c>
      <c r="G123" s="14"/>
      <c r="H123" s="14"/>
      <c r="I123" s="14"/>
      <c r="J123" s="14"/>
      <c r="K123" s="3"/>
      <c r="L123" s="3"/>
    </row>
    <row r="124" spans="1:12">
      <c r="A124" s="7" t="s">
        <v>118</v>
      </c>
      <c r="B124" s="7" t="s">
        <v>119</v>
      </c>
      <c r="C124" s="13">
        <v>230</v>
      </c>
      <c r="D124" s="13">
        <v>0</v>
      </c>
      <c r="E124" s="13">
        <f>C124*D124</f>
        <v>0</v>
      </c>
      <c r="F124" s="7" t="s">
        <v>13</v>
      </c>
      <c r="G124" s="13">
        <v>100</v>
      </c>
      <c r="H124" s="13">
        <v>0</v>
      </c>
      <c r="I124" s="13">
        <f>D124+G124</f>
        <v>100</v>
      </c>
      <c r="J124" s="13">
        <f>E124+H124</f>
        <v>0</v>
      </c>
      <c r="K124" s="3"/>
      <c r="L124" s="3"/>
    </row>
    <row r="125" spans="1:12">
      <c r="A125" s="6" t="s">
        <v>120</v>
      </c>
      <c r="B125" s="6" t="s">
        <v>13</v>
      </c>
      <c r="C125" s="14"/>
      <c r="D125" s="14"/>
      <c r="E125" s="14">
        <f>SUM(E124:E124)</f>
        <v>0</v>
      </c>
      <c r="F125" s="6" t="s">
        <v>13</v>
      </c>
      <c r="G125" s="14"/>
      <c r="H125" s="14">
        <f>SUM(H124:H124)</f>
        <v>0</v>
      </c>
      <c r="I125" s="14"/>
      <c r="J125" s="14">
        <f>SUM(J124:J124)</f>
        <v>0</v>
      </c>
      <c r="K125" s="3"/>
      <c r="L125" s="3"/>
    </row>
    <row r="126" spans="1:12">
      <c r="A126" s="7" t="s">
        <v>13</v>
      </c>
      <c r="B126" s="7" t="s">
        <v>13</v>
      </c>
      <c r="C126" s="13"/>
      <c r="D126" s="13"/>
      <c r="E126" s="13"/>
      <c r="F126" s="7" t="s">
        <v>13</v>
      </c>
      <c r="G126" s="13"/>
      <c r="H126" s="13"/>
      <c r="I126" s="13">
        <f>D126+G126</f>
        <v>0</v>
      </c>
      <c r="J126" s="13">
        <f>E126+H126</f>
        <v>0</v>
      </c>
      <c r="K126" s="3"/>
      <c r="L126" s="3"/>
    </row>
    <row r="127" spans="1:12">
      <c r="A127" s="6" t="s">
        <v>121</v>
      </c>
      <c r="B127" s="6" t="s">
        <v>13</v>
      </c>
      <c r="C127" s="14"/>
      <c r="D127" s="14"/>
      <c r="E127" s="14"/>
      <c r="F127" s="6" t="s">
        <v>13</v>
      </c>
      <c r="G127" s="14"/>
      <c r="H127" s="14"/>
      <c r="I127" s="14"/>
      <c r="J127" s="14"/>
      <c r="K127" s="3"/>
      <c r="L127" s="3"/>
    </row>
    <row r="128" spans="1:12">
      <c r="A128" s="7" t="s">
        <v>122</v>
      </c>
      <c r="B128" s="7" t="s">
        <v>123</v>
      </c>
      <c r="C128" s="13">
        <v>2</v>
      </c>
      <c r="D128" s="13">
        <v>0</v>
      </c>
      <c r="E128" s="13">
        <f>C128*D128</f>
        <v>0</v>
      </c>
      <c r="F128" s="7" t="s">
        <v>13</v>
      </c>
      <c r="G128" s="13">
        <v>0</v>
      </c>
      <c r="H128" s="13">
        <f>C128*G128</f>
        <v>0</v>
      </c>
      <c r="I128" s="13">
        <f t="shared" ref="I128:J131" si="45">D128+G128</f>
        <v>0</v>
      </c>
      <c r="J128" s="13">
        <f t="shared" si="45"/>
        <v>0</v>
      </c>
      <c r="K128" s="3"/>
      <c r="L128" s="3"/>
    </row>
    <row r="129" spans="1:12">
      <c r="A129" s="7" t="s">
        <v>124</v>
      </c>
      <c r="B129" s="7" t="s">
        <v>76</v>
      </c>
      <c r="C129" s="13">
        <v>50</v>
      </c>
      <c r="D129" s="13">
        <v>0</v>
      </c>
      <c r="E129" s="13">
        <f>C129*D129</f>
        <v>0</v>
      </c>
      <c r="F129" s="7" t="s">
        <v>13</v>
      </c>
      <c r="G129" s="13">
        <v>0</v>
      </c>
      <c r="H129" s="13">
        <f>C129*G129</f>
        <v>0</v>
      </c>
      <c r="I129" s="13">
        <f t="shared" si="45"/>
        <v>0</v>
      </c>
      <c r="J129" s="13">
        <f t="shared" si="45"/>
        <v>0</v>
      </c>
      <c r="K129" s="3"/>
      <c r="L129" s="3"/>
    </row>
    <row r="130" spans="1:12">
      <c r="A130" s="7" t="s">
        <v>125</v>
      </c>
      <c r="B130" s="7" t="s">
        <v>115</v>
      </c>
      <c r="C130" s="13">
        <v>24</v>
      </c>
      <c r="D130" s="13">
        <v>0</v>
      </c>
      <c r="E130" s="13">
        <f>C130*D130</f>
        <v>0</v>
      </c>
      <c r="F130" s="7" t="s">
        <v>13</v>
      </c>
      <c r="G130" s="13">
        <v>0</v>
      </c>
      <c r="H130" s="13">
        <f>C130*G130</f>
        <v>0</v>
      </c>
      <c r="I130" s="13">
        <f t="shared" si="45"/>
        <v>0</v>
      </c>
      <c r="J130" s="13">
        <f t="shared" si="45"/>
        <v>0</v>
      </c>
      <c r="K130" s="3"/>
      <c r="L130" s="3"/>
    </row>
    <row r="131" spans="1:12">
      <c r="A131" s="7" t="s">
        <v>167</v>
      </c>
      <c r="B131" s="7" t="s">
        <v>126</v>
      </c>
      <c r="C131" s="13">
        <v>1</v>
      </c>
      <c r="D131" s="13">
        <v>0</v>
      </c>
      <c r="E131" s="13">
        <f>C131*D131</f>
        <v>0</v>
      </c>
      <c r="F131" s="7" t="s">
        <v>13</v>
      </c>
      <c r="G131" s="13">
        <v>0</v>
      </c>
      <c r="H131" s="13">
        <f>C131*G131</f>
        <v>0</v>
      </c>
      <c r="I131" s="13">
        <f t="shared" si="45"/>
        <v>0</v>
      </c>
      <c r="J131" s="13">
        <f t="shared" si="45"/>
        <v>0</v>
      </c>
      <c r="K131" s="3"/>
      <c r="L131" s="3"/>
    </row>
    <row r="132" spans="1:12">
      <c r="A132" s="6" t="s">
        <v>127</v>
      </c>
      <c r="B132" s="6" t="s">
        <v>13</v>
      </c>
      <c r="C132" s="14"/>
      <c r="D132" s="14"/>
      <c r="E132" s="14">
        <f>SUM(E128:E131)</f>
        <v>0</v>
      </c>
      <c r="F132" s="6" t="s">
        <v>13</v>
      </c>
      <c r="G132" s="14"/>
      <c r="H132" s="14">
        <f>SUM(H128:H131)</f>
        <v>0</v>
      </c>
      <c r="I132" s="14"/>
      <c r="J132" s="14">
        <f>SUM(J128:J131)</f>
        <v>0</v>
      </c>
      <c r="K132" s="3"/>
      <c r="L132" s="3"/>
    </row>
    <row r="133" spans="1:12">
      <c r="A133" s="7" t="s">
        <v>13</v>
      </c>
      <c r="B133" s="7" t="s">
        <v>13</v>
      </c>
      <c r="C133" s="13"/>
      <c r="D133" s="13"/>
      <c r="E133" s="13"/>
      <c r="F133" s="7" t="s">
        <v>13</v>
      </c>
      <c r="G133" s="13"/>
      <c r="H133" s="13"/>
      <c r="I133" s="13">
        <f>D133+G133</f>
        <v>0</v>
      </c>
      <c r="J133" s="13">
        <f>E133+H133</f>
        <v>0</v>
      </c>
      <c r="K133" s="3"/>
      <c r="L133" s="3"/>
    </row>
    <row r="134" spans="1:12">
      <c r="A134" s="6" t="s">
        <v>128</v>
      </c>
      <c r="B134" s="6" t="s">
        <v>13</v>
      </c>
      <c r="C134" s="14"/>
      <c r="D134" s="14"/>
      <c r="E134" s="14"/>
      <c r="F134" s="6" t="s">
        <v>13</v>
      </c>
      <c r="G134" s="14"/>
      <c r="H134" s="14"/>
      <c r="I134" s="14"/>
      <c r="J134" s="14"/>
      <c r="K134" s="3"/>
      <c r="L134" s="3"/>
    </row>
    <row r="135" spans="1:12">
      <c r="A135" s="7" t="s">
        <v>129</v>
      </c>
      <c r="B135" s="7" t="s">
        <v>115</v>
      </c>
      <c r="C135" s="13">
        <v>16</v>
      </c>
      <c r="D135" s="13">
        <v>0</v>
      </c>
      <c r="E135" s="13">
        <f>C135*D135</f>
        <v>0</v>
      </c>
      <c r="F135" s="7" t="s">
        <v>13</v>
      </c>
      <c r="G135" s="13">
        <v>0</v>
      </c>
      <c r="H135" s="13">
        <f>C135*G135</f>
        <v>0</v>
      </c>
      <c r="I135" s="13">
        <f t="shared" ref="I135:J137" si="46">D135+G135</f>
        <v>0</v>
      </c>
      <c r="J135" s="13">
        <f t="shared" si="46"/>
        <v>0</v>
      </c>
      <c r="K135" s="3"/>
      <c r="L135" s="3"/>
    </row>
    <row r="136" spans="1:12">
      <c r="A136" s="7" t="s">
        <v>130</v>
      </c>
      <c r="B136" s="7" t="s">
        <v>115</v>
      </c>
      <c r="C136" s="13">
        <v>16</v>
      </c>
      <c r="D136" s="13">
        <v>0</v>
      </c>
      <c r="E136" s="13">
        <f>C136*D136</f>
        <v>0</v>
      </c>
      <c r="F136" s="7" t="s">
        <v>13</v>
      </c>
      <c r="G136" s="13">
        <v>0</v>
      </c>
      <c r="H136" s="13">
        <f>C136*G136</f>
        <v>0</v>
      </c>
      <c r="I136" s="13">
        <f t="shared" si="46"/>
        <v>0</v>
      </c>
      <c r="J136" s="13">
        <f t="shared" si="46"/>
        <v>0</v>
      </c>
      <c r="K136" s="3"/>
      <c r="L136" s="3"/>
    </row>
    <row r="137" spans="1:12">
      <c r="A137" s="7" t="s">
        <v>131</v>
      </c>
      <c r="B137" s="7" t="s">
        <v>115</v>
      </c>
      <c r="C137" s="13">
        <v>18</v>
      </c>
      <c r="D137" s="13">
        <v>0</v>
      </c>
      <c r="E137" s="13">
        <f>C137*D137</f>
        <v>0</v>
      </c>
      <c r="F137" s="7" t="s">
        <v>13</v>
      </c>
      <c r="G137" s="13">
        <v>0</v>
      </c>
      <c r="H137" s="13">
        <f>C137*G137</f>
        <v>0</v>
      </c>
      <c r="I137" s="13">
        <f t="shared" si="46"/>
        <v>0</v>
      </c>
      <c r="J137" s="13">
        <f t="shared" si="46"/>
        <v>0</v>
      </c>
      <c r="K137" s="3"/>
      <c r="L137" s="3"/>
    </row>
    <row r="138" spans="1:12">
      <c r="A138" s="6" t="s">
        <v>132</v>
      </c>
      <c r="B138" s="6" t="s">
        <v>13</v>
      </c>
      <c r="C138" s="14"/>
      <c r="D138" s="14"/>
      <c r="E138" s="14">
        <f>SUM(E135:E137)</f>
        <v>0</v>
      </c>
      <c r="F138" s="6" t="s">
        <v>13</v>
      </c>
      <c r="G138" s="14"/>
      <c r="H138" s="14">
        <f>SUM(H135:H137)</f>
        <v>0</v>
      </c>
      <c r="I138" s="14"/>
      <c r="J138" s="14">
        <f>SUM(J135:J137)</f>
        <v>0</v>
      </c>
      <c r="K138" s="3"/>
      <c r="L138" s="3"/>
    </row>
    <row r="139" spans="1:12">
      <c r="A139" s="7" t="s">
        <v>133</v>
      </c>
      <c r="B139" s="7" t="s">
        <v>13</v>
      </c>
      <c r="C139" s="13"/>
      <c r="D139" s="13"/>
      <c r="E139" s="13">
        <f>M1+Parametry!B32/100*E128+Parametry!B32/100*E129+Parametry!B32/100*E131+Parametry!B32/100*E135+Parametry!B32/100*E136+Parametry!B32/100*E137</f>
        <v>0</v>
      </c>
      <c r="F139" s="7" t="s">
        <v>13</v>
      </c>
      <c r="G139" s="13"/>
      <c r="H139" s="13"/>
      <c r="I139" s="13">
        <f>D139+G139</f>
        <v>0</v>
      </c>
      <c r="J139" s="13">
        <f>E139+H139</f>
        <v>0</v>
      </c>
      <c r="K139" s="3"/>
      <c r="L139" s="3"/>
    </row>
    <row r="140" spans="1:12">
      <c r="A140" s="4" t="s">
        <v>134</v>
      </c>
      <c r="B140" s="4" t="s">
        <v>13</v>
      </c>
      <c r="C140" s="12"/>
      <c r="D140" s="12"/>
      <c r="E140" s="12">
        <f>SUM(E90:E116,E118,E120,E122,E124,E126,E128:E131,E133,E135:E137,E139:E139)</f>
        <v>0</v>
      </c>
      <c r="F140" s="4" t="s">
        <v>13</v>
      </c>
      <c r="G140" s="12"/>
      <c r="H140" s="12">
        <f>SUM(H90:H116,H118,H120,H122,H124,H126,H128:H131,H133,H135:H137,H139:H139)</f>
        <v>0</v>
      </c>
      <c r="I140" s="12"/>
      <c r="J140" s="12">
        <f>SUM(J90:J116,J118,J120,J122,J124,J126,J128:J131,J133,J135:J137,J139:J139)</f>
        <v>0</v>
      </c>
      <c r="K140" s="3"/>
      <c r="L140" s="3"/>
    </row>
    <row r="141" spans="1:12">
      <c r="A141" s="7" t="s">
        <v>13</v>
      </c>
      <c r="B141" s="7" t="s">
        <v>13</v>
      </c>
      <c r="C141" s="13"/>
      <c r="D141" s="13"/>
      <c r="E141" s="13"/>
      <c r="F141" s="7" t="s">
        <v>13</v>
      </c>
      <c r="G141" s="13"/>
      <c r="H141" s="13"/>
      <c r="I141" s="13">
        <f t="shared" ref="I141:J143" si="47">D141+G141</f>
        <v>0</v>
      </c>
      <c r="J141" s="13">
        <f t="shared" si="47"/>
        <v>0</v>
      </c>
      <c r="K141" s="3"/>
      <c r="L141" s="3"/>
    </row>
    <row r="142" spans="1:12">
      <c r="A142" s="7" t="s">
        <v>13</v>
      </c>
      <c r="B142" s="7" t="s">
        <v>13</v>
      </c>
      <c r="C142" s="13"/>
      <c r="D142" s="13"/>
      <c r="E142" s="13"/>
      <c r="F142" s="7" t="s">
        <v>13</v>
      </c>
      <c r="G142" s="13"/>
      <c r="H142" s="13"/>
      <c r="I142" s="13">
        <f t="shared" si="47"/>
        <v>0</v>
      </c>
      <c r="J142" s="13">
        <f t="shared" si="47"/>
        <v>0</v>
      </c>
      <c r="K142" s="3"/>
      <c r="L142" s="3"/>
    </row>
    <row r="143" spans="1:12">
      <c r="A143" s="7" t="s">
        <v>13</v>
      </c>
      <c r="B143" s="7" t="s">
        <v>13</v>
      </c>
      <c r="C143" s="13"/>
      <c r="D143" s="13"/>
      <c r="E143" s="13"/>
      <c r="F143" s="7" t="s">
        <v>13</v>
      </c>
      <c r="G143" s="13"/>
      <c r="H143" s="13"/>
      <c r="I143" s="13">
        <f t="shared" si="47"/>
        <v>0</v>
      </c>
      <c r="J143" s="13">
        <f t="shared" si="47"/>
        <v>0</v>
      </c>
      <c r="K143" s="3"/>
      <c r="L143" s="3"/>
    </row>
  </sheetData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16</v>
      </c>
      <c r="C12" s="3"/>
    </row>
    <row r="13" spans="1:3">
      <c r="A13" s="2" t="s">
        <v>22</v>
      </c>
      <c r="B13" s="6" t="s">
        <v>13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34</v>
      </c>
      <c r="C20" s="3"/>
    </row>
    <row r="21" spans="1:3">
      <c r="A21" s="2" t="s">
        <v>35</v>
      </c>
      <c r="B21" s="8" t="s">
        <v>32</v>
      </c>
      <c r="C21" s="3"/>
    </row>
    <row r="22" spans="1:3">
      <c r="A22" s="2" t="s">
        <v>36</v>
      </c>
      <c r="B22" s="8" t="s">
        <v>32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32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32</v>
      </c>
      <c r="C27" s="3"/>
    </row>
    <row r="28" spans="1:3">
      <c r="A28" s="2" t="s">
        <v>45</v>
      </c>
      <c r="B28" s="8" t="s">
        <v>32</v>
      </c>
      <c r="C28" s="3"/>
    </row>
    <row r="29" spans="1:3">
      <c r="A29" s="2" t="s">
        <v>46</v>
      </c>
      <c r="B29" s="8" t="s">
        <v>32</v>
      </c>
      <c r="C29" s="3"/>
    </row>
    <row r="30" spans="1:3">
      <c r="A30" s="2" t="s">
        <v>47</v>
      </c>
      <c r="B30" s="8" t="s">
        <v>32</v>
      </c>
      <c r="C30" s="3"/>
    </row>
    <row r="31" spans="1:3">
      <c r="A31" s="1" t="s">
        <v>48</v>
      </c>
      <c r="B31" s="1">
        <v>21</v>
      </c>
    </row>
    <row r="32" spans="1:3">
      <c r="A32" s="1" t="s">
        <v>49</v>
      </c>
      <c r="B32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Valenta</dc:creator>
  <cp:lastModifiedBy>Vladimíra Martiníková</cp:lastModifiedBy>
  <cp:lastPrinted>2019-03-11T10:14:34Z</cp:lastPrinted>
  <dcterms:created xsi:type="dcterms:W3CDTF">2019-02-15T15:12:39Z</dcterms:created>
  <dcterms:modified xsi:type="dcterms:W3CDTF">2019-03-11T10:14:38Z</dcterms:modified>
</cp:coreProperties>
</file>