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Náhradní výsadba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8"/>
  <c r="H35" l="1"/>
  <c r="F35"/>
  <c r="H93"/>
  <c r="F93"/>
  <c r="H90"/>
  <c r="H91" s="1"/>
  <c r="F90"/>
  <c r="F91" s="1"/>
  <c r="H87"/>
  <c r="H88" s="1"/>
  <c r="F87"/>
  <c r="F88" s="1"/>
  <c r="F95" s="1"/>
  <c r="F83"/>
  <c r="F82"/>
  <c r="F81"/>
  <c r="F80"/>
  <c r="F79"/>
  <c r="F78"/>
  <c r="D77"/>
  <c r="F77" s="1"/>
  <c r="D76"/>
  <c r="F76" s="1"/>
  <c r="F75"/>
  <c r="F74"/>
  <c r="F58"/>
  <c r="H56"/>
  <c r="F56"/>
  <c r="H54"/>
  <c r="F54"/>
  <c r="H52"/>
  <c r="F52"/>
  <c r="H49"/>
  <c r="H50" s="1"/>
  <c r="F49"/>
  <c r="F50" s="1"/>
  <c r="D46"/>
  <c r="H46" s="1"/>
  <c r="H47" s="1"/>
  <c r="H43"/>
  <c r="H44" s="1"/>
  <c r="F40"/>
  <c r="F41" s="1"/>
  <c r="H36"/>
  <c r="H37" s="1"/>
  <c r="H38" s="1"/>
  <c r="F36"/>
  <c r="D29"/>
  <c r="D30" s="1"/>
  <c r="F30" s="1"/>
  <c r="F27"/>
  <c r="D26"/>
  <c r="F26" s="1"/>
  <c r="F25"/>
  <c r="F24"/>
  <c r="F23"/>
  <c r="F22"/>
  <c r="F21"/>
  <c r="F20"/>
  <c r="F19"/>
  <c r="F18"/>
  <c r="F17"/>
  <c r="B4"/>
  <c r="F84" l="1"/>
  <c r="F37"/>
  <c r="F38" s="1"/>
  <c r="F60" s="1"/>
  <c r="H95"/>
  <c r="D98" s="1"/>
  <c r="F98" s="1"/>
  <c r="F70" s="1"/>
  <c r="F69"/>
  <c r="F68"/>
  <c r="D63"/>
  <c r="F63" s="1"/>
  <c r="F13" s="1"/>
  <c r="D31"/>
  <c r="F31" s="1"/>
  <c r="F32" s="1"/>
  <c r="F43"/>
  <c r="F44" s="1"/>
  <c r="F29"/>
  <c r="F46"/>
  <c r="F47" s="1"/>
  <c r="F71" l="1"/>
  <c r="F5" s="1"/>
  <c r="F12"/>
  <c r="F11"/>
  <c r="F14" l="1"/>
  <c r="F4" s="1"/>
  <c r="F6" s="1"/>
  <c r="F7" s="1"/>
  <c r="F8" s="1"/>
</calcChain>
</file>

<file path=xl/sharedStrings.xml><?xml version="1.0" encoding="utf-8"?>
<sst xmlns="http://schemas.openxmlformats.org/spreadsheetml/2006/main" count="151" uniqueCount="95">
  <si>
    <t>Název položky</t>
  </si>
  <si>
    <t>M.j.</t>
  </si>
  <si>
    <t>Poč. m.j.</t>
  </si>
  <si>
    <t>Cena m.j.</t>
  </si>
  <si>
    <t>Celkem Kč</t>
  </si>
  <si>
    <t>Hm.jedn.</t>
  </si>
  <si>
    <t>Hm.celk.</t>
  </si>
  <si>
    <t xml:space="preserve">Celkem vegetační úpravy </t>
  </si>
  <si>
    <t>D P H   21%</t>
  </si>
  <si>
    <t>Celkem včetně DPH</t>
  </si>
  <si>
    <t>1 - Zemní práce</t>
  </si>
  <si>
    <t>Specifikace</t>
  </si>
  <si>
    <t xml:space="preserve">Celkem ZRN   </t>
  </si>
  <si>
    <t>823-1</t>
  </si>
  <si>
    <t>m2</t>
  </si>
  <si>
    <t>11130-1111</t>
  </si>
  <si>
    <t>ks</t>
  </si>
  <si>
    <t>m3</t>
  </si>
  <si>
    <t>800-1</t>
  </si>
  <si>
    <t>16270-1105</t>
  </si>
  <si>
    <t>t</t>
  </si>
  <si>
    <t>Celkem</t>
  </si>
  <si>
    <t>Celkem specifikace</t>
  </si>
  <si>
    <t>9 - Přesun hmot</t>
  </si>
  <si>
    <t>18421-5133</t>
  </si>
  <si>
    <t>18421-5412</t>
  </si>
  <si>
    <t>18580-2114</t>
  </si>
  <si>
    <t>18585-1121</t>
  </si>
  <si>
    <t>18585-1129</t>
  </si>
  <si>
    <t>18580-4311</t>
  </si>
  <si>
    <t>16710-1101</t>
  </si>
  <si>
    <t>Stromy</t>
  </si>
  <si>
    <t>Rostlinný materiál celkem</t>
  </si>
  <si>
    <t>Ztratné 3% (x 1,03)</t>
  </si>
  <si>
    <t>kg</t>
  </si>
  <si>
    <t>Ztratné 1% (x 1,01)</t>
  </si>
  <si>
    <t xml:space="preserve">Přesun hmot  </t>
  </si>
  <si>
    <t>99823-1311</t>
  </si>
  <si>
    <t>Přesun hmot pro sadovnické a krajinářské úpravy dopravní vzdálenost do 5000 m</t>
  </si>
  <si>
    <t>q</t>
  </si>
  <si>
    <t>Celkem ZRN</t>
  </si>
  <si>
    <t>18480-1121</t>
  </si>
  <si>
    <t>18485-2312</t>
  </si>
  <si>
    <t>18491-1111</t>
  </si>
  <si>
    <t>18580-4513</t>
  </si>
  <si>
    <t>18310-1221</t>
  </si>
  <si>
    <t>Číslo pol.</t>
  </si>
  <si>
    <t>Kůra drcená (prům. vrstva 10 cm)</t>
  </si>
  <si>
    <t>823 - 1</t>
  </si>
  <si>
    <t>Přesun hmot pro sadovnické úpravy do 5000 m</t>
  </si>
  <si>
    <t>Kontrola úvazků   (1x ročně)</t>
  </si>
  <si>
    <t>Pozn.:</t>
  </si>
  <si>
    <t>16270-1109</t>
  </si>
  <si>
    <t>Příplatek za dalších 1000 m     (10x)</t>
  </si>
  <si>
    <t xml:space="preserve">Nakládání, skládání a překládání neulehlého výkopku nebo sypaniny nakládání, množství do 100 m3, z hornin tř. 1 až 4 </t>
  </si>
  <si>
    <t>Vodor. přem. výkopku nebo sypaniny po suchu na obv. dopr. prostředku, bez nalož. výkopku, avšak se slož. bez rozhrnutí z h. tř. 1 až 4 na vzdál. do 10000 m</t>
  </si>
  <si>
    <t>Hloubení jamek pro vysazování rostlin v zemině tř. 1 až 4 s výměnou půdy z 50 % v rovině nebo na svahu do 1:5, objemu do 1,00 m3</t>
  </si>
  <si>
    <t>Ukotvení dřeviny třemi kůly, délky do 3 m</t>
  </si>
  <si>
    <t xml:space="preserve">Zhotovení závlahové mísy u solitérních dřevin v rovině nebo na svahu do 1:5, o průměru mísy do 1 m </t>
  </si>
  <si>
    <t xml:space="preserve">Hnojení půdy nebo trávníku v rovině nebo na svahu do 1:5 umělým hnojivem s rozdělením k jednotlivým rostlinám </t>
  </si>
  <si>
    <t xml:space="preserve">Dovoz vody pro zálivku rostlin na vzdálenost do 1000 m </t>
  </si>
  <si>
    <t xml:space="preserve">Pětiletá následná péče  </t>
  </si>
  <si>
    <t>Pětiletá následná péče</t>
  </si>
  <si>
    <t>Příplatek k ceně za každých dalších i započatých 1000 m     5x</t>
  </si>
  <si>
    <t xml:space="preserve">Kůly frézované, impregnované d.2-3 m  </t>
  </si>
  <si>
    <t xml:space="preserve">Substrát - výměna do jamek  </t>
  </si>
  <si>
    <t>Příplatek k ceně za každých dalších i započatých 1000 m    5x</t>
  </si>
  <si>
    <t>Ošetření vysazených dřevin solitérních v rovině nebo na svahu do 1:5   (1x ročně)</t>
  </si>
  <si>
    <t>Hnojení půdy nebo trávníku v rovině nebo na svahu do 1:5 umělým hnojivem s rozdělením k jednotlivým rostlinám</t>
  </si>
  <si>
    <t>Řez stromů prováděný lezeckou technikou výchovný alejové stromy, výšky do 6 m    (3x)</t>
  </si>
  <si>
    <t>Odplevelení výsadeb v rovině nebo na svahu do 1:5 dřevin solitérních   1x ročně</t>
  </si>
  <si>
    <t>Zalití rostlin vodou plochy záhonů jednotlivě do 20 m2   10x</t>
  </si>
  <si>
    <t>Zalití rostlin vodou plochy záhonů jednotlivě do 20 m2    2x</t>
  </si>
  <si>
    <t>18450-1131</t>
  </si>
  <si>
    <t>Zhotovení obalu kmene a spodních částí větví stromu z juty ve dvou vrstvách v rovině nebo na svahu do 1:5</t>
  </si>
  <si>
    <t xml:space="preserve">Juta na alejové stromy s kmenem   </t>
  </si>
  <si>
    <t>Kůly frézované, impregnované d.2-3 m   (výměna - předpoklad celkem 20%)</t>
  </si>
  <si>
    <t>Znovuuvázání dřeviny jedním úvazkem ke stávajícímu kůlu   (1x ročně  10% kůlů)</t>
  </si>
  <si>
    <t>Ukotvení dřeviny třemi kůly, délky do 3 m    (předpoklad celkem 5% ročně, celkem 25%)</t>
  </si>
  <si>
    <t>PC</t>
  </si>
  <si>
    <t>18491-1431</t>
  </si>
  <si>
    <t>Mulčování vysazených rostlin mulčovací kůrou, tl. do 150 mm v rovině nebo na svahu do 1:5</t>
  </si>
  <si>
    <t>Ceny prací vychází z cen ceníků ÚRS 2017. Aktuální cenovou nabídku zhotoví příslušná realizační firma.</t>
  </si>
  <si>
    <r>
      <t xml:space="preserve">Sejmutí drnu tl. do 100 mm, v jakékoliv ploše </t>
    </r>
    <r>
      <rPr>
        <i/>
        <sz val="8"/>
        <rFont val="Calibri"/>
        <family val="2"/>
        <charset val="238"/>
        <scheme val="minor"/>
      </rPr>
      <t xml:space="preserve"> </t>
    </r>
  </si>
  <si>
    <r>
      <t>Hnojivo tabletové Silvamix</t>
    </r>
    <r>
      <rPr>
        <i/>
        <sz val="8"/>
        <rFont val="Calibri"/>
        <family val="2"/>
        <charset val="238"/>
        <scheme val="minor"/>
      </rPr>
      <t xml:space="preserve"> (8 tabl./strom)</t>
    </r>
  </si>
  <si>
    <r>
      <t xml:space="preserve">Terracotem </t>
    </r>
    <r>
      <rPr>
        <i/>
        <sz val="8"/>
        <rFont val="Calibri"/>
        <family val="2"/>
        <charset val="238"/>
        <scheme val="minor"/>
      </rPr>
      <t xml:space="preserve"> (1,5 kg / 1 m3 substrátu)</t>
    </r>
  </si>
  <si>
    <r>
      <t>Úvazky a spojovací materiál</t>
    </r>
    <r>
      <rPr>
        <i/>
        <sz val="8"/>
        <rFont val="Calibri"/>
        <family val="2"/>
        <charset val="238"/>
        <scheme val="minor"/>
      </rPr>
      <t xml:space="preserve"> </t>
    </r>
  </si>
  <si>
    <r>
      <t xml:space="preserve">Chránička paty kmene     </t>
    </r>
    <r>
      <rPr>
        <i/>
        <sz val="8"/>
        <rFont val="Calibri"/>
        <family val="2"/>
        <charset val="238"/>
        <scheme val="minor"/>
      </rPr>
      <t xml:space="preserve"> </t>
    </r>
  </si>
  <si>
    <r>
      <t xml:space="preserve">Vícesložkové hnojivo NPK  </t>
    </r>
    <r>
      <rPr>
        <i/>
        <sz val="8"/>
        <rFont val="Calibri"/>
        <family val="2"/>
        <charset val="238"/>
        <scheme val="minor"/>
      </rPr>
      <t xml:space="preserve">(0,1 kg/strom)  </t>
    </r>
  </si>
  <si>
    <t>Výsadba stromů</t>
  </si>
  <si>
    <t>Cornus mas,  o.k. 14-16 cm, bal 60</t>
  </si>
  <si>
    <t>Malus x moerlandsii ´Liset´,  o.k. 14-16 cm, bal 60</t>
  </si>
  <si>
    <t>Výsadba dřeviny s balem do předem vyhloubené jamky se zalitím v rovině nebo na svahu do 1:5, při průměru balu do 600 mm</t>
  </si>
  <si>
    <t>18410-2115</t>
  </si>
  <si>
    <t>Společná stezka pro chodce a cyklisty Dolní Roličky - náhradní výsadba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</si>
</sst>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#,##0.000"/>
  </numFmts>
  <fonts count="17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i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8"/>
      <color indexed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</cellStyleXfs>
  <cellXfs count="102">
    <xf numFmtId="0" fontId="0" fillId="0" borderId="0" xfId="0"/>
    <xf numFmtId="0" fontId="4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0" fontId="4" fillId="0" borderId="0" xfId="1" applyFont="1" applyFill="1" applyAlignment="1"/>
    <xf numFmtId="4" fontId="4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/>
    <xf numFmtId="4" fontId="5" fillId="0" borderId="0" xfId="1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4" fontId="5" fillId="0" borderId="0" xfId="1" applyNumberFormat="1" applyFont="1" applyFill="1" applyAlignment="1"/>
    <xf numFmtId="164" fontId="5" fillId="0" borderId="0" xfId="1" applyNumberFormat="1" applyFont="1" applyFill="1" applyAlignment="1"/>
    <xf numFmtId="0" fontId="7" fillId="0" borderId="0" xfId="1" applyFont="1" applyFill="1" applyAlignment="1">
      <alignment horizontal="left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/>
    <xf numFmtId="4" fontId="7" fillId="0" borderId="0" xfId="1" applyNumberFormat="1" applyFont="1" applyFill="1" applyAlignment="1"/>
    <xf numFmtId="164" fontId="7" fillId="0" borderId="0" xfId="1" applyNumberFormat="1" applyFont="1" applyFill="1" applyAlignment="1"/>
    <xf numFmtId="0" fontId="8" fillId="0" borderId="0" xfId="1" applyFont="1" applyFill="1" applyAlignment="1">
      <alignment horizontal="left"/>
    </xf>
    <xf numFmtId="0" fontId="8" fillId="0" borderId="0" xfId="1" applyFont="1" applyFill="1" applyAlignment="1">
      <alignment horizontal="center"/>
    </xf>
    <xf numFmtId="0" fontId="8" fillId="0" borderId="0" xfId="1" applyFont="1" applyFill="1" applyAlignment="1"/>
    <xf numFmtId="4" fontId="8" fillId="0" borderId="0" xfId="1" applyNumberFormat="1" applyFont="1" applyFill="1" applyAlignment="1"/>
    <xf numFmtId="0" fontId="7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center"/>
    </xf>
    <xf numFmtId="0" fontId="8" fillId="0" borderId="0" xfId="1" applyFont="1" applyFill="1" applyBorder="1" applyAlignment="1"/>
    <xf numFmtId="4" fontId="8" fillId="0" borderId="0" xfId="1" applyNumberFormat="1" applyFont="1" applyFill="1" applyBorder="1" applyAlignment="1"/>
    <xf numFmtId="0" fontId="7" fillId="0" borderId="0" xfId="1" applyFont="1" applyFill="1" applyBorder="1" applyAlignment="1"/>
    <xf numFmtId="164" fontId="7" fillId="0" borderId="0" xfId="1" applyNumberFormat="1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/>
    <xf numFmtId="4" fontId="5" fillId="0" borderId="0" xfId="1" applyNumberFormat="1" applyFont="1" applyFill="1" applyBorder="1" applyAlignment="1"/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1" fillId="0" borderId="0" xfId="1" applyFont="1" applyFill="1" applyAlignment="1">
      <alignment horizontal="center"/>
    </xf>
    <xf numFmtId="0" fontId="11" fillId="0" borderId="0" xfId="1" applyFont="1" applyFill="1" applyAlignment="1"/>
    <xf numFmtId="4" fontId="11" fillId="0" borderId="0" xfId="1" applyNumberFormat="1" applyFont="1" applyFill="1" applyAlignment="1">
      <alignment horizontal="right"/>
    </xf>
    <xf numFmtId="2" fontId="11" fillId="0" borderId="0" xfId="1" applyNumberFormat="1" applyFont="1" applyFill="1" applyAlignment="1">
      <alignment horizontal="right"/>
    </xf>
    <xf numFmtId="164" fontId="11" fillId="0" borderId="0" xfId="1" applyNumberFormat="1" applyFont="1" applyFill="1" applyAlignment="1">
      <alignment horizontal="right"/>
    </xf>
    <xf numFmtId="0" fontId="11" fillId="0" borderId="0" xfId="1" applyFont="1" applyFill="1" applyAlignment="1">
      <alignment horizontal="left"/>
    </xf>
    <xf numFmtId="4" fontId="11" fillId="0" borderId="0" xfId="1" applyNumberFormat="1" applyFont="1" applyFill="1" applyAlignment="1"/>
    <xf numFmtId="164" fontId="11" fillId="0" borderId="0" xfId="1" applyNumberFormat="1" applyFont="1" applyFill="1" applyAlignment="1"/>
    <xf numFmtId="0" fontId="9" fillId="0" borderId="0" xfId="1" applyFont="1" applyFill="1" applyAlignment="1">
      <alignment horizontal="center"/>
    </xf>
    <xf numFmtId="0" fontId="9" fillId="0" borderId="0" xfId="1" applyFont="1" applyFill="1" applyAlignment="1"/>
    <xf numFmtId="4" fontId="9" fillId="0" borderId="0" xfId="1" applyNumberFormat="1" applyFont="1" applyFill="1" applyAlignment="1"/>
    <xf numFmtId="164" fontId="9" fillId="0" borderId="0" xfId="1" applyNumberFormat="1" applyFont="1" applyFill="1" applyAlignme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4" fontId="11" fillId="0" borderId="0" xfId="0" applyNumberFormat="1" applyFont="1"/>
    <xf numFmtId="0" fontId="11" fillId="0" borderId="0" xfId="0" applyFont="1"/>
    <xf numFmtId="2" fontId="11" fillId="0" borderId="0" xfId="0" applyNumberFormat="1" applyFont="1"/>
    <xf numFmtId="1" fontId="11" fillId="0" borderId="0" xfId="1" applyNumberFormat="1" applyFont="1" applyFill="1" applyAlignment="1"/>
    <xf numFmtId="2" fontId="11" fillId="0" borderId="0" xfId="1" applyNumberFormat="1" applyFont="1" applyFill="1" applyAlignment="1"/>
    <xf numFmtId="0" fontId="12" fillId="0" borderId="0" xfId="1" applyFont="1" applyFill="1" applyAlignment="1"/>
    <xf numFmtId="166" fontId="11" fillId="0" borderId="0" xfId="1" applyNumberFormat="1" applyFont="1" applyFill="1" applyAlignment="1"/>
    <xf numFmtId="0" fontId="14" fillId="0" borderId="0" xfId="1" applyFont="1" applyFill="1"/>
    <xf numFmtId="0" fontId="14" fillId="0" borderId="0" xfId="1" applyFont="1" applyFill="1" applyAlignment="1">
      <alignment horizontal="center"/>
    </xf>
    <xf numFmtId="4" fontId="14" fillId="0" borderId="0" xfId="1" applyNumberFormat="1" applyFont="1" applyFill="1"/>
    <xf numFmtId="164" fontId="11" fillId="0" borderId="0" xfId="0" applyNumberFormat="1" applyFont="1" applyAlignment="1"/>
    <xf numFmtId="2" fontId="11" fillId="0" borderId="0" xfId="0" applyNumberFormat="1" applyFont="1" applyAlignment="1"/>
    <xf numFmtId="0" fontId="11" fillId="0" borderId="0" xfId="2" applyFont="1" applyFill="1" applyAlignment="1">
      <alignment horizontal="left"/>
    </xf>
    <xf numFmtId="0" fontId="11" fillId="0" borderId="0" xfId="2" applyFont="1" applyFill="1" applyAlignment="1">
      <alignment horizontal="center"/>
    </xf>
    <xf numFmtId="165" fontId="11" fillId="0" borderId="0" xfId="2" applyNumberFormat="1" applyFont="1" applyFill="1" applyAlignment="1"/>
    <xf numFmtId="2" fontId="4" fillId="0" borderId="0" xfId="2" applyNumberFormat="1" applyFont="1" applyFill="1" applyAlignment="1">
      <alignment horizontal="right"/>
    </xf>
    <xf numFmtId="2" fontId="11" fillId="0" borderId="0" xfId="2" applyNumberFormat="1" applyFont="1" applyFill="1" applyAlignment="1"/>
    <xf numFmtId="2" fontId="11" fillId="0" borderId="0" xfId="2" applyNumberFormat="1" applyFont="1" applyFill="1" applyAlignment="1">
      <alignment horizontal="center"/>
    </xf>
    <xf numFmtId="2" fontId="9" fillId="0" borderId="0" xfId="2" applyNumberFormat="1" applyFont="1" applyFill="1" applyAlignment="1">
      <alignment horizontal="right"/>
    </xf>
    <xf numFmtId="0" fontId="11" fillId="0" borderId="0" xfId="2" applyFont="1" applyFill="1" applyAlignment="1">
      <alignment horizontal="right"/>
    </xf>
    <xf numFmtId="0" fontId="11" fillId="0" borderId="0" xfId="2" applyFont="1" applyFill="1" applyAlignment="1"/>
    <xf numFmtId="0" fontId="11" fillId="0" borderId="0" xfId="2" applyFont="1" applyAlignment="1">
      <alignment horizontal="left"/>
    </xf>
    <xf numFmtId="0" fontId="11" fillId="0" borderId="0" xfId="2" applyFont="1" applyAlignment="1">
      <alignment horizontal="left" vertical="center"/>
    </xf>
    <xf numFmtId="0" fontId="11" fillId="0" borderId="0" xfId="2" applyFont="1" applyAlignment="1">
      <alignment horizontal="center"/>
    </xf>
    <xf numFmtId="2" fontId="11" fillId="0" borderId="0" xfId="2" applyNumberFormat="1" applyFont="1" applyAlignment="1"/>
    <xf numFmtId="0" fontId="11" fillId="0" borderId="0" xfId="3" applyFont="1" applyAlignment="1"/>
    <xf numFmtId="0" fontId="11" fillId="0" borderId="0" xfId="4" applyFont="1" applyFill="1" applyBorder="1"/>
    <xf numFmtId="0" fontId="11" fillId="0" borderId="0" xfId="4" applyFont="1" applyFill="1" applyBorder="1" applyAlignment="1"/>
    <xf numFmtId="4" fontId="11" fillId="0" borderId="0" xfId="4" applyNumberFormat="1" applyFont="1" applyFill="1" applyBorder="1"/>
    <xf numFmtId="164" fontId="11" fillId="0" borderId="0" xfId="4" applyNumberFormat="1" applyFont="1" applyFill="1" applyBorder="1"/>
    <xf numFmtId="0" fontId="11" fillId="0" borderId="0" xfId="1" applyFont="1" applyFill="1"/>
    <xf numFmtId="3" fontId="11" fillId="0" borderId="0" xfId="1" applyNumberFormat="1" applyFont="1" applyFill="1" applyAlignment="1"/>
    <xf numFmtId="0" fontId="16" fillId="0" borderId="0" xfId="1" applyFont="1" applyFill="1" applyAlignment="1"/>
    <xf numFmtId="0" fontId="15" fillId="0" borderId="0" xfId="1" applyFont="1" applyFill="1" applyAlignment="1">
      <alignment horizontal="left"/>
    </xf>
    <xf numFmtId="0" fontId="13" fillId="0" borderId="0" xfId="3" applyFont="1" applyAlignment="1">
      <alignment horizontal="left"/>
    </xf>
    <xf numFmtId="0" fontId="13" fillId="0" borderId="0" xfId="3" applyFont="1"/>
    <xf numFmtId="0" fontId="13" fillId="0" borderId="0" xfId="3" applyFont="1" applyAlignment="1"/>
    <xf numFmtId="0" fontId="11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11" fillId="0" borderId="0" xfId="1" applyFont="1" applyAlignment="1"/>
    <xf numFmtId="4" fontId="11" fillId="0" borderId="0" xfId="1" applyNumberFormat="1" applyFont="1"/>
    <xf numFmtId="0" fontId="11" fillId="0" borderId="0" xfId="1" applyFont="1"/>
    <xf numFmtId="0" fontId="9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4" fontId="9" fillId="0" borderId="0" xfId="1" applyNumberFormat="1" applyFont="1"/>
    <xf numFmtId="0" fontId="9" fillId="0" borderId="0" xfId="1" applyFont="1"/>
    <xf numFmtId="4" fontId="11" fillId="0" borderId="0" xfId="1" applyNumberFormat="1" applyFont="1" applyFill="1"/>
    <xf numFmtId="164" fontId="11" fillId="0" borderId="0" xfId="1" applyNumberFormat="1" applyFont="1" applyFill="1"/>
    <xf numFmtId="166" fontId="11" fillId="0" borderId="0" xfId="1" applyNumberFormat="1" applyFont="1" applyFill="1"/>
    <xf numFmtId="166" fontId="11" fillId="0" borderId="0" xfId="0" applyNumberFormat="1" applyFont="1" applyAlignment="1"/>
    <xf numFmtId="0" fontId="14" fillId="0" borderId="0" xfId="1" applyFont="1" applyFill="1" applyAlignment="1">
      <alignment horizontal="right"/>
    </xf>
  </cellXfs>
  <cellStyles count="5">
    <cellStyle name="Excel Built-in Normal" xfId="4"/>
    <cellStyle name="Normal" xfId="0" builtinId="0"/>
    <cellStyle name="Normální 2" xfId="3"/>
    <cellStyle name="normální_7ZŠ01" xfId="1"/>
    <cellStyle name="normální_CENÍK 200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0"/>
  <sheetViews>
    <sheetView tabSelected="1" workbookViewId="0">
      <selection activeCell="E74" sqref="E74:E98"/>
    </sheetView>
  </sheetViews>
  <sheetFormatPr defaultColWidth="9.140625" defaultRowHeight="12"/>
  <cols>
    <col min="1" max="1" width="8.5703125" style="14" customWidth="1"/>
    <col min="2" max="2" width="89" style="14" customWidth="1"/>
    <col min="3" max="3" width="2.28515625" style="15" customWidth="1"/>
    <col min="4" max="4" width="6.28515625" style="16" customWidth="1"/>
    <col min="5" max="5" width="8.42578125" style="17" customWidth="1"/>
    <col min="6" max="6" width="10.42578125" style="17" customWidth="1"/>
    <col min="7" max="7" width="5.28515625" style="16" customWidth="1"/>
    <col min="8" max="8" width="5.42578125" style="18" customWidth="1"/>
    <col min="9" max="9" width="5" style="16" customWidth="1"/>
    <col min="10" max="10" width="6.85546875" style="16" customWidth="1"/>
    <col min="11" max="11" width="6.28515625" style="16" customWidth="1"/>
    <col min="12" max="12" width="11.7109375" style="16" customWidth="1"/>
    <col min="13" max="256" width="9.140625" style="16"/>
    <col min="257" max="257" width="10.140625" style="16" customWidth="1"/>
    <col min="258" max="258" width="64.28515625" style="16" customWidth="1"/>
    <col min="259" max="259" width="3.140625" style="16" customWidth="1"/>
    <col min="260" max="260" width="6.5703125" style="16" customWidth="1"/>
    <col min="261" max="261" width="8.85546875" style="16" customWidth="1"/>
    <col min="262" max="262" width="11.140625" style="16" customWidth="1"/>
    <col min="263" max="263" width="7" style="16" customWidth="1"/>
    <col min="264" max="264" width="6.28515625" style="16" customWidth="1"/>
    <col min="265" max="267" width="9.140625" style="16"/>
    <col min="268" max="268" width="11.7109375" style="16" customWidth="1"/>
    <col min="269" max="512" width="9.140625" style="16"/>
    <col min="513" max="513" width="10.140625" style="16" customWidth="1"/>
    <col min="514" max="514" width="64.28515625" style="16" customWidth="1"/>
    <col min="515" max="515" width="3.140625" style="16" customWidth="1"/>
    <col min="516" max="516" width="6.5703125" style="16" customWidth="1"/>
    <col min="517" max="517" width="8.85546875" style="16" customWidth="1"/>
    <col min="518" max="518" width="11.140625" style="16" customWidth="1"/>
    <col min="519" max="519" width="7" style="16" customWidth="1"/>
    <col min="520" max="520" width="6.28515625" style="16" customWidth="1"/>
    <col min="521" max="523" width="9.140625" style="16"/>
    <col min="524" max="524" width="11.7109375" style="16" customWidth="1"/>
    <col min="525" max="768" width="9.140625" style="16"/>
    <col min="769" max="769" width="10.140625" style="16" customWidth="1"/>
    <col min="770" max="770" width="64.28515625" style="16" customWidth="1"/>
    <col min="771" max="771" width="3.140625" style="16" customWidth="1"/>
    <col min="772" max="772" width="6.5703125" style="16" customWidth="1"/>
    <col min="773" max="773" width="8.85546875" style="16" customWidth="1"/>
    <col min="774" max="774" width="11.140625" style="16" customWidth="1"/>
    <col min="775" max="775" width="7" style="16" customWidth="1"/>
    <col min="776" max="776" width="6.28515625" style="16" customWidth="1"/>
    <col min="777" max="779" width="9.140625" style="16"/>
    <col min="780" max="780" width="11.7109375" style="16" customWidth="1"/>
    <col min="781" max="1024" width="9.140625" style="16"/>
    <col min="1025" max="1025" width="10.140625" style="16" customWidth="1"/>
    <col min="1026" max="1026" width="64.28515625" style="16" customWidth="1"/>
    <col min="1027" max="1027" width="3.140625" style="16" customWidth="1"/>
    <col min="1028" max="1028" width="6.5703125" style="16" customWidth="1"/>
    <col min="1029" max="1029" width="8.85546875" style="16" customWidth="1"/>
    <col min="1030" max="1030" width="11.140625" style="16" customWidth="1"/>
    <col min="1031" max="1031" width="7" style="16" customWidth="1"/>
    <col min="1032" max="1032" width="6.28515625" style="16" customWidth="1"/>
    <col min="1033" max="1035" width="9.140625" style="16"/>
    <col min="1036" max="1036" width="11.7109375" style="16" customWidth="1"/>
    <col min="1037" max="1280" width="9.140625" style="16"/>
    <col min="1281" max="1281" width="10.140625" style="16" customWidth="1"/>
    <col min="1282" max="1282" width="64.28515625" style="16" customWidth="1"/>
    <col min="1283" max="1283" width="3.140625" style="16" customWidth="1"/>
    <col min="1284" max="1284" width="6.5703125" style="16" customWidth="1"/>
    <col min="1285" max="1285" width="8.85546875" style="16" customWidth="1"/>
    <col min="1286" max="1286" width="11.140625" style="16" customWidth="1"/>
    <col min="1287" max="1287" width="7" style="16" customWidth="1"/>
    <col min="1288" max="1288" width="6.28515625" style="16" customWidth="1"/>
    <col min="1289" max="1291" width="9.140625" style="16"/>
    <col min="1292" max="1292" width="11.7109375" style="16" customWidth="1"/>
    <col min="1293" max="1536" width="9.140625" style="16"/>
    <col min="1537" max="1537" width="10.140625" style="16" customWidth="1"/>
    <col min="1538" max="1538" width="64.28515625" style="16" customWidth="1"/>
    <col min="1539" max="1539" width="3.140625" style="16" customWidth="1"/>
    <col min="1540" max="1540" width="6.5703125" style="16" customWidth="1"/>
    <col min="1541" max="1541" width="8.85546875" style="16" customWidth="1"/>
    <col min="1542" max="1542" width="11.140625" style="16" customWidth="1"/>
    <col min="1543" max="1543" width="7" style="16" customWidth="1"/>
    <col min="1544" max="1544" width="6.28515625" style="16" customWidth="1"/>
    <col min="1545" max="1547" width="9.140625" style="16"/>
    <col min="1548" max="1548" width="11.7109375" style="16" customWidth="1"/>
    <col min="1549" max="1792" width="9.140625" style="16"/>
    <col min="1793" max="1793" width="10.140625" style="16" customWidth="1"/>
    <col min="1794" max="1794" width="64.28515625" style="16" customWidth="1"/>
    <col min="1795" max="1795" width="3.140625" style="16" customWidth="1"/>
    <col min="1796" max="1796" width="6.5703125" style="16" customWidth="1"/>
    <col min="1797" max="1797" width="8.85546875" style="16" customWidth="1"/>
    <col min="1798" max="1798" width="11.140625" style="16" customWidth="1"/>
    <col min="1799" max="1799" width="7" style="16" customWidth="1"/>
    <col min="1800" max="1800" width="6.28515625" style="16" customWidth="1"/>
    <col min="1801" max="1803" width="9.140625" style="16"/>
    <col min="1804" max="1804" width="11.7109375" style="16" customWidth="1"/>
    <col min="1805" max="2048" width="9.140625" style="16"/>
    <col min="2049" max="2049" width="10.140625" style="16" customWidth="1"/>
    <col min="2050" max="2050" width="64.28515625" style="16" customWidth="1"/>
    <col min="2051" max="2051" width="3.140625" style="16" customWidth="1"/>
    <col min="2052" max="2052" width="6.5703125" style="16" customWidth="1"/>
    <col min="2053" max="2053" width="8.85546875" style="16" customWidth="1"/>
    <col min="2054" max="2054" width="11.140625" style="16" customWidth="1"/>
    <col min="2055" max="2055" width="7" style="16" customWidth="1"/>
    <col min="2056" max="2056" width="6.28515625" style="16" customWidth="1"/>
    <col min="2057" max="2059" width="9.140625" style="16"/>
    <col min="2060" max="2060" width="11.7109375" style="16" customWidth="1"/>
    <col min="2061" max="2304" width="9.140625" style="16"/>
    <col min="2305" max="2305" width="10.140625" style="16" customWidth="1"/>
    <col min="2306" max="2306" width="64.28515625" style="16" customWidth="1"/>
    <col min="2307" max="2307" width="3.140625" style="16" customWidth="1"/>
    <col min="2308" max="2308" width="6.5703125" style="16" customWidth="1"/>
    <col min="2309" max="2309" width="8.85546875" style="16" customWidth="1"/>
    <col min="2310" max="2310" width="11.140625" style="16" customWidth="1"/>
    <col min="2311" max="2311" width="7" style="16" customWidth="1"/>
    <col min="2312" max="2312" width="6.28515625" style="16" customWidth="1"/>
    <col min="2313" max="2315" width="9.140625" style="16"/>
    <col min="2316" max="2316" width="11.7109375" style="16" customWidth="1"/>
    <col min="2317" max="2560" width="9.140625" style="16"/>
    <col min="2561" max="2561" width="10.140625" style="16" customWidth="1"/>
    <col min="2562" max="2562" width="64.28515625" style="16" customWidth="1"/>
    <col min="2563" max="2563" width="3.140625" style="16" customWidth="1"/>
    <col min="2564" max="2564" width="6.5703125" style="16" customWidth="1"/>
    <col min="2565" max="2565" width="8.85546875" style="16" customWidth="1"/>
    <col min="2566" max="2566" width="11.140625" style="16" customWidth="1"/>
    <col min="2567" max="2567" width="7" style="16" customWidth="1"/>
    <col min="2568" max="2568" width="6.28515625" style="16" customWidth="1"/>
    <col min="2569" max="2571" width="9.140625" style="16"/>
    <col min="2572" max="2572" width="11.7109375" style="16" customWidth="1"/>
    <col min="2573" max="2816" width="9.140625" style="16"/>
    <col min="2817" max="2817" width="10.140625" style="16" customWidth="1"/>
    <col min="2818" max="2818" width="64.28515625" style="16" customWidth="1"/>
    <col min="2819" max="2819" width="3.140625" style="16" customWidth="1"/>
    <col min="2820" max="2820" width="6.5703125" style="16" customWidth="1"/>
    <col min="2821" max="2821" width="8.85546875" style="16" customWidth="1"/>
    <col min="2822" max="2822" width="11.140625" style="16" customWidth="1"/>
    <col min="2823" max="2823" width="7" style="16" customWidth="1"/>
    <col min="2824" max="2824" width="6.28515625" style="16" customWidth="1"/>
    <col min="2825" max="2827" width="9.140625" style="16"/>
    <col min="2828" max="2828" width="11.7109375" style="16" customWidth="1"/>
    <col min="2829" max="3072" width="9.140625" style="16"/>
    <col min="3073" max="3073" width="10.140625" style="16" customWidth="1"/>
    <col min="3074" max="3074" width="64.28515625" style="16" customWidth="1"/>
    <col min="3075" max="3075" width="3.140625" style="16" customWidth="1"/>
    <col min="3076" max="3076" width="6.5703125" style="16" customWidth="1"/>
    <col min="3077" max="3077" width="8.85546875" style="16" customWidth="1"/>
    <col min="3078" max="3078" width="11.140625" style="16" customWidth="1"/>
    <col min="3079" max="3079" width="7" style="16" customWidth="1"/>
    <col min="3080" max="3080" width="6.28515625" style="16" customWidth="1"/>
    <col min="3081" max="3083" width="9.140625" style="16"/>
    <col min="3084" max="3084" width="11.7109375" style="16" customWidth="1"/>
    <col min="3085" max="3328" width="9.140625" style="16"/>
    <col min="3329" max="3329" width="10.140625" style="16" customWidth="1"/>
    <col min="3330" max="3330" width="64.28515625" style="16" customWidth="1"/>
    <col min="3331" max="3331" width="3.140625" style="16" customWidth="1"/>
    <col min="3332" max="3332" width="6.5703125" style="16" customWidth="1"/>
    <col min="3333" max="3333" width="8.85546875" style="16" customWidth="1"/>
    <col min="3334" max="3334" width="11.140625" style="16" customWidth="1"/>
    <col min="3335" max="3335" width="7" style="16" customWidth="1"/>
    <col min="3336" max="3336" width="6.28515625" style="16" customWidth="1"/>
    <col min="3337" max="3339" width="9.140625" style="16"/>
    <col min="3340" max="3340" width="11.7109375" style="16" customWidth="1"/>
    <col min="3341" max="3584" width="9.140625" style="16"/>
    <col min="3585" max="3585" width="10.140625" style="16" customWidth="1"/>
    <col min="3586" max="3586" width="64.28515625" style="16" customWidth="1"/>
    <col min="3587" max="3587" width="3.140625" style="16" customWidth="1"/>
    <col min="3588" max="3588" width="6.5703125" style="16" customWidth="1"/>
    <col min="3589" max="3589" width="8.85546875" style="16" customWidth="1"/>
    <col min="3590" max="3590" width="11.140625" style="16" customWidth="1"/>
    <col min="3591" max="3591" width="7" style="16" customWidth="1"/>
    <col min="3592" max="3592" width="6.28515625" style="16" customWidth="1"/>
    <col min="3593" max="3595" width="9.140625" style="16"/>
    <col min="3596" max="3596" width="11.7109375" style="16" customWidth="1"/>
    <col min="3597" max="3840" width="9.140625" style="16"/>
    <col min="3841" max="3841" width="10.140625" style="16" customWidth="1"/>
    <col min="3842" max="3842" width="64.28515625" style="16" customWidth="1"/>
    <col min="3843" max="3843" width="3.140625" style="16" customWidth="1"/>
    <col min="3844" max="3844" width="6.5703125" style="16" customWidth="1"/>
    <col min="3845" max="3845" width="8.85546875" style="16" customWidth="1"/>
    <col min="3846" max="3846" width="11.140625" style="16" customWidth="1"/>
    <col min="3847" max="3847" width="7" style="16" customWidth="1"/>
    <col min="3848" max="3848" width="6.28515625" style="16" customWidth="1"/>
    <col min="3849" max="3851" width="9.140625" style="16"/>
    <col min="3852" max="3852" width="11.7109375" style="16" customWidth="1"/>
    <col min="3853" max="4096" width="9.140625" style="16"/>
    <col min="4097" max="4097" width="10.140625" style="16" customWidth="1"/>
    <col min="4098" max="4098" width="64.28515625" style="16" customWidth="1"/>
    <col min="4099" max="4099" width="3.140625" style="16" customWidth="1"/>
    <col min="4100" max="4100" width="6.5703125" style="16" customWidth="1"/>
    <col min="4101" max="4101" width="8.85546875" style="16" customWidth="1"/>
    <col min="4102" max="4102" width="11.140625" style="16" customWidth="1"/>
    <col min="4103" max="4103" width="7" style="16" customWidth="1"/>
    <col min="4104" max="4104" width="6.28515625" style="16" customWidth="1"/>
    <col min="4105" max="4107" width="9.140625" style="16"/>
    <col min="4108" max="4108" width="11.7109375" style="16" customWidth="1"/>
    <col min="4109" max="4352" width="9.140625" style="16"/>
    <col min="4353" max="4353" width="10.140625" style="16" customWidth="1"/>
    <col min="4354" max="4354" width="64.28515625" style="16" customWidth="1"/>
    <col min="4355" max="4355" width="3.140625" style="16" customWidth="1"/>
    <col min="4356" max="4356" width="6.5703125" style="16" customWidth="1"/>
    <col min="4357" max="4357" width="8.85546875" style="16" customWidth="1"/>
    <col min="4358" max="4358" width="11.140625" style="16" customWidth="1"/>
    <col min="4359" max="4359" width="7" style="16" customWidth="1"/>
    <col min="4360" max="4360" width="6.28515625" style="16" customWidth="1"/>
    <col min="4361" max="4363" width="9.140625" style="16"/>
    <col min="4364" max="4364" width="11.7109375" style="16" customWidth="1"/>
    <col min="4365" max="4608" width="9.140625" style="16"/>
    <col min="4609" max="4609" width="10.140625" style="16" customWidth="1"/>
    <col min="4610" max="4610" width="64.28515625" style="16" customWidth="1"/>
    <col min="4611" max="4611" width="3.140625" style="16" customWidth="1"/>
    <col min="4612" max="4612" width="6.5703125" style="16" customWidth="1"/>
    <col min="4613" max="4613" width="8.85546875" style="16" customWidth="1"/>
    <col min="4614" max="4614" width="11.140625" style="16" customWidth="1"/>
    <col min="4615" max="4615" width="7" style="16" customWidth="1"/>
    <col min="4616" max="4616" width="6.28515625" style="16" customWidth="1"/>
    <col min="4617" max="4619" width="9.140625" style="16"/>
    <col min="4620" max="4620" width="11.7109375" style="16" customWidth="1"/>
    <col min="4621" max="4864" width="9.140625" style="16"/>
    <col min="4865" max="4865" width="10.140625" style="16" customWidth="1"/>
    <col min="4866" max="4866" width="64.28515625" style="16" customWidth="1"/>
    <col min="4867" max="4867" width="3.140625" style="16" customWidth="1"/>
    <col min="4868" max="4868" width="6.5703125" style="16" customWidth="1"/>
    <col min="4869" max="4869" width="8.85546875" style="16" customWidth="1"/>
    <col min="4870" max="4870" width="11.140625" style="16" customWidth="1"/>
    <col min="4871" max="4871" width="7" style="16" customWidth="1"/>
    <col min="4872" max="4872" width="6.28515625" style="16" customWidth="1"/>
    <col min="4873" max="4875" width="9.140625" style="16"/>
    <col min="4876" max="4876" width="11.7109375" style="16" customWidth="1"/>
    <col min="4877" max="5120" width="9.140625" style="16"/>
    <col min="5121" max="5121" width="10.140625" style="16" customWidth="1"/>
    <col min="5122" max="5122" width="64.28515625" style="16" customWidth="1"/>
    <col min="5123" max="5123" width="3.140625" style="16" customWidth="1"/>
    <col min="5124" max="5124" width="6.5703125" style="16" customWidth="1"/>
    <col min="5125" max="5125" width="8.85546875" style="16" customWidth="1"/>
    <col min="5126" max="5126" width="11.140625" style="16" customWidth="1"/>
    <col min="5127" max="5127" width="7" style="16" customWidth="1"/>
    <col min="5128" max="5128" width="6.28515625" style="16" customWidth="1"/>
    <col min="5129" max="5131" width="9.140625" style="16"/>
    <col min="5132" max="5132" width="11.7109375" style="16" customWidth="1"/>
    <col min="5133" max="5376" width="9.140625" style="16"/>
    <col min="5377" max="5377" width="10.140625" style="16" customWidth="1"/>
    <col min="5378" max="5378" width="64.28515625" style="16" customWidth="1"/>
    <col min="5379" max="5379" width="3.140625" style="16" customWidth="1"/>
    <col min="5380" max="5380" width="6.5703125" style="16" customWidth="1"/>
    <col min="5381" max="5381" width="8.85546875" style="16" customWidth="1"/>
    <col min="5382" max="5382" width="11.140625" style="16" customWidth="1"/>
    <col min="5383" max="5383" width="7" style="16" customWidth="1"/>
    <col min="5384" max="5384" width="6.28515625" style="16" customWidth="1"/>
    <col min="5385" max="5387" width="9.140625" style="16"/>
    <col min="5388" max="5388" width="11.7109375" style="16" customWidth="1"/>
    <col min="5389" max="5632" width="9.140625" style="16"/>
    <col min="5633" max="5633" width="10.140625" style="16" customWidth="1"/>
    <col min="5634" max="5634" width="64.28515625" style="16" customWidth="1"/>
    <col min="5635" max="5635" width="3.140625" style="16" customWidth="1"/>
    <col min="5636" max="5636" width="6.5703125" style="16" customWidth="1"/>
    <col min="5637" max="5637" width="8.85546875" style="16" customWidth="1"/>
    <col min="5638" max="5638" width="11.140625" style="16" customWidth="1"/>
    <col min="5639" max="5639" width="7" style="16" customWidth="1"/>
    <col min="5640" max="5640" width="6.28515625" style="16" customWidth="1"/>
    <col min="5641" max="5643" width="9.140625" style="16"/>
    <col min="5644" max="5644" width="11.7109375" style="16" customWidth="1"/>
    <col min="5645" max="5888" width="9.140625" style="16"/>
    <col min="5889" max="5889" width="10.140625" style="16" customWidth="1"/>
    <col min="5890" max="5890" width="64.28515625" style="16" customWidth="1"/>
    <col min="5891" max="5891" width="3.140625" style="16" customWidth="1"/>
    <col min="5892" max="5892" width="6.5703125" style="16" customWidth="1"/>
    <col min="5893" max="5893" width="8.85546875" style="16" customWidth="1"/>
    <col min="5894" max="5894" width="11.140625" style="16" customWidth="1"/>
    <col min="5895" max="5895" width="7" style="16" customWidth="1"/>
    <col min="5896" max="5896" width="6.28515625" style="16" customWidth="1"/>
    <col min="5897" max="5899" width="9.140625" style="16"/>
    <col min="5900" max="5900" width="11.7109375" style="16" customWidth="1"/>
    <col min="5901" max="6144" width="9.140625" style="16"/>
    <col min="6145" max="6145" width="10.140625" style="16" customWidth="1"/>
    <col min="6146" max="6146" width="64.28515625" style="16" customWidth="1"/>
    <col min="6147" max="6147" width="3.140625" style="16" customWidth="1"/>
    <col min="6148" max="6148" width="6.5703125" style="16" customWidth="1"/>
    <col min="6149" max="6149" width="8.85546875" style="16" customWidth="1"/>
    <col min="6150" max="6150" width="11.140625" style="16" customWidth="1"/>
    <col min="6151" max="6151" width="7" style="16" customWidth="1"/>
    <col min="6152" max="6152" width="6.28515625" style="16" customWidth="1"/>
    <col min="6153" max="6155" width="9.140625" style="16"/>
    <col min="6156" max="6156" width="11.7109375" style="16" customWidth="1"/>
    <col min="6157" max="6400" width="9.140625" style="16"/>
    <col min="6401" max="6401" width="10.140625" style="16" customWidth="1"/>
    <col min="6402" max="6402" width="64.28515625" style="16" customWidth="1"/>
    <col min="6403" max="6403" width="3.140625" style="16" customWidth="1"/>
    <col min="6404" max="6404" width="6.5703125" style="16" customWidth="1"/>
    <col min="6405" max="6405" width="8.85546875" style="16" customWidth="1"/>
    <col min="6406" max="6406" width="11.140625" style="16" customWidth="1"/>
    <col min="6407" max="6407" width="7" style="16" customWidth="1"/>
    <col min="6408" max="6408" width="6.28515625" style="16" customWidth="1"/>
    <col min="6409" max="6411" width="9.140625" style="16"/>
    <col min="6412" max="6412" width="11.7109375" style="16" customWidth="1"/>
    <col min="6413" max="6656" width="9.140625" style="16"/>
    <col min="6657" max="6657" width="10.140625" style="16" customWidth="1"/>
    <col min="6658" max="6658" width="64.28515625" style="16" customWidth="1"/>
    <col min="6659" max="6659" width="3.140625" style="16" customWidth="1"/>
    <col min="6660" max="6660" width="6.5703125" style="16" customWidth="1"/>
    <col min="6661" max="6661" width="8.85546875" style="16" customWidth="1"/>
    <col min="6662" max="6662" width="11.140625" style="16" customWidth="1"/>
    <col min="6663" max="6663" width="7" style="16" customWidth="1"/>
    <col min="6664" max="6664" width="6.28515625" style="16" customWidth="1"/>
    <col min="6665" max="6667" width="9.140625" style="16"/>
    <col min="6668" max="6668" width="11.7109375" style="16" customWidth="1"/>
    <col min="6669" max="6912" width="9.140625" style="16"/>
    <col min="6913" max="6913" width="10.140625" style="16" customWidth="1"/>
    <col min="6914" max="6914" width="64.28515625" style="16" customWidth="1"/>
    <col min="6915" max="6915" width="3.140625" style="16" customWidth="1"/>
    <col min="6916" max="6916" width="6.5703125" style="16" customWidth="1"/>
    <col min="6917" max="6917" width="8.85546875" style="16" customWidth="1"/>
    <col min="6918" max="6918" width="11.140625" style="16" customWidth="1"/>
    <col min="6919" max="6919" width="7" style="16" customWidth="1"/>
    <col min="6920" max="6920" width="6.28515625" style="16" customWidth="1"/>
    <col min="6921" max="6923" width="9.140625" style="16"/>
    <col min="6924" max="6924" width="11.7109375" style="16" customWidth="1"/>
    <col min="6925" max="7168" width="9.140625" style="16"/>
    <col min="7169" max="7169" width="10.140625" style="16" customWidth="1"/>
    <col min="7170" max="7170" width="64.28515625" style="16" customWidth="1"/>
    <col min="7171" max="7171" width="3.140625" style="16" customWidth="1"/>
    <col min="7172" max="7172" width="6.5703125" style="16" customWidth="1"/>
    <col min="7173" max="7173" width="8.85546875" style="16" customWidth="1"/>
    <col min="7174" max="7174" width="11.140625" style="16" customWidth="1"/>
    <col min="7175" max="7175" width="7" style="16" customWidth="1"/>
    <col min="7176" max="7176" width="6.28515625" style="16" customWidth="1"/>
    <col min="7177" max="7179" width="9.140625" style="16"/>
    <col min="7180" max="7180" width="11.7109375" style="16" customWidth="1"/>
    <col min="7181" max="7424" width="9.140625" style="16"/>
    <col min="7425" max="7425" width="10.140625" style="16" customWidth="1"/>
    <col min="7426" max="7426" width="64.28515625" style="16" customWidth="1"/>
    <col min="7427" max="7427" width="3.140625" style="16" customWidth="1"/>
    <col min="7428" max="7428" width="6.5703125" style="16" customWidth="1"/>
    <col min="7429" max="7429" width="8.85546875" style="16" customWidth="1"/>
    <col min="7430" max="7430" width="11.140625" style="16" customWidth="1"/>
    <col min="7431" max="7431" width="7" style="16" customWidth="1"/>
    <col min="7432" max="7432" width="6.28515625" style="16" customWidth="1"/>
    <col min="7433" max="7435" width="9.140625" style="16"/>
    <col min="7436" max="7436" width="11.7109375" style="16" customWidth="1"/>
    <col min="7437" max="7680" width="9.140625" style="16"/>
    <col min="7681" max="7681" width="10.140625" style="16" customWidth="1"/>
    <col min="7682" max="7682" width="64.28515625" style="16" customWidth="1"/>
    <col min="7683" max="7683" width="3.140625" style="16" customWidth="1"/>
    <col min="7684" max="7684" width="6.5703125" style="16" customWidth="1"/>
    <col min="7685" max="7685" width="8.85546875" style="16" customWidth="1"/>
    <col min="7686" max="7686" width="11.140625" style="16" customWidth="1"/>
    <col min="7687" max="7687" width="7" style="16" customWidth="1"/>
    <col min="7688" max="7688" width="6.28515625" style="16" customWidth="1"/>
    <col min="7689" max="7691" width="9.140625" style="16"/>
    <col min="7692" max="7692" width="11.7109375" style="16" customWidth="1"/>
    <col min="7693" max="7936" width="9.140625" style="16"/>
    <col min="7937" max="7937" width="10.140625" style="16" customWidth="1"/>
    <col min="7938" max="7938" width="64.28515625" style="16" customWidth="1"/>
    <col min="7939" max="7939" width="3.140625" style="16" customWidth="1"/>
    <col min="7940" max="7940" width="6.5703125" style="16" customWidth="1"/>
    <col min="7941" max="7941" width="8.85546875" style="16" customWidth="1"/>
    <col min="7942" max="7942" width="11.140625" style="16" customWidth="1"/>
    <col min="7943" max="7943" width="7" style="16" customWidth="1"/>
    <col min="7944" max="7944" width="6.28515625" style="16" customWidth="1"/>
    <col min="7945" max="7947" width="9.140625" style="16"/>
    <col min="7948" max="7948" width="11.7109375" style="16" customWidth="1"/>
    <col min="7949" max="8192" width="9.140625" style="16"/>
    <col min="8193" max="8193" width="10.140625" style="16" customWidth="1"/>
    <col min="8194" max="8194" width="64.28515625" style="16" customWidth="1"/>
    <col min="8195" max="8195" width="3.140625" style="16" customWidth="1"/>
    <col min="8196" max="8196" width="6.5703125" style="16" customWidth="1"/>
    <col min="8197" max="8197" width="8.85546875" style="16" customWidth="1"/>
    <col min="8198" max="8198" width="11.140625" style="16" customWidth="1"/>
    <col min="8199" max="8199" width="7" style="16" customWidth="1"/>
    <col min="8200" max="8200" width="6.28515625" style="16" customWidth="1"/>
    <col min="8201" max="8203" width="9.140625" style="16"/>
    <col min="8204" max="8204" width="11.7109375" style="16" customWidth="1"/>
    <col min="8205" max="8448" width="9.140625" style="16"/>
    <col min="8449" max="8449" width="10.140625" style="16" customWidth="1"/>
    <col min="8450" max="8450" width="64.28515625" style="16" customWidth="1"/>
    <col min="8451" max="8451" width="3.140625" style="16" customWidth="1"/>
    <col min="8452" max="8452" width="6.5703125" style="16" customWidth="1"/>
    <col min="8453" max="8453" width="8.85546875" style="16" customWidth="1"/>
    <col min="8454" max="8454" width="11.140625" style="16" customWidth="1"/>
    <col min="8455" max="8455" width="7" style="16" customWidth="1"/>
    <col min="8456" max="8456" width="6.28515625" style="16" customWidth="1"/>
    <col min="8457" max="8459" width="9.140625" style="16"/>
    <col min="8460" max="8460" width="11.7109375" style="16" customWidth="1"/>
    <col min="8461" max="8704" width="9.140625" style="16"/>
    <col min="8705" max="8705" width="10.140625" style="16" customWidth="1"/>
    <col min="8706" max="8706" width="64.28515625" style="16" customWidth="1"/>
    <col min="8707" max="8707" width="3.140625" style="16" customWidth="1"/>
    <col min="8708" max="8708" width="6.5703125" style="16" customWidth="1"/>
    <col min="8709" max="8709" width="8.85546875" style="16" customWidth="1"/>
    <col min="8710" max="8710" width="11.140625" style="16" customWidth="1"/>
    <col min="8711" max="8711" width="7" style="16" customWidth="1"/>
    <col min="8712" max="8712" width="6.28515625" style="16" customWidth="1"/>
    <col min="8713" max="8715" width="9.140625" style="16"/>
    <col min="8716" max="8716" width="11.7109375" style="16" customWidth="1"/>
    <col min="8717" max="8960" width="9.140625" style="16"/>
    <col min="8961" max="8961" width="10.140625" style="16" customWidth="1"/>
    <col min="8962" max="8962" width="64.28515625" style="16" customWidth="1"/>
    <col min="8963" max="8963" width="3.140625" style="16" customWidth="1"/>
    <col min="8964" max="8964" width="6.5703125" style="16" customWidth="1"/>
    <col min="8965" max="8965" width="8.85546875" style="16" customWidth="1"/>
    <col min="8966" max="8966" width="11.140625" style="16" customWidth="1"/>
    <col min="8967" max="8967" width="7" style="16" customWidth="1"/>
    <col min="8968" max="8968" width="6.28515625" style="16" customWidth="1"/>
    <col min="8969" max="8971" width="9.140625" style="16"/>
    <col min="8972" max="8972" width="11.7109375" style="16" customWidth="1"/>
    <col min="8973" max="9216" width="9.140625" style="16"/>
    <col min="9217" max="9217" width="10.140625" style="16" customWidth="1"/>
    <col min="9218" max="9218" width="64.28515625" style="16" customWidth="1"/>
    <col min="9219" max="9219" width="3.140625" style="16" customWidth="1"/>
    <col min="9220" max="9220" width="6.5703125" style="16" customWidth="1"/>
    <col min="9221" max="9221" width="8.85546875" style="16" customWidth="1"/>
    <col min="9222" max="9222" width="11.140625" style="16" customWidth="1"/>
    <col min="9223" max="9223" width="7" style="16" customWidth="1"/>
    <col min="9224" max="9224" width="6.28515625" style="16" customWidth="1"/>
    <col min="9225" max="9227" width="9.140625" style="16"/>
    <col min="9228" max="9228" width="11.7109375" style="16" customWidth="1"/>
    <col min="9229" max="9472" width="9.140625" style="16"/>
    <col min="9473" max="9473" width="10.140625" style="16" customWidth="1"/>
    <col min="9474" max="9474" width="64.28515625" style="16" customWidth="1"/>
    <col min="9475" max="9475" width="3.140625" style="16" customWidth="1"/>
    <col min="9476" max="9476" width="6.5703125" style="16" customWidth="1"/>
    <col min="9477" max="9477" width="8.85546875" style="16" customWidth="1"/>
    <col min="9478" max="9478" width="11.140625" style="16" customWidth="1"/>
    <col min="9479" max="9479" width="7" style="16" customWidth="1"/>
    <col min="9480" max="9480" width="6.28515625" style="16" customWidth="1"/>
    <col min="9481" max="9483" width="9.140625" style="16"/>
    <col min="9484" max="9484" width="11.7109375" style="16" customWidth="1"/>
    <col min="9485" max="9728" width="9.140625" style="16"/>
    <col min="9729" max="9729" width="10.140625" style="16" customWidth="1"/>
    <col min="9730" max="9730" width="64.28515625" style="16" customWidth="1"/>
    <col min="9731" max="9731" width="3.140625" style="16" customWidth="1"/>
    <col min="9732" max="9732" width="6.5703125" style="16" customWidth="1"/>
    <col min="9733" max="9733" width="8.85546875" style="16" customWidth="1"/>
    <col min="9734" max="9734" width="11.140625" style="16" customWidth="1"/>
    <col min="9735" max="9735" width="7" style="16" customWidth="1"/>
    <col min="9736" max="9736" width="6.28515625" style="16" customWidth="1"/>
    <col min="9737" max="9739" width="9.140625" style="16"/>
    <col min="9740" max="9740" width="11.7109375" style="16" customWidth="1"/>
    <col min="9741" max="9984" width="9.140625" style="16"/>
    <col min="9985" max="9985" width="10.140625" style="16" customWidth="1"/>
    <col min="9986" max="9986" width="64.28515625" style="16" customWidth="1"/>
    <col min="9987" max="9987" width="3.140625" style="16" customWidth="1"/>
    <col min="9988" max="9988" width="6.5703125" style="16" customWidth="1"/>
    <col min="9989" max="9989" width="8.85546875" style="16" customWidth="1"/>
    <col min="9990" max="9990" width="11.140625" style="16" customWidth="1"/>
    <col min="9991" max="9991" width="7" style="16" customWidth="1"/>
    <col min="9992" max="9992" width="6.28515625" style="16" customWidth="1"/>
    <col min="9993" max="9995" width="9.140625" style="16"/>
    <col min="9996" max="9996" width="11.7109375" style="16" customWidth="1"/>
    <col min="9997" max="10240" width="9.140625" style="16"/>
    <col min="10241" max="10241" width="10.140625" style="16" customWidth="1"/>
    <col min="10242" max="10242" width="64.28515625" style="16" customWidth="1"/>
    <col min="10243" max="10243" width="3.140625" style="16" customWidth="1"/>
    <col min="10244" max="10244" width="6.5703125" style="16" customWidth="1"/>
    <col min="10245" max="10245" width="8.85546875" style="16" customWidth="1"/>
    <col min="10246" max="10246" width="11.140625" style="16" customWidth="1"/>
    <col min="10247" max="10247" width="7" style="16" customWidth="1"/>
    <col min="10248" max="10248" width="6.28515625" style="16" customWidth="1"/>
    <col min="10249" max="10251" width="9.140625" style="16"/>
    <col min="10252" max="10252" width="11.7109375" style="16" customWidth="1"/>
    <col min="10253" max="10496" width="9.140625" style="16"/>
    <col min="10497" max="10497" width="10.140625" style="16" customWidth="1"/>
    <col min="10498" max="10498" width="64.28515625" style="16" customWidth="1"/>
    <col min="10499" max="10499" width="3.140625" style="16" customWidth="1"/>
    <col min="10500" max="10500" width="6.5703125" style="16" customWidth="1"/>
    <col min="10501" max="10501" width="8.85546875" style="16" customWidth="1"/>
    <col min="10502" max="10502" width="11.140625" style="16" customWidth="1"/>
    <col min="10503" max="10503" width="7" style="16" customWidth="1"/>
    <col min="10504" max="10504" width="6.28515625" style="16" customWidth="1"/>
    <col min="10505" max="10507" width="9.140625" style="16"/>
    <col min="10508" max="10508" width="11.7109375" style="16" customWidth="1"/>
    <col min="10509" max="10752" width="9.140625" style="16"/>
    <col min="10753" max="10753" width="10.140625" style="16" customWidth="1"/>
    <col min="10754" max="10754" width="64.28515625" style="16" customWidth="1"/>
    <col min="10755" max="10755" width="3.140625" style="16" customWidth="1"/>
    <col min="10756" max="10756" width="6.5703125" style="16" customWidth="1"/>
    <col min="10757" max="10757" width="8.85546875" style="16" customWidth="1"/>
    <col min="10758" max="10758" width="11.140625" style="16" customWidth="1"/>
    <col min="10759" max="10759" width="7" style="16" customWidth="1"/>
    <col min="10760" max="10760" width="6.28515625" style="16" customWidth="1"/>
    <col min="10761" max="10763" width="9.140625" style="16"/>
    <col min="10764" max="10764" width="11.7109375" style="16" customWidth="1"/>
    <col min="10765" max="11008" width="9.140625" style="16"/>
    <col min="11009" max="11009" width="10.140625" style="16" customWidth="1"/>
    <col min="11010" max="11010" width="64.28515625" style="16" customWidth="1"/>
    <col min="11011" max="11011" width="3.140625" style="16" customWidth="1"/>
    <col min="11012" max="11012" width="6.5703125" style="16" customWidth="1"/>
    <col min="11013" max="11013" width="8.85546875" style="16" customWidth="1"/>
    <col min="11014" max="11014" width="11.140625" style="16" customWidth="1"/>
    <col min="11015" max="11015" width="7" style="16" customWidth="1"/>
    <col min="11016" max="11016" width="6.28515625" style="16" customWidth="1"/>
    <col min="11017" max="11019" width="9.140625" style="16"/>
    <col min="11020" max="11020" width="11.7109375" style="16" customWidth="1"/>
    <col min="11021" max="11264" width="9.140625" style="16"/>
    <col min="11265" max="11265" width="10.140625" style="16" customWidth="1"/>
    <col min="11266" max="11266" width="64.28515625" style="16" customWidth="1"/>
    <col min="11267" max="11267" width="3.140625" style="16" customWidth="1"/>
    <col min="11268" max="11268" width="6.5703125" style="16" customWidth="1"/>
    <col min="11269" max="11269" width="8.85546875" style="16" customWidth="1"/>
    <col min="11270" max="11270" width="11.140625" style="16" customWidth="1"/>
    <col min="11271" max="11271" width="7" style="16" customWidth="1"/>
    <col min="11272" max="11272" width="6.28515625" style="16" customWidth="1"/>
    <col min="11273" max="11275" width="9.140625" style="16"/>
    <col min="11276" max="11276" width="11.7109375" style="16" customWidth="1"/>
    <col min="11277" max="11520" width="9.140625" style="16"/>
    <col min="11521" max="11521" width="10.140625" style="16" customWidth="1"/>
    <col min="11522" max="11522" width="64.28515625" style="16" customWidth="1"/>
    <col min="11523" max="11523" width="3.140625" style="16" customWidth="1"/>
    <col min="11524" max="11524" width="6.5703125" style="16" customWidth="1"/>
    <col min="11525" max="11525" width="8.85546875" style="16" customWidth="1"/>
    <col min="11526" max="11526" width="11.140625" style="16" customWidth="1"/>
    <col min="11527" max="11527" width="7" style="16" customWidth="1"/>
    <col min="11528" max="11528" width="6.28515625" style="16" customWidth="1"/>
    <col min="11529" max="11531" width="9.140625" style="16"/>
    <col min="11532" max="11532" width="11.7109375" style="16" customWidth="1"/>
    <col min="11533" max="11776" width="9.140625" style="16"/>
    <col min="11777" max="11777" width="10.140625" style="16" customWidth="1"/>
    <col min="11778" max="11778" width="64.28515625" style="16" customWidth="1"/>
    <col min="11779" max="11779" width="3.140625" style="16" customWidth="1"/>
    <col min="11780" max="11780" width="6.5703125" style="16" customWidth="1"/>
    <col min="11781" max="11781" width="8.85546875" style="16" customWidth="1"/>
    <col min="11782" max="11782" width="11.140625" style="16" customWidth="1"/>
    <col min="11783" max="11783" width="7" style="16" customWidth="1"/>
    <col min="11784" max="11784" width="6.28515625" style="16" customWidth="1"/>
    <col min="11785" max="11787" width="9.140625" style="16"/>
    <col min="11788" max="11788" width="11.7109375" style="16" customWidth="1"/>
    <col min="11789" max="12032" width="9.140625" style="16"/>
    <col min="12033" max="12033" width="10.140625" style="16" customWidth="1"/>
    <col min="12034" max="12034" width="64.28515625" style="16" customWidth="1"/>
    <col min="12035" max="12035" width="3.140625" style="16" customWidth="1"/>
    <col min="12036" max="12036" width="6.5703125" style="16" customWidth="1"/>
    <col min="12037" max="12037" width="8.85546875" style="16" customWidth="1"/>
    <col min="12038" max="12038" width="11.140625" style="16" customWidth="1"/>
    <col min="12039" max="12039" width="7" style="16" customWidth="1"/>
    <col min="12040" max="12040" width="6.28515625" style="16" customWidth="1"/>
    <col min="12041" max="12043" width="9.140625" style="16"/>
    <col min="12044" max="12044" width="11.7109375" style="16" customWidth="1"/>
    <col min="12045" max="12288" width="9.140625" style="16"/>
    <col min="12289" max="12289" width="10.140625" style="16" customWidth="1"/>
    <col min="12290" max="12290" width="64.28515625" style="16" customWidth="1"/>
    <col min="12291" max="12291" width="3.140625" style="16" customWidth="1"/>
    <col min="12292" max="12292" width="6.5703125" style="16" customWidth="1"/>
    <col min="12293" max="12293" width="8.85546875" style="16" customWidth="1"/>
    <col min="12294" max="12294" width="11.140625" style="16" customWidth="1"/>
    <col min="12295" max="12295" width="7" style="16" customWidth="1"/>
    <col min="12296" max="12296" width="6.28515625" style="16" customWidth="1"/>
    <col min="12297" max="12299" width="9.140625" style="16"/>
    <col min="12300" max="12300" width="11.7109375" style="16" customWidth="1"/>
    <col min="12301" max="12544" width="9.140625" style="16"/>
    <col min="12545" max="12545" width="10.140625" style="16" customWidth="1"/>
    <col min="12546" max="12546" width="64.28515625" style="16" customWidth="1"/>
    <col min="12547" max="12547" width="3.140625" style="16" customWidth="1"/>
    <col min="12548" max="12548" width="6.5703125" style="16" customWidth="1"/>
    <col min="12549" max="12549" width="8.85546875" style="16" customWidth="1"/>
    <col min="12550" max="12550" width="11.140625" style="16" customWidth="1"/>
    <col min="12551" max="12551" width="7" style="16" customWidth="1"/>
    <col min="12552" max="12552" width="6.28515625" style="16" customWidth="1"/>
    <col min="12553" max="12555" width="9.140625" style="16"/>
    <col min="12556" max="12556" width="11.7109375" style="16" customWidth="1"/>
    <col min="12557" max="12800" width="9.140625" style="16"/>
    <col min="12801" max="12801" width="10.140625" style="16" customWidth="1"/>
    <col min="12802" max="12802" width="64.28515625" style="16" customWidth="1"/>
    <col min="12803" max="12803" width="3.140625" style="16" customWidth="1"/>
    <col min="12804" max="12804" width="6.5703125" style="16" customWidth="1"/>
    <col min="12805" max="12805" width="8.85546875" style="16" customWidth="1"/>
    <col min="12806" max="12806" width="11.140625" style="16" customWidth="1"/>
    <col min="12807" max="12807" width="7" style="16" customWidth="1"/>
    <col min="12808" max="12808" width="6.28515625" style="16" customWidth="1"/>
    <col min="12809" max="12811" width="9.140625" style="16"/>
    <col min="12812" max="12812" width="11.7109375" style="16" customWidth="1"/>
    <col min="12813" max="13056" width="9.140625" style="16"/>
    <col min="13057" max="13057" width="10.140625" style="16" customWidth="1"/>
    <col min="13058" max="13058" width="64.28515625" style="16" customWidth="1"/>
    <col min="13059" max="13059" width="3.140625" style="16" customWidth="1"/>
    <col min="13060" max="13060" width="6.5703125" style="16" customWidth="1"/>
    <col min="13061" max="13061" width="8.85546875" style="16" customWidth="1"/>
    <col min="13062" max="13062" width="11.140625" style="16" customWidth="1"/>
    <col min="13063" max="13063" width="7" style="16" customWidth="1"/>
    <col min="13064" max="13064" width="6.28515625" style="16" customWidth="1"/>
    <col min="13065" max="13067" width="9.140625" style="16"/>
    <col min="13068" max="13068" width="11.7109375" style="16" customWidth="1"/>
    <col min="13069" max="13312" width="9.140625" style="16"/>
    <col min="13313" max="13313" width="10.140625" style="16" customWidth="1"/>
    <col min="13314" max="13314" width="64.28515625" style="16" customWidth="1"/>
    <col min="13315" max="13315" width="3.140625" style="16" customWidth="1"/>
    <col min="13316" max="13316" width="6.5703125" style="16" customWidth="1"/>
    <col min="13317" max="13317" width="8.85546875" style="16" customWidth="1"/>
    <col min="13318" max="13318" width="11.140625" style="16" customWidth="1"/>
    <col min="13319" max="13319" width="7" style="16" customWidth="1"/>
    <col min="13320" max="13320" width="6.28515625" style="16" customWidth="1"/>
    <col min="13321" max="13323" width="9.140625" style="16"/>
    <col min="13324" max="13324" width="11.7109375" style="16" customWidth="1"/>
    <col min="13325" max="13568" width="9.140625" style="16"/>
    <col min="13569" max="13569" width="10.140625" style="16" customWidth="1"/>
    <col min="13570" max="13570" width="64.28515625" style="16" customWidth="1"/>
    <col min="13571" max="13571" width="3.140625" style="16" customWidth="1"/>
    <col min="13572" max="13572" width="6.5703125" style="16" customWidth="1"/>
    <col min="13573" max="13573" width="8.85546875" style="16" customWidth="1"/>
    <col min="13574" max="13574" width="11.140625" style="16" customWidth="1"/>
    <col min="13575" max="13575" width="7" style="16" customWidth="1"/>
    <col min="13576" max="13576" width="6.28515625" style="16" customWidth="1"/>
    <col min="13577" max="13579" width="9.140625" style="16"/>
    <col min="13580" max="13580" width="11.7109375" style="16" customWidth="1"/>
    <col min="13581" max="13824" width="9.140625" style="16"/>
    <col min="13825" max="13825" width="10.140625" style="16" customWidth="1"/>
    <col min="13826" max="13826" width="64.28515625" style="16" customWidth="1"/>
    <col min="13827" max="13827" width="3.140625" style="16" customWidth="1"/>
    <col min="13828" max="13828" width="6.5703125" style="16" customWidth="1"/>
    <col min="13829" max="13829" width="8.85546875" style="16" customWidth="1"/>
    <col min="13830" max="13830" width="11.140625" style="16" customWidth="1"/>
    <col min="13831" max="13831" width="7" style="16" customWidth="1"/>
    <col min="13832" max="13832" width="6.28515625" style="16" customWidth="1"/>
    <col min="13833" max="13835" width="9.140625" style="16"/>
    <col min="13836" max="13836" width="11.7109375" style="16" customWidth="1"/>
    <col min="13837" max="14080" width="9.140625" style="16"/>
    <col min="14081" max="14081" width="10.140625" style="16" customWidth="1"/>
    <col min="14082" max="14082" width="64.28515625" style="16" customWidth="1"/>
    <col min="14083" max="14083" width="3.140625" style="16" customWidth="1"/>
    <col min="14084" max="14084" width="6.5703125" style="16" customWidth="1"/>
    <col min="14085" max="14085" width="8.85546875" style="16" customWidth="1"/>
    <col min="14086" max="14086" width="11.140625" style="16" customWidth="1"/>
    <col min="14087" max="14087" width="7" style="16" customWidth="1"/>
    <col min="14088" max="14088" width="6.28515625" style="16" customWidth="1"/>
    <col min="14089" max="14091" width="9.140625" style="16"/>
    <col min="14092" max="14092" width="11.7109375" style="16" customWidth="1"/>
    <col min="14093" max="14336" width="9.140625" style="16"/>
    <col min="14337" max="14337" width="10.140625" style="16" customWidth="1"/>
    <col min="14338" max="14338" width="64.28515625" style="16" customWidth="1"/>
    <col min="14339" max="14339" width="3.140625" style="16" customWidth="1"/>
    <col min="14340" max="14340" width="6.5703125" style="16" customWidth="1"/>
    <col min="14341" max="14341" width="8.85546875" style="16" customWidth="1"/>
    <col min="14342" max="14342" width="11.140625" style="16" customWidth="1"/>
    <col min="14343" max="14343" width="7" style="16" customWidth="1"/>
    <col min="14344" max="14344" width="6.28515625" style="16" customWidth="1"/>
    <col min="14345" max="14347" width="9.140625" style="16"/>
    <col min="14348" max="14348" width="11.7109375" style="16" customWidth="1"/>
    <col min="14349" max="14592" width="9.140625" style="16"/>
    <col min="14593" max="14593" width="10.140625" style="16" customWidth="1"/>
    <col min="14594" max="14594" width="64.28515625" style="16" customWidth="1"/>
    <col min="14595" max="14595" width="3.140625" style="16" customWidth="1"/>
    <col min="14596" max="14596" width="6.5703125" style="16" customWidth="1"/>
    <col min="14597" max="14597" width="8.85546875" style="16" customWidth="1"/>
    <col min="14598" max="14598" width="11.140625" style="16" customWidth="1"/>
    <col min="14599" max="14599" width="7" style="16" customWidth="1"/>
    <col min="14600" max="14600" width="6.28515625" style="16" customWidth="1"/>
    <col min="14601" max="14603" width="9.140625" style="16"/>
    <col min="14604" max="14604" width="11.7109375" style="16" customWidth="1"/>
    <col min="14605" max="14848" width="9.140625" style="16"/>
    <col min="14849" max="14849" width="10.140625" style="16" customWidth="1"/>
    <col min="14850" max="14850" width="64.28515625" style="16" customWidth="1"/>
    <col min="14851" max="14851" width="3.140625" style="16" customWidth="1"/>
    <col min="14852" max="14852" width="6.5703125" style="16" customWidth="1"/>
    <col min="14853" max="14853" width="8.85546875" style="16" customWidth="1"/>
    <col min="14854" max="14854" width="11.140625" style="16" customWidth="1"/>
    <col min="14855" max="14855" width="7" style="16" customWidth="1"/>
    <col min="14856" max="14856" width="6.28515625" style="16" customWidth="1"/>
    <col min="14857" max="14859" width="9.140625" style="16"/>
    <col min="14860" max="14860" width="11.7109375" style="16" customWidth="1"/>
    <col min="14861" max="15104" width="9.140625" style="16"/>
    <col min="15105" max="15105" width="10.140625" style="16" customWidth="1"/>
    <col min="15106" max="15106" width="64.28515625" style="16" customWidth="1"/>
    <col min="15107" max="15107" width="3.140625" style="16" customWidth="1"/>
    <col min="15108" max="15108" width="6.5703125" style="16" customWidth="1"/>
    <col min="15109" max="15109" width="8.85546875" style="16" customWidth="1"/>
    <col min="15110" max="15110" width="11.140625" style="16" customWidth="1"/>
    <col min="15111" max="15111" width="7" style="16" customWidth="1"/>
    <col min="15112" max="15112" width="6.28515625" style="16" customWidth="1"/>
    <col min="15113" max="15115" width="9.140625" style="16"/>
    <col min="15116" max="15116" width="11.7109375" style="16" customWidth="1"/>
    <col min="15117" max="15360" width="9.140625" style="16"/>
    <col min="15361" max="15361" width="10.140625" style="16" customWidth="1"/>
    <col min="15362" max="15362" width="64.28515625" style="16" customWidth="1"/>
    <col min="15363" max="15363" width="3.140625" style="16" customWidth="1"/>
    <col min="15364" max="15364" width="6.5703125" style="16" customWidth="1"/>
    <col min="15365" max="15365" width="8.85546875" style="16" customWidth="1"/>
    <col min="15366" max="15366" width="11.140625" style="16" customWidth="1"/>
    <col min="15367" max="15367" width="7" style="16" customWidth="1"/>
    <col min="15368" max="15368" width="6.28515625" style="16" customWidth="1"/>
    <col min="15369" max="15371" width="9.140625" style="16"/>
    <col min="15372" max="15372" width="11.7109375" style="16" customWidth="1"/>
    <col min="15373" max="15616" width="9.140625" style="16"/>
    <col min="15617" max="15617" width="10.140625" style="16" customWidth="1"/>
    <col min="15618" max="15618" width="64.28515625" style="16" customWidth="1"/>
    <col min="15619" max="15619" width="3.140625" style="16" customWidth="1"/>
    <col min="15620" max="15620" width="6.5703125" style="16" customWidth="1"/>
    <col min="15621" max="15621" width="8.85546875" style="16" customWidth="1"/>
    <col min="15622" max="15622" width="11.140625" style="16" customWidth="1"/>
    <col min="15623" max="15623" width="7" style="16" customWidth="1"/>
    <col min="15624" max="15624" width="6.28515625" style="16" customWidth="1"/>
    <col min="15625" max="15627" width="9.140625" style="16"/>
    <col min="15628" max="15628" width="11.7109375" style="16" customWidth="1"/>
    <col min="15629" max="15872" width="9.140625" style="16"/>
    <col min="15873" max="15873" width="10.140625" style="16" customWidth="1"/>
    <col min="15874" max="15874" width="64.28515625" style="16" customWidth="1"/>
    <col min="15875" max="15875" width="3.140625" style="16" customWidth="1"/>
    <col min="15876" max="15876" width="6.5703125" style="16" customWidth="1"/>
    <col min="15877" max="15877" width="8.85546875" style="16" customWidth="1"/>
    <col min="15878" max="15878" width="11.140625" style="16" customWidth="1"/>
    <col min="15879" max="15879" width="7" style="16" customWidth="1"/>
    <col min="15880" max="15880" width="6.28515625" style="16" customWidth="1"/>
    <col min="15881" max="15883" width="9.140625" style="16"/>
    <col min="15884" max="15884" width="11.7109375" style="16" customWidth="1"/>
    <col min="15885" max="16128" width="9.140625" style="16"/>
    <col min="16129" max="16129" width="10.140625" style="16" customWidth="1"/>
    <col min="16130" max="16130" width="64.28515625" style="16" customWidth="1"/>
    <col min="16131" max="16131" width="3.140625" style="16" customWidth="1"/>
    <col min="16132" max="16132" width="6.5703125" style="16" customWidth="1"/>
    <col min="16133" max="16133" width="8.85546875" style="16" customWidth="1"/>
    <col min="16134" max="16134" width="11.140625" style="16" customWidth="1"/>
    <col min="16135" max="16135" width="7" style="16" customWidth="1"/>
    <col min="16136" max="16136" width="6.28515625" style="16" customWidth="1"/>
    <col min="16137" max="16139" width="9.140625" style="16"/>
    <col min="16140" max="16140" width="11.7109375" style="16" customWidth="1"/>
    <col min="16141" max="16384" width="9.140625" style="16"/>
  </cols>
  <sheetData>
    <row r="1" spans="1:9" s="2" customFormat="1" ht="11.25">
      <c r="A1" s="1" t="s">
        <v>46</v>
      </c>
      <c r="B1" s="1" t="s">
        <v>0</v>
      </c>
      <c r="C1" s="2" t="s">
        <v>1</v>
      </c>
      <c r="D1" s="3" t="s">
        <v>2</v>
      </c>
      <c r="E1" s="4" t="s">
        <v>3</v>
      </c>
      <c r="F1" s="4" t="s">
        <v>4</v>
      </c>
      <c r="G1" s="2" t="s">
        <v>5</v>
      </c>
      <c r="H1" s="5" t="s">
        <v>6</v>
      </c>
    </row>
    <row r="2" spans="1:9" s="8" customFormat="1" ht="15.75">
      <c r="A2" s="6"/>
      <c r="B2" s="7" t="s">
        <v>94</v>
      </c>
      <c r="D2" s="9"/>
      <c r="E2" s="10"/>
      <c r="F2" s="10"/>
      <c r="H2" s="11"/>
    </row>
    <row r="3" spans="1:9" s="9" customFormat="1" ht="9" customHeight="1">
      <c r="A3" s="6"/>
      <c r="B3" s="6"/>
      <c r="C3" s="8"/>
      <c r="E3" s="12"/>
      <c r="F3" s="12"/>
      <c r="H3" s="13"/>
    </row>
    <row r="4" spans="1:9">
      <c r="B4" s="14" t="str">
        <f>B10</f>
        <v>Výsadba stromů</v>
      </c>
      <c r="F4" s="17">
        <f>F14</f>
        <v>0</v>
      </c>
    </row>
    <row r="5" spans="1:9">
      <c r="B5" s="14" t="s">
        <v>61</v>
      </c>
      <c r="F5" s="17">
        <f>F71</f>
        <v>0</v>
      </c>
    </row>
    <row r="6" spans="1:9">
      <c r="B6" s="19" t="s">
        <v>7</v>
      </c>
      <c r="C6" s="20"/>
      <c r="D6" s="21"/>
      <c r="E6" s="22"/>
      <c r="F6" s="22">
        <f>SUM(F4:F5)</f>
        <v>0</v>
      </c>
    </row>
    <row r="7" spans="1:9">
      <c r="B7" s="19" t="s">
        <v>8</v>
      </c>
      <c r="C7" s="20"/>
      <c r="D7" s="21"/>
      <c r="E7" s="22"/>
      <c r="F7" s="22">
        <f>F6*0.21</f>
        <v>0</v>
      </c>
    </row>
    <row r="8" spans="1:9" s="28" customFormat="1">
      <c r="A8" s="23"/>
      <c r="B8" s="24" t="s">
        <v>9</v>
      </c>
      <c r="C8" s="25"/>
      <c r="D8" s="26"/>
      <c r="E8" s="27"/>
      <c r="F8" s="27">
        <f>F6+F7</f>
        <v>0</v>
      </c>
      <c r="H8" s="29"/>
    </row>
    <row r="9" spans="1:9" s="9" customFormat="1" ht="12.75">
      <c r="A9" s="6"/>
      <c r="B9" s="30"/>
      <c r="C9" s="31"/>
      <c r="D9" s="32"/>
      <c r="E9" s="33"/>
      <c r="F9" s="33"/>
      <c r="H9" s="13"/>
      <c r="I9" s="32"/>
    </row>
    <row r="10" spans="1:9" s="37" customFormat="1" ht="11.1" customHeight="1">
      <c r="A10" s="34"/>
      <c r="B10" s="35" t="s">
        <v>89</v>
      </c>
      <c r="C10" s="36"/>
      <c r="E10" s="38"/>
      <c r="F10" s="38"/>
      <c r="G10" s="39"/>
      <c r="H10" s="40"/>
    </row>
    <row r="11" spans="1:9" s="37" customFormat="1" ht="11.1" customHeight="1">
      <c r="A11" s="41"/>
      <c r="B11" s="41" t="s">
        <v>10</v>
      </c>
      <c r="C11" s="36"/>
      <c r="E11" s="42"/>
      <c r="F11" s="42">
        <f>F32</f>
        <v>0</v>
      </c>
      <c r="H11" s="43"/>
    </row>
    <row r="12" spans="1:9" s="37" customFormat="1" ht="11.1" customHeight="1">
      <c r="A12" s="41"/>
      <c r="B12" s="41" t="s">
        <v>11</v>
      </c>
      <c r="C12" s="36"/>
      <c r="E12" s="42"/>
      <c r="F12" s="42">
        <f>F60</f>
        <v>0</v>
      </c>
      <c r="H12" s="43"/>
    </row>
    <row r="13" spans="1:9" s="37" customFormat="1" ht="11.1" customHeight="1">
      <c r="A13" s="41"/>
      <c r="B13" s="41" t="s">
        <v>23</v>
      </c>
      <c r="C13" s="36"/>
      <c r="E13" s="42"/>
      <c r="F13" s="42">
        <f>F63</f>
        <v>0</v>
      </c>
      <c r="H13" s="43"/>
    </row>
    <row r="14" spans="1:9" s="45" customFormat="1" ht="11.1" customHeight="1">
      <c r="A14" s="34"/>
      <c r="B14" s="34" t="s">
        <v>12</v>
      </c>
      <c r="C14" s="44"/>
      <c r="E14" s="46"/>
      <c r="F14" s="46">
        <f>F11+F12+F13</f>
        <v>0</v>
      </c>
      <c r="H14" s="47"/>
    </row>
    <row r="15" spans="1:9" s="37" customFormat="1" ht="6.75" customHeight="1">
      <c r="A15" s="41"/>
      <c r="B15" s="41"/>
      <c r="C15" s="36"/>
      <c r="E15" s="42"/>
      <c r="F15" s="42"/>
      <c r="H15" s="43"/>
    </row>
    <row r="16" spans="1:9" s="52" customFormat="1" ht="11.1" customHeight="1">
      <c r="A16" s="48" t="s">
        <v>13</v>
      </c>
      <c r="B16" s="48"/>
      <c r="C16" s="49"/>
      <c r="D16" s="50"/>
      <c r="E16" s="53"/>
    </row>
    <row r="17" spans="1:12" s="52" customFormat="1" ht="12" customHeight="1">
      <c r="A17" s="48" t="s">
        <v>15</v>
      </c>
      <c r="B17" s="48" t="s">
        <v>83</v>
      </c>
      <c r="C17" s="49" t="s">
        <v>14</v>
      </c>
      <c r="D17" s="50">
        <v>4</v>
      </c>
      <c r="E17" s="51"/>
      <c r="F17" s="51">
        <f>D17*E17</f>
        <v>0</v>
      </c>
    </row>
    <row r="18" spans="1:12" s="52" customFormat="1" ht="12" customHeight="1">
      <c r="A18" s="48" t="s">
        <v>45</v>
      </c>
      <c r="B18" s="48" t="s">
        <v>56</v>
      </c>
      <c r="C18" s="49" t="s">
        <v>16</v>
      </c>
      <c r="D18" s="50">
        <v>4</v>
      </c>
      <c r="E18" s="51"/>
      <c r="F18" s="51">
        <f t="shared" ref="F18:F31" si="0">D18*E18</f>
        <v>0</v>
      </c>
    </row>
    <row r="19" spans="1:12" s="52" customFormat="1" ht="12" customHeight="1">
      <c r="A19" s="48" t="s">
        <v>93</v>
      </c>
      <c r="B19" s="48" t="s">
        <v>92</v>
      </c>
      <c r="C19" s="49" t="s">
        <v>16</v>
      </c>
      <c r="D19" s="50">
        <v>4</v>
      </c>
      <c r="E19" s="51"/>
      <c r="F19" s="51">
        <f t="shared" si="0"/>
        <v>0</v>
      </c>
    </row>
    <row r="20" spans="1:12" s="52" customFormat="1" ht="12" customHeight="1">
      <c r="A20" s="48" t="s">
        <v>24</v>
      </c>
      <c r="B20" s="48" t="s">
        <v>57</v>
      </c>
      <c r="C20" s="49" t="s">
        <v>16</v>
      </c>
      <c r="D20" s="50">
        <v>4</v>
      </c>
      <c r="E20" s="51"/>
      <c r="F20" s="51">
        <f t="shared" si="0"/>
        <v>0</v>
      </c>
    </row>
    <row r="21" spans="1:12" s="52" customFormat="1" ht="12" customHeight="1">
      <c r="A21" s="48" t="s">
        <v>25</v>
      </c>
      <c r="B21" s="48" t="s">
        <v>58</v>
      </c>
      <c r="C21" s="49" t="s">
        <v>16</v>
      </c>
      <c r="D21" s="50">
        <v>4</v>
      </c>
      <c r="E21" s="51"/>
      <c r="F21" s="51">
        <f t="shared" si="0"/>
        <v>0</v>
      </c>
    </row>
    <row r="22" spans="1:12" s="52" customFormat="1" ht="12" customHeight="1">
      <c r="A22" s="48" t="s">
        <v>73</v>
      </c>
      <c r="B22" s="48" t="s">
        <v>74</v>
      </c>
      <c r="C22" s="49" t="s">
        <v>14</v>
      </c>
      <c r="D22" s="50">
        <v>4</v>
      </c>
      <c r="E22" s="51"/>
      <c r="F22" s="51">
        <f t="shared" si="0"/>
        <v>0</v>
      </c>
    </row>
    <row r="23" spans="1:12" s="52" customFormat="1" ht="12" customHeight="1">
      <c r="A23" s="48" t="s">
        <v>80</v>
      </c>
      <c r="B23" s="48" t="s">
        <v>81</v>
      </c>
      <c r="C23" s="49" t="s">
        <v>14</v>
      </c>
      <c r="D23" s="50">
        <v>4</v>
      </c>
      <c r="E23" s="51"/>
      <c r="F23" s="51">
        <f t="shared" si="0"/>
        <v>0</v>
      </c>
    </row>
    <row r="24" spans="1:12" s="52" customFormat="1" ht="12" customHeight="1">
      <c r="A24" s="48" t="s">
        <v>26</v>
      </c>
      <c r="B24" s="48" t="s">
        <v>59</v>
      </c>
      <c r="C24" s="49" t="s">
        <v>20</v>
      </c>
      <c r="D24" s="61">
        <v>1E-3</v>
      </c>
      <c r="E24" s="51"/>
      <c r="F24" s="51">
        <f t="shared" si="0"/>
        <v>0</v>
      </c>
    </row>
    <row r="25" spans="1:12" s="52" customFormat="1" ht="12" customHeight="1">
      <c r="A25" s="48" t="s">
        <v>27</v>
      </c>
      <c r="B25" s="48" t="s">
        <v>60</v>
      </c>
      <c r="C25" s="49" t="s">
        <v>17</v>
      </c>
      <c r="D25" s="50">
        <v>0.8</v>
      </c>
      <c r="E25" s="51"/>
      <c r="F25" s="51">
        <f t="shared" si="0"/>
        <v>0</v>
      </c>
    </row>
    <row r="26" spans="1:12" s="52" customFormat="1" ht="12" customHeight="1">
      <c r="A26" s="48" t="s">
        <v>28</v>
      </c>
      <c r="B26" s="48" t="s">
        <v>63</v>
      </c>
      <c r="C26" s="49" t="s">
        <v>17</v>
      </c>
      <c r="D26" s="50">
        <f>D25*5</f>
        <v>4</v>
      </c>
      <c r="E26" s="51"/>
      <c r="F26" s="51">
        <f t="shared" si="0"/>
        <v>0</v>
      </c>
    </row>
    <row r="27" spans="1:12" s="52" customFormat="1" ht="12" customHeight="1">
      <c r="A27" s="48" t="s">
        <v>29</v>
      </c>
      <c r="B27" s="48" t="s">
        <v>72</v>
      </c>
      <c r="C27" s="49" t="s">
        <v>17</v>
      </c>
      <c r="D27" s="50">
        <v>0.8</v>
      </c>
      <c r="E27" s="53"/>
      <c r="F27" s="51">
        <f t="shared" si="0"/>
        <v>0</v>
      </c>
    </row>
    <row r="28" spans="1:12" s="52" customFormat="1" ht="12" customHeight="1">
      <c r="A28" s="48" t="s">
        <v>18</v>
      </c>
      <c r="B28" s="48"/>
      <c r="C28" s="49"/>
      <c r="D28" s="50"/>
      <c r="E28" s="53"/>
      <c r="F28" s="51"/>
    </row>
    <row r="29" spans="1:12" s="52" customFormat="1" ht="12" customHeight="1">
      <c r="A29" s="48" t="s">
        <v>19</v>
      </c>
      <c r="B29" s="48" t="s">
        <v>55</v>
      </c>
      <c r="C29" s="49" t="s">
        <v>17</v>
      </c>
      <c r="D29" s="62">
        <f>D40+D58</f>
        <v>2.4</v>
      </c>
      <c r="E29" s="53"/>
      <c r="F29" s="51">
        <f t="shared" si="0"/>
        <v>0</v>
      </c>
    </row>
    <row r="30" spans="1:12" s="52" customFormat="1" ht="12" customHeight="1">
      <c r="A30" s="48" t="s">
        <v>52</v>
      </c>
      <c r="B30" s="48" t="s">
        <v>53</v>
      </c>
      <c r="C30" s="49" t="s">
        <v>17</v>
      </c>
      <c r="D30" s="62">
        <f>D29*10</f>
        <v>24</v>
      </c>
      <c r="E30" s="53"/>
      <c r="F30" s="51">
        <f t="shared" si="0"/>
        <v>0</v>
      </c>
    </row>
    <row r="31" spans="1:12" s="52" customFormat="1" ht="12" customHeight="1">
      <c r="A31" s="48" t="s">
        <v>30</v>
      </c>
      <c r="B31" s="48" t="s">
        <v>54</v>
      </c>
      <c r="C31" s="49" t="s">
        <v>17</v>
      </c>
      <c r="D31" s="62">
        <f>D29</f>
        <v>2.4</v>
      </c>
      <c r="E31" s="53"/>
      <c r="F31" s="51">
        <f t="shared" si="0"/>
        <v>0</v>
      </c>
    </row>
    <row r="32" spans="1:12" s="71" customFormat="1" ht="12" customHeight="1">
      <c r="A32" s="63"/>
      <c r="B32" s="63" t="s">
        <v>21</v>
      </c>
      <c r="C32" s="64"/>
      <c r="D32" s="65"/>
      <c r="E32" s="42"/>
      <c r="F32" s="42">
        <f>SUM(F17:F31)</f>
        <v>0</v>
      </c>
      <c r="G32" s="66"/>
      <c r="H32" s="67"/>
      <c r="I32" s="68"/>
      <c r="J32" s="69"/>
      <c r="K32" s="69"/>
      <c r="L32" s="70"/>
    </row>
    <row r="33" spans="1:17" s="76" customFormat="1" ht="9.75" customHeight="1">
      <c r="A33" s="72"/>
      <c r="B33" s="73"/>
      <c r="C33" s="74"/>
      <c r="D33" s="75"/>
      <c r="E33" s="42"/>
      <c r="F33" s="38"/>
      <c r="G33" s="66"/>
      <c r="H33" s="75"/>
    </row>
    <row r="34" spans="1:17" s="37" customFormat="1" ht="11.1" customHeight="1">
      <c r="A34" s="41"/>
      <c r="B34" s="1" t="s">
        <v>11</v>
      </c>
      <c r="C34" s="36"/>
      <c r="E34" s="42"/>
      <c r="F34" s="42"/>
      <c r="H34" s="43"/>
    </row>
    <row r="35" spans="1:17" s="37" customFormat="1" ht="13.5" customHeight="1">
      <c r="B35" s="77" t="s">
        <v>90</v>
      </c>
      <c r="C35" s="36" t="s">
        <v>16</v>
      </c>
      <c r="D35" s="78">
        <v>3</v>
      </c>
      <c r="E35" s="79"/>
      <c r="F35" s="79">
        <f t="shared" ref="F35" si="1">D35*E35</f>
        <v>0</v>
      </c>
      <c r="G35" s="80">
        <v>0.11</v>
      </c>
      <c r="H35" s="80">
        <f t="shared" ref="H35" si="2">D35*G35</f>
        <v>0.33</v>
      </c>
      <c r="K35" s="54"/>
      <c r="L35" s="54"/>
    </row>
    <row r="36" spans="1:17" s="37" customFormat="1" ht="13.5" customHeight="1">
      <c r="B36" s="77" t="s">
        <v>91</v>
      </c>
      <c r="C36" s="36" t="s">
        <v>16</v>
      </c>
      <c r="D36" s="78">
        <v>1</v>
      </c>
      <c r="E36" s="79"/>
      <c r="F36" s="79">
        <f t="shared" ref="F36" si="3">D36*E36</f>
        <v>0</v>
      </c>
      <c r="G36" s="80">
        <v>0.11</v>
      </c>
      <c r="H36" s="80">
        <f t="shared" ref="H36" si="4">D36*G36</f>
        <v>0.11</v>
      </c>
      <c r="K36" s="54"/>
      <c r="L36" s="54"/>
    </row>
    <row r="37" spans="1:17" s="37" customFormat="1" ht="13.5" customHeight="1">
      <c r="B37" s="81" t="s">
        <v>32</v>
      </c>
      <c r="C37" s="36"/>
      <c r="E37" s="42"/>
      <c r="F37" s="42">
        <f>F35+F36</f>
        <v>0</v>
      </c>
      <c r="H37" s="57">
        <f>SUM(H36:H36)</f>
        <v>0.11</v>
      </c>
      <c r="Q37" s="37">
        <v>372000</v>
      </c>
    </row>
    <row r="38" spans="1:17" s="37" customFormat="1" ht="13.5" customHeight="1">
      <c r="B38" s="37" t="s">
        <v>33</v>
      </c>
      <c r="C38" s="36"/>
      <c r="D38" s="82"/>
      <c r="E38" s="42"/>
      <c r="F38" s="42">
        <f>F37*1.03</f>
        <v>0</v>
      </c>
      <c r="H38" s="43">
        <f>H37*1.03</f>
        <v>0.1133</v>
      </c>
    </row>
    <row r="39" spans="1:17" s="37" customFormat="1" ht="3.95" customHeight="1">
      <c r="C39" s="36"/>
      <c r="E39" s="42"/>
      <c r="F39" s="42"/>
      <c r="H39" s="43"/>
    </row>
    <row r="40" spans="1:17" s="37" customFormat="1" ht="13.5" customHeight="1">
      <c r="B40" s="37" t="s">
        <v>47</v>
      </c>
      <c r="C40" s="36" t="s">
        <v>17</v>
      </c>
      <c r="D40" s="55">
        <v>0.4</v>
      </c>
      <c r="E40" s="42"/>
      <c r="F40" s="42">
        <f>D40*E40</f>
        <v>0</v>
      </c>
      <c r="G40" s="43"/>
      <c r="H40" s="43"/>
      <c r="L40" s="56"/>
    </row>
    <row r="41" spans="1:17" s="37" customFormat="1" ht="13.5" customHeight="1">
      <c r="B41" s="37" t="s">
        <v>33</v>
      </c>
      <c r="C41" s="36"/>
      <c r="E41" s="42"/>
      <c r="F41" s="42">
        <f>F40*1.03</f>
        <v>0</v>
      </c>
      <c r="H41" s="43"/>
      <c r="L41" s="83"/>
    </row>
    <row r="42" spans="1:17" s="37" customFormat="1" ht="3.95" customHeight="1">
      <c r="C42" s="36"/>
      <c r="E42" s="42"/>
      <c r="F42" s="42"/>
      <c r="H42" s="43"/>
    </row>
    <row r="43" spans="1:17" s="37" customFormat="1" ht="13.5" customHeight="1">
      <c r="B43" s="37" t="s">
        <v>84</v>
      </c>
      <c r="C43" s="36" t="s">
        <v>16</v>
      </c>
      <c r="D43" s="37">
        <v>32</v>
      </c>
      <c r="E43" s="42"/>
      <c r="F43" s="42">
        <f>D43*E43</f>
        <v>0</v>
      </c>
      <c r="G43" s="43">
        <v>1.0000000000000001E-5</v>
      </c>
      <c r="H43" s="43">
        <f>D43*G43</f>
        <v>3.2000000000000003E-4</v>
      </c>
    </row>
    <row r="44" spans="1:17" s="37" customFormat="1" ht="13.5" customHeight="1">
      <c r="B44" s="37" t="s">
        <v>33</v>
      </c>
      <c r="C44" s="36"/>
      <c r="E44" s="42"/>
      <c r="F44" s="42">
        <f>F43*1.03</f>
        <v>0</v>
      </c>
      <c r="H44" s="43">
        <f>H43*1.03</f>
        <v>3.2960000000000004E-4</v>
      </c>
    </row>
    <row r="45" spans="1:17" ht="3.95" customHeight="1">
      <c r="A45" s="16"/>
      <c r="B45" s="16"/>
    </row>
    <row r="46" spans="1:17" s="37" customFormat="1" ht="13.5" customHeight="1">
      <c r="B46" s="37" t="s">
        <v>85</v>
      </c>
      <c r="C46" s="36" t="s">
        <v>34</v>
      </c>
      <c r="D46" s="37">
        <f>D58*1.5</f>
        <v>3</v>
      </c>
      <c r="E46" s="42"/>
      <c r="F46" s="42">
        <f>D46*E46</f>
        <v>0</v>
      </c>
      <c r="G46" s="43">
        <v>1E-3</v>
      </c>
      <c r="H46" s="43">
        <f>D46*G46</f>
        <v>3.0000000000000001E-3</v>
      </c>
      <c r="L46" s="42"/>
    </row>
    <row r="47" spans="1:17" s="37" customFormat="1" ht="13.5" customHeight="1">
      <c r="B47" s="37" t="s">
        <v>33</v>
      </c>
      <c r="C47" s="36"/>
      <c r="E47" s="42"/>
      <c r="F47" s="42">
        <f>F46*1.03</f>
        <v>0</v>
      </c>
      <c r="H47" s="43">
        <f>H46*1.03</f>
        <v>3.0900000000000003E-3</v>
      </c>
    </row>
    <row r="48" spans="1:17" s="37" customFormat="1" ht="3.95" customHeight="1">
      <c r="C48" s="36"/>
      <c r="E48" s="42"/>
      <c r="F48" s="42"/>
      <c r="H48" s="43"/>
    </row>
    <row r="49" spans="1:12" s="37" customFormat="1" ht="13.5" customHeight="1">
      <c r="B49" s="37" t="s">
        <v>64</v>
      </c>
      <c r="C49" s="36" t="s">
        <v>16</v>
      </c>
      <c r="D49" s="37">
        <v>12</v>
      </c>
      <c r="E49" s="42"/>
      <c r="F49" s="42">
        <f>D49*E49</f>
        <v>0</v>
      </c>
      <c r="G49" s="37">
        <v>6.0000000000000001E-3</v>
      </c>
      <c r="H49" s="43">
        <f>D49*G49</f>
        <v>7.2000000000000008E-2</v>
      </c>
    </row>
    <row r="50" spans="1:12" s="37" customFormat="1" ht="13.5" customHeight="1">
      <c r="B50" s="37" t="s">
        <v>35</v>
      </c>
      <c r="C50" s="36"/>
      <c r="E50" s="42"/>
      <c r="F50" s="42">
        <f>F49*1.01</f>
        <v>0</v>
      </c>
      <c r="H50" s="43">
        <f>H49*1.01</f>
        <v>7.2720000000000007E-2</v>
      </c>
    </row>
    <row r="51" spans="1:12" s="37" customFormat="1" ht="3.95" customHeight="1">
      <c r="C51" s="36"/>
      <c r="E51" s="42"/>
      <c r="F51" s="42"/>
      <c r="H51" s="43"/>
    </row>
    <row r="52" spans="1:12" s="37" customFormat="1" ht="13.5" customHeight="1">
      <c r="B52" s="37" t="s">
        <v>86</v>
      </c>
      <c r="C52" s="36" t="s">
        <v>16</v>
      </c>
      <c r="D52" s="54">
        <v>4</v>
      </c>
      <c r="E52" s="42"/>
      <c r="F52" s="42">
        <f>D52*E52</f>
        <v>0</v>
      </c>
      <c r="G52" s="37">
        <v>5.0000000000000001E-4</v>
      </c>
      <c r="H52" s="43">
        <f>D52*G52</f>
        <v>2E-3</v>
      </c>
      <c r="L52" s="56"/>
    </row>
    <row r="53" spans="1:12" s="37" customFormat="1" ht="3.95" customHeight="1">
      <c r="C53" s="36"/>
      <c r="E53" s="42"/>
      <c r="F53" s="42"/>
      <c r="H53" s="43"/>
    </row>
    <row r="54" spans="1:12" s="37" customFormat="1" ht="13.5" customHeight="1">
      <c r="B54" s="41" t="s">
        <v>75</v>
      </c>
      <c r="C54" s="36" t="s">
        <v>14</v>
      </c>
      <c r="D54" s="54">
        <v>4</v>
      </c>
      <c r="E54" s="42"/>
      <c r="F54" s="42">
        <f>D54*E54</f>
        <v>0</v>
      </c>
      <c r="G54" s="37">
        <v>5.0000000000000001E-4</v>
      </c>
      <c r="H54" s="43">
        <f>D54*G54</f>
        <v>2E-3</v>
      </c>
      <c r="L54" s="83"/>
    </row>
    <row r="55" spans="1:12" s="37" customFormat="1" ht="3.95" customHeight="1">
      <c r="C55" s="36"/>
      <c r="E55" s="42"/>
      <c r="F55" s="42"/>
      <c r="H55" s="43"/>
    </row>
    <row r="56" spans="1:12" s="37" customFormat="1" ht="13.5" customHeight="1">
      <c r="B56" s="37" t="s">
        <v>87</v>
      </c>
      <c r="C56" s="36" t="s">
        <v>16</v>
      </c>
      <c r="D56" s="54">
        <v>4</v>
      </c>
      <c r="E56" s="42"/>
      <c r="F56" s="42">
        <f>D56*E56</f>
        <v>0</v>
      </c>
      <c r="G56" s="43">
        <v>1E-3</v>
      </c>
      <c r="H56" s="43">
        <f>D56*G56</f>
        <v>4.0000000000000001E-3</v>
      </c>
    </row>
    <row r="57" spans="1:12" s="37" customFormat="1" ht="3.95" customHeight="1">
      <c r="C57" s="36"/>
      <c r="D57" s="54"/>
      <c r="E57" s="42"/>
      <c r="F57" s="42"/>
      <c r="G57" s="43"/>
      <c r="H57" s="43"/>
    </row>
    <row r="58" spans="1:12" s="37" customFormat="1" ht="13.5" customHeight="1">
      <c r="B58" s="37" t="s">
        <v>65</v>
      </c>
      <c r="C58" s="36" t="s">
        <v>17</v>
      </c>
      <c r="D58" s="54">
        <v>2</v>
      </c>
      <c r="E58" s="42"/>
      <c r="F58" s="42">
        <f>D58*E58</f>
        <v>0</v>
      </c>
      <c r="G58" s="43"/>
      <c r="H58" s="43"/>
    </row>
    <row r="59" spans="1:12" s="37" customFormat="1" ht="3.95" customHeight="1">
      <c r="C59" s="36"/>
      <c r="D59" s="54"/>
      <c r="E59" s="42"/>
      <c r="F59" s="42"/>
      <c r="G59" s="43"/>
      <c r="H59" s="43"/>
    </row>
    <row r="60" spans="1:12" s="37" customFormat="1" ht="13.5" customHeight="1">
      <c r="B60" s="37" t="s">
        <v>22</v>
      </c>
      <c r="C60" s="36"/>
      <c r="E60" s="42"/>
      <c r="F60" s="42">
        <f>F38+F41+F44+F52+F58+F50+F56+F54+F47</f>
        <v>0</v>
      </c>
      <c r="H60" s="57">
        <f>H38+H41+H44+H52+H58+H50+H56+H54+H47</f>
        <v>0.19743960000000002</v>
      </c>
    </row>
    <row r="61" spans="1:12" s="37" customFormat="1" ht="3.95" customHeight="1">
      <c r="C61" s="36"/>
      <c r="E61" s="42"/>
      <c r="F61" s="42"/>
      <c r="H61" s="43"/>
    </row>
    <row r="62" spans="1:12" s="37" customFormat="1" ht="13.5" customHeight="1">
      <c r="A62" s="37" t="s">
        <v>48</v>
      </c>
      <c r="B62" s="37" t="s">
        <v>23</v>
      </c>
      <c r="C62" s="36"/>
      <c r="E62" s="42"/>
      <c r="F62" s="42"/>
      <c r="H62" s="43"/>
    </row>
    <row r="63" spans="1:12" s="37" customFormat="1" ht="13.5" customHeight="1">
      <c r="A63" s="36" t="s">
        <v>37</v>
      </c>
      <c r="B63" s="37" t="s">
        <v>49</v>
      </c>
      <c r="C63" s="36" t="s">
        <v>20</v>
      </c>
      <c r="D63" s="43">
        <f>H60</f>
        <v>0.19743960000000002</v>
      </c>
      <c r="E63" s="42"/>
      <c r="F63" s="42">
        <f>D63*E63</f>
        <v>0</v>
      </c>
      <c r="G63" s="55"/>
      <c r="H63" s="43"/>
    </row>
    <row r="64" spans="1:12" s="37" customFormat="1" ht="11.25" customHeight="1">
      <c r="A64" s="41"/>
      <c r="B64" s="41"/>
      <c r="C64" s="36"/>
      <c r="D64" s="55"/>
      <c r="E64" s="42"/>
      <c r="F64" s="42"/>
      <c r="G64" s="43"/>
      <c r="H64" s="43"/>
    </row>
    <row r="65" spans="1:8" s="9" customFormat="1" ht="15.75" customHeight="1">
      <c r="A65" s="6"/>
      <c r="B65" s="84" t="s">
        <v>62</v>
      </c>
      <c r="C65" s="8"/>
      <c r="E65" s="12"/>
      <c r="F65" s="12"/>
      <c r="H65" s="13"/>
    </row>
    <row r="66" spans="1:8" s="86" customFormat="1" ht="8.25" customHeight="1">
      <c r="A66" s="85"/>
      <c r="B66" s="85"/>
      <c r="D66" s="87"/>
    </row>
    <row r="67" spans="1:8" s="37" customFormat="1" ht="11.1" customHeight="1">
      <c r="A67" s="34"/>
      <c r="B67" s="35" t="s">
        <v>31</v>
      </c>
      <c r="C67" s="36"/>
      <c r="D67" s="43"/>
      <c r="E67" s="42"/>
      <c r="F67" s="46"/>
      <c r="G67" s="55"/>
      <c r="H67" s="43"/>
    </row>
    <row r="68" spans="1:8" s="37" customFormat="1" ht="11.1" customHeight="1">
      <c r="A68" s="88"/>
      <c r="B68" s="88" t="s">
        <v>10</v>
      </c>
      <c r="C68" s="89"/>
      <c r="D68" s="90"/>
      <c r="E68" s="91"/>
      <c r="F68" s="91">
        <f>F84</f>
        <v>0</v>
      </c>
      <c r="G68" s="92"/>
      <c r="H68" s="92"/>
    </row>
    <row r="69" spans="1:8" s="37" customFormat="1" ht="11.1" customHeight="1">
      <c r="A69" s="88"/>
      <c r="B69" s="88" t="s">
        <v>11</v>
      </c>
      <c r="C69" s="89"/>
      <c r="D69" s="90"/>
      <c r="E69" s="91"/>
      <c r="F69" s="91">
        <f>F95</f>
        <v>0</v>
      </c>
      <c r="G69" s="92"/>
      <c r="H69" s="92"/>
    </row>
    <row r="70" spans="1:8" s="37" customFormat="1" ht="11.1" customHeight="1">
      <c r="A70" s="88"/>
      <c r="B70" s="88" t="s">
        <v>23</v>
      </c>
      <c r="C70" s="89"/>
      <c r="D70" s="90"/>
      <c r="E70" s="91"/>
      <c r="F70" s="91">
        <f>F98</f>
        <v>0</v>
      </c>
      <c r="G70" s="92"/>
      <c r="H70" s="92"/>
    </row>
    <row r="71" spans="1:8" s="37" customFormat="1" ht="11.1" customHeight="1">
      <c r="A71" s="93"/>
      <c r="B71" s="93" t="s">
        <v>40</v>
      </c>
      <c r="C71" s="94"/>
      <c r="D71" s="90"/>
      <c r="E71" s="95"/>
      <c r="F71" s="95">
        <f>SUM(F68:F70)</f>
        <v>0</v>
      </c>
      <c r="G71" s="96"/>
      <c r="H71" s="96"/>
    </row>
    <row r="72" spans="1:8" s="37" customFormat="1" ht="4.5" customHeight="1">
      <c r="A72" s="88"/>
      <c r="B72" s="88"/>
      <c r="C72" s="89"/>
      <c r="D72" s="90"/>
      <c r="E72" s="91"/>
      <c r="F72" s="91"/>
      <c r="G72" s="92"/>
      <c r="H72" s="92"/>
    </row>
    <row r="73" spans="1:8" s="52" customFormat="1" ht="11.1" customHeight="1">
      <c r="A73" s="48" t="s">
        <v>13</v>
      </c>
      <c r="B73" s="48"/>
      <c r="C73" s="49"/>
      <c r="D73" s="50"/>
      <c r="E73" s="51"/>
    </row>
    <row r="74" spans="1:8" s="52" customFormat="1" ht="12" customHeight="1">
      <c r="A74" s="48" t="s">
        <v>41</v>
      </c>
      <c r="B74" s="48" t="s">
        <v>67</v>
      </c>
      <c r="C74" s="49" t="s">
        <v>16</v>
      </c>
      <c r="D74" s="50">
        <v>20</v>
      </c>
      <c r="E74" s="51"/>
      <c r="F74" s="51">
        <f>D74*E74</f>
        <v>0</v>
      </c>
    </row>
    <row r="75" spans="1:8" s="52" customFormat="1" ht="12" customHeight="1">
      <c r="A75" s="48" t="s">
        <v>26</v>
      </c>
      <c r="B75" s="48" t="s">
        <v>68</v>
      </c>
      <c r="C75" s="49" t="s">
        <v>20</v>
      </c>
      <c r="D75" s="61">
        <v>1E-3</v>
      </c>
      <c r="E75" s="51"/>
      <c r="F75" s="51">
        <f t="shared" ref="F75:F83" si="5">D75*E75</f>
        <v>0</v>
      </c>
    </row>
    <row r="76" spans="1:8" s="52" customFormat="1" ht="12" customHeight="1">
      <c r="A76" s="48" t="s">
        <v>27</v>
      </c>
      <c r="B76" s="48" t="s">
        <v>60</v>
      </c>
      <c r="C76" s="49" t="s">
        <v>17</v>
      </c>
      <c r="D76" s="50">
        <f>D82</f>
        <v>4</v>
      </c>
      <c r="E76" s="51"/>
      <c r="F76" s="51">
        <f t="shared" si="5"/>
        <v>0</v>
      </c>
    </row>
    <row r="77" spans="1:8" s="52" customFormat="1" ht="12" customHeight="1">
      <c r="A77" s="48" t="s">
        <v>28</v>
      </c>
      <c r="B77" s="48" t="s">
        <v>66</v>
      </c>
      <c r="C77" s="49" t="s">
        <v>17</v>
      </c>
      <c r="D77" s="50">
        <f>D82*5</f>
        <v>20</v>
      </c>
      <c r="E77" s="51"/>
      <c r="F77" s="51">
        <f t="shared" si="5"/>
        <v>0</v>
      </c>
    </row>
    <row r="78" spans="1:8" s="52" customFormat="1" ht="12" customHeight="1">
      <c r="A78" s="48" t="s">
        <v>42</v>
      </c>
      <c r="B78" s="48" t="s">
        <v>69</v>
      </c>
      <c r="C78" s="49" t="s">
        <v>16</v>
      </c>
      <c r="D78" s="50">
        <v>12</v>
      </c>
      <c r="E78" s="53"/>
      <c r="F78" s="51">
        <f t="shared" si="5"/>
        <v>0</v>
      </c>
    </row>
    <row r="79" spans="1:8" s="52" customFormat="1" ht="12" customHeight="1">
      <c r="A79" s="48" t="s">
        <v>79</v>
      </c>
      <c r="B79" s="48" t="s">
        <v>50</v>
      </c>
      <c r="C79" s="49" t="s">
        <v>16</v>
      </c>
      <c r="D79" s="50">
        <v>20</v>
      </c>
      <c r="E79" s="53"/>
      <c r="F79" s="51">
        <f t="shared" si="5"/>
        <v>0</v>
      </c>
    </row>
    <row r="80" spans="1:8" s="52" customFormat="1" ht="12" customHeight="1">
      <c r="A80" s="48" t="s">
        <v>43</v>
      </c>
      <c r="B80" s="48" t="s">
        <v>77</v>
      </c>
      <c r="C80" s="49" t="s">
        <v>16</v>
      </c>
      <c r="D80" s="50">
        <v>2</v>
      </c>
      <c r="E80" s="53"/>
      <c r="F80" s="51">
        <f t="shared" si="5"/>
        <v>0</v>
      </c>
    </row>
    <row r="81" spans="1:12" s="52" customFormat="1" ht="12" customHeight="1">
      <c r="A81" s="48" t="s">
        <v>24</v>
      </c>
      <c r="B81" s="48" t="s">
        <v>78</v>
      </c>
      <c r="C81" s="49" t="s">
        <v>16</v>
      </c>
      <c r="D81" s="50">
        <v>1</v>
      </c>
      <c r="E81" s="51"/>
      <c r="F81" s="51">
        <f t="shared" si="5"/>
        <v>0</v>
      </c>
    </row>
    <row r="82" spans="1:12" s="52" customFormat="1" ht="12" customHeight="1">
      <c r="A82" s="48" t="s">
        <v>29</v>
      </c>
      <c r="B82" s="48" t="s">
        <v>71</v>
      </c>
      <c r="C82" s="49" t="s">
        <v>17</v>
      </c>
      <c r="D82" s="50">
        <v>4</v>
      </c>
      <c r="E82" s="53"/>
      <c r="F82" s="51">
        <f t="shared" si="5"/>
        <v>0</v>
      </c>
    </row>
    <row r="83" spans="1:12" s="52" customFormat="1" ht="12" customHeight="1">
      <c r="A83" s="48" t="s">
        <v>44</v>
      </c>
      <c r="B83" s="48" t="s">
        <v>70</v>
      </c>
      <c r="C83" s="49" t="s">
        <v>14</v>
      </c>
      <c r="D83" s="50">
        <v>20</v>
      </c>
      <c r="E83" s="53"/>
      <c r="F83" s="51">
        <f t="shared" si="5"/>
        <v>0</v>
      </c>
    </row>
    <row r="84" spans="1:12" s="37" customFormat="1" ht="12" customHeight="1">
      <c r="A84" s="41"/>
      <c r="B84" s="41" t="s">
        <v>21</v>
      </c>
      <c r="C84" s="36"/>
      <c r="E84" s="97"/>
      <c r="F84" s="97">
        <f>SUM(F74:F83)</f>
        <v>0</v>
      </c>
      <c r="G84" s="81"/>
      <c r="H84" s="98"/>
      <c r="I84" s="36"/>
    </row>
    <row r="85" spans="1:12" s="37" customFormat="1" ht="4.5" customHeight="1">
      <c r="A85" s="41"/>
      <c r="B85" s="41"/>
      <c r="C85" s="36"/>
      <c r="E85" s="97"/>
      <c r="F85" s="97"/>
      <c r="G85" s="81"/>
      <c r="H85" s="81"/>
    </row>
    <row r="86" spans="1:12" s="37" customFormat="1" ht="11.1" customHeight="1">
      <c r="A86" s="41"/>
      <c r="B86" s="1" t="s">
        <v>11</v>
      </c>
      <c r="C86" s="36"/>
      <c r="E86" s="97"/>
      <c r="F86" s="97"/>
      <c r="G86" s="81"/>
      <c r="H86" s="81"/>
    </row>
    <row r="87" spans="1:12" s="37" customFormat="1" ht="11.1" customHeight="1">
      <c r="A87" s="41"/>
      <c r="B87" s="41" t="s">
        <v>88</v>
      </c>
      <c r="C87" s="36" t="s">
        <v>39</v>
      </c>
      <c r="D87" s="37">
        <v>0.01</v>
      </c>
      <c r="E87" s="97"/>
      <c r="F87" s="97">
        <f>D87*E87</f>
        <v>0</v>
      </c>
      <c r="G87" s="98">
        <v>0.1</v>
      </c>
      <c r="H87" s="98">
        <f>D87*G87</f>
        <v>1E-3</v>
      </c>
    </row>
    <row r="88" spans="1:12" s="37" customFormat="1" ht="11.1" customHeight="1">
      <c r="A88" s="41"/>
      <c r="B88" s="41" t="s">
        <v>33</v>
      </c>
      <c r="C88" s="36"/>
      <c r="E88" s="97"/>
      <c r="F88" s="97">
        <f>F87*1.03</f>
        <v>0</v>
      </c>
      <c r="G88" s="81"/>
      <c r="H88" s="98">
        <f>H87*1.03</f>
        <v>1.0300000000000001E-3</v>
      </c>
    </row>
    <row r="89" spans="1:12" s="37" customFormat="1" ht="4.5" customHeight="1">
      <c r="A89" s="41"/>
      <c r="B89" s="41"/>
      <c r="C89" s="36"/>
      <c r="E89" s="97"/>
      <c r="F89" s="97"/>
      <c r="G89" s="81"/>
      <c r="H89" s="81"/>
    </row>
    <row r="90" spans="1:12" s="37" customFormat="1" ht="13.5" customHeight="1">
      <c r="B90" s="37" t="s">
        <v>76</v>
      </c>
      <c r="C90" s="36" t="s">
        <v>16</v>
      </c>
      <c r="D90" s="37">
        <v>4</v>
      </c>
      <c r="E90" s="42"/>
      <c r="F90" s="42">
        <f>D90*E90</f>
        <v>0</v>
      </c>
      <c r="G90" s="37">
        <v>6.0000000000000001E-3</v>
      </c>
      <c r="H90" s="43">
        <f>D90*G90</f>
        <v>2.4E-2</v>
      </c>
    </row>
    <row r="91" spans="1:12" s="37" customFormat="1" ht="13.5" customHeight="1">
      <c r="B91" s="37" t="s">
        <v>35</v>
      </c>
      <c r="C91" s="36"/>
      <c r="E91" s="42"/>
      <c r="F91" s="42">
        <f>F90*1.01</f>
        <v>0</v>
      </c>
      <c r="H91" s="43">
        <f>H90*1.01</f>
        <v>2.4240000000000001E-2</v>
      </c>
    </row>
    <row r="92" spans="1:12" s="37" customFormat="1" ht="3.95" customHeight="1">
      <c r="C92" s="36"/>
      <c r="E92" s="42"/>
      <c r="F92" s="42"/>
      <c r="H92" s="43"/>
    </row>
    <row r="93" spans="1:12" s="37" customFormat="1" ht="13.5" customHeight="1">
      <c r="B93" s="37" t="s">
        <v>86</v>
      </c>
      <c r="C93" s="36" t="s">
        <v>16</v>
      </c>
      <c r="D93" s="54">
        <v>1</v>
      </c>
      <c r="E93" s="42"/>
      <c r="F93" s="42">
        <f>D93*E93</f>
        <v>0</v>
      </c>
      <c r="G93" s="37">
        <v>5.0000000000000001E-4</v>
      </c>
      <c r="H93" s="43">
        <f>D93*G93</f>
        <v>5.0000000000000001E-4</v>
      </c>
      <c r="L93" s="56"/>
    </row>
    <row r="94" spans="1:12" s="37" customFormat="1" ht="3.95" customHeight="1">
      <c r="C94" s="36"/>
      <c r="E94" s="42"/>
      <c r="F94" s="42"/>
      <c r="H94" s="43"/>
    </row>
    <row r="95" spans="1:12" s="37" customFormat="1" ht="11.1" customHeight="1">
      <c r="A95" s="41"/>
      <c r="B95" s="41" t="s">
        <v>22</v>
      </c>
      <c r="C95" s="36"/>
      <c r="E95" s="97"/>
      <c r="F95" s="97">
        <f>F88+F91+F93</f>
        <v>0</v>
      </c>
      <c r="G95" s="81"/>
      <c r="H95" s="99">
        <f>H88+H91+H93</f>
        <v>2.5770000000000001E-2</v>
      </c>
    </row>
    <row r="96" spans="1:12" s="37" customFormat="1" ht="4.5" customHeight="1">
      <c r="A96" s="41"/>
      <c r="B96" s="41"/>
      <c r="C96" s="36"/>
      <c r="E96" s="97"/>
      <c r="F96" s="97"/>
      <c r="G96" s="81"/>
      <c r="H96" s="81"/>
    </row>
    <row r="97" spans="1:8" s="52" customFormat="1" ht="11.1" customHeight="1">
      <c r="A97" s="48" t="s">
        <v>13</v>
      </c>
      <c r="B97" s="48" t="s">
        <v>36</v>
      </c>
      <c r="C97" s="49"/>
      <c r="D97" s="50"/>
      <c r="E97" s="53"/>
    </row>
    <row r="98" spans="1:8" s="52" customFormat="1" ht="11.1" customHeight="1">
      <c r="A98" s="48" t="s">
        <v>37</v>
      </c>
      <c r="B98" s="48" t="s">
        <v>38</v>
      </c>
      <c r="C98" s="49" t="s">
        <v>20</v>
      </c>
      <c r="D98" s="100">
        <f>H95</f>
        <v>2.5770000000000001E-2</v>
      </c>
      <c r="E98" s="53"/>
      <c r="F98" s="53">
        <f>D98*E98</f>
        <v>0</v>
      </c>
    </row>
    <row r="100" spans="1:8" ht="13.5" customHeight="1">
      <c r="A100" s="58" t="s">
        <v>51</v>
      </c>
      <c r="B100" s="58" t="s">
        <v>82</v>
      </c>
      <c r="C100" s="59"/>
      <c r="D100" s="101"/>
      <c r="E100" s="60"/>
      <c r="F100" s="60"/>
      <c r="G100" s="58"/>
      <c r="H100" s="58"/>
    </row>
  </sheetData>
  <pageMargins left="0.7" right="0.7" top="0.78740157499999996" bottom="0.78740157499999996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Náhradní výsadba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Engelsmannová</dc:creator>
  <cp:lastModifiedBy>Ondrej Bojko</cp:lastModifiedBy>
  <cp:lastPrinted>2017-08-08T18:18:58Z</cp:lastPrinted>
  <dcterms:created xsi:type="dcterms:W3CDTF">2015-04-09T07:44:13Z</dcterms:created>
  <dcterms:modified xsi:type="dcterms:W3CDTF">2017-08-08T18:19:01Z</dcterms:modified>
</cp:coreProperties>
</file>