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Vlaďka\2019\Akce 2019\A19-005_ZŠ E. Zátopka-sport. hala\VŘ - realizace\"/>
    </mc:Choice>
  </mc:AlternateContent>
  <workbookProtection workbookAlgorithmName="SHA-512" workbookHashValue="Ser00Kteulto4/q3N4z8U9TQWGMYcwH/HX5t0Emjm0q+LqINlDPggu9232UQWteOKWU/zGy+f/M9zWMzimcMXQ==" workbookSaltValue="lDeRidmXUL90b5I12bpCHg==" workbookSpinCount="100000" lockStructure="1"/>
  <bookViews>
    <workbookView xWindow="-23145" yWindow="-105" windowWidth="23250" windowHeight="12570" activeTab="1"/>
  </bookViews>
  <sheets>
    <sheet name="Rekapitulace" sheetId="3" r:id="rId1"/>
    <sheet name="Rozpočet" sheetId="2" r:id="rId2"/>
    <sheet name="Parametry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" l="1"/>
  <c r="F1" i="3"/>
  <c r="B26" i="3"/>
  <c r="C26" i="3" s="1"/>
  <c r="C9" i="3"/>
  <c r="J299" i="2"/>
  <c r="I299" i="2"/>
  <c r="J298" i="2"/>
  <c r="I298" i="2"/>
  <c r="J297" i="2"/>
  <c r="I297" i="2"/>
  <c r="J296" i="2"/>
  <c r="I296" i="2"/>
  <c r="J295" i="2"/>
  <c r="I295" i="2"/>
  <c r="J294" i="2"/>
  <c r="I294" i="2"/>
  <c r="J293" i="2"/>
  <c r="I293" i="2"/>
  <c r="J292" i="2"/>
  <c r="I292" i="2"/>
  <c r="J291" i="2"/>
  <c r="I291" i="2"/>
  <c r="J289" i="2"/>
  <c r="I289" i="2"/>
  <c r="H289" i="2"/>
  <c r="F289" i="2"/>
  <c r="I286" i="2"/>
  <c r="H286" i="2"/>
  <c r="J286" i="2" s="1"/>
  <c r="F286" i="2"/>
  <c r="I285" i="2"/>
  <c r="H285" i="2"/>
  <c r="J285" i="2" s="1"/>
  <c r="F285" i="2"/>
  <c r="I284" i="2"/>
  <c r="H284" i="2"/>
  <c r="F284" i="2"/>
  <c r="J284" i="2" s="1"/>
  <c r="J283" i="2"/>
  <c r="I283" i="2"/>
  <c r="H283" i="2"/>
  <c r="F283" i="2"/>
  <c r="I282" i="2"/>
  <c r="H282" i="2"/>
  <c r="J282" i="2" s="1"/>
  <c r="F282" i="2"/>
  <c r="J281" i="2"/>
  <c r="I281" i="2"/>
  <c r="H281" i="2"/>
  <c r="F281" i="2"/>
  <c r="I280" i="2"/>
  <c r="H280" i="2"/>
  <c r="J280" i="2" s="1"/>
  <c r="F280" i="2"/>
  <c r="J279" i="2"/>
  <c r="I279" i="2"/>
  <c r="H279" i="2"/>
  <c r="F279" i="2"/>
  <c r="I278" i="2"/>
  <c r="H278" i="2"/>
  <c r="J278" i="2" s="1"/>
  <c r="F278" i="2"/>
  <c r="I277" i="2"/>
  <c r="H277" i="2"/>
  <c r="J277" i="2" s="1"/>
  <c r="F277" i="2"/>
  <c r="I276" i="2"/>
  <c r="H276" i="2"/>
  <c r="F276" i="2"/>
  <c r="J273" i="2"/>
  <c r="I273" i="2"/>
  <c r="J272" i="2"/>
  <c r="I272" i="2"/>
  <c r="J271" i="2"/>
  <c r="I271" i="2"/>
  <c r="H270" i="2"/>
  <c r="J269" i="2"/>
  <c r="I269" i="2"/>
  <c r="H269" i="2"/>
  <c r="F269" i="2"/>
  <c r="J267" i="2"/>
  <c r="I267" i="2"/>
  <c r="H267" i="2"/>
  <c r="F267" i="2"/>
  <c r="J266" i="2"/>
  <c r="I266" i="2"/>
  <c r="H266" i="2"/>
  <c r="F266" i="2"/>
  <c r="I264" i="2"/>
  <c r="H264" i="2"/>
  <c r="F264" i="2"/>
  <c r="J264" i="2" s="1"/>
  <c r="I261" i="2"/>
  <c r="H261" i="2"/>
  <c r="F261" i="2"/>
  <c r="J261" i="2" s="1"/>
  <c r="I259" i="2"/>
  <c r="H259" i="2"/>
  <c r="F259" i="2"/>
  <c r="J259" i="2" s="1"/>
  <c r="I257" i="2"/>
  <c r="H257" i="2"/>
  <c r="F257" i="2"/>
  <c r="J257" i="2" s="1"/>
  <c r="I255" i="2"/>
  <c r="H255" i="2"/>
  <c r="F255" i="2"/>
  <c r="J255" i="2" s="1"/>
  <c r="J253" i="2"/>
  <c r="I253" i="2"/>
  <c r="H253" i="2"/>
  <c r="F253" i="2"/>
  <c r="I251" i="2"/>
  <c r="H251" i="2"/>
  <c r="F251" i="2"/>
  <c r="J251" i="2" s="1"/>
  <c r="I248" i="2"/>
  <c r="H248" i="2"/>
  <c r="F248" i="2"/>
  <c r="J248" i="2" s="1"/>
  <c r="I246" i="2"/>
  <c r="H246" i="2"/>
  <c r="F246" i="2"/>
  <c r="J246" i="2" s="1"/>
  <c r="I245" i="2"/>
  <c r="H245" i="2"/>
  <c r="F245" i="2"/>
  <c r="J245" i="2" s="1"/>
  <c r="I243" i="2"/>
  <c r="H243" i="2"/>
  <c r="F243" i="2"/>
  <c r="J243" i="2" s="1"/>
  <c r="J241" i="2"/>
  <c r="I241" i="2"/>
  <c r="H241" i="2"/>
  <c r="F241" i="2"/>
  <c r="I240" i="2"/>
  <c r="H240" i="2"/>
  <c r="F240" i="2"/>
  <c r="J240" i="2" s="1"/>
  <c r="J237" i="2"/>
  <c r="I237" i="2"/>
  <c r="H237" i="2"/>
  <c r="F237" i="2"/>
  <c r="J234" i="2"/>
  <c r="I234" i="2"/>
  <c r="H234" i="2"/>
  <c r="F234" i="2"/>
  <c r="J230" i="2"/>
  <c r="I230" i="2"/>
  <c r="J229" i="2"/>
  <c r="I229" i="2"/>
  <c r="J228" i="2"/>
  <c r="I228" i="2"/>
  <c r="I226" i="2"/>
  <c r="J225" i="2"/>
  <c r="I225" i="2"/>
  <c r="I223" i="2"/>
  <c r="H223" i="2"/>
  <c r="J223" i="2" s="1"/>
  <c r="F223" i="2"/>
  <c r="I221" i="2"/>
  <c r="H221" i="2"/>
  <c r="J221" i="2" s="1"/>
  <c r="F221" i="2"/>
  <c r="J219" i="2"/>
  <c r="I219" i="2"/>
  <c r="H219" i="2"/>
  <c r="F219" i="2"/>
  <c r="I217" i="2"/>
  <c r="H217" i="2"/>
  <c r="F217" i="2"/>
  <c r="I216" i="2"/>
  <c r="H216" i="2"/>
  <c r="J216" i="2" s="1"/>
  <c r="F216" i="2"/>
  <c r="I215" i="2"/>
  <c r="H215" i="2"/>
  <c r="F215" i="2"/>
  <c r="J215" i="2" s="1"/>
  <c r="I213" i="2"/>
  <c r="H213" i="2"/>
  <c r="J213" i="2" s="1"/>
  <c r="F213" i="2"/>
  <c r="I212" i="2"/>
  <c r="H212" i="2"/>
  <c r="F212" i="2"/>
  <c r="J210" i="2"/>
  <c r="I210" i="2"/>
  <c r="H210" i="2"/>
  <c r="F210" i="2"/>
  <c r="J208" i="2"/>
  <c r="I208" i="2"/>
  <c r="H208" i="2"/>
  <c r="F208" i="2"/>
  <c r="I206" i="2"/>
  <c r="H206" i="2"/>
  <c r="F206" i="2"/>
  <c r="I204" i="2"/>
  <c r="H204" i="2"/>
  <c r="J204" i="2" s="1"/>
  <c r="F204" i="2"/>
  <c r="I203" i="2"/>
  <c r="H203" i="2"/>
  <c r="J203" i="2" s="1"/>
  <c r="F203" i="2"/>
  <c r="J202" i="2"/>
  <c r="I202" i="2"/>
  <c r="H202" i="2"/>
  <c r="F202" i="2"/>
  <c r="J199" i="2"/>
  <c r="I199" i="2"/>
  <c r="J198" i="2"/>
  <c r="I198" i="2"/>
  <c r="I196" i="2"/>
  <c r="H196" i="2"/>
  <c r="F196" i="2"/>
  <c r="I195" i="2"/>
  <c r="H195" i="2"/>
  <c r="F195" i="2"/>
  <c r="I193" i="2"/>
  <c r="H193" i="2"/>
  <c r="F193" i="2"/>
  <c r="J193" i="2" s="1"/>
  <c r="I192" i="2"/>
  <c r="H192" i="2"/>
  <c r="F192" i="2"/>
  <c r="I190" i="2"/>
  <c r="H190" i="2"/>
  <c r="F190" i="2"/>
  <c r="I189" i="2"/>
  <c r="H189" i="2"/>
  <c r="F189" i="2"/>
  <c r="I187" i="2"/>
  <c r="H187" i="2"/>
  <c r="F187" i="2"/>
  <c r="J187" i="2" s="1"/>
  <c r="I185" i="2"/>
  <c r="H185" i="2"/>
  <c r="F185" i="2"/>
  <c r="J185" i="2" s="1"/>
  <c r="I184" i="2"/>
  <c r="H184" i="2"/>
  <c r="F184" i="2"/>
  <c r="I182" i="2"/>
  <c r="H182" i="2"/>
  <c r="J182" i="2" s="1"/>
  <c r="F182" i="2"/>
  <c r="I181" i="2"/>
  <c r="H181" i="2"/>
  <c r="J181" i="2" s="1"/>
  <c r="F181" i="2"/>
  <c r="I179" i="2"/>
  <c r="H179" i="2"/>
  <c r="F179" i="2"/>
  <c r="I177" i="2"/>
  <c r="H177" i="2"/>
  <c r="F177" i="2"/>
  <c r="J177" i="2" s="1"/>
  <c r="I175" i="2"/>
  <c r="H175" i="2"/>
  <c r="F175" i="2"/>
  <c r="I174" i="2"/>
  <c r="H174" i="2"/>
  <c r="F174" i="2"/>
  <c r="J174" i="2" s="1"/>
  <c r="I173" i="2"/>
  <c r="H173" i="2"/>
  <c r="F173" i="2"/>
  <c r="I172" i="2"/>
  <c r="H172" i="2"/>
  <c r="F172" i="2"/>
  <c r="J172" i="2" s="1"/>
  <c r="I171" i="2"/>
  <c r="H171" i="2"/>
  <c r="J171" i="2" s="1"/>
  <c r="F171" i="2"/>
  <c r="I169" i="2"/>
  <c r="H169" i="2"/>
  <c r="F169" i="2"/>
  <c r="I168" i="2"/>
  <c r="H168" i="2"/>
  <c r="F168" i="2"/>
  <c r="I166" i="2"/>
  <c r="H166" i="2"/>
  <c r="J166" i="2" s="1"/>
  <c r="F166" i="2"/>
  <c r="I165" i="2"/>
  <c r="H165" i="2"/>
  <c r="F165" i="2"/>
  <c r="I163" i="2"/>
  <c r="H163" i="2"/>
  <c r="F163" i="2"/>
  <c r="J163" i="2" s="1"/>
  <c r="I161" i="2"/>
  <c r="H161" i="2"/>
  <c r="F161" i="2"/>
  <c r="I160" i="2"/>
  <c r="H160" i="2"/>
  <c r="F160" i="2"/>
  <c r="I159" i="2"/>
  <c r="H159" i="2"/>
  <c r="F159" i="2"/>
  <c r="J159" i="2" s="1"/>
  <c r="I158" i="2"/>
  <c r="H158" i="2"/>
  <c r="F158" i="2"/>
  <c r="I157" i="2"/>
  <c r="H157" i="2"/>
  <c r="F157" i="2"/>
  <c r="I156" i="2"/>
  <c r="H156" i="2"/>
  <c r="J156" i="2" s="1"/>
  <c r="F156" i="2"/>
  <c r="I155" i="2"/>
  <c r="H155" i="2"/>
  <c r="F155" i="2"/>
  <c r="J155" i="2" s="1"/>
  <c r="J152" i="2"/>
  <c r="I152" i="2"/>
  <c r="J151" i="2"/>
  <c r="I151" i="2"/>
  <c r="H151" i="2"/>
  <c r="F151" i="2"/>
  <c r="J149" i="2"/>
  <c r="I149" i="2"/>
  <c r="I148" i="2"/>
  <c r="H148" i="2"/>
  <c r="F148" i="2"/>
  <c r="I145" i="2"/>
  <c r="H145" i="2"/>
  <c r="F145" i="2"/>
  <c r="I144" i="2"/>
  <c r="H144" i="2"/>
  <c r="F144" i="2"/>
  <c r="I142" i="2"/>
  <c r="H142" i="2"/>
  <c r="F142" i="2"/>
  <c r="I138" i="2"/>
  <c r="H138" i="2"/>
  <c r="J138" i="2" s="1"/>
  <c r="F138" i="2"/>
  <c r="I137" i="2"/>
  <c r="H137" i="2"/>
  <c r="J137" i="2" s="1"/>
  <c r="F137" i="2"/>
  <c r="I135" i="2"/>
  <c r="H135" i="2"/>
  <c r="J135" i="2" s="1"/>
  <c r="F135" i="2"/>
  <c r="I133" i="2"/>
  <c r="H133" i="2"/>
  <c r="J133" i="2" s="1"/>
  <c r="F133" i="2"/>
  <c r="I132" i="2"/>
  <c r="H132" i="2"/>
  <c r="J132" i="2" s="1"/>
  <c r="F132" i="2"/>
  <c r="J130" i="2"/>
  <c r="I130" i="2"/>
  <c r="J129" i="2"/>
  <c r="I129" i="2"/>
  <c r="I128" i="2"/>
  <c r="H128" i="2"/>
  <c r="J128" i="2" s="1"/>
  <c r="F128" i="2"/>
  <c r="I127" i="2"/>
  <c r="H127" i="2"/>
  <c r="J127" i="2" s="1"/>
  <c r="F127" i="2"/>
  <c r="J124" i="2"/>
  <c r="I124" i="2"/>
  <c r="J123" i="2"/>
  <c r="I123" i="2"/>
  <c r="I122" i="2"/>
  <c r="H122" i="2"/>
  <c r="F122" i="2"/>
  <c r="I121" i="2"/>
  <c r="H121" i="2"/>
  <c r="F121" i="2"/>
  <c r="I120" i="2"/>
  <c r="H120" i="2"/>
  <c r="F120" i="2"/>
  <c r="J120" i="2" s="1"/>
  <c r="I118" i="2"/>
  <c r="H118" i="2"/>
  <c r="F118" i="2"/>
  <c r="I116" i="2"/>
  <c r="H116" i="2"/>
  <c r="F116" i="2"/>
  <c r="J116" i="2" s="1"/>
  <c r="J114" i="2"/>
  <c r="I114" i="2"/>
  <c r="I113" i="2"/>
  <c r="H113" i="2"/>
  <c r="J113" i="2" s="1"/>
  <c r="F113" i="2"/>
  <c r="I112" i="2"/>
  <c r="H112" i="2"/>
  <c r="F112" i="2"/>
  <c r="J111" i="2"/>
  <c r="I111" i="2"/>
  <c r="I110" i="2"/>
  <c r="H110" i="2"/>
  <c r="F110" i="2"/>
  <c r="J110" i="2" s="1"/>
  <c r="I108" i="2"/>
  <c r="H108" i="2"/>
  <c r="F108" i="2"/>
  <c r="I107" i="2"/>
  <c r="H107" i="2"/>
  <c r="F107" i="2"/>
  <c r="J107" i="2" s="1"/>
  <c r="J106" i="2"/>
  <c r="I106" i="2"/>
  <c r="I105" i="2"/>
  <c r="H105" i="2"/>
  <c r="F105" i="2"/>
  <c r="I104" i="2"/>
  <c r="H104" i="2"/>
  <c r="F104" i="2"/>
  <c r="J104" i="2" s="1"/>
  <c r="J103" i="2"/>
  <c r="I103" i="2"/>
  <c r="I102" i="2"/>
  <c r="H102" i="2"/>
  <c r="F102" i="2"/>
  <c r="J102" i="2" s="1"/>
  <c r="I101" i="2"/>
  <c r="H101" i="2"/>
  <c r="F101" i="2"/>
  <c r="J101" i="2" s="1"/>
  <c r="J100" i="2"/>
  <c r="I100" i="2"/>
  <c r="I99" i="2"/>
  <c r="H99" i="2"/>
  <c r="F99" i="2"/>
  <c r="I98" i="2"/>
  <c r="H98" i="2"/>
  <c r="F98" i="2"/>
  <c r="J97" i="2"/>
  <c r="I97" i="2"/>
  <c r="I96" i="2"/>
  <c r="H96" i="2"/>
  <c r="F96" i="2"/>
  <c r="I95" i="2"/>
  <c r="H95" i="2"/>
  <c r="F95" i="2"/>
  <c r="J95" i="2" s="1"/>
  <c r="I94" i="2"/>
  <c r="H94" i="2"/>
  <c r="F94" i="2"/>
  <c r="J94" i="2" s="1"/>
  <c r="J93" i="2"/>
  <c r="I93" i="2"/>
  <c r="I92" i="2"/>
  <c r="H92" i="2"/>
  <c r="F92" i="2"/>
  <c r="J92" i="2" s="1"/>
  <c r="I91" i="2"/>
  <c r="H91" i="2"/>
  <c r="F91" i="2"/>
  <c r="I90" i="2"/>
  <c r="H90" i="2"/>
  <c r="F90" i="2"/>
  <c r="J90" i="2" s="1"/>
  <c r="J88" i="2"/>
  <c r="I88" i="2"/>
  <c r="J87" i="2"/>
  <c r="I87" i="2"/>
  <c r="J85" i="2"/>
  <c r="I85" i="2"/>
  <c r="I84" i="2"/>
  <c r="H84" i="2"/>
  <c r="F84" i="2"/>
  <c r="I82" i="2"/>
  <c r="H82" i="2"/>
  <c r="F82" i="2"/>
  <c r="J80" i="2"/>
  <c r="I80" i="2"/>
  <c r="J79" i="2"/>
  <c r="I79" i="2"/>
  <c r="I78" i="2"/>
  <c r="H78" i="2"/>
  <c r="F78" i="2"/>
  <c r="I77" i="2"/>
  <c r="H77" i="2"/>
  <c r="F77" i="2"/>
  <c r="J77" i="2" s="1"/>
  <c r="J75" i="2"/>
  <c r="I75" i="2"/>
  <c r="I74" i="2"/>
  <c r="H74" i="2"/>
  <c r="F74" i="2"/>
  <c r="I73" i="2"/>
  <c r="H73" i="2"/>
  <c r="F73" i="2"/>
  <c r="J73" i="2" s="1"/>
  <c r="J71" i="2"/>
  <c r="I71" i="2"/>
  <c r="J70" i="2"/>
  <c r="I70" i="2"/>
  <c r="I69" i="2"/>
  <c r="H69" i="2"/>
  <c r="F69" i="2"/>
  <c r="J67" i="2"/>
  <c r="I67" i="2"/>
  <c r="I66" i="2"/>
  <c r="H66" i="2"/>
  <c r="F66" i="2"/>
  <c r="J66" i="2" s="1"/>
  <c r="I65" i="2"/>
  <c r="H65" i="2"/>
  <c r="F65" i="2"/>
  <c r="J65" i="2" s="1"/>
  <c r="J63" i="2"/>
  <c r="I63" i="2"/>
  <c r="I62" i="2"/>
  <c r="H62" i="2"/>
  <c r="F62" i="2"/>
  <c r="J62" i="2" s="1"/>
  <c r="I60" i="2"/>
  <c r="H60" i="2"/>
  <c r="F60" i="2"/>
  <c r="I59" i="2"/>
  <c r="H59" i="2"/>
  <c r="F59" i="2"/>
  <c r="J59" i="2" s="1"/>
  <c r="I58" i="2"/>
  <c r="H58" i="2"/>
  <c r="F58" i="2"/>
  <c r="J56" i="2"/>
  <c r="I56" i="2"/>
  <c r="I55" i="2"/>
  <c r="H55" i="2"/>
  <c r="F55" i="2"/>
  <c r="J55" i="2" s="1"/>
  <c r="J54" i="2"/>
  <c r="I54" i="2"/>
  <c r="H54" i="2"/>
  <c r="F54" i="2"/>
  <c r="I53" i="2"/>
  <c r="H53" i="2"/>
  <c r="F53" i="2"/>
  <c r="I52" i="2"/>
  <c r="H52" i="2"/>
  <c r="F52" i="2"/>
  <c r="J52" i="2" s="1"/>
  <c r="J50" i="2"/>
  <c r="I50" i="2"/>
  <c r="I49" i="2"/>
  <c r="H49" i="2"/>
  <c r="J49" i="2" s="1"/>
  <c r="F49" i="2"/>
  <c r="J47" i="2"/>
  <c r="I47" i="2"/>
  <c r="H47" i="2"/>
  <c r="F47" i="2"/>
  <c r="I46" i="2"/>
  <c r="H46" i="2"/>
  <c r="J46" i="2" s="1"/>
  <c r="F46" i="2"/>
  <c r="I45" i="2"/>
  <c r="H45" i="2"/>
  <c r="J45" i="2" s="1"/>
  <c r="F45" i="2"/>
  <c r="I44" i="2"/>
  <c r="H44" i="2"/>
  <c r="J44" i="2" s="1"/>
  <c r="F44" i="2"/>
  <c r="I43" i="2"/>
  <c r="H43" i="2"/>
  <c r="J43" i="2" s="1"/>
  <c r="F43" i="2"/>
  <c r="I42" i="2"/>
  <c r="H42" i="2"/>
  <c r="J42" i="2" s="1"/>
  <c r="F42" i="2"/>
  <c r="J40" i="2"/>
  <c r="I40" i="2"/>
  <c r="I39" i="2"/>
  <c r="H39" i="2"/>
  <c r="F39" i="2"/>
  <c r="I37" i="2"/>
  <c r="H37" i="2"/>
  <c r="F37" i="2"/>
  <c r="J37" i="2" s="1"/>
  <c r="I36" i="2"/>
  <c r="H36" i="2"/>
  <c r="F36" i="2"/>
  <c r="I35" i="2"/>
  <c r="H35" i="2"/>
  <c r="F35" i="2"/>
  <c r="I34" i="2"/>
  <c r="H34" i="2"/>
  <c r="F34" i="2"/>
  <c r="I33" i="2"/>
  <c r="H33" i="2"/>
  <c r="F33" i="2"/>
  <c r="I32" i="2"/>
  <c r="H32" i="2"/>
  <c r="F32" i="2"/>
  <c r="I31" i="2"/>
  <c r="H31" i="2"/>
  <c r="F31" i="2"/>
  <c r="I30" i="2"/>
  <c r="H30" i="2"/>
  <c r="F30" i="2"/>
  <c r="I28" i="2"/>
  <c r="H28" i="2"/>
  <c r="F28" i="2"/>
  <c r="J26" i="2"/>
  <c r="I26" i="2"/>
  <c r="I25" i="2"/>
  <c r="H25" i="2"/>
  <c r="J25" i="2" s="1"/>
  <c r="F25" i="2"/>
  <c r="I23" i="2"/>
  <c r="H23" i="2"/>
  <c r="F23" i="2"/>
  <c r="J21" i="2"/>
  <c r="I21" i="2"/>
  <c r="I20" i="2"/>
  <c r="H20" i="2"/>
  <c r="F20" i="2"/>
  <c r="I18" i="2"/>
  <c r="H18" i="2"/>
  <c r="F18" i="2"/>
  <c r="I17" i="2"/>
  <c r="H17" i="2"/>
  <c r="F17" i="2"/>
  <c r="I16" i="2"/>
  <c r="H16" i="2"/>
  <c r="J16" i="2" s="1"/>
  <c r="F16" i="2"/>
  <c r="I15" i="2"/>
  <c r="H15" i="2"/>
  <c r="F15" i="2"/>
  <c r="I14" i="2"/>
  <c r="H14" i="2"/>
  <c r="F14" i="2"/>
  <c r="J11" i="2"/>
  <c r="I11" i="2"/>
  <c r="J10" i="2"/>
  <c r="I10" i="2"/>
  <c r="I8" i="2"/>
  <c r="H8" i="2"/>
  <c r="F8" i="2"/>
  <c r="J8" i="2" s="1"/>
  <c r="J7" i="2"/>
  <c r="I7" i="2"/>
  <c r="H7" i="2"/>
  <c r="F7" i="2"/>
  <c r="I6" i="2"/>
  <c r="H6" i="2"/>
  <c r="F6" i="2"/>
  <c r="J6" i="2" s="1"/>
  <c r="I5" i="2"/>
  <c r="H5" i="2"/>
  <c r="H9" i="2" s="1"/>
  <c r="F5" i="2"/>
  <c r="J3" i="2"/>
  <c r="I3" i="2"/>
  <c r="J2" i="2"/>
  <c r="I2" i="2"/>
  <c r="F290" i="2" l="1"/>
  <c r="H290" i="2"/>
  <c r="J276" i="2"/>
  <c r="J290" i="2" s="1"/>
  <c r="F270" i="2"/>
  <c r="C10" i="3" s="1"/>
  <c r="C11" i="3" s="1"/>
  <c r="J270" i="2"/>
  <c r="J217" i="2"/>
  <c r="J212" i="2"/>
  <c r="H224" i="2"/>
  <c r="J196" i="2"/>
  <c r="J195" i="2"/>
  <c r="J192" i="2"/>
  <c r="J190" i="2"/>
  <c r="J189" i="2"/>
  <c r="J184" i="2"/>
  <c r="J179" i="2"/>
  <c r="J175" i="2"/>
  <c r="J173" i="2"/>
  <c r="J169" i="2"/>
  <c r="J168" i="2"/>
  <c r="J165" i="2"/>
  <c r="J161" i="2"/>
  <c r="J160" i="2"/>
  <c r="J158" i="2"/>
  <c r="J157" i="2"/>
  <c r="J148" i="2"/>
  <c r="J145" i="2"/>
  <c r="J144" i="2"/>
  <c r="H197" i="2"/>
  <c r="J122" i="2"/>
  <c r="J121" i="2"/>
  <c r="J118" i="2"/>
  <c r="J112" i="2"/>
  <c r="J108" i="2"/>
  <c r="J105" i="2"/>
  <c r="J99" i="2"/>
  <c r="J98" i="2"/>
  <c r="J96" i="2"/>
  <c r="J91" i="2"/>
  <c r="J84" i="2"/>
  <c r="J82" i="2"/>
  <c r="J78" i="2"/>
  <c r="J74" i="2"/>
  <c r="J69" i="2"/>
  <c r="J60" i="2"/>
  <c r="J58" i="2"/>
  <c r="J53" i="2"/>
  <c r="J35" i="2"/>
  <c r="J30" i="2"/>
  <c r="J28" i="2"/>
  <c r="J39" i="2"/>
  <c r="J36" i="2"/>
  <c r="J34" i="2"/>
  <c r="J33" i="2"/>
  <c r="J32" i="2"/>
  <c r="J31" i="2"/>
  <c r="J23" i="2"/>
  <c r="J20" i="2"/>
  <c r="H227" i="2"/>
  <c r="J18" i="2"/>
  <c r="J17" i="2"/>
  <c r="J15" i="2"/>
  <c r="F224" i="2"/>
  <c r="J206" i="2"/>
  <c r="J224" i="2" s="1"/>
  <c r="F197" i="2"/>
  <c r="J142" i="2"/>
  <c r="P1" i="2"/>
  <c r="P2" i="2" s="1"/>
  <c r="P3" i="2" s="1"/>
  <c r="F226" i="2" s="1"/>
  <c r="F227" i="2" s="1"/>
  <c r="C5" i="3" s="1"/>
  <c r="J14" i="2"/>
  <c r="F9" i="2"/>
  <c r="B3" i="3" s="1"/>
  <c r="C4" i="3" s="1"/>
  <c r="J5" i="2"/>
  <c r="J9" i="2" s="1"/>
  <c r="C6" i="3" l="1"/>
  <c r="C8" i="3" s="1"/>
  <c r="J197" i="2"/>
  <c r="J226" i="2"/>
  <c r="J227" i="2" s="1"/>
  <c r="B4" i="3"/>
  <c r="B7" i="3" s="1"/>
  <c r="C7" i="3" l="1"/>
  <c r="C12" i="3" s="1"/>
  <c r="C20" i="3" s="1"/>
  <c r="B12" i="3"/>
  <c r="C15" i="3" l="1"/>
  <c r="C14" i="3"/>
  <c r="C19" i="3"/>
  <c r="C21" i="3" s="1"/>
  <c r="C13" i="3"/>
  <c r="C16" i="3" l="1"/>
  <c r="C22" i="3" s="1"/>
  <c r="C24" i="3" s="1"/>
  <c r="B25" i="3" l="1"/>
  <c r="C25" i="3" s="1"/>
  <c r="C27" i="3" s="1"/>
</calcChain>
</file>

<file path=xl/sharedStrings.xml><?xml version="1.0" encoding="utf-8"?>
<sst xmlns="http://schemas.openxmlformats.org/spreadsheetml/2006/main" count="1882" uniqueCount="505">
  <si>
    <t>Název</t>
  </si>
  <si>
    <t>Hodnota</t>
  </si>
  <si>
    <t>Nadpis rekapitulace</t>
  </si>
  <si>
    <t>Seznam prací a dodávek elektrotechnických zařízení</t>
  </si>
  <si>
    <t>Akce</t>
  </si>
  <si>
    <t>ZŠ Emila Zátopka, Kopřivnice</t>
  </si>
  <si>
    <t>Projekt</t>
  </si>
  <si>
    <t/>
  </si>
  <si>
    <t>Investor</t>
  </si>
  <si>
    <t>Město Kopřivnice</t>
  </si>
  <si>
    <t>Z. č.</t>
  </si>
  <si>
    <t>10.0709/19</t>
  </si>
  <si>
    <t>A. č.</t>
  </si>
  <si>
    <t>Smlouva</t>
  </si>
  <si>
    <t>Vypracoval</t>
  </si>
  <si>
    <t>Tomáš Plandor</t>
  </si>
  <si>
    <t>Kontroloval</t>
  </si>
  <si>
    <t>Datum</t>
  </si>
  <si>
    <t>01.05.2019</t>
  </si>
  <si>
    <t>Zpracovatel</t>
  </si>
  <si>
    <t>CÚ</t>
  </si>
  <si>
    <t>Vlastní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</si>
  <si>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</si>
  <si>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</si>
  <si>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</si>
  <si>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</si>
  <si>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</si>
  <si>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</si>
  <si>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</si>
  <si>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</si>
  <si>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</si>
  <si>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</si>
  <si>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</si>
  <si>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</si>
  <si>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</si>
  <si>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</si>
  <si>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</si>
  <si>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</si>
  <si>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</si>
  <si>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</si>
  <si>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</si>
  <si>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</si>
  <si>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</si>
  <si>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</si>
  <si>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</si>
  <si>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</si>
  <si>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</si>
  <si>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5</t>
  </si>
  <si>
    <t>Procento PM %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</si>
  <si>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</si>
  <si>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</si>
  <si>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</si>
  <si>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</si>
  <si>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</si>
  <si>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</si>
  <si>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</si>
  <si>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</si>
  <si>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</si>
  <si>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Poznámka 1</t>
  </si>
  <si>
    <t>Poznámka 2</t>
  </si>
  <si>
    <t>Poznámka 3</t>
  </si>
  <si>
    <t>Nedílnou součástí tohoto výpisu je výkresová a textová část projektu:TZ, Výkresy ele: E3-E15</t>
  </si>
  <si>
    <t>Dodávky</t>
  </si>
  <si>
    <t>1</t>
  </si>
  <si>
    <t>m2</t>
  </si>
  <si>
    <t>V</t>
  </si>
  <si>
    <t>2</t>
  </si>
  <si>
    <t>Rozváděč R1. 1 v.č E12</t>
  </si>
  <si>
    <t>kpl</t>
  </si>
  <si>
    <t>3</t>
  </si>
  <si>
    <t>Rozváděč R1.4 v.č. E13</t>
  </si>
  <si>
    <t>4</t>
  </si>
  <si>
    <t>Jekor - místnost ZKUŠEBNA - stěny + podlaha - stržení stareho a nalepení nového koberce</t>
  </si>
  <si>
    <t>Dodávky - celkem</t>
  </si>
  <si>
    <t>Elektromontáže</t>
  </si>
  <si>
    <t>ELEKTROINSTALAČNÍ KRABICE - POD OMÍTKU</t>
  </si>
  <si>
    <t>KP 67/2 KRABICE PŘÍSTROJOVÁ</t>
  </si>
  <si>
    <t>ks</t>
  </si>
  <si>
    <t>6</t>
  </si>
  <si>
    <t>KPR 68 KRABICE UNIVERZÁLNÍ</t>
  </si>
  <si>
    <t>7</t>
  </si>
  <si>
    <t>KU 68-1903 KRABICE ODBOČNÁ</t>
  </si>
  <si>
    <t>8</t>
  </si>
  <si>
    <t>KR 97/5 KRABICE ROZVODNÁ</t>
  </si>
  <si>
    <t>9</t>
  </si>
  <si>
    <t>KO 125 E KRABICE ODBOČNÁ</t>
  </si>
  <si>
    <t>KABELOVÝ DRÁTĚNNÝ - NEREZ</t>
  </si>
  <si>
    <t>10</t>
  </si>
  <si>
    <t>Žlab dratěnný 150/50 nerez vč.spojek, nosníků a pod.</t>
  </si>
  <si>
    <t>m</t>
  </si>
  <si>
    <t>SVORKOVNICE KRABICOVÁ</t>
  </si>
  <si>
    <t>11</t>
  </si>
  <si>
    <t>273-105 5x1-2,5mm2</t>
  </si>
  <si>
    <t>MONOFLEX - nízká mechanická odolnost 320N PVC - (ČSN)</t>
  </si>
  <si>
    <t>12</t>
  </si>
  <si>
    <t>1429 TRUBKA OHEBNÁ - MONOFLEX</t>
  </si>
  <si>
    <t>ŠNŮRA</t>
  </si>
  <si>
    <t>13</t>
  </si>
  <si>
    <t>CYSY 5x2.5 mm2, pevně</t>
  </si>
  <si>
    <t>KABEL SILOVÝ,IZOLACE PVC</t>
  </si>
  <si>
    <t>14</t>
  </si>
  <si>
    <t>CYKY-O 3x1.5 mm2, pevně</t>
  </si>
  <si>
    <t>15</t>
  </si>
  <si>
    <t>CYKY-J 3x1.5 mm2, pevně</t>
  </si>
  <si>
    <t>16</t>
  </si>
  <si>
    <t>CYKY-J 3x2.5 mm2, pevně</t>
  </si>
  <si>
    <t>17</t>
  </si>
  <si>
    <t>CYKY-J 5x1.5 mm2, pevně</t>
  </si>
  <si>
    <t>18</t>
  </si>
  <si>
    <t>CYKY-J 5x2.5 mm2, pevně</t>
  </si>
  <si>
    <t>19</t>
  </si>
  <si>
    <t>CYKY-J 5x4 mm2, pevně</t>
  </si>
  <si>
    <t>20</t>
  </si>
  <si>
    <t>CYKY-J 5x6 mm2, pevně</t>
  </si>
  <si>
    <t>CYKY-J 5x10 mm2, pevně</t>
  </si>
  <si>
    <t>22</t>
  </si>
  <si>
    <t>CYKY-J 4x25 mm2, pevně</t>
  </si>
  <si>
    <t>Ukončení vodičů izolovaných s označením a zapojením v rozváděči nebo na přístroji</t>
  </si>
  <si>
    <t>23</t>
  </si>
  <si>
    <t xml:space="preserve"> do 2,5 mm2</t>
  </si>
  <si>
    <t>24</t>
  </si>
  <si>
    <t xml:space="preserve"> 4 mm2</t>
  </si>
  <si>
    <t>25</t>
  </si>
  <si>
    <t xml:space="preserve"> 6 mm2</t>
  </si>
  <si>
    <t>26</t>
  </si>
  <si>
    <t xml:space="preserve"> 10 mm2</t>
  </si>
  <si>
    <t>27</t>
  </si>
  <si>
    <t xml:space="preserve"> 16 mm2</t>
  </si>
  <si>
    <t>28</t>
  </si>
  <si>
    <t xml:space="preserve"> 25 mm2</t>
  </si>
  <si>
    <t>Ukončení šňůr se zapojením</t>
  </si>
  <si>
    <t>29</t>
  </si>
  <si>
    <t xml:space="preserve"> 5x0,5 až 4 mm2</t>
  </si>
  <si>
    <t>SPÍNAČE, PŘEPÍNAČE (se šroubovými svorkami) IP20</t>
  </si>
  <si>
    <t>30</t>
  </si>
  <si>
    <t>Spínače jednopólového; řazení 1, 1So; kpl vč.ramečku; vč. krytu</t>
  </si>
  <si>
    <t>31</t>
  </si>
  <si>
    <t>Přepínače sériového; řazení 5; kpl vč.ramečku; vč. krytu</t>
  </si>
  <si>
    <t>32</t>
  </si>
  <si>
    <t>Přepínače střídavého; řazení 6, 6So (1, 1So) kpl vč.ramečku; vč. krytu</t>
  </si>
  <si>
    <t>33</t>
  </si>
  <si>
    <t>Přístroj přepínače křížového; řazení 7,  kpl vč.ramečku; vč. krytu</t>
  </si>
  <si>
    <t>SPÍNAČ, PŘEPÍNAČ KOMPLETNÍ,  IP 44</t>
  </si>
  <si>
    <t>34</t>
  </si>
  <si>
    <t>Přepínač střídavý IP 44, zapuštěná montáž; řazení 6 (1);  b. šedá</t>
  </si>
  <si>
    <t>35</t>
  </si>
  <si>
    <t>Přepínač sériový IP 44, zapuštěná montáž; řazení 5;  b. šedá</t>
  </si>
  <si>
    <t>36</t>
  </si>
  <si>
    <t xml:space="preserve"> Přepínač střídavý dvojitý IP 44, zapuštěná montáž; řazení 6+6 (5B); b. šedá</t>
  </si>
  <si>
    <t>SPORÁKOVÁ PŘÍPOJKA</t>
  </si>
  <si>
    <t>37</t>
  </si>
  <si>
    <t xml:space="preserve"> Přípojka sporáková, se signalizační doutnavkou, zapuštěná; řazení 3; b. bílá</t>
  </si>
  <si>
    <t>ZÁSUVKA NN IP 20 bílá leskla</t>
  </si>
  <si>
    <t>38</t>
  </si>
  <si>
    <t xml:space="preserve"> Zásuvka jednonásobná , s ochranným kolíkem, s clonkami;  b. bílá; vč rámečku</t>
  </si>
  <si>
    <t>39</t>
  </si>
  <si>
    <t>Zásuvka dvojnásobná, s ochrannými kolíky; b. bílá; kpl</t>
  </si>
  <si>
    <t>ZÁSUVKA NN, S OCHRANOU PŘED PŘEPĚTÍM</t>
  </si>
  <si>
    <t>40</t>
  </si>
  <si>
    <t xml:space="preserve"> Zásuvka dvojnásobná , s ochrannými kolíky, s natočenou dutinou, s clonkami, s ochranou před přepětím, s optickou signalizací;  b. bíla;kpl</t>
  </si>
  <si>
    <t>ZÁSUVKA NN,  IP 44 (PLAST)</t>
  </si>
  <si>
    <t>41</t>
  </si>
  <si>
    <t>Zásuvka dvojnásobná IP 44, s ochrannými kolíky, s víčky; řazení 2x(2P+PE);  b. šedá</t>
  </si>
  <si>
    <t>42</t>
  </si>
  <si>
    <t>5518-Zásuvka jednonásobná IP 44, s ochranným kolíkem, s víčkem, pro průběžnou montáž; řazení 2P+PE;  b. šedá</t>
  </si>
  <si>
    <t>ZÁSUVKA PRŮMYSLOVÁ, IP 44, IP 67</t>
  </si>
  <si>
    <t>43</t>
  </si>
  <si>
    <t>Zásuvka průmyslová, nástěnná montáž; řazení 3P+N+PE; b. IP 44, 16 A</t>
  </si>
  <si>
    <t>44</t>
  </si>
  <si>
    <t>Zásuvka průmyslová, nástěnná montáž; řazení 3P+N+PE; b. IP 44, 32 A</t>
  </si>
  <si>
    <t xml:space="preserve"> OVLÁDAČE zvonek s popis  se symbolem zvonku</t>
  </si>
  <si>
    <t>45</t>
  </si>
  <si>
    <t>Ovládače zapínacího s); řazení 1/0, s krytem s popis polem se symbolem zvonku vč.rámečku</t>
  </si>
  <si>
    <t>Montáž signálních přístrojů se zapojením vodičů akustických elektrických zvonku domovního</t>
  </si>
  <si>
    <t>46</t>
  </si>
  <si>
    <t>zvonek  např. ZV56</t>
  </si>
  <si>
    <t>Svítidla dle legendy</t>
  </si>
  <si>
    <t>Ceny svítidel a zdrojů vč. recyklačního poplatku</t>
  </si>
  <si>
    <t>Svítidla certifikovány ENEC</t>
  </si>
  <si>
    <t>Montáž svítidel zářivkových se zapojením vodičů bytových nebo do spol.místností stropních závěsných na trubkách</t>
  </si>
  <si>
    <t>47</t>
  </si>
  <si>
    <t>A - Přisazené LED svítidlo,bíle lak.plech s opálovým krytem PS, 1 x LED, 44W, 5000lm, Ra80, 4000K; IP40; r.1510x240x52</t>
  </si>
  <si>
    <t>48</t>
  </si>
  <si>
    <t>B - LED interiérové, stropní přisazené, 1 x LEDLine, 58W, 7280lm, Ra85, 4000K; IP54; OPÁLOVÝ KRYT; 1160x159x85</t>
  </si>
  <si>
    <t>49</t>
  </si>
  <si>
    <t>C - LED interiérové, stropní přisazené, 1 x LEDLine, 42W, 5210lm, Ra85, 4000K; IP54; OPÁLOVÝ KRYT; 1160x159x85</t>
  </si>
  <si>
    <t>50</t>
  </si>
  <si>
    <t>D- LED průmyslové,těleso PC,difuser průhledný PCc, nerez. klipy, 1 x LEDLine, 54W, 6490lm, Ra85, 4000K; IP 66; 1572x95x111</t>
  </si>
  <si>
    <t>51</t>
  </si>
  <si>
    <t>E - LED, průmyslové,těleso PC,difuser průhledný PC, nerez. klipy, 1 x LEDLine, 43W, 5220lm, Ra85, 4000K; IP66; 1572x95x111</t>
  </si>
  <si>
    <t>52</t>
  </si>
  <si>
    <t>F - LED ,průmyslové,těleso PC,difuser průhledný PC, nerez. klipy, 1 x LEDLine, 63W, 7282lm, Ra85, 4000K; IP 66; 1572x95x111</t>
  </si>
  <si>
    <t>53</t>
  </si>
  <si>
    <t>G - Závěsné/přisazené, LED asymetrické svítidlo, 1 x LED, 35W, 2000lm, Ra80, 4000K; r.1245x245x57</t>
  </si>
  <si>
    <t>54</t>
  </si>
  <si>
    <t>H - Závěsné/přisazené, LED asymetrické svítidlo, 1 x LED, 35W, 3000lm, Ra80, 4000K; r.1245x245x57</t>
  </si>
  <si>
    <t>55</t>
  </si>
  <si>
    <t>I1 - LED  přisazené 1.4ft 4400/840,33W;  interiérové s nárazuvzdorným difuzorem z translucentního polykarbonátu, IP54; 1160x159x85</t>
  </si>
  <si>
    <t>56</t>
  </si>
  <si>
    <t>I2 - LED  přisazené1.4ft M1h 4400/840, 33W; interiérové  s nárazuvzdorným difuzorem z translucentního polykarbonátu, IP54, nouzové  komb.; dtto</t>
  </si>
  <si>
    <t>57</t>
  </si>
  <si>
    <t>N - Přisazené LED svítidlo,bíle lak.plech s opálovým krytem PS, 38W; 4000K, 4400lm, IP40 r.1210x240x52; IP40</t>
  </si>
  <si>
    <t>58</t>
  </si>
  <si>
    <t>O - Přisazené LED svítidlo,bíle lak.plech s opálovým krytem PS, 38W; 4000K, 4400lm,M1h;IP40 r.1210x240x52;  IP40, nouzové kombinované</t>
  </si>
  <si>
    <t>59</t>
  </si>
  <si>
    <t>R1 - Kruhové  interiérové LED svítidlo d.300 ;1800/840 na přisazení  s nárazuvzdorným difuzorem z translucentního polykarbonátu, IP54</t>
  </si>
  <si>
    <t>60</t>
  </si>
  <si>
    <t>R2 - Kruhové  interiérové LED svítidlo d.300 ;1800/840 ; M1h;  přisazené s nárazuvzdorným difuzorem z translucentního polykarbonátu, IP54, nouzové kombinované</t>
  </si>
  <si>
    <t>Montáž svítidel žárovkových se zapojením vodičů průmyslových stropních přisazených</t>
  </si>
  <si>
    <t>61</t>
  </si>
  <si>
    <t>T- Svítidlo d.260; montura a stínitko z polykarbonátu s kovovým ochranným košem, 100/15W, E27</t>
  </si>
  <si>
    <t>62</t>
  </si>
  <si>
    <t>X -  Nouzové sv. 13W SE, 1 hod,min. IP42, autotest</t>
  </si>
  <si>
    <t>63</t>
  </si>
  <si>
    <t>zaměření svítidel A,B,C,D,E,F,G,H,N,O,R</t>
  </si>
  <si>
    <t>EKVIPOTENCIONÁLNÍ SVORKOVNICE DOP/ HOP</t>
  </si>
  <si>
    <t>64</t>
  </si>
  <si>
    <t>KO125/EQ02</t>
  </si>
  <si>
    <t>SVORKA UZEMŇOVACÍ</t>
  </si>
  <si>
    <t>65</t>
  </si>
  <si>
    <t>ZSA16 na potrubí vč.Cu pásku</t>
  </si>
  <si>
    <t>VODIČ PRO POSPOJOVÁNÍ</t>
  </si>
  <si>
    <t>66</t>
  </si>
  <si>
    <t>CY4 Žlutozelený, pevně</t>
  </si>
  <si>
    <t>67</t>
  </si>
  <si>
    <t>CY6 Žlutozelený, pevně</t>
  </si>
  <si>
    <t>68</t>
  </si>
  <si>
    <t>CY16 Žlutozelený, pevně</t>
  </si>
  <si>
    <t>Úpravy rozvaděčů RHT, R1.2, R1.3</t>
  </si>
  <si>
    <t>Montáž rozváděčů litinových, hliníkových nebo plastových sestavy hmotnosti</t>
  </si>
  <si>
    <t>69</t>
  </si>
  <si>
    <t xml:space="preserve"> do 50 kg</t>
  </si>
  <si>
    <t>70</t>
  </si>
  <si>
    <t xml:space="preserve"> přes 50 do 100kg</t>
  </si>
  <si>
    <t>Úpravy povrchů pod nátěry ocelových konstukcí, očištění</t>
  </si>
  <si>
    <t>71</t>
  </si>
  <si>
    <t>ocel.kartáčem apod.</t>
  </si>
  <si>
    <t>72</t>
  </si>
  <si>
    <t xml:space="preserve"> oprášením</t>
  </si>
  <si>
    <t>Zhotovení nátěru zařízení s povrchem členitým dvousložkového</t>
  </si>
  <si>
    <t>73</t>
  </si>
  <si>
    <t xml:space="preserve"> základního</t>
  </si>
  <si>
    <t>Písmomalířské práce, číslice a písmena, výšky</t>
  </si>
  <si>
    <t>74</t>
  </si>
  <si>
    <t xml:space="preserve"> do 40 mm</t>
  </si>
  <si>
    <t>75</t>
  </si>
  <si>
    <t xml:space="preserve"> do 100 mm</t>
  </si>
  <si>
    <t>Montáž kovových nosných a doplňkových kontrukcí bez zhotovení krytů pro kabelové vedení z plechu, šířky</t>
  </si>
  <si>
    <t>OCEL.OCHRANNÉ KRYTY PRO KAB.</t>
  </si>
  <si>
    <t>(OCEL.PLECH SÍLA 1,5-2mm)</t>
  </si>
  <si>
    <t>76</t>
  </si>
  <si>
    <t>s.800mm (16,8 kg/m)</t>
  </si>
  <si>
    <t>OCEL.NOSNÉ KONSTR.PRO PŘÍSTR. úprava  RHT</t>
  </si>
  <si>
    <t>77</t>
  </si>
  <si>
    <t>do 50kg</t>
  </si>
  <si>
    <t>78</t>
  </si>
  <si>
    <t>do 100kg</t>
  </si>
  <si>
    <t>OCEL.OCHRANNÉ KRYTY PRO PŘÍSTROJE</t>
  </si>
  <si>
    <t>79</t>
  </si>
  <si>
    <t>s.1000mm (16,8 kg/m)</t>
  </si>
  <si>
    <t>Ostatní elektromontážní doplňkové práce zhotovení otvorů v plechu tl.do 4 mm čtvercových, plochy</t>
  </si>
  <si>
    <t>80</t>
  </si>
  <si>
    <t xml:space="preserve"> přes 0,060 do 0,150 m2</t>
  </si>
  <si>
    <t>Montáž izolovaných vodičů, šnůr a kabelů měděných drátovacích v rozvodnicích, rozvaděčích apod.</t>
  </si>
  <si>
    <t>VODIČ JEDNOŽILOVÝ, IZOLACE PVC</t>
  </si>
  <si>
    <t>81</t>
  </si>
  <si>
    <t>CY  1.5 mm2,černy, pevně</t>
  </si>
  <si>
    <t>82</t>
  </si>
  <si>
    <t>CY 2.5 mm2,černy, pevně</t>
  </si>
  <si>
    <t>83</t>
  </si>
  <si>
    <t>CY 4 mm2,zž, pevně</t>
  </si>
  <si>
    <t>84</t>
  </si>
  <si>
    <t>CY 10 mm2,zž, pevně</t>
  </si>
  <si>
    <t>85</t>
  </si>
  <si>
    <t>CY 10 mm2,černy, pevně</t>
  </si>
  <si>
    <t>86</t>
  </si>
  <si>
    <t>CY 16 mm2,černy, pevně</t>
  </si>
  <si>
    <t>87</t>
  </si>
  <si>
    <t>CY 16 mm2,zž, pevně</t>
  </si>
  <si>
    <t>Montáž spínačů tří polových ,bez zapojení vodičů</t>
  </si>
  <si>
    <t>88</t>
  </si>
  <si>
    <t>40/3 3 pólový 40A</t>
  </si>
  <si>
    <t>Montáž jističů se zapojením vodičů jednopólových nn do 25 A</t>
  </si>
  <si>
    <t>89</t>
  </si>
  <si>
    <t xml:space="preserve"> Jistič B10/1</t>
  </si>
  <si>
    <t>90</t>
  </si>
  <si>
    <t xml:space="preserve"> Jistič B16/1-</t>
  </si>
  <si>
    <t>Montáž jističů se zapojením vodičů dvoupólových nn přes 25 do 63 A</t>
  </si>
  <si>
    <t>91</t>
  </si>
  <si>
    <t>jistič 10B/1N/0,03 chránič+jistič</t>
  </si>
  <si>
    <t>92</t>
  </si>
  <si>
    <t>jistič 16B/1N/0,03 chránič+jistič</t>
  </si>
  <si>
    <t>Montáž jističů se zapojením vodičů třípólových nn do 25 A</t>
  </si>
  <si>
    <t>93</t>
  </si>
  <si>
    <t xml:space="preserve"> bez krytu</t>
  </si>
  <si>
    <t>94</t>
  </si>
  <si>
    <t>Jistič B16/3 6kA</t>
  </si>
  <si>
    <t>95</t>
  </si>
  <si>
    <t>Jistič B25/3 6kA</t>
  </si>
  <si>
    <t>96</t>
  </si>
  <si>
    <t>Jistič B32/3 6kA</t>
  </si>
  <si>
    <t>97</t>
  </si>
  <si>
    <t>Jistič B40/3 6kA</t>
  </si>
  <si>
    <t>Montáž svodiče přepětí I.st se zapojením vodičů</t>
  </si>
  <si>
    <t>98</t>
  </si>
  <si>
    <t>svodič přepětí I.stupeň BA 60F tř.B</t>
  </si>
  <si>
    <t>Montáž  Svodič přepětí B+C  3-polová se zapojením vodičů</t>
  </si>
  <si>
    <t>99</t>
  </si>
  <si>
    <t xml:space="preserve"> Svodič přepětí C  3-polová např. VVP 255</t>
  </si>
  <si>
    <t>Montáž svorkovnic do rozváděčů, se zapojením vodičů-řadových</t>
  </si>
  <si>
    <t>100</t>
  </si>
  <si>
    <t xml:space="preserve"> přes 10 do 16 mm2</t>
  </si>
  <si>
    <t>101</t>
  </si>
  <si>
    <t xml:space="preserve"> přes 16 do 25 mm2</t>
  </si>
  <si>
    <t>ŘADOVÉ SVORNICE RSA 4 A</t>
  </si>
  <si>
    <t>102</t>
  </si>
  <si>
    <t>RSA4 A Řadová svornice černá</t>
  </si>
  <si>
    <t>103</t>
  </si>
  <si>
    <t>Svorky RSA - označovací pásek</t>
  </si>
  <si>
    <t>ŘADOVÉ SVORNICE RSA 10</t>
  </si>
  <si>
    <t>104</t>
  </si>
  <si>
    <t>RSA10 Řadová svornice černá</t>
  </si>
  <si>
    <t>ŘADOVÉ SVORNICE RSA 16</t>
  </si>
  <si>
    <t>105</t>
  </si>
  <si>
    <t>RSA16 Řadová svornice černá</t>
  </si>
  <si>
    <t>106</t>
  </si>
  <si>
    <t>RSA16 svorka koncová</t>
  </si>
  <si>
    <t>ŘADOVÉ SVORNICE RSA 35</t>
  </si>
  <si>
    <t>107</t>
  </si>
  <si>
    <t>RSA35 Řadová svornice  šedá</t>
  </si>
  <si>
    <t>108</t>
  </si>
  <si>
    <t>RSA35 Svorka koncová</t>
  </si>
  <si>
    <t>Montáž svorkovnic do rozváděčů, se zapojením vodičů-nulových</t>
  </si>
  <si>
    <t>109</t>
  </si>
  <si>
    <t>svorkovnice PE 15</t>
  </si>
  <si>
    <t>110</t>
  </si>
  <si>
    <t>proudová lišta 3f</t>
  </si>
  <si>
    <t>Úpravy rozvaděčů RHT, R1.2, R1.3 - celkem</t>
  </si>
  <si>
    <t>Slaboproud</t>
  </si>
  <si>
    <t> Krabice a práce při montáži krabic</t>
  </si>
  <si>
    <t>111</t>
  </si>
  <si>
    <t xml:space="preserve">  Krabice KP 68 pod omítku vč. vysekání lůžka</t>
  </si>
  <si>
    <t>112</t>
  </si>
  <si>
    <t xml:space="preserve">  Krabice KR 68 pod omítku vč. vysekání lůžka</t>
  </si>
  <si>
    <t>113</t>
  </si>
  <si>
    <t xml:space="preserve">  Krabice KT 250 pod omítku vč. vysekání lůžka</t>
  </si>
  <si>
    <t> Trubky</t>
  </si>
  <si>
    <t>114</t>
  </si>
  <si>
    <t xml:space="preserve">  Trubka PVC pod omítkou 23 mm</t>
  </si>
  <si>
    <t> Kabely bytové v trubkách, na lištách a na NIEDAX lištách</t>
  </si>
  <si>
    <t>115</t>
  </si>
  <si>
    <t xml:space="preserve">  Kabel SYKFY 2x2x0,5 v trubkách</t>
  </si>
  <si>
    <t> Vodiče a šnůry pro vnitřní instalaci</t>
  </si>
  <si>
    <t>116</t>
  </si>
  <si>
    <t xml:space="preserve">  Vodič CYKY 2 x 1,5 pod omítku</t>
  </si>
  <si>
    <t> Zařízení časové signalizace</t>
  </si>
  <si>
    <t>117</t>
  </si>
  <si>
    <t>montáž hodin JČ d.40 ručičkové</t>
  </si>
  <si>
    <t>118</t>
  </si>
  <si>
    <t xml:space="preserve">  Montáž zvonku na stř. proud školní 75V/0,04A stř.dvojity</t>
  </si>
  <si>
    <t> Zařízení závodového rozhlasu</t>
  </si>
  <si>
    <t>119</t>
  </si>
  <si>
    <t xml:space="preserve">  Montáž reproduktoru skříňového do 6 W/100V; 92dB</t>
  </si>
  <si>
    <t>120</t>
  </si>
  <si>
    <t xml:space="preserve">  Zkoušení reproduktorů při 5 prog.ústř.</t>
  </si>
  <si>
    <t>121</t>
  </si>
  <si>
    <t>reg.hlasitosti RG08/6W stejný desing jak spínače</t>
  </si>
  <si>
    <t xml:space="preserve"> ZÁSUVKY TELEFONNÍ desing jako zásuvka  230v,leskla bílá</t>
  </si>
  <si>
    <t>122</t>
  </si>
  <si>
    <t>Zásuvky telefonní, s 2 otvory; ;</t>
  </si>
  <si>
    <t>FORMA KABEL.PŘES 0,5m NA KAB.</t>
  </si>
  <si>
    <t>123</t>
  </si>
  <si>
    <t xml:space="preserve"> do  5 x 2</t>
  </si>
  <si>
    <t>PŘEZKOUŠENÍ STÁVAJÍCÍ</t>
  </si>
  <si>
    <t>124</t>
  </si>
  <si>
    <t xml:space="preserve"> ÚČASTNICKÉ TELEFONNÍ POBOČKY</t>
  </si>
  <si>
    <t>Slaboproud  - celkem</t>
  </si>
  <si>
    <t>125</t>
  </si>
  <si>
    <t>Podružný materiál</t>
  </si>
  <si>
    <t>Elektromontáže - celkem</t>
  </si>
  <si>
    <t>Stavební  práce</t>
  </si>
  <si>
    <t>VYSEKANI KAPES VE ZDIVU</t>
  </si>
  <si>
    <t>CIHELNEM PRO KRABICE</t>
  </si>
  <si>
    <t>126</t>
  </si>
  <si>
    <t xml:space="preserve"> 100x100x50 mm</t>
  </si>
  <si>
    <t>BETONOVEM PRO KRABICE</t>
  </si>
  <si>
    <t>127</t>
  </si>
  <si>
    <t xml:space="preserve"> 150x150x100 mm</t>
  </si>
  <si>
    <t>VYSEKANI RYH VE ZDIVU</t>
  </si>
  <si>
    <t>CIHELNEM - HLOUBKA 30mm</t>
  </si>
  <si>
    <t>128</t>
  </si>
  <si>
    <t xml:space="preserve"> Sire 30 mm</t>
  </si>
  <si>
    <t>129</t>
  </si>
  <si>
    <t xml:space="preserve"> Sire 70 mm</t>
  </si>
  <si>
    <t>ZAZDĚNÍ A ZAČIŠTĚNÍ SKŘÍNĚ</t>
  </si>
  <si>
    <t>130</t>
  </si>
  <si>
    <t>RST1 a RST 5</t>
  </si>
  <si>
    <t>PRŮRAZ CIHLOVÝM ZDIVEM</t>
  </si>
  <si>
    <t>131</t>
  </si>
  <si>
    <t xml:space="preserve"> O tloušťce 15cm</t>
  </si>
  <si>
    <t>132</t>
  </si>
  <si>
    <t xml:space="preserve"> O tloušťce 45cm</t>
  </si>
  <si>
    <t>PRŮRAZ BETONOVOU ZDÍ/STROPEM</t>
  </si>
  <si>
    <t>133</t>
  </si>
  <si>
    <t>VYSEKANI RYH V PODHLEDU STROPU</t>
  </si>
  <si>
    <t xml:space="preserve"> - HLOUBKA 30mm</t>
  </si>
  <si>
    <t>134</t>
  </si>
  <si>
    <t>OMITKA RYH VE STROPECH MALTOU</t>
  </si>
  <si>
    <t>135</t>
  </si>
  <si>
    <t xml:space="preserve"> Sire do 150 mm</t>
  </si>
  <si>
    <t>OMITKA PLOCH VE STENACH MALTOU</t>
  </si>
  <si>
    <t>136</t>
  </si>
  <si>
    <t xml:space="preserve"> Do 9 dm2</t>
  </si>
  <si>
    <t>HRUBA VYPLN RYH MALTOU</t>
  </si>
  <si>
    <t>137</t>
  </si>
  <si>
    <t xml:space="preserve"> Jakekoliv sire</t>
  </si>
  <si>
    <t>OMITKA RYH VE STENACH MALTOU</t>
  </si>
  <si>
    <t>138</t>
  </si>
  <si>
    <t>OMITKA RYH VE STENACH ŠTUKOVÁ</t>
  </si>
  <si>
    <t>139</t>
  </si>
  <si>
    <t>šiře do 150 mm</t>
  </si>
  <si>
    <t>LESENI LEHKE PRACOVNI POSUVNÉ</t>
  </si>
  <si>
    <t>O VYSCE LESENOVE PODLAHY</t>
  </si>
  <si>
    <t>140</t>
  </si>
  <si>
    <t xml:space="preserve"> Do 3.5 m</t>
  </si>
  <si>
    <t>ODVOZ SUTI A VYBOURANÝCH HMOT NA SKLÁDKU</t>
  </si>
  <si>
    <t>141</t>
  </si>
  <si>
    <t xml:space="preserve"> Za každý další km</t>
  </si>
  <si>
    <t>t</t>
  </si>
  <si>
    <t>142</t>
  </si>
  <si>
    <t xml:space="preserve"> Do vzdálenosti 1 km</t>
  </si>
  <si>
    <t>POPLATEK ZA SKLÁDKU</t>
  </si>
  <si>
    <t>143</t>
  </si>
  <si>
    <t>suť</t>
  </si>
  <si>
    <t>Stavební  práce - celkem</t>
  </si>
  <si>
    <t>HZS</t>
  </si>
  <si>
    <t>HODINOVE ZUCTOVACI SAZBY</t>
  </si>
  <si>
    <t>144</t>
  </si>
  <si>
    <t>Montazpráce  a zapojení stavajících  stavajiciho zarizen - keramická pec apod.</t>
  </si>
  <si>
    <t>hod</t>
  </si>
  <si>
    <t>145</t>
  </si>
  <si>
    <t xml:space="preserve"> Vyhledani  stavající instalace</t>
  </si>
  <si>
    <t>146</t>
  </si>
  <si>
    <t xml:space="preserve"> Uprava stavajiciho rozváděče RHT dle popisui</t>
  </si>
  <si>
    <t>147</t>
  </si>
  <si>
    <t>Přesunutí, přepojení a úprava rozvaděče R1.1</t>
  </si>
  <si>
    <t>148</t>
  </si>
  <si>
    <t>Seřízení , vyzkoušení svítidel</t>
  </si>
  <si>
    <t>149</t>
  </si>
  <si>
    <t xml:space="preserve"> Zkusebni provoz- komplexní vyzkoušení</t>
  </si>
  <si>
    <t>150</t>
  </si>
  <si>
    <t xml:space="preserve"> Demontaz stavajici el.instalace</t>
  </si>
  <si>
    <t>151</t>
  </si>
  <si>
    <t>PRÁCE u nichž nelze dopředu určit pracnost - nezměřitelné - nutno specifikovat a odsouhlasit v ramci realizace stavby</t>
  </si>
  <si>
    <t>152</t>
  </si>
  <si>
    <t>Likvidace škodlivého odpadu</t>
  </si>
  <si>
    <t>153</t>
  </si>
  <si>
    <t>Spolupráce s revizním technikem</t>
  </si>
  <si>
    <t>154</t>
  </si>
  <si>
    <t>Zednické práce (bourání, dozdívání, opravy)</t>
  </si>
  <si>
    <t>PROVEDENI REVIZNICH ZKOUSEK</t>
  </si>
  <si>
    <t>DLE CSN 331500</t>
  </si>
  <si>
    <t>155</t>
  </si>
  <si>
    <t>Výchozí revize</t>
  </si>
  <si>
    <t>HZS - celkem</t>
  </si>
  <si>
    <t>Povinností dodavatele je překontrolovat specifikaci materiálu a případné chybějící výkony doplnit a ocenit.</t>
  </si>
  <si>
    <t>Všechny údaje musí být ověřeny podle výkresové dokumentace a skutečného řešení stavby. Existuje-li rozpor mezi tímto řešením a výkresy či technickou zprávou, musí být vyjasněn před objednáním výrobků.</t>
  </si>
  <si>
    <t>Všechny výrobky budou dodány s veškerým potřebným montážním a spojovacím materiálem a příslušenstvím, s konečnou povrchovou úpravou a patřičnými certifikáty</t>
  </si>
  <si>
    <t>Použité ceníky :</t>
  </si>
  <si>
    <t>V - vlastní</t>
  </si>
  <si>
    <t>VC-7/155 - 21M, 22M Elektromontáže</t>
  </si>
  <si>
    <t>C 801-3 stavební práce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</si>
  <si>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</si>
  <si>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</si>
  <si>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</si>
  <si>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</si>
  <si>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</si>
  <si>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</si>
  <si>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</si>
  <si>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</si>
  <si>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</si>
  <si>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</si>
  <si>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</si>
  <si>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</si>
  <si>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</si>
  <si>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</si>
  <si>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</si>
  <si>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</si>
  <si>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</si>
  <si>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</si>
  <si>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</si>
  <si>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</si>
  <si>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</si>
  <si>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</si>
  <si>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</si>
  <si>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</si>
  <si>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5%</t>
  </si>
  <si>
    <t>Náklady celkem s DPH</t>
  </si>
  <si>
    <t xml:space="preserve">Poznámka k zadávací dokumenatci : </t>
  </si>
  <si>
    <t>Zadavatel výslovně umožňuje nabídnout rovnocenné řešení.</t>
  </si>
  <si>
    <t xml:space="preserve">se stejnými nebo lepšími parametry. Při záměně svítidel bude nutno doložit výpočet osvětlení </t>
  </si>
  <si>
    <t xml:space="preserve">na náklady zhotovitele, který musí být schválen KHS.  Navržený typ svítidel musí být </t>
  </si>
  <si>
    <t xml:space="preserve">projednán a odsouhlasen zadavatelem. </t>
  </si>
  <si>
    <t>Tzn. např. není nutno dodržet navržený typ svítidel, je možné použít svítidla od jiných výrobců</t>
  </si>
  <si>
    <t>Kompletní vymalování dotčených místností -2vrstvy, b. 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</si>
</sst>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7"/>
      <color rgb="FF000000"/>
      <name val="敓潧⁥䥕退焄䛐☸\_x0008_"/>
      <charset val="238"/>
    </font>
    <font>
      <b/>
      <sz val="9"/>
      <color rgb="FF000000"/>
      <name val="敓潧⁥䥕退焄䛐☸\_x0008_"/>
      <charset val="238"/>
    </font>
    <font>
      <b/>
      <sz val="8"/>
      <color rgb="FF000000"/>
      <name val="敓潧⁥䥕退焄䛐☸\_x0008_"/>
      <charset val="238"/>
    </font>
    <font>
      <b/>
      <sz val="7"/>
      <color rgb="FF000000"/>
      <name val="敓潧⁥䥕退焄䛐☸\_x0008_"/>
      <charset val="238"/>
    </font>
    <font>
      <i/>
      <sz val="8"/>
      <color rgb="FF000000"/>
      <name val="敓潧⁥䥕退焄䛐☸\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Protection="1"/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right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49" fontId="5" fillId="7" borderId="1" xfId="0" applyNumberFormat="1" applyFont="1" applyFill="1" applyBorder="1" applyAlignment="1" applyProtection="1">
      <alignment horizontal="left"/>
    </xf>
    <xf numFmtId="4" fontId="5" fillId="7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" fontId="0" fillId="0" borderId="0" xfId="0" applyNumberFormat="1" applyProtection="1"/>
    <xf numFmtId="4" fontId="1" fillId="2" borderId="1" xfId="0" applyNumberFormat="1" applyFont="1" applyFill="1" applyBorder="1" applyAlignment="1" applyProtection="1">
      <alignment horizontal="lef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9" fontId="4" fillId="6" borderId="1" xfId="0" applyNumberFormat="1" applyFont="1" applyFill="1" applyBorder="1" applyAlignment="1" applyProtection="1">
      <alignment horizontal="left"/>
    </xf>
    <xf numFmtId="4" fontId="4" fillId="6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 wrapText="1"/>
    </xf>
    <xf numFmtId="49" fontId="1" fillId="5" borderId="1" xfId="0" applyNumberFormat="1" applyFont="1" applyFill="1" applyBorder="1" applyAlignment="1" applyProtection="1">
      <alignment horizontal="left" wrapText="1"/>
    </xf>
    <xf numFmtId="49" fontId="2" fillId="3" borderId="1" xfId="0" applyNumberFormat="1" applyFont="1" applyFill="1" applyBorder="1" applyAlignment="1" applyProtection="1">
      <alignment horizontal="left" wrapText="1"/>
    </xf>
    <xf numFmtId="49" fontId="5" fillId="7" borderId="1" xfId="0" applyNumberFormat="1" applyFont="1" applyFill="1" applyBorder="1" applyAlignment="1" applyProtection="1">
      <alignment horizontal="left" wrapText="1"/>
    </xf>
    <xf numFmtId="49" fontId="3" fillId="4" borderId="1" xfId="0" applyNumberFormat="1" applyFont="1" applyFill="1" applyBorder="1" applyAlignment="1" applyProtection="1">
      <alignment horizontal="left" wrapText="1"/>
    </xf>
    <xf numFmtId="49" fontId="0" fillId="0" borderId="0" xfId="0" applyNumberFormat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6" zoomScaleNormal="86" workbookViewId="0">
      <selection activeCell="A37" sqref="A37"/>
    </sheetView>
  </sheetViews>
  <sheetFormatPr defaultColWidth="8.85546875" defaultRowHeight="15"/>
  <cols>
    <col min="1" max="1" width="30.28515625" style="22" bestFit="1" customWidth="1"/>
    <col min="2" max="2" width="14.5703125" style="23" customWidth="1"/>
    <col min="3" max="3" width="15.28515625" style="23" customWidth="1"/>
    <col min="4" max="5" width="8.85546875" style="1"/>
    <col min="6" max="6" width="4.42578125" style="1" hidden="1" customWidth="1"/>
    <col min="7" max="16384" width="8.85546875" style="1"/>
  </cols>
  <sheetData>
    <row r="1" spans="1:6">
      <c r="A1" s="11" t="s">
        <v>0</v>
      </c>
      <c r="B1" s="12" t="s">
        <v>472</v>
      </c>
      <c r="C1" s="12" t="s">
        <v>473</v>
      </c>
      <c r="D1" s="13"/>
      <c r="F1" s="23">
        <f>SUM(Rozpočet!F13,Rozpočet!F19,Rozpočet!F22,Rozpočet!F24,Rozpočet!F27,Rozpočet!F29,Rozpočet!F38,Rozpočet!F41,Rozpočet!F48,Rozpočet!F51,Rozpočet!F57,Rozpočet!F61,Rozpočet!F64,Rozpočet!F68,Rozpočet!F72,Rozpočet!F76,Rozpočet!F81,Rozpočet!F83,Rozpočet!F86,Rozpočet!F89,Rozpočet!F109,Rozpočet!F115,Rozpočet!F117,Rozpočet!F119,Rozpočet!F126,Rozpočet!F131,Rozpočet!F134,Rozpočet!F136,Rozpočet!F139:F141)+SUM(Rozpočet!F143,Rozpočet!F146:F147,Rozpočet!F150,Rozpočet!F153:F154,Rozpočet!F162,Rozpočet!F164,Rozpočet!F167)</f>
        <v>0</v>
      </c>
    </row>
    <row r="2" spans="1:6">
      <c r="A2" s="20" t="s">
        <v>474</v>
      </c>
      <c r="B2" s="21"/>
      <c r="C2" s="21"/>
      <c r="D2" s="13"/>
      <c r="F2" s="23">
        <f>SUM(Rozpočet!H13,Rozpočet!H19,Rozpočet!H22,Rozpočet!H24,Rozpočet!H27,Rozpočet!H29,Rozpočet!H38,Rozpočet!H41,Rozpočet!H48,Rozpočet!H51,Rozpočet!H57,Rozpočet!H61,Rozpočet!H64,Rozpočet!H68,Rozpočet!H72,Rozpočet!H76,Rozpočet!H81,Rozpočet!H83,Rozpočet!H86,Rozpočet!H89,Rozpočet!H109,Rozpočet!H115,Rozpočet!H117,Rozpočet!H119,Rozpočet!H126,Rozpočet!H131,Rozpočet!H134,Rozpočet!H136,Rozpočet!H139:H141)+SUM(Rozpočet!H143,Rozpočet!H146:H147,Rozpočet!H150,Rozpočet!H153:H154,Rozpočet!H162,Rozpočet!H164,Rozpočet!H167)</f>
        <v>0</v>
      </c>
    </row>
    <row r="3" spans="1:6">
      <c r="A3" s="14" t="s">
        <v>475</v>
      </c>
      <c r="B3" s="15">
        <f>(Rozpočet!F9)</f>
        <v>0</v>
      </c>
      <c r="C3" s="15"/>
      <c r="D3" s="13"/>
    </row>
    <row r="4" spans="1:6">
      <c r="A4" s="14" t="s">
        <v>476</v>
      </c>
      <c r="B4" s="15">
        <f>B3 * Parametry!B16 / 100</f>
        <v>0</v>
      </c>
      <c r="C4" s="15">
        <f>B3 * Parametry!B17 / 100</f>
        <v>0</v>
      </c>
      <c r="D4" s="13"/>
    </row>
    <row r="5" spans="1:6">
      <c r="A5" s="14" t="s">
        <v>477</v>
      </c>
      <c r="B5" s="15"/>
      <c r="C5" s="15">
        <f>(Rozpočet!F227+Rozpočet!F290) + 0</f>
        <v>0</v>
      </c>
      <c r="D5" s="13"/>
    </row>
    <row r="6" spans="1:6">
      <c r="A6" s="14" t="s">
        <v>478</v>
      </c>
      <c r="B6" s="15"/>
      <c r="C6" s="15">
        <f>(Rozpočet!H9) + (Rozpočet!H227+Rozpočet!H290) + 0</f>
        <v>0</v>
      </c>
      <c r="D6" s="13"/>
    </row>
    <row r="7" spans="1:6">
      <c r="A7" s="30" t="s">
        <v>479</v>
      </c>
      <c r="B7" s="31">
        <f>B3 + B4</f>
        <v>0</v>
      </c>
      <c r="C7" s="31">
        <f>C3 + C4 + C5 + C6</f>
        <v>0</v>
      </c>
      <c r="D7" s="13"/>
    </row>
    <row r="8" spans="1:6">
      <c r="A8" s="14" t="s">
        <v>480</v>
      </c>
      <c r="B8" s="15"/>
      <c r="C8" s="15">
        <f>(C5 + C6) * Parametry!B18 / 100</f>
        <v>0</v>
      </c>
      <c r="D8" s="13"/>
    </row>
    <row r="9" spans="1:6">
      <c r="A9" s="14" t="s">
        <v>481</v>
      </c>
      <c r="B9" s="15"/>
      <c r="C9" s="15">
        <f>0 + 0</f>
        <v>0</v>
      </c>
      <c r="D9" s="13"/>
    </row>
    <row r="10" spans="1:6">
      <c r="A10" s="14" t="s">
        <v>482</v>
      </c>
      <c r="B10" s="15"/>
      <c r="C10" s="15">
        <f>(Rozpočet!F270) + (Rozpočet!H270)</f>
        <v>0</v>
      </c>
      <c r="D10" s="13"/>
    </row>
    <row r="11" spans="1:6">
      <c r="A11" s="14" t="s">
        <v>483</v>
      </c>
      <c r="B11" s="15"/>
      <c r="C11" s="15">
        <f>(C9 + C10) * Parametry!B19 / 100</f>
        <v>0</v>
      </c>
      <c r="D11" s="13"/>
    </row>
    <row r="12" spans="1:6">
      <c r="A12" s="30" t="s">
        <v>484</v>
      </c>
      <c r="B12" s="31">
        <f>B7</f>
        <v>0</v>
      </c>
      <c r="C12" s="31">
        <f>C7 + C8 + C9 + C10 + C11</f>
        <v>0</v>
      </c>
      <c r="D12" s="13"/>
    </row>
    <row r="13" spans="1:6">
      <c r="A13" s="14" t="s">
        <v>485</v>
      </c>
      <c r="B13" s="15"/>
      <c r="C13" s="15">
        <f>(B12 + C12) * Parametry!B20 / 100</f>
        <v>0</v>
      </c>
      <c r="D13" s="13"/>
    </row>
    <row r="14" spans="1:6">
      <c r="A14" s="14" t="s">
        <v>486</v>
      </c>
      <c r="B14" s="15"/>
      <c r="C14" s="15">
        <f>(B12 + C12) * Parametry!B21 / 100</f>
        <v>0</v>
      </c>
      <c r="D14" s="13"/>
    </row>
    <row r="15" spans="1:6">
      <c r="A15" s="14" t="s">
        <v>487</v>
      </c>
      <c r="B15" s="15"/>
      <c r="C15" s="15">
        <f>(B7 + C7) * Parametry!B22 / 100</f>
        <v>0</v>
      </c>
      <c r="D15" s="13"/>
    </row>
    <row r="16" spans="1:6">
      <c r="A16" s="20" t="s">
        <v>488</v>
      </c>
      <c r="B16" s="21"/>
      <c r="C16" s="21">
        <f>B12 + C12 + C13 + C14 + C15</f>
        <v>0</v>
      </c>
      <c r="D16" s="13"/>
    </row>
    <row r="17" spans="1:4">
      <c r="A17" s="14" t="s">
        <v>7</v>
      </c>
      <c r="B17" s="15"/>
      <c r="C17" s="15"/>
      <c r="D17" s="13"/>
    </row>
    <row r="18" spans="1:4">
      <c r="A18" s="20" t="s">
        <v>489</v>
      </c>
      <c r="B18" s="21"/>
      <c r="C18" s="21"/>
      <c r="D18" s="13"/>
    </row>
    <row r="19" spans="1:4">
      <c r="A19" s="14" t="s">
        <v>490</v>
      </c>
      <c r="B19" s="15"/>
      <c r="C19" s="15">
        <f>C12 * Parametry!B23 / 100</f>
        <v>0</v>
      </c>
      <c r="D19" s="13"/>
    </row>
    <row r="20" spans="1:4">
      <c r="A20" s="14" t="s">
        <v>491</v>
      </c>
      <c r="B20" s="15"/>
      <c r="C20" s="15">
        <f>C12 * Parametry!B24 / 100</f>
        <v>0</v>
      </c>
      <c r="D20" s="13"/>
    </row>
    <row r="21" spans="1:4">
      <c r="A21" s="20" t="s">
        <v>492</v>
      </c>
      <c r="B21" s="21"/>
      <c r="C21" s="21">
        <f>C19 + C20</f>
        <v>0</v>
      </c>
      <c r="D21" s="13"/>
    </row>
    <row r="22" spans="1:4">
      <c r="A22" s="14" t="s">
        <v>493</v>
      </c>
      <c r="B22" s="15"/>
      <c r="C22" s="15">
        <f>Parametry!B25 * Parametry!B28 * (C16 * Parametry!B27)^Parametry!B26</f>
        <v>0</v>
      </c>
      <c r="D22" s="13"/>
    </row>
    <row r="23" spans="1:4">
      <c r="A23" s="14" t="s">
        <v>7</v>
      </c>
      <c r="B23" s="15"/>
      <c r="C23" s="15"/>
      <c r="D23" s="13"/>
    </row>
    <row r="24" spans="1:4">
      <c r="A24" s="16" t="s">
        <v>494</v>
      </c>
      <c r="B24" s="17"/>
      <c r="C24" s="17">
        <f>C16 + C21 + C22</f>
        <v>0</v>
      </c>
      <c r="D24" s="13"/>
    </row>
    <row r="25" spans="1:4">
      <c r="A25" s="14" t="s">
        <v>495</v>
      </c>
      <c r="B25" s="15">
        <f>C16 + C21 + C22</f>
        <v>0</v>
      </c>
      <c r="C25" s="15">
        <f>B25 * Parametry!B31 / 100</f>
        <v>0</v>
      </c>
      <c r="D25" s="13"/>
    </row>
    <row r="26" spans="1:4">
      <c r="A26" s="14" t="s">
        <v>496</v>
      </c>
      <c r="B26" s="15">
        <f>(SUM(Rozpočet!F275,Rozpočet!F287:F288)+SUM(Rozpočet!F232:F233,Rozpočet!F235:F236,Rozpočet!F238:F239,Rozpočet!F242,Rozpočet!F244,Rozpočet!F247,Rozpočet!F249:F250,Rozpočet!F252,Rozpočet!F254,Rozpočet!F256,Rozpočet!F258,Rozpočet!F260,Rozpočet!F262:F263,Rozpočet!F265,Rozpočet!F268)) + (SUM(Rozpočet!H275,Rozpočet!H287:H288)+SUM(Rozpočet!H232:H233,Rozpočet!H235:H236,Rozpočet!H238:H239,Rozpočet!H242,Rozpočet!H244,Rozpočet!H247,Rozpočet!H249:H250,Rozpočet!H252,Rozpočet!H254,Rozpočet!H256,Rozpočet!H258,Rozpočet!H260,Rozpočet!H262:H263,Rozpočet!H265,Rozpočet!H268))</f>
        <v>0</v>
      </c>
      <c r="C26" s="15">
        <f>B26 * Parametry!B32 / 100</f>
        <v>0</v>
      </c>
      <c r="D26" s="13"/>
    </row>
    <row r="27" spans="1:4">
      <c r="A27" s="16" t="s">
        <v>497</v>
      </c>
      <c r="B27" s="17"/>
      <c r="C27" s="17">
        <f>C24 + C25 + C26</f>
        <v>0</v>
      </c>
      <c r="D27" s="13"/>
    </row>
    <row r="28" spans="1:4">
      <c r="A28" s="14" t="s">
        <v>7</v>
      </c>
      <c r="B28" s="15"/>
      <c r="C28" s="15"/>
      <c r="D28" s="13"/>
    </row>
    <row r="29" spans="1:4">
      <c r="A29" s="14"/>
      <c r="B29" s="15"/>
      <c r="C29" s="15"/>
      <c r="D29" s="13"/>
    </row>
    <row r="30" spans="1:4">
      <c r="A30" s="14"/>
      <c r="B30" s="15"/>
      <c r="C30" s="15"/>
      <c r="D30" s="13"/>
    </row>
    <row r="31" spans="1:4">
      <c r="A31" s="20"/>
      <c r="B31" s="32"/>
      <c r="C31" s="32"/>
      <c r="D31" s="13"/>
    </row>
    <row r="32" spans="1:4">
      <c r="A32" s="14"/>
      <c r="B32" s="15"/>
      <c r="C32" s="15"/>
      <c r="D32" s="13"/>
    </row>
    <row r="33" spans="1:4">
      <c r="A33" s="14" t="s">
        <v>498</v>
      </c>
      <c r="B33" s="15"/>
      <c r="C33" s="15"/>
      <c r="D33" s="13"/>
    </row>
    <row r="34" spans="1:4">
      <c r="A34" s="14" t="s">
        <v>499</v>
      </c>
      <c r="B34" s="15"/>
      <c r="C34" s="15"/>
      <c r="D34" s="13"/>
    </row>
    <row r="35" spans="1:4">
      <c r="A35" s="14" t="s">
        <v>503</v>
      </c>
      <c r="B35" s="15"/>
      <c r="C35" s="15"/>
      <c r="D35" s="13"/>
    </row>
    <row r="36" spans="1:4">
      <c r="A36" s="14" t="s">
        <v>500</v>
      </c>
      <c r="B36" s="15"/>
      <c r="C36" s="15"/>
      <c r="D36" s="13"/>
    </row>
    <row r="37" spans="1:4">
      <c r="A37" s="14" t="s">
        <v>501</v>
      </c>
      <c r="B37" s="15"/>
      <c r="C37" s="15"/>
      <c r="D37" s="13"/>
    </row>
    <row r="38" spans="1:4">
      <c r="A38" s="14" t="s">
        <v>502</v>
      </c>
      <c r="B38" s="15"/>
      <c r="C38" s="15"/>
      <c r="D38" s="13"/>
    </row>
    <row r="39" spans="1:4">
      <c r="A39" s="14" t="s">
        <v>7</v>
      </c>
      <c r="B39" s="15"/>
      <c r="C39" s="15"/>
      <c r="D39" s="13"/>
    </row>
  </sheetData>
  <sheetProtection formatColumns="0" formatRow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tabSelected="1" workbookViewId="0">
      <pane ySplit="1" topLeftCell="A2" activePane="bottomLeft" state="frozen"/>
      <selection pane="bottomLeft" activeCell="M12" sqref="M12"/>
    </sheetView>
  </sheetViews>
  <sheetFormatPr defaultColWidth="8.85546875" defaultRowHeight="15"/>
  <cols>
    <col min="1" max="1" width="4.7109375" style="22" bestFit="1" customWidth="1"/>
    <col min="2" max="2" width="27.7109375" style="38" customWidth="1"/>
    <col min="3" max="3" width="3.140625" style="22" bestFit="1" customWidth="1"/>
    <col min="4" max="4" width="6.140625" style="23" bestFit="1" customWidth="1"/>
    <col min="5" max="5" width="6.85546875" style="29" bestFit="1" customWidth="1"/>
    <col min="6" max="6" width="10.28515625" style="23" bestFit="1" customWidth="1"/>
    <col min="7" max="7" width="6.140625" style="29" bestFit="1" customWidth="1"/>
    <col min="8" max="8" width="9.7109375" style="23" bestFit="1" customWidth="1"/>
    <col min="9" max="9" width="6.85546875" style="23" bestFit="1" customWidth="1"/>
    <col min="10" max="10" width="8.85546875" style="23" bestFit="1" customWidth="1"/>
    <col min="11" max="12" width="8.28515625" style="22" bestFit="1" customWidth="1"/>
    <col min="13" max="13" width="35.42578125" style="22" customWidth="1"/>
    <col min="14" max="15" width="8.85546875" style="1"/>
    <col min="16" max="16" width="10" style="1" hidden="1" customWidth="1"/>
    <col min="17" max="16384" width="8.85546875" style="1"/>
  </cols>
  <sheetData>
    <row r="1" spans="1:16">
      <c r="A1" s="11" t="s">
        <v>49</v>
      </c>
      <c r="B1" s="33" t="s">
        <v>0</v>
      </c>
      <c r="C1" s="11" t="s">
        <v>50</v>
      </c>
      <c r="D1" s="12" t="s">
        <v>51</v>
      </c>
      <c r="E1" s="24" t="s">
        <v>52</v>
      </c>
      <c r="F1" s="12" t="s">
        <v>53</v>
      </c>
      <c r="G1" s="24" t="s">
        <v>54</v>
      </c>
      <c r="H1" s="12" t="s">
        <v>55</v>
      </c>
      <c r="I1" s="12" t="s">
        <v>56</v>
      </c>
      <c r="J1" s="12" t="s">
        <v>57</v>
      </c>
      <c r="K1" s="11" t="s">
        <v>58</v>
      </c>
      <c r="L1" s="11" t="s">
        <v>59</v>
      </c>
      <c r="M1" s="11" t="s">
        <v>60</v>
      </c>
      <c r="N1" s="13"/>
      <c r="O1" s="13"/>
      <c r="P1" s="1">
        <f>Parametry!B33/100*F14+Parametry!B33/100*F15+Parametry!B33/100*F16+Parametry!B33/100*F17+Parametry!B33/100*F18+Parametry!B33/100*F23+Parametry!B33/100*F25+Parametry!B33/100*F28+Parametry!B33/100*F30+Parametry!B33/100*F31+Parametry!B33/100*F32+Parametry!B33/100*F33+Parametry!B33/100*F34+Parametry!B33/100*F35+Parametry!B33/100*F36+Parametry!B33/100*F37+Parametry!B33/100*F39+Parametry!B33/100*F42+Parametry!B33/100*F43+Parametry!B33/100*F44+Parametry!B33/100*F45+Parametry!B33/100*F46+Parametry!B33/100*F47</f>
        <v>0</v>
      </c>
    </row>
    <row r="2" spans="1:16" ht="30">
      <c r="A2" s="14" t="s">
        <v>7</v>
      </c>
      <c r="B2" s="34" t="s">
        <v>61</v>
      </c>
      <c r="C2" s="14" t="s">
        <v>7</v>
      </c>
      <c r="D2" s="15"/>
      <c r="E2" s="25"/>
      <c r="F2" s="15"/>
      <c r="G2" s="25"/>
      <c r="H2" s="15"/>
      <c r="I2" s="15">
        <f>E2+G2</f>
        <v>0</v>
      </c>
      <c r="J2" s="15">
        <f>F2+H2</f>
        <v>0</v>
      </c>
      <c r="K2" s="14" t="s">
        <v>7</v>
      </c>
      <c r="L2" s="14" t="s">
        <v>7</v>
      </c>
      <c r="M2" s="14" t="s">
        <v>7</v>
      </c>
      <c r="N2" s="13"/>
      <c r="O2" s="13"/>
      <c r="P2" s="1">
        <f>P1+Parametry!B33/100*F49+Parametry!B33/100*F52+Parametry!B33/100*F53+Parametry!B33/100*F54+Parametry!B33/100*F58+Parametry!B33/100*F59+Parametry!B33/100*F60+Parametry!B33/100*F62+Parametry!B33/100*F65+Parametry!B33/100*F66+Parametry!B33/100*F69+Parametry!B33/100*F73+Parametry!B33/100*F74+Parametry!B33/100*F77+Parametry!B33/100*F78+Parametry!B33/100*F112+Parametry!B33/100*F116+Parametry!B33/100*F120+Parametry!B33/100*F121+Parametry!B33/100*F122+Parametry!B33/100*F127+Parametry!B33/100*F128</f>
        <v>0</v>
      </c>
    </row>
    <row r="3" spans="1:16">
      <c r="A3" s="14" t="s">
        <v>7</v>
      </c>
      <c r="B3" s="34" t="s">
        <v>7</v>
      </c>
      <c r="C3" s="14" t="s">
        <v>7</v>
      </c>
      <c r="D3" s="15"/>
      <c r="E3" s="25"/>
      <c r="F3" s="15"/>
      <c r="G3" s="25"/>
      <c r="H3" s="15"/>
      <c r="I3" s="15">
        <f>E3+G3</f>
        <v>0</v>
      </c>
      <c r="J3" s="15">
        <f>F3+H3</f>
        <v>0</v>
      </c>
      <c r="K3" s="14" t="s">
        <v>7</v>
      </c>
      <c r="L3" s="14" t="s">
        <v>7</v>
      </c>
      <c r="M3" s="14" t="s">
        <v>7</v>
      </c>
      <c r="N3" s="13"/>
      <c r="O3" s="13"/>
      <c r="P3" s="1">
        <f>P2+Parametry!B33/100*F132+Parametry!B33/100*F133+Parametry!B33/100*F135+Parametry!B33/100*F137+Parametry!B33/100*F138+Parametry!B33/100*F142+Parametry!B33/100*F144+Parametry!B33/100*F145+Parametry!B33/100*F148+Parametry!B33/100*F151+Parametry!B33/100*F155+Parametry!B33/100*F156+Parametry!B33/100*F157+Parametry!B33/100*F158+Parametry!B33/100*F159+Parametry!B33/100*F160+Parametry!B33/100*F161+Parametry!B33/100*F163+Parametry!B33/100*F165+Parametry!B33/100*F166+Parametry!B33/100*F171+Parametry!B33/100*F181</f>
        <v>0</v>
      </c>
    </row>
    <row r="4" spans="1:16">
      <c r="A4" s="16" t="s">
        <v>7</v>
      </c>
      <c r="B4" s="35" t="s">
        <v>62</v>
      </c>
      <c r="C4" s="16" t="s">
        <v>7</v>
      </c>
      <c r="D4" s="17"/>
      <c r="E4" s="26"/>
      <c r="F4" s="17"/>
      <c r="G4" s="26"/>
      <c r="H4" s="17"/>
      <c r="I4" s="17"/>
      <c r="J4" s="17"/>
      <c r="K4" s="16" t="s">
        <v>7</v>
      </c>
      <c r="L4" s="16" t="s">
        <v>7</v>
      </c>
      <c r="M4" s="16" t="s">
        <v>7</v>
      </c>
      <c r="N4" s="13"/>
      <c r="O4" s="13"/>
    </row>
    <row r="5" spans="1:16" ht="20.25">
      <c r="A5" s="14" t="s">
        <v>63</v>
      </c>
      <c r="B5" s="34" t="s">
        <v>504</v>
      </c>
      <c r="C5" s="14" t="s">
        <v>64</v>
      </c>
      <c r="D5" s="15">
        <v>3100</v>
      </c>
      <c r="E5" s="25">
        <v>0</v>
      </c>
      <c r="F5" s="15">
        <f>D5*E5</f>
        <v>0</v>
      </c>
      <c r="G5" s="25">
        <v>0</v>
      </c>
      <c r="H5" s="15">
        <f>D5*G5</f>
        <v>0</v>
      </c>
      <c r="I5" s="15">
        <f t="shared" ref="I5:J8" si="0">E5+G5</f>
        <v>0</v>
      </c>
      <c r="J5" s="15">
        <f t="shared" si="0"/>
        <v>0</v>
      </c>
      <c r="K5" s="14" t="s">
        <v>7</v>
      </c>
      <c r="L5" s="14" t="s">
        <v>65</v>
      </c>
      <c r="M5" s="14" t="s">
        <v>7</v>
      </c>
      <c r="N5" s="13"/>
      <c r="O5" s="13"/>
    </row>
    <row r="6" spans="1:16">
      <c r="A6" s="14" t="s">
        <v>66</v>
      </c>
      <c r="B6" s="34" t="s">
        <v>67</v>
      </c>
      <c r="C6" s="14" t="s">
        <v>68</v>
      </c>
      <c r="D6" s="15">
        <v>1</v>
      </c>
      <c r="E6" s="25">
        <v>0</v>
      </c>
      <c r="F6" s="15">
        <f>D6*E6</f>
        <v>0</v>
      </c>
      <c r="G6" s="25">
        <v>0</v>
      </c>
      <c r="H6" s="15">
        <f>D6*G6</f>
        <v>0</v>
      </c>
      <c r="I6" s="15">
        <f t="shared" si="0"/>
        <v>0</v>
      </c>
      <c r="J6" s="15">
        <f t="shared" si="0"/>
        <v>0</v>
      </c>
      <c r="K6" s="14" t="s">
        <v>7</v>
      </c>
      <c r="L6" s="14" t="s">
        <v>65</v>
      </c>
      <c r="M6" s="14" t="s">
        <v>7</v>
      </c>
      <c r="N6" s="13"/>
      <c r="O6" s="13"/>
    </row>
    <row r="7" spans="1:16">
      <c r="A7" s="14" t="s">
        <v>69</v>
      </c>
      <c r="B7" s="34" t="s">
        <v>70</v>
      </c>
      <c r="C7" s="14" t="s">
        <v>68</v>
      </c>
      <c r="D7" s="15">
        <v>1</v>
      </c>
      <c r="E7" s="25">
        <v>0</v>
      </c>
      <c r="F7" s="15">
        <f>D7*E7</f>
        <v>0</v>
      </c>
      <c r="G7" s="25">
        <v>0</v>
      </c>
      <c r="H7" s="15">
        <f>D7*G7</f>
        <v>0</v>
      </c>
      <c r="I7" s="15">
        <f t="shared" si="0"/>
        <v>0</v>
      </c>
      <c r="J7" s="15">
        <f t="shared" si="0"/>
        <v>0</v>
      </c>
      <c r="K7" s="14" t="s">
        <v>7</v>
      </c>
      <c r="L7" s="14" t="s">
        <v>65</v>
      </c>
      <c r="M7" s="14" t="s">
        <v>7</v>
      </c>
      <c r="N7" s="13"/>
      <c r="O7" s="13"/>
    </row>
    <row r="8" spans="1:16" ht="30">
      <c r="A8" s="14" t="s">
        <v>71</v>
      </c>
      <c r="B8" s="34" t="s">
        <v>72</v>
      </c>
      <c r="C8" s="14" t="s">
        <v>64</v>
      </c>
      <c r="D8" s="15">
        <v>154</v>
      </c>
      <c r="E8" s="25">
        <v>0</v>
      </c>
      <c r="F8" s="15">
        <f>D8*E8</f>
        <v>0</v>
      </c>
      <c r="G8" s="25">
        <v>0</v>
      </c>
      <c r="H8" s="15">
        <f>D8*G8</f>
        <v>0</v>
      </c>
      <c r="I8" s="15">
        <f t="shared" si="0"/>
        <v>0</v>
      </c>
      <c r="J8" s="15">
        <f t="shared" si="0"/>
        <v>0</v>
      </c>
      <c r="K8" s="14" t="s">
        <v>7</v>
      </c>
      <c r="L8" s="14" t="s">
        <v>65</v>
      </c>
      <c r="M8" s="14" t="s">
        <v>7</v>
      </c>
      <c r="N8" s="13"/>
      <c r="O8" s="13"/>
    </row>
    <row r="9" spans="1:16">
      <c r="A9" s="16" t="s">
        <v>7</v>
      </c>
      <c r="B9" s="35" t="s">
        <v>73</v>
      </c>
      <c r="C9" s="16" t="s">
        <v>7</v>
      </c>
      <c r="D9" s="17"/>
      <c r="E9" s="26"/>
      <c r="F9" s="17">
        <f>SUM(F5:F8)</f>
        <v>0</v>
      </c>
      <c r="G9" s="26"/>
      <c r="H9" s="17">
        <f>SUM(H5:H8)</f>
        <v>0</v>
      </c>
      <c r="I9" s="17"/>
      <c r="J9" s="17">
        <f>SUM(J5:J8)</f>
        <v>0</v>
      </c>
      <c r="K9" s="16" t="s">
        <v>7</v>
      </c>
      <c r="L9" s="16" t="s">
        <v>7</v>
      </c>
      <c r="M9" s="16" t="s">
        <v>7</v>
      </c>
      <c r="N9" s="13"/>
      <c r="O9" s="13"/>
    </row>
    <row r="10" spans="1:16">
      <c r="A10" s="14" t="s">
        <v>7</v>
      </c>
      <c r="B10" s="34" t="s">
        <v>7</v>
      </c>
      <c r="C10" s="14" t="s">
        <v>7</v>
      </c>
      <c r="D10" s="15"/>
      <c r="E10" s="25"/>
      <c r="F10" s="15"/>
      <c r="G10" s="25"/>
      <c r="H10" s="15"/>
      <c r="I10" s="15">
        <f>E10+G10</f>
        <v>0</v>
      </c>
      <c r="J10" s="15">
        <f>F10+H10</f>
        <v>0</v>
      </c>
      <c r="K10" s="14" t="s">
        <v>7</v>
      </c>
      <c r="L10" s="14" t="s">
        <v>7</v>
      </c>
      <c r="M10" s="14" t="s">
        <v>7</v>
      </c>
      <c r="N10" s="13"/>
      <c r="O10" s="13"/>
    </row>
    <row r="11" spans="1:16">
      <c r="A11" s="14" t="s">
        <v>7</v>
      </c>
      <c r="B11" s="34" t="s">
        <v>7</v>
      </c>
      <c r="C11" s="14" t="s">
        <v>7</v>
      </c>
      <c r="D11" s="15"/>
      <c r="E11" s="25"/>
      <c r="F11" s="15"/>
      <c r="G11" s="25"/>
      <c r="H11" s="15"/>
      <c r="I11" s="15">
        <f>E11+G11</f>
        <v>0</v>
      </c>
      <c r="J11" s="15">
        <f>F11+H11</f>
        <v>0</v>
      </c>
      <c r="K11" s="14" t="s">
        <v>7</v>
      </c>
      <c r="L11" s="14" t="s">
        <v>7</v>
      </c>
      <c r="M11" s="14" t="s">
        <v>7</v>
      </c>
      <c r="N11" s="13"/>
      <c r="O11" s="13"/>
    </row>
    <row r="12" spans="1:16">
      <c r="A12" s="16" t="s">
        <v>7</v>
      </c>
      <c r="B12" s="35" t="s">
        <v>74</v>
      </c>
      <c r="C12" s="16" t="s">
        <v>7</v>
      </c>
      <c r="D12" s="17"/>
      <c r="E12" s="26"/>
      <c r="F12" s="17"/>
      <c r="G12" s="26"/>
      <c r="H12" s="17"/>
      <c r="I12" s="17"/>
      <c r="J12" s="17"/>
      <c r="K12" s="16" t="s">
        <v>7</v>
      </c>
      <c r="L12" s="16" t="s">
        <v>7</v>
      </c>
      <c r="M12" s="16" t="s">
        <v>7</v>
      </c>
      <c r="N12" s="13"/>
      <c r="O12" s="13"/>
    </row>
    <row r="13" spans="1:16" ht="23.25">
      <c r="A13" s="18" t="s">
        <v>7</v>
      </c>
      <c r="B13" s="36" t="s">
        <v>75</v>
      </c>
      <c r="C13" s="18" t="s">
        <v>7</v>
      </c>
      <c r="D13" s="19"/>
      <c r="E13" s="27"/>
      <c r="F13" s="19"/>
      <c r="G13" s="27"/>
      <c r="H13" s="19"/>
      <c r="I13" s="19"/>
      <c r="J13" s="19"/>
      <c r="K13" s="18" t="s">
        <v>7</v>
      </c>
      <c r="L13" s="18" t="s">
        <v>7</v>
      </c>
      <c r="M13" s="18" t="s">
        <v>7</v>
      </c>
      <c r="N13" s="13"/>
      <c r="O13" s="13"/>
    </row>
    <row r="14" spans="1:16">
      <c r="A14" s="14" t="s">
        <v>47</v>
      </c>
      <c r="B14" s="34" t="s">
        <v>76</v>
      </c>
      <c r="C14" s="14" t="s">
        <v>77</v>
      </c>
      <c r="D14" s="15">
        <v>64</v>
      </c>
      <c r="E14" s="25">
        <v>0</v>
      </c>
      <c r="F14" s="15">
        <f>D14*E14</f>
        <v>0</v>
      </c>
      <c r="G14" s="25">
        <v>0</v>
      </c>
      <c r="H14" s="15">
        <f>D14*G14</f>
        <v>0</v>
      </c>
      <c r="I14" s="15">
        <f t="shared" ref="I14:J18" si="1">E14+G14</f>
        <v>0</v>
      </c>
      <c r="J14" s="15">
        <f t="shared" si="1"/>
        <v>0</v>
      </c>
      <c r="K14" s="14" t="s">
        <v>7</v>
      </c>
      <c r="L14" s="14" t="s">
        <v>65</v>
      </c>
      <c r="M14" s="14" t="s">
        <v>7</v>
      </c>
      <c r="N14" s="13"/>
      <c r="O14" s="13"/>
    </row>
    <row r="15" spans="1:16">
      <c r="A15" s="14" t="s">
        <v>78</v>
      </c>
      <c r="B15" s="34" t="s">
        <v>79</v>
      </c>
      <c r="C15" s="14" t="s">
        <v>77</v>
      </c>
      <c r="D15" s="15">
        <v>129</v>
      </c>
      <c r="E15" s="25">
        <v>0</v>
      </c>
      <c r="F15" s="15">
        <f>D15*E15</f>
        <v>0</v>
      </c>
      <c r="G15" s="25">
        <v>0</v>
      </c>
      <c r="H15" s="15">
        <f>D15*G15</f>
        <v>0</v>
      </c>
      <c r="I15" s="15">
        <f t="shared" si="1"/>
        <v>0</v>
      </c>
      <c r="J15" s="15">
        <f t="shared" si="1"/>
        <v>0</v>
      </c>
      <c r="K15" s="14" t="s">
        <v>7</v>
      </c>
      <c r="L15" s="14" t="s">
        <v>65</v>
      </c>
      <c r="M15" s="14" t="s">
        <v>7</v>
      </c>
      <c r="N15" s="13"/>
      <c r="O15" s="13"/>
    </row>
    <row r="16" spans="1:16">
      <c r="A16" s="14" t="s">
        <v>80</v>
      </c>
      <c r="B16" s="34" t="s">
        <v>81</v>
      </c>
      <c r="C16" s="14" t="s">
        <v>77</v>
      </c>
      <c r="D16" s="15">
        <v>51</v>
      </c>
      <c r="E16" s="25">
        <v>0</v>
      </c>
      <c r="F16" s="15">
        <f>D16*E16</f>
        <v>0</v>
      </c>
      <c r="G16" s="25">
        <v>0</v>
      </c>
      <c r="H16" s="15">
        <f>D16*G16</f>
        <v>0</v>
      </c>
      <c r="I16" s="15">
        <f t="shared" si="1"/>
        <v>0</v>
      </c>
      <c r="J16" s="15">
        <f t="shared" si="1"/>
        <v>0</v>
      </c>
      <c r="K16" s="14" t="s">
        <v>7</v>
      </c>
      <c r="L16" s="14" t="s">
        <v>65</v>
      </c>
      <c r="M16" s="14" t="s">
        <v>7</v>
      </c>
      <c r="N16" s="13"/>
      <c r="O16" s="13"/>
    </row>
    <row r="17" spans="1:15">
      <c r="A17" s="14" t="s">
        <v>82</v>
      </c>
      <c r="B17" s="34" t="s">
        <v>83</v>
      </c>
      <c r="C17" s="14" t="s">
        <v>77</v>
      </c>
      <c r="D17" s="15">
        <v>20</v>
      </c>
      <c r="E17" s="25">
        <v>0</v>
      </c>
      <c r="F17" s="15">
        <f>D17*E17</f>
        <v>0</v>
      </c>
      <c r="G17" s="25">
        <v>0</v>
      </c>
      <c r="H17" s="15">
        <f>D17*G17</f>
        <v>0</v>
      </c>
      <c r="I17" s="15">
        <f t="shared" si="1"/>
        <v>0</v>
      </c>
      <c r="J17" s="15">
        <f t="shared" si="1"/>
        <v>0</v>
      </c>
      <c r="K17" s="14" t="s">
        <v>7</v>
      </c>
      <c r="L17" s="14" t="s">
        <v>65</v>
      </c>
      <c r="M17" s="14" t="s">
        <v>7</v>
      </c>
      <c r="N17" s="13"/>
      <c r="O17" s="13"/>
    </row>
    <row r="18" spans="1:15">
      <c r="A18" s="14" t="s">
        <v>84</v>
      </c>
      <c r="B18" s="34" t="s">
        <v>85</v>
      </c>
      <c r="C18" s="14" t="s">
        <v>77</v>
      </c>
      <c r="D18" s="15">
        <v>1</v>
      </c>
      <c r="E18" s="25">
        <v>0</v>
      </c>
      <c r="F18" s="15">
        <f>D18*E18</f>
        <v>0</v>
      </c>
      <c r="G18" s="25">
        <v>0</v>
      </c>
      <c r="H18" s="15">
        <f>D18*G18</f>
        <v>0</v>
      </c>
      <c r="I18" s="15">
        <f t="shared" si="1"/>
        <v>0</v>
      </c>
      <c r="J18" s="15">
        <f t="shared" si="1"/>
        <v>0</v>
      </c>
      <c r="K18" s="14" t="s">
        <v>7</v>
      </c>
      <c r="L18" s="14" t="s">
        <v>65</v>
      </c>
      <c r="M18" s="14" t="s">
        <v>7</v>
      </c>
      <c r="N18" s="13"/>
      <c r="O18" s="13"/>
    </row>
    <row r="19" spans="1:15">
      <c r="A19" s="18" t="s">
        <v>7</v>
      </c>
      <c r="B19" s="36" t="s">
        <v>86</v>
      </c>
      <c r="C19" s="18" t="s">
        <v>7</v>
      </c>
      <c r="D19" s="19"/>
      <c r="E19" s="27"/>
      <c r="F19" s="19"/>
      <c r="G19" s="27"/>
      <c r="H19" s="19"/>
      <c r="I19" s="19"/>
      <c r="J19" s="19"/>
      <c r="K19" s="18" t="s">
        <v>7</v>
      </c>
      <c r="L19" s="18" t="s">
        <v>7</v>
      </c>
      <c r="M19" s="18" t="s">
        <v>7</v>
      </c>
      <c r="N19" s="13"/>
      <c r="O19" s="13"/>
    </row>
    <row r="20" spans="1:15" ht="20.25">
      <c r="A20" s="14" t="s">
        <v>87</v>
      </c>
      <c r="B20" s="34" t="s">
        <v>88</v>
      </c>
      <c r="C20" s="14" t="s">
        <v>89</v>
      </c>
      <c r="D20" s="15">
        <v>114</v>
      </c>
      <c r="E20" s="25">
        <v>0</v>
      </c>
      <c r="F20" s="15">
        <f>D20*E20</f>
        <v>0</v>
      </c>
      <c r="G20" s="25">
        <v>0</v>
      </c>
      <c r="H20" s="15">
        <f>D20*G20</f>
        <v>0</v>
      </c>
      <c r="I20" s="15">
        <f>E20+G20</f>
        <v>0</v>
      </c>
      <c r="J20" s="15">
        <f>F20+H20</f>
        <v>0</v>
      </c>
      <c r="K20" s="14" t="s">
        <v>7</v>
      </c>
      <c r="L20" s="14" t="s">
        <v>65</v>
      </c>
      <c r="M20" s="14" t="s">
        <v>7</v>
      </c>
      <c r="N20" s="13"/>
      <c r="O20" s="13"/>
    </row>
    <row r="21" spans="1:15">
      <c r="A21" s="14" t="s">
        <v>7</v>
      </c>
      <c r="B21" s="34" t="s">
        <v>7</v>
      </c>
      <c r="C21" s="14" t="s">
        <v>7</v>
      </c>
      <c r="D21" s="15"/>
      <c r="E21" s="25"/>
      <c r="F21" s="15"/>
      <c r="G21" s="25"/>
      <c r="H21" s="15"/>
      <c r="I21" s="15">
        <f>E21+G21</f>
        <v>0</v>
      </c>
      <c r="J21" s="15">
        <f>F21+H21</f>
        <v>0</v>
      </c>
      <c r="K21" s="14" t="s">
        <v>7</v>
      </c>
      <c r="L21" s="14" t="s">
        <v>7</v>
      </c>
      <c r="M21" s="14" t="s">
        <v>7</v>
      </c>
      <c r="N21" s="13"/>
      <c r="O21" s="13"/>
    </row>
    <row r="22" spans="1:15">
      <c r="A22" s="18" t="s">
        <v>7</v>
      </c>
      <c r="B22" s="36" t="s">
        <v>90</v>
      </c>
      <c r="C22" s="18" t="s">
        <v>7</v>
      </c>
      <c r="D22" s="19"/>
      <c r="E22" s="27"/>
      <c r="F22" s="19"/>
      <c r="G22" s="27"/>
      <c r="H22" s="19"/>
      <c r="I22" s="19"/>
      <c r="J22" s="19"/>
      <c r="K22" s="18" t="s">
        <v>7</v>
      </c>
      <c r="L22" s="18" t="s">
        <v>7</v>
      </c>
      <c r="M22" s="18" t="s">
        <v>7</v>
      </c>
      <c r="N22" s="13"/>
      <c r="O22" s="13"/>
    </row>
    <row r="23" spans="1:15">
      <c r="A23" s="14" t="s">
        <v>91</v>
      </c>
      <c r="B23" s="34" t="s">
        <v>92</v>
      </c>
      <c r="C23" s="14" t="s">
        <v>77</v>
      </c>
      <c r="D23" s="15">
        <v>148</v>
      </c>
      <c r="E23" s="25">
        <v>0</v>
      </c>
      <c r="F23" s="15">
        <f>D23*E23</f>
        <v>0</v>
      </c>
      <c r="G23" s="25">
        <v>0</v>
      </c>
      <c r="H23" s="15">
        <f>D23*G23</f>
        <v>0</v>
      </c>
      <c r="I23" s="15">
        <f>E23+G23</f>
        <v>0</v>
      </c>
      <c r="J23" s="15">
        <f>F23+H23</f>
        <v>0</v>
      </c>
      <c r="K23" s="14" t="s">
        <v>7</v>
      </c>
      <c r="L23" s="14" t="s">
        <v>65</v>
      </c>
      <c r="M23" s="14" t="s">
        <v>7</v>
      </c>
      <c r="N23" s="13"/>
      <c r="O23" s="13"/>
    </row>
    <row r="24" spans="1:15" ht="23.25">
      <c r="A24" s="18" t="s">
        <v>7</v>
      </c>
      <c r="B24" s="36" t="s">
        <v>93</v>
      </c>
      <c r="C24" s="18" t="s">
        <v>7</v>
      </c>
      <c r="D24" s="19"/>
      <c r="E24" s="27"/>
      <c r="F24" s="19"/>
      <c r="G24" s="27"/>
      <c r="H24" s="19"/>
      <c r="I24" s="19"/>
      <c r="J24" s="19"/>
      <c r="K24" s="18" t="s">
        <v>7</v>
      </c>
      <c r="L24" s="18" t="s">
        <v>7</v>
      </c>
      <c r="M24" s="18" t="s">
        <v>7</v>
      </c>
      <c r="N24" s="13"/>
      <c r="O24" s="13"/>
    </row>
    <row r="25" spans="1:15">
      <c r="A25" s="14" t="s">
        <v>94</v>
      </c>
      <c r="B25" s="34" t="s">
        <v>95</v>
      </c>
      <c r="C25" s="14" t="s">
        <v>89</v>
      </c>
      <c r="D25" s="15">
        <v>22</v>
      </c>
      <c r="E25" s="25">
        <v>0</v>
      </c>
      <c r="F25" s="15">
        <f>D25*E25</f>
        <v>0</v>
      </c>
      <c r="G25" s="25">
        <v>0</v>
      </c>
      <c r="H25" s="15">
        <f>D25*G25</f>
        <v>0</v>
      </c>
      <c r="I25" s="15">
        <f>E25+G25</f>
        <v>0</v>
      </c>
      <c r="J25" s="15">
        <f>F25+H25</f>
        <v>0</v>
      </c>
      <c r="K25" s="14" t="s">
        <v>7</v>
      </c>
      <c r="L25" s="14" t="s">
        <v>65</v>
      </c>
      <c r="M25" s="14" t="s">
        <v>7</v>
      </c>
      <c r="N25" s="13"/>
      <c r="O25" s="13"/>
    </row>
    <row r="26" spans="1:15">
      <c r="A26" s="14" t="s">
        <v>7</v>
      </c>
      <c r="B26" s="34" t="s">
        <v>7</v>
      </c>
      <c r="C26" s="14" t="s">
        <v>7</v>
      </c>
      <c r="D26" s="15"/>
      <c r="E26" s="25"/>
      <c r="F26" s="15"/>
      <c r="G26" s="25"/>
      <c r="H26" s="15"/>
      <c r="I26" s="15">
        <f>E26+G26</f>
        <v>0</v>
      </c>
      <c r="J26" s="15">
        <f>F26+H26</f>
        <v>0</v>
      </c>
      <c r="K26" s="14" t="s">
        <v>7</v>
      </c>
      <c r="L26" s="14" t="s">
        <v>7</v>
      </c>
      <c r="M26" s="14" t="s">
        <v>7</v>
      </c>
      <c r="N26" s="13"/>
      <c r="O26" s="13"/>
    </row>
    <row r="27" spans="1:15">
      <c r="A27" s="18" t="s">
        <v>7</v>
      </c>
      <c r="B27" s="36" t="s">
        <v>96</v>
      </c>
      <c r="C27" s="18" t="s">
        <v>7</v>
      </c>
      <c r="D27" s="19"/>
      <c r="E27" s="27"/>
      <c r="F27" s="19"/>
      <c r="G27" s="27"/>
      <c r="H27" s="19"/>
      <c r="I27" s="19"/>
      <c r="J27" s="19"/>
      <c r="K27" s="18" t="s">
        <v>7</v>
      </c>
      <c r="L27" s="18" t="s">
        <v>7</v>
      </c>
      <c r="M27" s="18" t="s">
        <v>7</v>
      </c>
      <c r="N27" s="13"/>
      <c r="O27" s="13"/>
    </row>
    <row r="28" spans="1:15">
      <c r="A28" s="14" t="s">
        <v>97</v>
      </c>
      <c r="B28" s="34" t="s">
        <v>98</v>
      </c>
      <c r="C28" s="14" t="s">
        <v>89</v>
      </c>
      <c r="D28" s="15">
        <v>32</v>
      </c>
      <c r="E28" s="25">
        <v>0</v>
      </c>
      <c r="F28" s="15">
        <f>D28*E28</f>
        <v>0</v>
      </c>
      <c r="G28" s="25">
        <v>0</v>
      </c>
      <c r="H28" s="15">
        <f>D28*G28</f>
        <v>0</v>
      </c>
      <c r="I28" s="15">
        <f>E28+G28</f>
        <v>0</v>
      </c>
      <c r="J28" s="15">
        <f>F28+H28</f>
        <v>0</v>
      </c>
      <c r="K28" s="14" t="s">
        <v>7</v>
      </c>
      <c r="L28" s="14" t="s">
        <v>65</v>
      </c>
      <c r="M28" s="14" t="s">
        <v>7</v>
      </c>
      <c r="N28" s="13"/>
      <c r="O28" s="13"/>
    </row>
    <row r="29" spans="1:15">
      <c r="A29" s="18" t="s">
        <v>7</v>
      </c>
      <c r="B29" s="36" t="s">
        <v>99</v>
      </c>
      <c r="C29" s="18" t="s">
        <v>7</v>
      </c>
      <c r="D29" s="19"/>
      <c r="E29" s="27"/>
      <c r="F29" s="19"/>
      <c r="G29" s="27"/>
      <c r="H29" s="19"/>
      <c r="I29" s="19"/>
      <c r="J29" s="19"/>
      <c r="K29" s="18" t="s">
        <v>7</v>
      </c>
      <c r="L29" s="18" t="s">
        <v>7</v>
      </c>
      <c r="M29" s="18" t="s">
        <v>7</v>
      </c>
      <c r="N29" s="13"/>
      <c r="O29" s="13"/>
    </row>
    <row r="30" spans="1:15">
      <c r="A30" s="14" t="s">
        <v>100</v>
      </c>
      <c r="B30" s="34" t="s">
        <v>101</v>
      </c>
      <c r="C30" s="14" t="s">
        <v>89</v>
      </c>
      <c r="D30" s="15">
        <v>246</v>
      </c>
      <c r="E30" s="25">
        <v>0</v>
      </c>
      <c r="F30" s="15">
        <f t="shared" ref="F30:F37" si="2">D30*E30</f>
        <v>0</v>
      </c>
      <c r="G30" s="25">
        <v>0</v>
      </c>
      <c r="H30" s="15">
        <f t="shared" ref="H30:H37" si="3">D30*G30</f>
        <v>0</v>
      </c>
      <c r="I30" s="15">
        <f t="shared" ref="I30:J37" si="4">E30+G30</f>
        <v>0</v>
      </c>
      <c r="J30" s="15">
        <f t="shared" si="4"/>
        <v>0</v>
      </c>
      <c r="K30" s="14" t="s">
        <v>7</v>
      </c>
      <c r="L30" s="14" t="s">
        <v>65</v>
      </c>
      <c r="M30" s="14" t="s">
        <v>7</v>
      </c>
      <c r="N30" s="13"/>
      <c r="O30" s="13"/>
    </row>
    <row r="31" spans="1:15">
      <c r="A31" s="14" t="s">
        <v>102</v>
      </c>
      <c r="B31" s="34" t="s">
        <v>103</v>
      </c>
      <c r="C31" s="14" t="s">
        <v>89</v>
      </c>
      <c r="D31" s="15">
        <v>1260</v>
      </c>
      <c r="E31" s="25">
        <v>0</v>
      </c>
      <c r="F31" s="15">
        <f t="shared" si="2"/>
        <v>0</v>
      </c>
      <c r="G31" s="25">
        <v>0</v>
      </c>
      <c r="H31" s="15">
        <f t="shared" si="3"/>
        <v>0</v>
      </c>
      <c r="I31" s="15">
        <f t="shared" si="4"/>
        <v>0</v>
      </c>
      <c r="J31" s="15">
        <f t="shared" si="4"/>
        <v>0</v>
      </c>
      <c r="K31" s="14" t="s">
        <v>7</v>
      </c>
      <c r="L31" s="14" t="s">
        <v>65</v>
      </c>
      <c r="M31" s="14" t="s">
        <v>7</v>
      </c>
      <c r="N31" s="13"/>
      <c r="O31" s="13"/>
    </row>
    <row r="32" spans="1:15">
      <c r="A32" s="14" t="s">
        <v>104</v>
      </c>
      <c r="B32" s="34" t="s">
        <v>105</v>
      </c>
      <c r="C32" s="14" t="s">
        <v>89</v>
      </c>
      <c r="D32" s="15">
        <v>729</v>
      </c>
      <c r="E32" s="25">
        <v>0</v>
      </c>
      <c r="F32" s="15">
        <f t="shared" si="2"/>
        <v>0</v>
      </c>
      <c r="G32" s="25">
        <v>0</v>
      </c>
      <c r="H32" s="15">
        <f t="shared" si="3"/>
        <v>0</v>
      </c>
      <c r="I32" s="15">
        <f t="shared" si="4"/>
        <v>0</v>
      </c>
      <c r="J32" s="15">
        <f t="shared" si="4"/>
        <v>0</v>
      </c>
      <c r="K32" s="14" t="s">
        <v>7</v>
      </c>
      <c r="L32" s="14" t="s">
        <v>65</v>
      </c>
      <c r="M32" s="14" t="s">
        <v>7</v>
      </c>
      <c r="N32" s="13"/>
      <c r="O32" s="13"/>
    </row>
    <row r="33" spans="1:15">
      <c r="A33" s="14" t="s">
        <v>106</v>
      </c>
      <c r="B33" s="34" t="s">
        <v>107</v>
      </c>
      <c r="C33" s="14" t="s">
        <v>89</v>
      </c>
      <c r="D33" s="15">
        <v>256</v>
      </c>
      <c r="E33" s="25">
        <v>0</v>
      </c>
      <c r="F33" s="15">
        <f t="shared" si="2"/>
        <v>0</v>
      </c>
      <c r="G33" s="25">
        <v>0</v>
      </c>
      <c r="H33" s="15">
        <f t="shared" si="3"/>
        <v>0</v>
      </c>
      <c r="I33" s="15">
        <f t="shared" si="4"/>
        <v>0</v>
      </c>
      <c r="J33" s="15">
        <f t="shared" si="4"/>
        <v>0</v>
      </c>
      <c r="K33" s="14" t="s">
        <v>7</v>
      </c>
      <c r="L33" s="14" t="s">
        <v>65</v>
      </c>
      <c r="M33" s="14" t="s">
        <v>7</v>
      </c>
      <c r="N33" s="13"/>
      <c r="O33" s="13"/>
    </row>
    <row r="34" spans="1:15">
      <c r="A34" s="14" t="s">
        <v>108</v>
      </c>
      <c r="B34" s="34" t="s">
        <v>109</v>
      </c>
      <c r="C34" s="14" t="s">
        <v>89</v>
      </c>
      <c r="D34" s="15">
        <v>190</v>
      </c>
      <c r="E34" s="25">
        <v>0</v>
      </c>
      <c r="F34" s="15">
        <f t="shared" si="2"/>
        <v>0</v>
      </c>
      <c r="G34" s="25">
        <v>0</v>
      </c>
      <c r="H34" s="15">
        <f t="shared" si="3"/>
        <v>0</v>
      </c>
      <c r="I34" s="15">
        <f t="shared" si="4"/>
        <v>0</v>
      </c>
      <c r="J34" s="15">
        <f t="shared" si="4"/>
        <v>0</v>
      </c>
      <c r="K34" s="14" t="s">
        <v>7</v>
      </c>
      <c r="L34" s="14" t="s">
        <v>65</v>
      </c>
      <c r="M34" s="14" t="s">
        <v>7</v>
      </c>
      <c r="N34" s="13"/>
      <c r="O34" s="13"/>
    </row>
    <row r="35" spans="1:15">
      <c r="A35" s="14" t="s">
        <v>110</v>
      </c>
      <c r="B35" s="34" t="s">
        <v>111</v>
      </c>
      <c r="C35" s="14" t="s">
        <v>89</v>
      </c>
      <c r="D35" s="15">
        <v>18</v>
      </c>
      <c r="E35" s="25">
        <v>0</v>
      </c>
      <c r="F35" s="15">
        <f t="shared" si="2"/>
        <v>0</v>
      </c>
      <c r="G35" s="25">
        <v>0</v>
      </c>
      <c r="H35" s="15">
        <f t="shared" si="3"/>
        <v>0</v>
      </c>
      <c r="I35" s="15">
        <f t="shared" si="4"/>
        <v>0</v>
      </c>
      <c r="J35" s="15">
        <f t="shared" si="4"/>
        <v>0</v>
      </c>
      <c r="K35" s="14" t="s">
        <v>7</v>
      </c>
      <c r="L35" s="14" t="s">
        <v>65</v>
      </c>
      <c r="M35" s="14" t="s">
        <v>7</v>
      </c>
      <c r="N35" s="13"/>
      <c r="O35" s="13"/>
    </row>
    <row r="36" spans="1:15">
      <c r="A36" s="14" t="s">
        <v>112</v>
      </c>
      <c r="B36" s="34" t="s">
        <v>113</v>
      </c>
      <c r="C36" s="14" t="s">
        <v>89</v>
      </c>
      <c r="D36" s="15">
        <v>18</v>
      </c>
      <c r="E36" s="25">
        <v>0</v>
      </c>
      <c r="F36" s="15">
        <f t="shared" si="2"/>
        <v>0</v>
      </c>
      <c r="G36" s="25">
        <v>0</v>
      </c>
      <c r="H36" s="15">
        <f t="shared" si="3"/>
        <v>0</v>
      </c>
      <c r="I36" s="15">
        <f t="shared" si="4"/>
        <v>0</v>
      </c>
      <c r="J36" s="15">
        <f t="shared" si="4"/>
        <v>0</v>
      </c>
      <c r="K36" s="14" t="s">
        <v>7</v>
      </c>
      <c r="L36" s="14" t="s">
        <v>65</v>
      </c>
      <c r="M36" s="14" t="s">
        <v>7</v>
      </c>
      <c r="N36" s="13"/>
      <c r="O36" s="13"/>
    </row>
    <row r="37" spans="1:15">
      <c r="A37" s="14" t="s">
        <v>45</v>
      </c>
      <c r="B37" s="34" t="s">
        <v>114</v>
      </c>
      <c r="C37" s="14" t="s">
        <v>89</v>
      </c>
      <c r="D37" s="15">
        <v>19</v>
      </c>
      <c r="E37" s="25">
        <v>0</v>
      </c>
      <c r="F37" s="15">
        <f t="shared" si="2"/>
        <v>0</v>
      </c>
      <c r="G37" s="25">
        <v>0</v>
      </c>
      <c r="H37" s="15">
        <f t="shared" si="3"/>
        <v>0</v>
      </c>
      <c r="I37" s="15">
        <f t="shared" si="4"/>
        <v>0</v>
      </c>
      <c r="J37" s="15">
        <f t="shared" si="4"/>
        <v>0</v>
      </c>
      <c r="K37" s="14" t="s">
        <v>7</v>
      </c>
      <c r="L37" s="14" t="s">
        <v>65</v>
      </c>
      <c r="M37" s="14" t="s">
        <v>7</v>
      </c>
      <c r="N37" s="13"/>
      <c r="O37" s="13"/>
    </row>
    <row r="38" spans="1:15">
      <c r="A38" s="18" t="s">
        <v>7</v>
      </c>
      <c r="B38" s="36" t="s">
        <v>99</v>
      </c>
      <c r="C38" s="18" t="s">
        <v>7</v>
      </c>
      <c r="D38" s="19"/>
      <c r="E38" s="27"/>
      <c r="F38" s="19"/>
      <c r="G38" s="27"/>
      <c r="H38" s="19"/>
      <c r="I38" s="19"/>
      <c r="J38" s="19"/>
      <c r="K38" s="18" t="s">
        <v>7</v>
      </c>
      <c r="L38" s="18" t="s">
        <v>7</v>
      </c>
      <c r="M38" s="18" t="s">
        <v>7</v>
      </c>
      <c r="N38" s="13"/>
      <c r="O38" s="13"/>
    </row>
    <row r="39" spans="1:15">
      <c r="A39" s="14" t="s">
        <v>115</v>
      </c>
      <c r="B39" s="34" t="s">
        <v>116</v>
      </c>
      <c r="C39" s="14" t="s">
        <v>89</v>
      </c>
      <c r="D39" s="15">
        <v>270</v>
      </c>
      <c r="E39" s="25">
        <v>0</v>
      </c>
      <c r="F39" s="15">
        <f>D39*E39</f>
        <v>0</v>
      </c>
      <c r="G39" s="25">
        <v>0</v>
      </c>
      <c r="H39" s="15">
        <f>D39*G39</f>
        <v>0</v>
      </c>
      <c r="I39" s="15">
        <f>E39+G39</f>
        <v>0</v>
      </c>
      <c r="J39" s="15">
        <f>F39+H39</f>
        <v>0</v>
      </c>
      <c r="K39" s="14" t="s">
        <v>7</v>
      </c>
      <c r="L39" s="14" t="s">
        <v>65</v>
      </c>
      <c r="M39" s="14" t="s">
        <v>7</v>
      </c>
      <c r="N39" s="13"/>
      <c r="O39" s="13"/>
    </row>
    <row r="40" spans="1:15">
      <c r="A40" s="14" t="s">
        <v>7</v>
      </c>
      <c r="B40" s="34" t="s">
        <v>7</v>
      </c>
      <c r="C40" s="14" t="s">
        <v>7</v>
      </c>
      <c r="D40" s="15"/>
      <c r="E40" s="25"/>
      <c r="F40" s="15"/>
      <c r="G40" s="25"/>
      <c r="H40" s="15"/>
      <c r="I40" s="15">
        <f>E40+G40</f>
        <v>0</v>
      </c>
      <c r="J40" s="15">
        <f>F40+H40</f>
        <v>0</v>
      </c>
      <c r="K40" s="14" t="s">
        <v>7</v>
      </c>
      <c r="L40" s="14" t="s">
        <v>7</v>
      </c>
      <c r="M40" s="14" t="s">
        <v>7</v>
      </c>
      <c r="N40" s="13"/>
      <c r="O40" s="13"/>
    </row>
    <row r="41" spans="1:15" ht="34.5">
      <c r="A41" s="18" t="s">
        <v>7</v>
      </c>
      <c r="B41" s="36" t="s">
        <v>117</v>
      </c>
      <c r="C41" s="18" t="s">
        <v>7</v>
      </c>
      <c r="D41" s="19"/>
      <c r="E41" s="27"/>
      <c r="F41" s="19"/>
      <c r="G41" s="27"/>
      <c r="H41" s="19"/>
      <c r="I41" s="19"/>
      <c r="J41" s="19"/>
      <c r="K41" s="18" t="s">
        <v>7</v>
      </c>
      <c r="L41" s="18" t="s">
        <v>7</v>
      </c>
      <c r="M41" s="18" t="s">
        <v>7</v>
      </c>
      <c r="N41" s="13"/>
      <c r="O41" s="13"/>
    </row>
    <row r="42" spans="1:15">
      <c r="A42" s="14" t="s">
        <v>118</v>
      </c>
      <c r="B42" s="34" t="s">
        <v>119</v>
      </c>
      <c r="C42" s="14" t="s">
        <v>77</v>
      </c>
      <c r="D42" s="15">
        <v>100</v>
      </c>
      <c r="E42" s="25">
        <v>0</v>
      </c>
      <c r="F42" s="15">
        <f t="shared" ref="F42:F47" si="5">D42*E42</f>
        <v>0</v>
      </c>
      <c r="G42" s="25">
        <v>0</v>
      </c>
      <c r="H42" s="15">
        <f t="shared" ref="H42:H47" si="6">D42*G42</f>
        <v>0</v>
      </c>
      <c r="I42" s="15">
        <f t="shared" ref="I42:J47" si="7">E42+G42</f>
        <v>0</v>
      </c>
      <c r="J42" s="15">
        <f t="shared" si="7"/>
        <v>0</v>
      </c>
      <c r="K42" s="14" t="s">
        <v>7</v>
      </c>
      <c r="L42" s="14" t="s">
        <v>65</v>
      </c>
      <c r="M42" s="14" t="s">
        <v>7</v>
      </c>
      <c r="N42" s="13"/>
      <c r="O42" s="13"/>
    </row>
    <row r="43" spans="1:15">
      <c r="A43" s="14" t="s">
        <v>120</v>
      </c>
      <c r="B43" s="34" t="s">
        <v>121</v>
      </c>
      <c r="C43" s="14" t="s">
        <v>77</v>
      </c>
      <c r="D43" s="15">
        <v>10</v>
      </c>
      <c r="E43" s="25">
        <v>0</v>
      </c>
      <c r="F43" s="15">
        <f t="shared" si="5"/>
        <v>0</v>
      </c>
      <c r="G43" s="25">
        <v>0</v>
      </c>
      <c r="H43" s="15">
        <f t="shared" si="6"/>
        <v>0</v>
      </c>
      <c r="I43" s="15">
        <f t="shared" si="7"/>
        <v>0</v>
      </c>
      <c r="J43" s="15">
        <f t="shared" si="7"/>
        <v>0</v>
      </c>
      <c r="K43" s="14" t="s">
        <v>7</v>
      </c>
      <c r="L43" s="14" t="s">
        <v>65</v>
      </c>
      <c r="M43" s="14" t="s">
        <v>7</v>
      </c>
      <c r="N43" s="13"/>
      <c r="O43" s="13"/>
    </row>
    <row r="44" spans="1:15">
      <c r="A44" s="14" t="s">
        <v>122</v>
      </c>
      <c r="B44" s="34" t="s">
        <v>123</v>
      </c>
      <c r="C44" s="14" t="s">
        <v>77</v>
      </c>
      <c r="D44" s="15">
        <v>10</v>
      </c>
      <c r="E44" s="25">
        <v>0</v>
      </c>
      <c r="F44" s="15">
        <f t="shared" si="5"/>
        <v>0</v>
      </c>
      <c r="G44" s="25">
        <v>0</v>
      </c>
      <c r="H44" s="15">
        <f t="shared" si="6"/>
        <v>0</v>
      </c>
      <c r="I44" s="15">
        <f t="shared" si="7"/>
        <v>0</v>
      </c>
      <c r="J44" s="15">
        <f t="shared" si="7"/>
        <v>0</v>
      </c>
      <c r="K44" s="14" t="s">
        <v>7</v>
      </c>
      <c r="L44" s="14" t="s">
        <v>65</v>
      </c>
      <c r="M44" s="14" t="s">
        <v>7</v>
      </c>
      <c r="N44" s="13"/>
      <c r="O44" s="13"/>
    </row>
    <row r="45" spans="1:15">
      <c r="A45" s="14" t="s">
        <v>124</v>
      </c>
      <c r="B45" s="34" t="s">
        <v>125</v>
      </c>
      <c r="C45" s="14" t="s">
        <v>77</v>
      </c>
      <c r="D45" s="15">
        <v>10</v>
      </c>
      <c r="E45" s="25">
        <v>0</v>
      </c>
      <c r="F45" s="15">
        <f t="shared" si="5"/>
        <v>0</v>
      </c>
      <c r="G45" s="25">
        <v>0</v>
      </c>
      <c r="H45" s="15">
        <f t="shared" si="6"/>
        <v>0</v>
      </c>
      <c r="I45" s="15">
        <f t="shared" si="7"/>
        <v>0</v>
      </c>
      <c r="J45" s="15">
        <f t="shared" si="7"/>
        <v>0</v>
      </c>
      <c r="K45" s="14" t="s">
        <v>7</v>
      </c>
      <c r="L45" s="14" t="s">
        <v>65</v>
      </c>
      <c r="M45" s="14" t="s">
        <v>7</v>
      </c>
      <c r="N45" s="13"/>
      <c r="O45" s="13"/>
    </row>
    <row r="46" spans="1:15">
      <c r="A46" s="14" t="s">
        <v>126</v>
      </c>
      <c r="B46" s="34" t="s">
        <v>127</v>
      </c>
      <c r="C46" s="14" t="s">
        <v>77</v>
      </c>
      <c r="D46" s="15">
        <v>40</v>
      </c>
      <c r="E46" s="25">
        <v>0</v>
      </c>
      <c r="F46" s="15">
        <f t="shared" si="5"/>
        <v>0</v>
      </c>
      <c r="G46" s="25">
        <v>0</v>
      </c>
      <c r="H46" s="15">
        <f t="shared" si="6"/>
        <v>0</v>
      </c>
      <c r="I46" s="15">
        <f t="shared" si="7"/>
        <v>0</v>
      </c>
      <c r="J46" s="15">
        <f t="shared" si="7"/>
        <v>0</v>
      </c>
      <c r="K46" s="14" t="s">
        <v>7</v>
      </c>
      <c r="L46" s="14" t="s">
        <v>65</v>
      </c>
      <c r="M46" s="14" t="s">
        <v>7</v>
      </c>
      <c r="N46" s="13"/>
      <c r="O46" s="13"/>
    </row>
    <row r="47" spans="1:15">
      <c r="A47" s="14" t="s">
        <v>128</v>
      </c>
      <c r="B47" s="34" t="s">
        <v>129</v>
      </c>
      <c r="C47" s="14" t="s">
        <v>77</v>
      </c>
      <c r="D47" s="15">
        <v>32</v>
      </c>
      <c r="E47" s="25">
        <v>0</v>
      </c>
      <c r="F47" s="15">
        <f t="shared" si="5"/>
        <v>0</v>
      </c>
      <c r="G47" s="25">
        <v>0</v>
      </c>
      <c r="H47" s="15">
        <f t="shared" si="6"/>
        <v>0</v>
      </c>
      <c r="I47" s="15">
        <f t="shared" si="7"/>
        <v>0</v>
      </c>
      <c r="J47" s="15">
        <f t="shared" si="7"/>
        <v>0</v>
      </c>
      <c r="K47" s="14" t="s">
        <v>7</v>
      </c>
      <c r="L47" s="14" t="s">
        <v>65</v>
      </c>
      <c r="M47" s="14" t="s">
        <v>7</v>
      </c>
      <c r="N47" s="13"/>
      <c r="O47" s="13"/>
    </row>
    <row r="48" spans="1:15">
      <c r="A48" s="18" t="s">
        <v>7</v>
      </c>
      <c r="B48" s="36" t="s">
        <v>130</v>
      </c>
      <c r="C48" s="18" t="s">
        <v>7</v>
      </c>
      <c r="D48" s="19"/>
      <c r="E48" s="27"/>
      <c r="F48" s="19"/>
      <c r="G48" s="27"/>
      <c r="H48" s="19"/>
      <c r="I48" s="19"/>
      <c r="J48" s="19"/>
      <c r="K48" s="18" t="s">
        <v>7</v>
      </c>
      <c r="L48" s="18" t="s">
        <v>7</v>
      </c>
      <c r="M48" s="18" t="s">
        <v>7</v>
      </c>
      <c r="N48" s="13"/>
      <c r="O48" s="13"/>
    </row>
    <row r="49" spans="1:15">
      <c r="A49" s="14" t="s">
        <v>131</v>
      </c>
      <c r="B49" s="34" t="s">
        <v>132</v>
      </c>
      <c r="C49" s="14" t="s">
        <v>77</v>
      </c>
      <c r="D49" s="15">
        <v>10</v>
      </c>
      <c r="E49" s="25">
        <v>0</v>
      </c>
      <c r="F49" s="15">
        <f>D49*E49</f>
        <v>0</v>
      </c>
      <c r="G49" s="25">
        <v>0</v>
      </c>
      <c r="H49" s="15">
        <f>D49*G49</f>
        <v>0</v>
      </c>
      <c r="I49" s="15">
        <f>E49+G49</f>
        <v>0</v>
      </c>
      <c r="J49" s="15">
        <f>F49+H49</f>
        <v>0</v>
      </c>
      <c r="K49" s="14" t="s">
        <v>7</v>
      </c>
      <c r="L49" s="14" t="s">
        <v>65</v>
      </c>
      <c r="M49" s="14" t="s">
        <v>7</v>
      </c>
      <c r="N49" s="13"/>
      <c r="O49" s="13"/>
    </row>
    <row r="50" spans="1:15">
      <c r="A50" s="14" t="s">
        <v>7</v>
      </c>
      <c r="B50" s="34" t="s">
        <v>7</v>
      </c>
      <c r="C50" s="14" t="s">
        <v>7</v>
      </c>
      <c r="D50" s="15"/>
      <c r="E50" s="25"/>
      <c r="F50" s="15"/>
      <c r="G50" s="25"/>
      <c r="H50" s="15"/>
      <c r="I50" s="15">
        <f>E50+G50</f>
        <v>0</v>
      </c>
      <c r="J50" s="15">
        <f>F50+H50</f>
        <v>0</v>
      </c>
      <c r="K50" s="14" t="s">
        <v>7</v>
      </c>
      <c r="L50" s="14" t="s">
        <v>7</v>
      </c>
      <c r="M50" s="14" t="s">
        <v>7</v>
      </c>
      <c r="N50" s="13"/>
      <c r="O50" s="13"/>
    </row>
    <row r="51" spans="1:15" ht="23.25">
      <c r="A51" s="18" t="s">
        <v>7</v>
      </c>
      <c r="B51" s="36" t="s">
        <v>133</v>
      </c>
      <c r="C51" s="18" t="s">
        <v>7</v>
      </c>
      <c r="D51" s="19"/>
      <c r="E51" s="27"/>
      <c r="F51" s="19"/>
      <c r="G51" s="27"/>
      <c r="H51" s="19"/>
      <c r="I51" s="19"/>
      <c r="J51" s="19"/>
      <c r="K51" s="18" t="s">
        <v>7</v>
      </c>
      <c r="L51" s="18" t="s">
        <v>7</v>
      </c>
      <c r="M51" s="18" t="s">
        <v>7</v>
      </c>
      <c r="N51" s="13"/>
      <c r="O51" s="13"/>
    </row>
    <row r="52" spans="1:15" ht="20.25">
      <c r="A52" s="14" t="s">
        <v>134</v>
      </c>
      <c r="B52" s="34" t="s">
        <v>135</v>
      </c>
      <c r="C52" s="14" t="s">
        <v>77</v>
      </c>
      <c r="D52" s="15">
        <v>15</v>
      </c>
      <c r="E52" s="25">
        <v>0</v>
      </c>
      <c r="F52" s="15">
        <f>D52*E52</f>
        <v>0</v>
      </c>
      <c r="G52" s="25">
        <v>0</v>
      </c>
      <c r="H52" s="15">
        <f>D52*G52</f>
        <v>0</v>
      </c>
      <c r="I52" s="15">
        <f t="shared" ref="I52:J56" si="8">E52+G52</f>
        <v>0</v>
      </c>
      <c r="J52" s="15">
        <f t="shared" si="8"/>
        <v>0</v>
      </c>
      <c r="K52" s="14" t="s">
        <v>7</v>
      </c>
      <c r="L52" s="14" t="s">
        <v>65</v>
      </c>
      <c r="M52" s="14" t="s">
        <v>7</v>
      </c>
      <c r="N52" s="13"/>
      <c r="O52" s="13"/>
    </row>
    <row r="53" spans="1:15" ht="20.25">
      <c r="A53" s="14" t="s">
        <v>136</v>
      </c>
      <c r="B53" s="34" t="s">
        <v>137</v>
      </c>
      <c r="C53" s="14" t="s">
        <v>77</v>
      </c>
      <c r="D53" s="15">
        <v>11</v>
      </c>
      <c r="E53" s="25">
        <v>0</v>
      </c>
      <c r="F53" s="15">
        <f>D53*E53</f>
        <v>0</v>
      </c>
      <c r="G53" s="25">
        <v>0</v>
      </c>
      <c r="H53" s="15">
        <f>D53*G53</f>
        <v>0</v>
      </c>
      <c r="I53" s="15">
        <f t="shared" si="8"/>
        <v>0</v>
      </c>
      <c r="J53" s="15">
        <f t="shared" si="8"/>
        <v>0</v>
      </c>
      <c r="K53" s="14" t="s">
        <v>7</v>
      </c>
      <c r="L53" s="14" t="s">
        <v>65</v>
      </c>
      <c r="M53" s="14" t="s">
        <v>7</v>
      </c>
      <c r="N53" s="13"/>
      <c r="O53" s="13"/>
    </row>
    <row r="54" spans="1:15" ht="20.25">
      <c r="A54" s="14" t="s">
        <v>138</v>
      </c>
      <c r="B54" s="34" t="s">
        <v>139</v>
      </c>
      <c r="C54" s="14" t="s">
        <v>77</v>
      </c>
      <c r="D54" s="15">
        <v>22</v>
      </c>
      <c r="E54" s="25">
        <v>0</v>
      </c>
      <c r="F54" s="15">
        <f>D54*E54</f>
        <v>0</v>
      </c>
      <c r="G54" s="25">
        <v>0</v>
      </c>
      <c r="H54" s="15">
        <f>D54*G54</f>
        <v>0</v>
      </c>
      <c r="I54" s="15">
        <f t="shared" si="8"/>
        <v>0</v>
      </c>
      <c r="J54" s="15">
        <f t="shared" si="8"/>
        <v>0</v>
      </c>
      <c r="K54" s="14" t="s">
        <v>7</v>
      </c>
      <c r="L54" s="14" t="s">
        <v>65</v>
      </c>
      <c r="M54" s="14" t="s">
        <v>7</v>
      </c>
      <c r="N54" s="13"/>
      <c r="O54" s="13"/>
    </row>
    <row r="55" spans="1:15" ht="20.25">
      <c r="A55" s="14" t="s">
        <v>140</v>
      </c>
      <c r="B55" s="34" t="s">
        <v>141</v>
      </c>
      <c r="C55" s="14" t="s">
        <v>77</v>
      </c>
      <c r="D55" s="15">
        <v>13</v>
      </c>
      <c r="E55" s="25">
        <v>0</v>
      </c>
      <c r="F55" s="15">
        <f>D55*E55</f>
        <v>0</v>
      </c>
      <c r="G55" s="25">
        <v>0</v>
      </c>
      <c r="H55" s="15">
        <f>D55*G55</f>
        <v>0</v>
      </c>
      <c r="I55" s="15">
        <f t="shared" si="8"/>
        <v>0</v>
      </c>
      <c r="J55" s="15">
        <f t="shared" si="8"/>
        <v>0</v>
      </c>
      <c r="K55" s="14" t="s">
        <v>7</v>
      </c>
      <c r="L55" s="14" t="s">
        <v>65</v>
      </c>
      <c r="M55" s="14" t="s">
        <v>7</v>
      </c>
      <c r="N55" s="13"/>
      <c r="O55" s="13"/>
    </row>
    <row r="56" spans="1:15">
      <c r="A56" s="14" t="s">
        <v>7</v>
      </c>
      <c r="B56" s="34" t="s">
        <v>7</v>
      </c>
      <c r="C56" s="14" t="s">
        <v>7</v>
      </c>
      <c r="D56" s="15"/>
      <c r="E56" s="25"/>
      <c r="F56" s="15"/>
      <c r="G56" s="25"/>
      <c r="H56" s="15"/>
      <c r="I56" s="15">
        <f t="shared" si="8"/>
        <v>0</v>
      </c>
      <c r="J56" s="15">
        <f t="shared" si="8"/>
        <v>0</v>
      </c>
      <c r="K56" s="14" t="s">
        <v>7</v>
      </c>
      <c r="L56" s="14" t="s">
        <v>7</v>
      </c>
      <c r="M56" s="14" t="s">
        <v>7</v>
      </c>
      <c r="N56" s="13"/>
      <c r="O56" s="13"/>
    </row>
    <row r="57" spans="1:15" ht="23.25">
      <c r="A57" s="18" t="s">
        <v>7</v>
      </c>
      <c r="B57" s="36" t="s">
        <v>142</v>
      </c>
      <c r="C57" s="18" t="s">
        <v>7</v>
      </c>
      <c r="D57" s="19"/>
      <c r="E57" s="27"/>
      <c r="F57" s="19"/>
      <c r="G57" s="27"/>
      <c r="H57" s="19"/>
      <c r="I57" s="19"/>
      <c r="J57" s="19"/>
      <c r="K57" s="18" t="s">
        <v>7</v>
      </c>
      <c r="L57" s="18" t="s">
        <v>7</v>
      </c>
      <c r="M57" s="18" t="s">
        <v>7</v>
      </c>
      <c r="N57" s="13"/>
      <c r="O57" s="13"/>
    </row>
    <row r="58" spans="1:15" ht="20.25">
      <c r="A58" s="14" t="s">
        <v>143</v>
      </c>
      <c r="B58" s="34" t="s">
        <v>144</v>
      </c>
      <c r="C58" s="14" t="s">
        <v>77</v>
      </c>
      <c r="D58" s="15">
        <v>9</v>
      </c>
      <c r="E58" s="25">
        <v>0</v>
      </c>
      <c r="F58" s="15">
        <f>D58*E58</f>
        <v>0</v>
      </c>
      <c r="G58" s="25">
        <v>0</v>
      </c>
      <c r="H58" s="15">
        <f>D58*G58</f>
        <v>0</v>
      </c>
      <c r="I58" s="15">
        <f t="shared" ref="I58:J60" si="9">E58+G58</f>
        <v>0</v>
      </c>
      <c r="J58" s="15">
        <f t="shared" si="9"/>
        <v>0</v>
      </c>
      <c r="K58" s="14" t="s">
        <v>7</v>
      </c>
      <c r="L58" s="14" t="s">
        <v>65</v>
      </c>
      <c r="M58" s="14" t="s">
        <v>7</v>
      </c>
      <c r="N58" s="13"/>
      <c r="O58" s="13"/>
    </row>
    <row r="59" spans="1:15" ht="20.25">
      <c r="A59" s="14" t="s">
        <v>145</v>
      </c>
      <c r="B59" s="34" t="s">
        <v>146</v>
      </c>
      <c r="C59" s="14" t="s">
        <v>77</v>
      </c>
      <c r="D59" s="15">
        <v>1</v>
      </c>
      <c r="E59" s="25">
        <v>0</v>
      </c>
      <c r="F59" s="15">
        <f>D59*E59</f>
        <v>0</v>
      </c>
      <c r="G59" s="25">
        <v>0</v>
      </c>
      <c r="H59" s="15">
        <f>D59*G59</f>
        <v>0</v>
      </c>
      <c r="I59" s="15">
        <f t="shared" si="9"/>
        <v>0</v>
      </c>
      <c r="J59" s="15">
        <f t="shared" si="9"/>
        <v>0</v>
      </c>
      <c r="K59" s="14" t="s">
        <v>7</v>
      </c>
      <c r="L59" s="14" t="s">
        <v>65</v>
      </c>
      <c r="M59" s="14" t="s">
        <v>7</v>
      </c>
      <c r="N59" s="13"/>
      <c r="O59" s="13"/>
    </row>
    <row r="60" spans="1:15" ht="20.25">
      <c r="A60" s="14" t="s">
        <v>147</v>
      </c>
      <c r="B60" s="34" t="s">
        <v>148</v>
      </c>
      <c r="C60" s="14" t="s">
        <v>77</v>
      </c>
      <c r="D60" s="15">
        <v>4</v>
      </c>
      <c r="E60" s="25">
        <v>0</v>
      </c>
      <c r="F60" s="15">
        <f>D60*E60</f>
        <v>0</v>
      </c>
      <c r="G60" s="25">
        <v>0</v>
      </c>
      <c r="H60" s="15">
        <f>D60*G60</f>
        <v>0</v>
      </c>
      <c r="I60" s="15">
        <f t="shared" si="9"/>
        <v>0</v>
      </c>
      <c r="J60" s="15">
        <f t="shared" si="9"/>
        <v>0</v>
      </c>
      <c r="K60" s="14" t="s">
        <v>7</v>
      </c>
      <c r="L60" s="14" t="s">
        <v>65</v>
      </c>
      <c r="M60" s="14" t="s">
        <v>7</v>
      </c>
      <c r="N60" s="13"/>
      <c r="O60" s="13"/>
    </row>
    <row r="61" spans="1:15">
      <c r="A61" s="18" t="s">
        <v>7</v>
      </c>
      <c r="B61" s="36" t="s">
        <v>149</v>
      </c>
      <c r="C61" s="18" t="s">
        <v>7</v>
      </c>
      <c r="D61" s="19"/>
      <c r="E61" s="27"/>
      <c r="F61" s="19"/>
      <c r="G61" s="27"/>
      <c r="H61" s="19"/>
      <c r="I61" s="19"/>
      <c r="J61" s="19"/>
      <c r="K61" s="18" t="s">
        <v>7</v>
      </c>
      <c r="L61" s="18" t="s">
        <v>7</v>
      </c>
      <c r="M61" s="18" t="s">
        <v>7</v>
      </c>
      <c r="N61" s="13"/>
      <c r="O61" s="13"/>
    </row>
    <row r="62" spans="1:15" ht="20.25">
      <c r="A62" s="14" t="s">
        <v>150</v>
      </c>
      <c r="B62" s="34" t="s">
        <v>151</v>
      </c>
      <c r="C62" s="14" t="s">
        <v>77</v>
      </c>
      <c r="D62" s="15">
        <v>4</v>
      </c>
      <c r="E62" s="25">
        <v>0</v>
      </c>
      <c r="F62" s="15">
        <f>D62*E62</f>
        <v>0</v>
      </c>
      <c r="G62" s="25">
        <v>0</v>
      </c>
      <c r="H62" s="15">
        <f>D62*G62</f>
        <v>0</v>
      </c>
      <c r="I62" s="15">
        <f>E62+G62</f>
        <v>0</v>
      </c>
      <c r="J62" s="15">
        <f>F62+H62</f>
        <v>0</v>
      </c>
      <c r="K62" s="14" t="s">
        <v>7</v>
      </c>
      <c r="L62" s="14" t="s">
        <v>65</v>
      </c>
      <c r="M62" s="14" t="s">
        <v>7</v>
      </c>
      <c r="N62" s="13"/>
      <c r="O62" s="13"/>
    </row>
    <row r="63" spans="1:15">
      <c r="A63" s="14" t="s">
        <v>7</v>
      </c>
      <c r="B63" s="34" t="s">
        <v>7</v>
      </c>
      <c r="C63" s="14" t="s">
        <v>7</v>
      </c>
      <c r="D63" s="15"/>
      <c r="E63" s="25"/>
      <c r="F63" s="15"/>
      <c r="G63" s="25"/>
      <c r="H63" s="15"/>
      <c r="I63" s="15">
        <f>E63+G63</f>
        <v>0</v>
      </c>
      <c r="J63" s="15">
        <f>F63+H63</f>
        <v>0</v>
      </c>
      <c r="K63" s="14" t="s">
        <v>7</v>
      </c>
      <c r="L63" s="14" t="s">
        <v>7</v>
      </c>
      <c r="M63" s="14" t="s">
        <v>7</v>
      </c>
      <c r="N63" s="13"/>
      <c r="O63" s="13"/>
    </row>
    <row r="64" spans="1:15">
      <c r="A64" s="18" t="s">
        <v>7</v>
      </c>
      <c r="B64" s="36" t="s">
        <v>152</v>
      </c>
      <c r="C64" s="18" t="s">
        <v>7</v>
      </c>
      <c r="D64" s="19"/>
      <c r="E64" s="27"/>
      <c r="F64" s="19"/>
      <c r="G64" s="27"/>
      <c r="H64" s="19"/>
      <c r="I64" s="19"/>
      <c r="J64" s="19"/>
      <c r="K64" s="18" t="s">
        <v>7</v>
      </c>
      <c r="L64" s="18" t="s">
        <v>7</v>
      </c>
      <c r="M64" s="18" t="s">
        <v>7</v>
      </c>
      <c r="N64" s="13"/>
      <c r="O64" s="13"/>
    </row>
    <row r="65" spans="1:15" ht="20.25">
      <c r="A65" s="14" t="s">
        <v>153</v>
      </c>
      <c r="B65" s="34" t="s">
        <v>154</v>
      </c>
      <c r="C65" s="14" t="s">
        <v>77</v>
      </c>
      <c r="D65" s="15">
        <v>1</v>
      </c>
      <c r="E65" s="25">
        <v>0</v>
      </c>
      <c r="F65" s="15">
        <f>D65*E65</f>
        <v>0</v>
      </c>
      <c r="G65" s="25">
        <v>0</v>
      </c>
      <c r="H65" s="15">
        <f>D65*G65</f>
        <v>0</v>
      </c>
      <c r="I65" s="15">
        <f t="shared" ref="I65:J67" si="10">E65+G65</f>
        <v>0</v>
      </c>
      <c r="J65" s="15">
        <f t="shared" si="10"/>
        <v>0</v>
      </c>
      <c r="K65" s="14" t="s">
        <v>7</v>
      </c>
      <c r="L65" s="14" t="s">
        <v>65</v>
      </c>
      <c r="M65" s="14" t="s">
        <v>7</v>
      </c>
      <c r="N65" s="13"/>
      <c r="O65" s="13"/>
    </row>
    <row r="66" spans="1:15" ht="20.25">
      <c r="A66" s="14" t="s">
        <v>155</v>
      </c>
      <c r="B66" s="34" t="s">
        <v>156</v>
      </c>
      <c r="C66" s="14" t="s">
        <v>77</v>
      </c>
      <c r="D66" s="15">
        <v>48</v>
      </c>
      <c r="E66" s="25">
        <v>0</v>
      </c>
      <c r="F66" s="15">
        <f>D66*E66</f>
        <v>0</v>
      </c>
      <c r="G66" s="25">
        <v>0</v>
      </c>
      <c r="H66" s="15">
        <f>D66*G66</f>
        <v>0</v>
      </c>
      <c r="I66" s="15">
        <f t="shared" si="10"/>
        <v>0</v>
      </c>
      <c r="J66" s="15">
        <f t="shared" si="10"/>
        <v>0</v>
      </c>
      <c r="K66" s="14" t="s">
        <v>7</v>
      </c>
      <c r="L66" s="14" t="s">
        <v>65</v>
      </c>
      <c r="M66" s="14" t="s">
        <v>7</v>
      </c>
      <c r="N66" s="13"/>
      <c r="O66" s="13"/>
    </row>
    <row r="67" spans="1:15">
      <c r="A67" s="14" t="s">
        <v>7</v>
      </c>
      <c r="B67" s="34" t="s">
        <v>7</v>
      </c>
      <c r="C67" s="14" t="s">
        <v>7</v>
      </c>
      <c r="D67" s="15"/>
      <c r="E67" s="25"/>
      <c r="F67" s="15"/>
      <c r="G67" s="25"/>
      <c r="H67" s="15"/>
      <c r="I67" s="15">
        <f t="shared" si="10"/>
        <v>0</v>
      </c>
      <c r="J67" s="15">
        <f t="shared" si="10"/>
        <v>0</v>
      </c>
      <c r="K67" s="14" t="s">
        <v>7</v>
      </c>
      <c r="L67" s="14" t="s">
        <v>7</v>
      </c>
      <c r="M67" s="14" t="s">
        <v>7</v>
      </c>
      <c r="N67" s="13"/>
      <c r="O67" s="13"/>
    </row>
    <row r="68" spans="1:15" ht="23.25">
      <c r="A68" s="18" t="s">
        <v>7</v>
      </c>
      <c r="B68" s="36" t="s">
        <v>157</v>
      </c>
      <c r="C68" s="18" t="s">
        <v>7</v>
      </c>
      <c r="D68" s="19"/>
      <c r="E68" s="27"/>
      <c r="F68" s="19"/>
      <c r="G68" s="27"/>
      <c r="H68" s="19"/>
      <c r="I68" s="19"/>
      <c r="J68" s="19"/>
      <c r="K68" s="18" t="s">
        <v>7</v>
      </c>
      <c r="L68" s="18" t="s">
        <v>7</v>
      </c>
      <c r="M68" s="18" t="s">
        <v>7</v>
      </c>
      <c r="N68" s="13"/>
      <c r="O68" s="13"/>
    </row>
    <row r="69" spans="1:15" ht="39.75">
      <c r="A69" s="14" t="s">
        <v>158</v>
      </c>
      <c r="B69" s="34" t="s">
        <v>159</v>
      </c>
      <c r="C69" s="14" t="s">
        <v>77</v>
      </c>
      <c r="D69" s="15">
        <v>4</v>
      </c>
      <c r="E69" s="25">
        <v>0</v>
      </c>
      <c r="F69" s="15">
        <f>D69*E69</f>
        <v>0</v>
      </c>
      <c r="G69" s="25">
        <v>0</v>
      </c>
      <c r="H69" s="15">
        <f>D69*G69</f>
        <v>0</v>
      </c>
      <c r="I69" s="15">
        <f t="shared" ref="I69:J71" si="11">E69+G69</f>
        <v>0</v>
      </c>
      <c r="J69" s="15">
        <f t="shared" si="11"/>
        <v>0</v>
      </c>
      <c r="K69" s="14" t="s">
        <v>7</v>
      </c>
      <c r="L69" s="14" t="s">
        <v>65</v>
      </c>
      <c r="M69" s="14" t="s">
        <v>7</v>
      </c>
      <c r="N69" s="13"/>
      <c r="O69" s="13"/>
    </row>
    <row r="70" spans="1:15">
      <c r="A70" s="14" t="s">
        <v>7</v>
      </c>
      <c r="B70" s="34" t="s">
        <v>7</v>
      </c>
      <c r="C70" s="14" t="s">
        <v>7</v>
      </c>
      <c r="D70" s="15"/>
      <c r="E70" s="25"/>
      <c r="F70" s="15"/>
      <c r="G70" s="25"/>
      <c r="H70" s="15"/>
      <c r="I70" s="15">
        <f t="shared" si="11"/>
        <v>0</v>
      </c>
      <c r="J70" s="15">
        <f t="shared" si="11"/>
        <v>0</v>
      </c>
      <c r="K70" s="14" t="s">
        <v>7</v>
      </c>
      <c r="L70" s="14" t="s">
        <v>7</v>
      </c>
      <c r="M70" s="14" t="s">
        <v>7</v>
      </c>
      <c r="N70" s="13"/>
      <c r="O70" s="13"/>
    </row>
    <row r="71" spans="1:15">
      <c r="A71" s="14" t="s">
        <v>7</v>
      </c>
      <c r="B71" s="34" t="s">
        <v>7</v>
      </c>
      <c r="C71" s="14" t="s">
        <v>7</v>
      </c>
      <c r="D71" s="15"/>
      <c r="E71" s="25"/>
      <c r="F71" s="15"/>
      <c r="G71" s="25"/>
      <c r="H71" s="15"/>
      <c r="I71" s="15">
        <f t="shared" si="11"/>
        <v>0</v>
      </c>
      <c r="J71" s="15">
        <f t="shared" si="11"/>
        <v>0</v>
      </c>
      <c r="K71" s="14" t="s">
        <v>7</v>
      </c>
      <c r="L71" s="14" t="s">
        <v>7</v>
      </c>
      <c r="M71" s="14" t="s">
        <v>7</v>
      </c>
      <c r="N71" s="13"/>
      <c r="O71" s="13"/>
    </row>
    <row r="72" spans="1:15">
      <c r="A72" s="18" t="s">
        <v>7</v>
      </c>
      <c r="B72" s="36" t="s">
        <v>160</v>
      </c>
      <c r="C72" s="18" t="s">
        <v>7</v>
      </c>
      <c r="D72" s="19"/>
      <c r="E72" s="27"/>
      <c r="F72" s="19"/>
      <c r="G72" s="27"/>
      <c r="H72" s="19"/>
      <c r="I72" s="19"/>
      <c r="J72" s="19"/>
      <c r="K72" s="18" t="s">
        <v>7</v>
      </c>
      <c r="L72" s="18" t="s">
        <v>7</v>
      </c>
      <c r="M72" s="18" t="s">
        <v>7</v>
      </c>
      <c r="N72" s="13"/>
      <c r="O72" s="13"/>
    </row>
    <row r="73" spans="1:15" ht="20.25">
      <c r="A73" s="14" t="s">
        <v>161</v>
      </c>
      <c r="B73" s="34" t="s">
        <v>162</v>
      </c>
      <c r="C73" s="14" t="s">
        <v>77</v>
      </c>
      <c r="D73" s="15">
        <v>18</v>
      </c>
      <c r="E73" s="25">
        <v>0</v>
      </c>
      <c r="F73" s="15">
        <f>D73*E73</f>
        <v>0</v>
      </c>
      <c r="G73" s="25">
        <v>0</v>
      </c>
      <c r="H73" s="15">
        <f>D73*G73</f>
        <v>0</v>
      </c>
      <c r="I73" s="15">
        <f t="shared" ref="I73:J75" si="12">E73+G73</f>
        <v>0</v>
      </c>
      <c r="J73" s="15">
        <f t="shared" si="12"/>
        <v>0</v>
      </c>
      <c r="K73" s="14" t="s">
        <v>7</v>
      </c>
      <c r="L73" s="14" t="s">
        <v>65</v>
      </c>
      <c r="M73" s="14" t="s">
        <v>7</v>
      </c>
      <c r="N73" s="13"/>
      <c r="O73" s="13"/>
    </row>
    <row r="74" spans="1:15" ht="30">
      <c r="A74" s="14" t="s">
        <v>163</v>
      </c>
      <c r="B74" s="34" t="s">
        <v>164</v>
      </c>
      <c r="C74" s="14" t="s">
        <v>77</v>
      </c>
      <c r="D74" s="15">
        <v>2</v>
      </c>
      <c r="E74" s="25">
        <v>0</v>
      </c>
      <c r="F74" s="15">
        <f>D74*E74</f>
        <v>0</v>
      </c>
      <c r="G74" s="25">
        <v>0</v>
      </c>
      <c r="H74" s="15">
        <f>D74*G74</f>
        <v>0</v>
      </c>
      <c r="I74" s="15">
        <f t="shared" si="12"/>
        <v>0</v>
      </c>
      <c r="J74" s="15">
        <f t="shared" si="12"/>
        <v>0</v>
      </c>
      <c r="K74" s="14" t="s">
        <v>7</v>
      </c>
      <c r="L74" s="14" t="s">
        <v>65</v>
      </c>
      <c r="M74" s="14" t="s">
        <v>7</v>
      </c>
      <c r="N74" s="13"/>
      <c r="O74" s="13"/>
    </row>
    <row r="75" spans="1:15">
      <c r="A75" s="14" t="s">
        <v>7</v>
      </c>
      <c r="B75" s="34" t="s">
        <v>7</v>
      </c>
      <c r="C75" s="14" t="s">
        <v>7</v>
      </c>
      <c r="D75" s="15"/>
      <c r="E75" s="25"/>
      <c r="F75" s="15"/>
      <c r="G75" s="25"/>
      <c r="H75" s="15"/>
      <c r="I75" s="15">
        <f t="shared" si="12"/>
        <v>0</v>
      </c>
      <c r="J75" s="15">
        <f t="shared" si="12"/>
        <v>0</v>
      </c>
      <c r="K75" s="14" t="s">
        <v>7</v>
      </c>
      <c r="L75" s="14" t="s">
        <v>7</v>
      </c>
      <c r="M75" s="14" t="s">
        <v>7</v>
      </c>
      <c r="N75" s="13"/>
      <c r="O75" s="13"/>
    </row>
    <row r="76" spans="1:15" ht="23.25">
      <c r="A76" s="18" t="s">
        <v>7</v>
      </c>
      <c r="B76" s="36" t="s">
        <v>165</v>
      </c>
      <c r="C76" s="18" t="s">
        <v>7</v>
      </c>
      <c r="D76" s="19"/>
      <c r="E76" s="27"/>
      <c r="F76" s="19"/>
      <c r="G76" s="27"/>
      <c r="H76" s="19"/>
      <c r="I76" s="19"/>
      <c r="J76" s="19"/>
      <c r="K76" s="18" t="s">
        <v>7</v>
      </c>
      <c r="L76" s="18" t="s">
        <v>7</v>
      </c>
      <c r="M76" s="18" t="s">
        <v>7</v>
      </c>
      <c r="N76" s="13"/>
      <c r="O76" s="13"/>
    </row>
    <row r="77" spans="1:15" ht="20.25">
      <c r="A77" s="14" t="s">
        <v>166</v>
      </c>
      <c r="B77" s="34" t="s">
        <v>167</v>
      </c>
      <c r="C77" s="14" t="s">
        <v>77</v>
      </c>
      <c r="D77" s="15">
        <v>3</v>
      </c>
      <c r="E77" s="25">
        <v>0</v>
      </c>
      <c r="F77" s="15">
        <f>D77*E77</f>
        <v>0</v>
      </c>
      <c r="G77" s="25">
        <v>0</v>
      </c>
      <c r="H77" s="15">
        <f>D77*G77</f>
        <v>0</v>
      </c>
      <c r="I77" s="15">
        <f t="shared" ref="I77:J80" si="13">E77+G77</f>
        <v>0</v>
      </c>
      <c r="J77" s="15">
        <f t="shared" si="13"/>
        <v>0</v>
      </c>
      <c r="K77" s="14" t="s">
        <v>7</v>
      </c>
      <c r="L77" s="14" t="s">
        <v>65</v>
      </c>
      <c r="M77" s="14" t="s">
        <v>7</v>
      </c>
      <c r="N77" s="13"/>
      <c r="O77" s="13"/>
    </row>
    <row r="78" spans="1:15" ht="20.25">
      <c r="A78" s="14" t="s">
        <v>168</v>
      </c>
      <c r="B78" s="34" t="s">
        <v>169</v>
      </c>
      <c r="C78" s="14" t="s">
        <v>77</v>
      </c>
      <c r="D78" s="15">
        <v>3</v>
      </c>
      <c r="E78" s="25">
        <v>0</v>
      </c>
      <c r="F78" s="15">
        <f>D78*E78</f>
        <v>0</v>
      </c>
      <c r="G78" s="25">
        <v>0</v>
      </c>
      <c r="H78" s="15">
        <f>D78*G78</f>
        <v>0</v>
      </c>
      <c r="I78" s="15">
        <f t="shared" si="13"/>
        <v>0</v>
      </c>
      <c r="J78" s="15">
        <f t="shared" si="13"/>
        <v>0</v>
      </c>
      <c r="K78" s="14" t="s">
        <v>7</v>
      </c>
      <c r="L78" s="14" t="s">
        <v>65</v>
      </c>
      <c r="M78" s="14" t="s">
        <v>7</v>
      </c>
      <c r="N78" s="13"/>
      <c r="O78" s="13"/>
    </row>
    <row r="79" spans="1:15">
      <c r="A79" s="14" t="s">
        <v>7</v>
      </c>
      <c r="B79" s="34" t="s">
        <v>7</v>
      </c>
      <c r="C79" s="14" t="s">
        <v>7</v>
      </c>
      <c r="D79" s="15"/>
      <c r="E79" s="25"/>
      <c r="F79" s="15"/>
      <c r="G79" s="25"/>
      <c r="H79" s="15"/>
      <c r="I79" s="15">
        <f t="shared" si="13"/>
        <v>0</v>
      </c>
      <c r="J79" s="15">
        <f t="shared" si="13"/>
        <v>0</v>
      </c>
      <c r="K79" s="14" t="s">
        <v>7</v>
      </c>
      <c r="L79" s="14" t="s">
        <v>7</v>
      </c>
      <c r="M79" s="14" t="s">
        <v>7</v>
      </c>
      <c r="N79" s="13"/>
      <c r="O79" s="13"/>
    </row>
    <row r="80" spans="1:15">
      <c r="A80" s="14" t="s">
        <v>7</v>
      </c>
      <c r="B80" s="34" t="s">
        <v>7</v>
      </c>
      <c r="C80" s="14" t="s">
        <v>7</v>
      </c>
      <c r="D80" s="15"/>
      <c r="E80" s="25"/>
      <c r="F80" s="15"/>
      <c r="G80" s="25"/>
      <c r="H80" s="15"/>
      <c r="I80" s="15">
        <f t="shared" si="13"/>
        <v>0</v>
      </c>
      <c r="J80" s="15">
        <f t="shared" si="13"/>
        <v>0</v>
      </c>
      <c r="K80" s="14" t="s">
        <v>7</v>
      </c>
      <c r="L80" s="14" t="s">
        <v>7</v>
      </c>
      <c r="M80" s="14" t="s">
        <v>7</v>
      </c>
      <c r="N80" s="13"/>
      <c r="O80" s="13"/>
    </row>
    <row r="81" spans="1:15" ht="23.25">
      <c r="A81" s="18" t="s">
        <v>7</v>
      </c>
      <c r="B81" s="36" t="s">
        <v>170</v>
      </c>
      <c r="C81" s="18" t="s">
        <v>7</v>
      </c>
      <c r="D81" s="19"/>
      <c r="E81" s="27"/>
      <c r="F81" s="19"/>
      <c r="G81" s="27"/>
      <c r="H81" s="19"/>
      <c r="I81" s="19"/>
      <c r="J81" s="19"/>
      <c r="K81" s="18" t="s">
        <v>7</v>
      </c>
      <c r="L81" s="18" t="s">
        <v>7</v>
      </c>
      <c r="M81" s="18" t="s">
        <v>7</v>
      </c>
      <c r="N81" s="13"/>
      <c r="O81" s="13"/>
    </row>
    <row r="82" spans="1:15" ht="30">
      <c r="A82" s="14" t="s">
        <v>171</v>
      </c>
      <c r="B82" s="34" t="s">
        <v>172</v>
      </c>
      <c r="C82" s="14" t="s">
        <v>77</v>
      </c>
      <c r="D82" s="15">
        <v>1</v>
      </c>
      <c r="E82" s="25">
        <v>0</v>
      </c>
      <c r="F82" s="15">
        <f>D82*E82</f>
        <v>0</v>
      </c>
      <c r="G82" s="25">
        <v>0</v>
      </c>
      <c r="H82" s="15">
        <f>D82*G82</f>
        <v>0</v>
      </c>
      <c r="I82" s="15">
        <f>E82+G82</f>
        <v>0</v>
      </c>
      <c r="J82" s="15">
        <f>F82+H82</f>
        <v>0</v>
      </c>
      <c r="K82" s="14" t="s">
        <v>7</v>
      </c>
      <c r="L82" s="14" t="s">
        <v>65</v>
      </c>
      <c r="M82" s="14" t="s">
        <v>7</v>
      </c>
      <c r="N82" s="13"/>
      <c r="O82" s="13"/>
    </row>
    <row r="83" spans="1:15" ht="34.5">
      <c r="A83" s="18" t="s">
        <v>7</v>
      </c>
      <c r="B83" s="36" t="s">
        <v>173</v>
      </c>
      <c r="C83" s="18" t="s">
        <v>7</v>
      </c>
      <c r="D83" s="19"/>
      <c r="E83" s="27"/>
      <c r="F83" s="19"/>
      <c r="G83" s="27"/>
      <c r="H83" s="19"/>
      <c r="I83" s="19"/>
      <c r="J83" s="19"/>
      <c r="K83" s="18" t="s">
        <v>7</v>
      </c>
      <c r="L83" s="18" t="s">
        <v>7</v>
      </c>
      <c r="M83" s="18" t="s">
        <v>7</v>
      </c>
      <c r="N83" s="13"/>
      <c r="O83" s="13"/>
    </row>
    <row r="84" spans="1:15">
      <c r="A84" s="14" t="s">
        <v>174</v>
      </c>
      <c r="B84" s="34" t="s">
        <v>175</v>
      </c>
      <c r="C84" s="14" t="s">
        <v>77</v>
      </c>
      <c r="D84" s="15">
        <v>1</v>
      </c>
      <c r="E84" s="25">
        <v>0</v>
      </c>
      <c r="F84" s="15">
        <f>D84*E84</f>
        <v>0</v>
      </c>
      <c r="G84" s="25">
        <v>0</v>
      </c>
      <c r="H84" s="15">
        <f>D84*G84</f>
        <v>0</v>
      </c>
      <c r="I84" s="15">
        <f>E84+G84</f>
        <v>0</v>
      </c>
      <c r="J84" s="15">
        <f>F84+H84</f>
        <v>0</v>
      </c>
      <c r="K84" s="14" t="s">
        <v>7</v>
      </c>
      <c r="L84" s="14" t="s">
        <v>65</v>
      </c>
      <c r="M84" s="14" t="s">
        <v>7</v>
      </c>
      <c r="N84" s="13"/>
      <c r="O84" s="13"/>
    </row>
    <row r="85" spans="1:15">
      <c r="A85" s="14" t="s">
        <v>7</v>
      </c>
      <c r="B85" s="34" t="s">
        <v>7</v>
      </c>
      <c r="C85" s="14" t="s">
        <v>7</v>
      </c>
      <c r="D85" s="15"/>
      <c r="E85" s="25"/>
      <c r="F85" s="15"/>
      <c r="G85" s="25"/>
      <c r="H85" s="15"/>
      <c r="I85" s="15">
        <f>E85+G85</f>
        <v>0</v>
      </c>
      <c r="J85" s="15">
        <f>F85+H85</f>
        <v>0</v>
      </c>
      <c r="K85" s="14" t="s">
        <v>7</v>
      </c>
      <c r="L85" s="14" t="s">
        <v>7</v>
      </c>
      <c r="M85" s="14" t="s">
        <v>7</v>
      </c>
      <c r="N85" s="13"/>
      <c r="O85" s="13"/>
    </row>
    <row r="86" spans="1:15">
      <c r="A86" s="18" t="s">
        <v>7</v>
      </c>
      <c r="B86" s="36" t="s">
        <v>176</v>
      </c>
      <c r="C86" s="18" t="s">
        <v>7</v>
      </c>
      <c r="D86" s="19"/>
      <c r="E86" s="27"/>
      <c r="F86" s="19"/>
      <c r="G86" s="27"/>
      <c r="H86" s="19"/>
      <c r="I86" s="19"/>
      <c r="J86" s="19"/>
      <c r="K86" s="18" t="s">
        <v>7</v>
      </c>
      <c r="L86" s="18" t="s">
        <v>7</v>
      </c>
      <c r="M86" s="18" t="s">
        <v>7</v>
      </c>
      <c r="N86" s="13"/>
      <c r="O86" s="13"/>
    </row>
    <row r="87" spans="1:15" ht="20.25">
      <c r="A87" s="14" t="s">
        <v>7</v>
      </c>
      <c r="B87" s="34" t="s">
        <v>177</v>
      </c>
      <c r="C87" s="14" t="s">
        <v>7</v>
      </c>
      <c r="D87" s="15"/>
      <c r="E87" s="25"/>
      <c r="F87" s="15"/>
      <c r="G87" s="25"/>
      <c r="H87" s="15"/>
      <c r="I87" s="15">
        <f>E87+G87</f>
        <v>0</v>
      </c>
      <c r="J87" s="15">
        <f>F87+H87</f>
        <v>0</v>
      </c>
      <c r="K87" s="14" t="s">
        <v>7</v>
      </c>
      <c r="L87" s="14" t="s">
        <v>7</v>
      </c>
      <c r="M87" s="14" t="s">
        <v>7</v>
      </c>
      <c r="N87" s="13"/>
      <c r="O87" s="13"/>
    </row>
    <row r="88" spans="1:15">
      <c r="A88" s="14" t="s">
        <v>7</v>
      </c>
      <c r="B88" s="34" t="s">
        <v>178</v>
      </c>
      <c r="C88" s="14" t="s">
        <v>7</v>
      </c>
      <c r="D88" s="15"/>
      <c r="E88" s="25"/>
      <c r="F88" s="15"/>
      <c r="G88" s="25"/>
      <c r="H88" s="15"/>
      <c r="I88" s="15">
        <f>E88+G88</f>
        <v>0</v>
      </c>
      <c r="J88" s="15">
        <f>F88+H88</f>
        <v>0</v>
      </c>
      <c r="K88" s="14" t="s">
        <v>7</v>
      </c>
      <c r="L88" s="14" t="s">
        <v>7</v>
      </c>
      <c r="M88" s="14" t="s">
        <v>7</v>
      </c>
      <c r="N88" s="13"/>
      <c r="O88" s="13"/>
    </row>
    <row r="89" spans="1:15" ht="45.75">
      <c r="A89" s="18" t="s">
        <v>7</v>
      </c>
      <c r="B89" s="36" t="s">
        <v>179</v>
      </c>
      <c r="C89" s="18" t="s">
        <v>7</v>
      </c>
      <c r="D89" s="19"/>
      <c r="E89" s="27"/>
      <c r="F89" s="19"/>
      <c r="G89" s="27"/>
      <c r="H89" s="19"/>
      <c r="I89" s="19"/>
      <c r="J89" s="19"/>
      <c r="K89" s="18" t="s">
        <v>7</v>
      </c>
      <c r="L89" s="18" t="s">
        <v>7</v>
      </c>
      <c r="M89" s="18" t="s">
        <v>7</v>
      </c>
      <c r="N89" s="13"/>
      <c r="O89" s="13"/>
    </row>
    <row r="90" spans="1:15" ht="30">
      <c r="A90" s="14" t="s">
        <v>180</v>
      </c>
      <c r="B90" s="34" t="s">
        <v>181</v>
      </c>
      <c r="C90" s="14" t="s">
        <v>77</v>
      </c>
      <c r="D90" s="15">
        <v>22</v>
      </c>
      <c r="E90" s="25">
        <v>0</v>
      </c>
      <c r="F90" s="15">
        <f>D90*E90</f>
        <v>0</v>
      </c>
      <c r="G90" s="25">
        <v>0</v>
      </c>
      <c r="H90" s="15">
        <f>D90*G90</f>
        <v>0</v>
      </c>
      <c r="I90" s="15">
        <f t="shared" ref="I90:I108" si="14">E90+G90</f>
        <v>0</v>
      </c>
      <c r="J90" s="15">
        <f t="shared" ref="J90:J108" si="15">F90+H90</f>
        <v>0</v>
      </c>
      <c r="K90" s="14" t="s">
        <v>7</v>
      </c>
      <c r="L90" s="14" t="s">
        <v>65</v>
      </c>
      <c r="M90" s="14"/>
      <c r="N90" s="13"/>
      <c r="O90" s="13"/>
    </row>
    <row r="91" spans="1:15" ht="30">
      <c r="A91" s="14" t="s">
        <v>182</v>
      </c>
      <c r="B91" s="34" t="s">
        <v>183</v>
      </c>
      <c r="C91" s="14" t="s">
        <v>77</v>
      </c>
      <c r="D91" s="15">
        <v>6</v>
      </c>
      <c r="E91" s="25">
        <v>0</v>
      </c>
      <c r="F91" s="15">
        <f>D91*E91</f>
        <v>0</v>
      </c>
      <c r="G91" s="25">
        <v>0</v>
      </c>
      <c r="H91" s="15">
        <f>D91*G91</f>
        <v>0</v>
      </c>
      <c r="I91" s="15">
        <f t="shared" si="14"/>
        <v>0</v>
      </c>
      <c r="J91" s="15">
        <f t="shared" si="15"/>
        <v>0</v>
      </c>
      <c r="K91" s="14" t="s">
        <v>7</v>
      </c>
      <c r="L91" s="14" t="s">
        <v>65</v>
      </c>
      <c r="M91" s="14"/>
      <c r="N91" s="13"/>
      <c r="O91" s="13"/>
    </row>
    <row r="92" spans="1:15" ht="30">
      <c r="A92" s="14" t="s">
        <v>184</v>
      </c>
      <c r="B92" s="34" t="s">
        <v>185</v>
      </c>
      <c r="C92" s="14" t="s">
        <v>77</v>
      </c>
      <c r="D92" s="15">
        <v>2</v>
      </c>
      <c r="E92" s="25">
        <v>0</v>
      </c>
      <c r="F92" s="15">
        <f>D92*E92</f>
        <v>0</v>
      </c>
      <c r="G92" s="25">
        <v>0</v>
      </c>
      <c r="H92" s="15">
        <f>D92*G92</f>
        <v>0</v>
      </c>
      <c r="I92" s="15">
        <f t="shared" si="14"/>
        <v>0</v>
      </c>
      <c r="J92" s="15">
        <f t="shared" si="15"/>
        <v>0</v>
      </c>
      <c r="K92" s="14" t="s">
        <v>7</v>
      </c>
      <c r="L92" s="14" t="s">
        <v>65</v>
      </c>
      <c r="M92" s="14"/>
      <c r="N92" s="13"/>
      <c r="O92" s="13"/>
    </row>
    <row r="93" spans="1:15">
      <c r="A93" s="14" t="s">
        <v>7</v>
      </c>
      <c r="B93" s="34" t="s">
        <v>7</v>
      </c>
      <c r="C93" s="14" t="s">
        <v>7</v>
      </c>
      <c r="D93" s="15"/>
      <c r="E93" s="25"/>
      <c r="F93" s="15"/>
      <c r="G93" s="25"/>
      <c r="H93" s="15"/>
      <c r="I93" s="15">
        <f t="shared" si="14"/>
        <v>0</v>
      </c>
      <c r="J93" s="15">
        <f t="shared" si="15"/>
        <v>0</v>
      </c>
      <c r="K93" s="14" t="s">
        <v>7</v>
      </c>
      <c r="L93" s="14" t="s">
        <v>7</v>
      </c>
      <c r="M93" s="14"/>
      <c r="N93" s="13"/>
      <c r="O93" s="13"/>
    </row>
    <row r="94" spans="1:15" ht="39.75">
      <c r="A94" s="14" t="s">
        <v>186</v>
      </c>
      <c r="B94" s="34" t="s">
        <v>187</v>
      </c>
      <c r="C94" s="14" t="s">
        <v>77</v>
      </c>
      <c r="D94" s="15">
        <v>12</v>
      </c>
      <c r="E94" s="25">
        <v>0</v>
      </c>
      <c r="F94" s="15">
        <f>D94*E94</f>
        <v>0</v>
      </c>
      <c r="G94" s="25">
        <v>0</v>
      </c>
      <c r="H94" s="15">
        <f>D94*G94</f>
        <v>0</v>
      </c>
      <c r="I94" s="15">
        <f t="shared" si="14"/>
        <v>0</v>
      </c>
      <c r="J94" s="15">
        <f t="shared" si="15"/>
        <v>0</v>
      </c>
      <c r="K94" s="14" t="s">
        <v>7</v>
      </c>
      <c r="L94" s="14" t="s">
        <v>65</v>
      </c>
      <c r="M94" s="14"/>
      <c r="N94" s="13"/>
      <c r="O94" s="13"/>
    </row>
    <row r="95" spans="1:15" ht="39.75">
      <c r="A95" s="14" t="s">
        <v>188</v>
      </c>
      <c r="B95" s="34" t="s">
        <v>189</v>
      </c>
      <c r="C95" s="14" t="s">
        <v>77</v>
      </c>
      <c r="D95" s="15">
        <v>22</v>
      </c>
      <c r="E95" s="25">
        <v>0</v>
      </c>
      <c r="F95" s="15">
        <f>D95*E95</f>
        <v>0</v>
      </c>
      <c r="G95" s="25">
        <v>0</v>
      </c>
      <c r="H95" s="15">
        <f>D95*G95</f>
        <v>0</v>
      </c>
      <c r="I95" s="15">
        <f t="shared" si="14"/>
        <v>0</v>
      </c>
      <c r="J95" s="15">
        <f t="shared" si="15"/>
        <v>0</v>
      </c>
      <c r="K95" s="14" t="s">
        <v>7</v>
      </c>
      <c r="L95" s="14" t="s">
        <v>65</v>
      </c>
      <c r="M95" s="14"/>
      <c r="N95" s="13"/>
      <c r="O95" s="13"/>
    </row>
    <row r="96" spans="1:15" ht="39.75">
      <c r="A96" s="14" t="s">
        <v>190</v>
      </c>
      <c r="B96" s="34" t="s">
        <v>191</v>
      </c>
      <c r="C96" s="14" t="s">
        <v>77</v>
      </c>
      <c r="D96" s="15">
        <v>4</v>
      </c>
      <c r="E96" s="25">
        <v>0</v>
      </c>
      <c r="F96" s="15">
        <f>D96*E96</f>
        <v>0</v>
      </c>
      <c r="G96" s="25">
        <v>0</v>
      </c>
      <c r="H96" s="15">
        <f>D96*G96</f>
        <v>0</v>
      </c>
      <c r="I96" s="15">
        <f t="shared" si="14"/>
        <v>0</v>
      </c>
      <c r="J96" s="15">
        <f t="shared" si="15"/>
        <v>0</v>
      </c>
      <c r="K96" s="14" t="s">
        <v>7</v>
      </c>
      <c r="L96" s="14" t="s">
        <v>65</v>
      </c>
      <c r="M96" s="14"/>
      <c r="N96" s="13"/>
      <c r="O96" s="13"/>
    </row>
    <row r="97" spans="1:15">
      <c r="A97" s="14" t="s">
        <v>7</v>
      </c>
      <c r="B97" s="34" t="s">
        <v>7</v>
      </c>
      <c r="C97" s="14" t="s">
        <v>7</v>
      </c>
      <c r="D97" s="15"/>
      <c r="E97" s="25"/>
      <c r="F97" s="15"/>
      <c r="G97" s="25"/>
      <c r="H97" s="15"/>
      <c r="I97" s="15">
        <f t="shared" si="14"/>
        <v>0</v>
      </c>
      <c r="J97" s="15">
        <f t="shared" si="15"/>
        <v>0</v>
      </c>
      <c r="K97" s="14" t="s">
        <v>7</v>
      </c>
      <c r="L97" s="14" t="s">
        <v>7</v>
      </c>
      <c r="M97" s="14"/>
      <c r="N97" s="13"/>
      <c r="O97" s="13"/>
    </row>
    <row r="98" spans="1:15" ht="30">
      <c r="A98" s="14" t="s">
        <v>192</v>
      </c>
      <c r="B98" s="34" t="s">
        <v>193</v>
      </c>
      <c r="C98" s="14" t="s">
        <v>77</v>
      </c>
      <c r="D98" s="15">
        <v>2</v>
      </c>
      <c r="E98" s="25">
        <v>0</v>
      </c>
      <c r="F98" s="15">
        <f>D98*E98</f>
        <v>0</v>
      </c>
      <c r="G98" s="25">
        <v>0</v>
      </c>
      <c r="H98" s="15">
        <f>D98*G98</f>
        <v>0</v>
      </c>
      <c r="I98" s="15">
        <f t="shared" si="14"/>
        <v>0</v>
      </c>
      <c r="J98" s="15">
        <f t="shared" si="15"/>
        <v>0</v>
      </c>
      <c r="K98" s="14" t="s">
        <v>7</v>
      </c>
      <c r="L98" s="14" t="s">
        <v>65</v>
      </c>
      <c r="M98" s="14"/>
      <c r="N98" s="13"/>
      <c r="O98" s="13"/>
    </row>
    <row r="99" spans="1:15" ht="30">
      <c r="A99" s="14" t="s">
        <v>194</v>
      </c>
      <c r="B99" s="34" t="s">
        <v>195</v>
      </c>
      <c r="C99" s="14" t="s">
        <v>77</v>
      </c>
      <c r="D99" s="15">
        <v>1</v>
      </c>
      <c r="E99" s="25">
        <v>0</v>
      </c>
      <c r="F99" s="15">
        <f>D99*E99</f>
        <v>0</v>
      </c>
      <c r="G99" s="25">
        <v>0</v>
      </c>
      <c r="H99" s="15">
        <f>D99*G99</f>
        <v>0</v>
      </c>
      <c r="I99" s="15">
        <f t="shared" si="14"/>
        <v>0</v>
      </c>
      <c r="J99" s="15">
        <f t="shared" si="15"/>
        <v>0</v>
      </c>
      <c r="K99" s="14" t="s">
        <v>7</v>
      </c>
      <c r="L99" s="14" t="s">
        <v>65</v>
      </c>
      <c r="M99" s="14"/>
      <c r="N99" s="13"/>
      <c r="O99" s="13"/>
    </row>
    <row r="100" spans="1:15">
      <c r="A100" s="14" t="s">
        <v>7</v>
      </c>
      <c r="B100" s="34" t="s">
        <v>7</v>
      </c>
      <c r="C100" s="14" t="s">
        <v>7</v>
      </c>
      <c r="D100" s="15"/>
      <c r="E100" s="25"/>
      <c r="F100" s="15"/>
      <c r="G100" s="25"/>
      <c r="H100" s="15"/>
      <c r="I100" s="15">
        <f t="shared" si="14"/>
        <v>0</v>
      </c>
      <c r="J100" s="15">
        <f t="shared" si="15"/>
        <v>0</v>
      </c>
      <c r="K100" s="14" t="s">
        <v>7</v>
      </c>
      <c r="L100" s="14" t="s">
        <v>7</v>
      </c>
      <c r="M100" s="14"/>
      <c r="N100" s="13"/>
      <c r="O100" s="13"/>
    </row>
    <row r="101" spans="1:15" ht="39.75">
      <c r="A101" s="14" t="s">
        <v>196</v>
      </c>
      <c r="B101" s="34" t="s">
        <v>197</v>
      </c>
      <c r="C101" s="14" t="s">
        <v>77</v>
      </c>
      <c r="D101" s="15">
        <v>12</v>
      </c>
      <c r="E101" s="25">
        <v>0</v>
      </c>
      <c r="F101" s="15">
        <f>D101*E101</f>
        <v>0</v>
      </c>
      <c r="G101" s="25">
        <v>0</v>
      </c>
      <c r="H101" s="15">
        <f>D101*G101</f>
        <v>0</v>
      </c>
      <c r="I101" s="15">
        <f t="shared" si="14"/>
        <v>0</v>
      </c>
      <c r="J101" s="15">
        <f t="shared" si="15"/>
        <v>0</v>
      </c>
      <c r="K101" s="14" t="s">
        <v>7</v>
      </c>
      <c r="L101" s="14" t="s">
        <v>65</v>
      </c>
      <c r="M101" s="14"/>
      <c r="N101" s="13"/>
      <c r="O101" s="13"/>
    </row>
    <row r="102" spans="1:15" ht="39.75">
      <c r="A102" s="14" t="s">
        <v>198</v>
      </c>
      <c r="B102" s="34" t="s">
        <v>199</v>
      </c>
      <c r="C102" s="14" t="s">
        <v>77</v>
      </c>
      <c r="D102" s="15">
        <v>6</v>
      </c>
      <c r="E102" s="25">
        <v>0</v>
      </c>
      <c r="F102" s="15">
        <f>D102*E102</f>
        <v>0</v>
      </c>
      <c r="G102" s="25">
        <v>0</v>
      </c>
      <c r="H102" s="15">
        <f>D102*G102</f>
        <v>0</v>
      </c>
      <c r="I102" s="15">
        <f t="shared" si="14"/>
        <v>0</v>
      </c>
      <c r="J102" s="15">
        <f t="shared" si="15"/>
        <v>0</v>
      </c>
      <c r="K102" s="14" t="s">
        <v>7</v>
      </c>
      <c r="L102" s="14" t="s">
        <v>65</v>
      </c>
      <c r="M102" s="14"/>
      <c r="N102" s="13"/>
      <c r="O102" s="13"/>
    </row>
    <row r="103" spans="1:15">
      <c r="A103" s="14" t="s">
        <v>7</v>
      </c>
      <c r="B103" s="34" t="s">
        <v>7</v>
      </c>
      <c r="C103" s="14" t="s">
        <v>7</v>
      </c>
      <c r="D103" s="15"/>
      <c r="E103" s="25"/>
      <c r="F103" s="15"/>
      <c r="G103" s="25"/>
      <c r="H103" s="15"/>
      <c r="I103" s="15">
        <f t="shared" si="14"/>
        <v>0</v>
      </c>
      <c r="J103" s="15">
        <f t="shared" si="15"/>
        <v>0</v>
      </c>
      <c r="K103" s="14" t="s">
        <v>7</v>
      </c>
      <c r="L103" s="14" t="s">
        <v>7</v>
      </c>
      <c r="M103" s="14"/>
      <c r="N103" s="13"/>
      <c r="O103" s="13"/>
    </row>
    <row r="104" spans="1:15" ht="30">
      <c r="A104" s="14" t="s">
        <v>200</v>
      </c>
      <c r="B104" s="34" t="s">
        <v>201</v>
      </c>
      <c r="C104" s="14" t="s">
        <v>77</v>
      </c>
      <c r="D104" s="15">
        <v>19</v>
      </c>
      <c r="E104" s="25">
        <v>0</v>
      </c>
      <c r="F104" s="15">
        <f>D104*E104</f>
        <v>0</v>
      </c>
      <c r="G104" s="25">
        <v>0</v>
      </c>
      <c r="H104" s="15">
        <f>D104*G104</f>
        <v>0</v>
      </c>
      <c r="I104" s="15">
        <f t="shared" si="14"/>
        <v>0</v>
      </c>
      <c r="J104" s="15">
        <f t="shared" si="15"/>
        <v>0</v>
      </c>
      <c r="K104" s="14" t="s">
        <v>7</v>
      </c>
      <c r="L104" s="14" t="s">
        <v>65</v>
      </c>
      <c r="M104" s="14"/>
      <c r="N104" s="13"/>
      <c r="O104" s="13"/>
    </row>
    <row r="105" spans="1:15" ht="39.75">
      <c r="A105" s="14" t="s">
        <v>202</v>
      </c>
      <c r="B105" s="34" t="s">
        <v>203</v>
      </c>
      <c r="C105" s="14" t="s">
        <v>77</v>
      </c>
      <c r="D105" s="15">
        <v>3</v>
      </c>
      <c r="E105" s="25">
        <v>0</v>
      </c>
      <c r="F105" s="15">
        <f>D105*E105</f>
        <v>0</v>
      </c>
      <c r="G105" s="25">
        <v>0</v>
      </c>
      <c r="H105" s="15">
        <f>D105*G105</f>
        <v>0</v>
      </c>
      <c r="I105" s="15">
        <f t="shared" si="14"/>
        <v>0</v>
      </c>
      <c r="J105" s="15">
        <f t="shared" si="15"/>
        <v>0</v>
      </c>
      <c r="K105" s="14" t="s">
        <v>7</v>
      </c>
      <c r="L105" s="14" t="s">
        <v>65</v>
      </c>
      <c r="M105" s="14"/>
      <c r="N105" s="13"/>
      <c r="O105" s="13"/>
    </row>
    <row r="106" spans="1:15">
      <c r="A106" s="14" t="s">
        <v>7</v>
      </c>
      <c r="B106" s="34" t="s">
        <v>7</v>
      </c>
      <c r="C106" s="14" t="s">
        <v>7</v>
      </c>
      <c r="D106" s="15"/>
      <c r="E106" s="25"/>
      <c r="F106" s="15"/>
      <c r="G106" s="25"/>
      <c r="H106" s="15"/>
      <c r="I106" s="15">
        <f t="shared" si="14"/>
        <v>0</v>
      </c>
      <c r="J106" s="15">
        <f t="shared" si="15"/>
        <v>0</v>
      </c>
      <c r="K106" s="14" t="s">
        <v>7</v>
      </c>
      <c r="L106" s="14" t="s">
        <v>7</v>
      </c>
      <c r="M106" s="14"/>
      <c r="N106" s="13"/>
      <c r="O106" s="13"/>
    </row>
    <row r="107" spans="1:15" ht="39.75">
      <c r="A107" s="14" t="s">
        <v>204</v>
      </c>
      <c r="B107" s="34" t="s">
        <v>205</v>
      </c>
      <c r="C107" s="14" t="s">
        <v>77</v>
      </c>
      <c r="D107" s="15">
        <v>7</v>
      </c>
      <c r="E107" s="25">
        <v>0</v>
      </c>
      <c r="F107" s="15">
        <f>D107*E107</f>
        <v>0</v>
      </c>
      <c r="G107" s="25">
        <v>0</v>
      </c>
      <c r="H107" s="15">
        <f>D107*G107</f>
        <v>0</v>
      </c>
      <c r="I107" s="15">
        <f t="shared" si="14"/>
        <v>0</v>
      </c>
      <c r="J107" s="15">
        <f t="shared" si="15"/>
        <v>0</v>
      </c>
      <c r="K107" s="14" t="s">
        <v>7</v>
      </c>
      <c r="L107" s="14" t="s">
        <v>65</v>
      </c>
      <c r="M107" s="14"/>
      <c r="N107" s="13"/>
      <c r="O107" s="13"/>
    </row>
    <row r="108" spans="1:15" ht="49.5">
      <c r="A108" s="14" t="s">
        <v>206</v>
      </c>
      <c r="B108" s="34" t="s">
        <v>207</v>
      </c>
      <c r="C108" s="14" t="s">
        <v>77</v>
      </c>
      <c r="D108" s="15">
        <v>2</v>
      </c>
      <c r="E108" s="25">
        <v>0</v>
      </c>
      <c r="F108" s="15">
        <f>D108*E108</f>
        <v>0</v>
      </c>
      <c r="G108" s="25">
        <v>0</v>
      </c>
      <c r="H108" s="15">
        <f>D108*G108</f>
        <v>0</v>
      </c>
      <c r="I108" s="15">
        <f t="shared" si="14"/>
        <v>0</v>
      </c>
      <c r="J108" s="15">
        <f t="shared" si="15"/>
        <v>0</v>
      </c>
      <c r="K108" s="14" t="s">
        <v>7</v>
      </c>
      <c r="L108" s="14" t="s">
        <v>65</v>
      </c>
      <c r="M108" s="14"/>
      <c r="N108" s="13"/>
      <c r="O108" s="13"/>
    </row>
    <row r="109" spans="1:15" ht="34.5">
      <c r="A109" s="18" t="s">
        <v>7</v>
      </c>
      <c r="B109" s="36" t="s">
        <v>208</v>
      </c>
      <c r="C109" s="18" t="s">
        <v>7</v>
      </c>
      <c r="D109" s="19"/>
      <c r="E109" s="27"/>
      <c r="F109" s="19"/>
      <c r="G109" s="27"/>
      <c r="H109" s="19"/>
      <c r="I109" s="19"/>
      <c r="J109" s="19"/>
      <c r="K109" s="18" t="s">
        <v>7</v>
      </c>
      <c r="L109" s="18" t="s">
        <v>7</v>
      </c>
      <c r="M109" s="18"/>
      <c r="N109" s="13"/>
      <c r="O109" s="13"/>
    </row>
    <row r="110" spans="1:15" ht="30">
      <c r="A110" s="14" t="s">
        <v>209</v>
      </c>
      <c r="B110" s="34" t="s">
        <v>210</v>
      </c>
      <c r="C110" s="14" t="s">
        <v>77</v>
      </c>
      <c r="D110" s="15">
        <v>10</v>
      </c>
      <c r="E110" s="25">
        <v>0</v>
      </c>
      <c r="F110" s="15">
        <f>D110*E110</f>
        <v>0</v>
      </c>
      <c r="G110" s="25">
        <v>0</v>
      </c>
      <c r="H110" s="15">
        <f>D110*G110</f>
        <v>0</v>
      </c>
      <c r="I110" s="15">
        <f t="shared" ref="I110:J114" si="16">E110+G110</f>
        <v>0</v>
      </c>
      <c r="J110" s="15">
        <f t="shared" si="16"/>
        <v>0</v>
      </c>
      <c r="K110" s="14" t="s">
        <v>7</v>
      </c>
      <c r="L110" s="14" t="s">
        <v>65</v>
      </c>
      <c r="M110" s="14"/>
      <c r="N110" s="13"/>
      <c r="O110" s="13"/>
    </row>
    <row r="111" spans="1:15">
      <c r="A111" s="14" t="s">
        <v>7</v>
      </c>
      <c r="B111" s="34" t="s">
        <v>7</v>
      </c>
      <c r="C111" s="14" t="s">
        <v>7</v>
      </c>
      <c r="D111" s="15"/>
      <c r="E111" s="25"/>
      <c r="F111" s="15"/>
      <c r="G111" s="25"/>
      <c r="H111" s="15"/>
      <c r="I111" s="15">
        <f t="shared" si="16"/>
        <v>0</v>
      </c>
      <c r="J111" s="15">
        <f t="shared" si="16"/>
        <v>0</v>
      </c>
      <c r="K111" s="14" t="s">
        <v>7</v>
      </c>
      <c r="L111" s="14" t="s">
        <v>7</v>
      </c>
      <c r="M111" s="14" t="s">
        <v>7</v>
      </c>
      <c r="N111" s="13"/>
      <c r="O111" s="13"/>
    </row>
    <row r="112" spans="1:15" ht="20.25">
      <c r="A112" s="14" t="s">
        <v>211</v>
      </c>
      <c r="B112" s="34" t="s">
        <v>212</v>
      </c>
      <c r="C112" s="14" t="s">
        <v>77</v>
      </c>
      <c r="D112" s="15">
        <v>21</v>
      </c>
      <c r="E112" s="25">
        <v>0</v>
      </c>
      <c r="F112" s="15">
        <f>D112*E112</f>
        <v>0</v>
      </c>
      <c r="G112" s="25">
        <v>0</v>
      </c>
      <c r="H112" s="15">
        <f>D112*G112</f>
        <v>0</v>
      </c>
      <c r="I112" s="15">
        <f t="shared" si="16"/>
        <v>0</v>
      </c>
      <c r="J112" s="15">
        <f t="shared" si="16"/>
        <v>0</v>
      </c>
      <c r="K112" s="14" t="s">
        <v>7</v>
      </c>
      <c r="L112" s="14" t="s">
        <v>65</v>
      </c>
      <c r="M112" s="14" t="s">
        <v>65</v>
      </c>
      <c r="N112" s="13"/>
      <c r="O112" s="13"/>
    </row>
    <row r="113" spans="1:15">
      <c r="A113" s="14" t="s">
        <v>213</v>
      </c>
      <c r="B113" s="34" t="s">
        <v>214</v>
      </c>
      <c r="C113" s="14" t="s">
        <v>77</v>
      </c>
      <c r="D113" s="15">
        <v>139</v>
      </c>
      <c r="E113" s="25">
        <v>0</v>
      </c>
      <c r="F113" s="15">
        <f>D113*E113</f>
        <v>0</v>
      </c>
      <c r="G113" s="25">
        <v>0</v>
      </c>
      <c r="H113" s="15">
        <f>D113*G113</f>
        <v>0</v>
      </c>
      <c r="I113" s="15">
        <f t="shared" si="16"/>
        <v>0</v>
      </c>
      <c r="J113" s="15">
        <f t="shared" si="16"/>
        <v>0</v>
      </c>
      <c r="K113" s="14" t="s">
        <v>7</v>
      </c>
      <c r="L113" s="14" t="s">
        <v>65</v>
      </c>
      <c r="M113" s="14" t="s">
        <v>7</v>
      </c>
      <c r="N113" s="13"/>
      <c r="O113" s="13"/>
    </row>
    <row r="114" spans="1:15">
      <c r="A114" s="14" t="s">
        <v>7</v>
      </c>
      <c r="B114" s="34" t="s">
        <v>7</v>
      </c>
      <c r="C114" s="14" t="s">
        <v>7</v>
      </c>
      <c r="D114" s="15"/>
      <c r="E114" s="25"/>
      <c r="F114" s="15"/>
      <c r="G114" s="25"/>
      <c r="H114" s="15"/>
      <c r="I114" s="15">
        <f t="shared" si="16"/>
        <v>0</v>
      </c>
      <c r="J114" s="15">
        <f t="shared" si="16"/>
        <v>0</v>
      </c>
      <c r="K114" s="14" t="s">
        <v>7</v>
      </c>
      <c r="L114" s="14" t="s">
        <v>7</v>
      </c>
      <c r="M114" s="14" t="s">
        <v>7</v>
      </c>
      <c r="N114" s="13"/>
      <c r="O114" s="13"/>
    </row>
    <row r="115" spans="1:15" ht="23.25">
      <c r="A115" s="18" t="s">
        <v>7</v>
      </c>
      <c r="B115" s="36" t="s">
        <v>215</v>
      </c>
      <c r="C115" s="18" t="s">
        <v>7</v>
      </c>
      <c r="D115" s="19"/>
      <c r="E115" s="27"/>
      <c r="F115" s="19"/>
      <c r="G115" s="27"/>
      <c r="H115" s="19"/>
      <c r="I115" s="19"/>
      <c r="J115" s="19"/>
      <c r="K115" s="18" t="s">
        <v>7</v>
      </c>
      <c r="L115" s="18" t="s">
        <v>7</v>
      </c>
      <c r="M115" s="18" t="s">
        <v>7</v>
      </c>
      <c r="N115" s="13"/>
      <c r="O115" s="13"/>
    </row>
    <row r="116" spans="1:15">
      <c r="A116" s="14" t="s">
        <v>216</v>
      </c>
      <c r="B116" s="34" t="s">
        <v>217</v>
      </c>
      <c r="C116" s="14" t="s">
        <v>77</v>
      </c>
      <c r="D116" s="15">
        <v>11</v>
      </c>
      <c r="E116" s="25">
        <v>0</v>
      </c>
      <c r="F116" s="15">
        <f>D116*E116</f>
        <v>0</v>
      </c>
      <c r="G116" s="25">
        <v>0</v>
      </c>
      <c r="H116" s="15">
        <f>D116*G116</f>
        <v>0</v>
      </c>
      <c r="I116" s="15">
        <f>E116+G116</f>
        <v>0</v>
      </c>
      <c r="J116" s="15">
        <f>F116+H116</f>
        <v>0</v>
      </c>
      <c r="K116" s="14" t="s">
        <v>7</v>
      </c>
      <c r="L116" s="14" t="s">
        <v>65</v>
      </c>
      <c r="M116" s="14" t="s">
        <v>65</v>
      </c>
      <c r="N116" s="13"/>
      <c r="O116" s="13"/>
    </row>
    <row r="117" spans="1:15">
      <c r="A117" s="18" t="s">
        <v>7</v>
      </c>
      <c r="B117" s="36" t="s">
        <v>218</v>
      </c>
      <c r="C117" s="18" t="s">
        <v>7</v>
      </c>
      <c r="D117" s="19"/>
      <c r="E117" s="27"/>
      <c r="F117" s="19"/>
      <c r="G117" s="27"/>
      <c r="H117" s="19"/>
      <c r="I117" s="19"/>
      <c r="J117" s="19"/>
      <c r="K117" s="18" t="s">
        <v>7</v>
      </c>
      <c r="L117" s="18" t="s">
        <v>7</v>
      </c>
      <c r="M117" s="18" t="s">
        <v>7</v>
      </c>
      <c r="N117" s="13"/>
      <c r="O117" s="13"/>
    </row>
    <row r="118" spans="1:15">
      <c r="A118" s="14" t="s">
        <v>219</v>
      </c>
      <c r="B118" s="34" t="s">
        <v>220</v>
      </c>
      <c r="C118" s="14" t="s">
        <v>77</v>
      </c>
      <c r="D118" s="15">
        <v>6</v>
      </c>
      <c r="E118" s="25">
        <v>0</v>
      </c>
      <c r="F118" s="15">
        <f>D118*E118</f>
        <v>0</v>
      </c>
      <c r="G118" s="25">
        <v>0</v>
      </c>
      <c r="H118" s="15">
        <f>D118*G118</f>
        <v>0</v>
      </c>
      <c r="I118" s="15">
        <f>E118+G118</f>
        <v>0</v>
      </c>
      <c r="J118" s="15">
        <f>F118+H118</f>
        <v>0</v>
      </c>
      <c r="K118" s="14" t="s">
        <v>7</v>
      </c>
      <c r="L118" s="14" t="s">
        <v>65</v>
      </c>
      <c r="M118" s="14" t="s">
        <v>7</v>
      </c>
      <c r="N118" s="13"/>
      <c r="O118" s="13"/>
    </row>
    <row r="119" spans="1:15">
      <c r="A119" s="18" t="s">
        <v>7</v>
      </c>
      <c r="B119" s="36" t="s">
        <v>221</v>
      </c>
      <c r="C119" s="18" t="s">
        <v>7</v>
      </c>
      <c r="D119" s="19"/>
      <c r="E119" s="27"/>
      <c r="F119" s="19"/>
      <c r="G119" s="27"/>
      <c r="H119" s="19"/>
      <c r="I119" s="19"/>
      <c r="J119" s="19"/>
      <c r="K119" s="18" t="s">
        <v>7</v>
      </c>
      <c r="L119" s="18" t="s">
        <v>7</v>
      </c>
      <c r="M119" s="18" t="s">
        <v>7</v>
      </c>
      <c r="N119" s="13"/>
      <c r="O119" s="13"/>
    </row>
    <row r="120" spans="1:15">
      <c r="A120" s="14" t="s">
        <v>222</v>
      </c>
      <c r="B120" s="34" t="s">
        <v>223</v>
      </c>
      <c r="C120" s="14" t="s">
        <v>89</v>
      </c>
      <c r="D120" s="15">
        <v>256</v>
      </c>
      <c r="E120" s="25">
        <v>0</v>
      </c>
      <c r="F120" s="15">
        <f>D120*E120</f>
        <v>0</v>
      </c>
      <c r="G120" s="25">
        <v>0</v>
      </c>
      <c r="H120" s="15">
        <f>D120*G120</f>
        <v>0</v>
      </c>
      <c r="I120" s="15">
        <f t="shared" ref="I120:J124" si="17">E120+G120</f>
        <v>0</v>
      </c>
      <c r="J120" s="15">
        <f t="shared" si="17"/>
        <v>0</v>
      </c>
      <c r="K120" s="14" t="s">
        <v>7</v>
      </c>
      <c r="L120" s="14" t="s">
        <v>65</v>
      </c>
      <c r="M120" s="14" t="s">
        <v>7</v>
      </c>
      <c r="N120" s="13"/>
      <c r="O120" s="13"/>
    </row>
    <row r="121" spans="1:15">
      <c r="A121" s="14" t="s">
        <v>224</v>
      </c>
      <c r="B121" s="34" t="s">
        <v>225</v>
      </c>
      <c r="C121" s="14" t="s">
        <v>89</v>
      </c>
      <c r="D121" s="15">
        <v>32</v>
      </c>
      <c r="E121" s="25">
        <v>0</v>
      </c>
      <c r="F121" s="15">
        <f>D121*E121</f>
        <v>0</v>
      </c>
      <c r="G121" s="25">
        <v>0</v>
      </c>
      <c r="H121" s="15">
        <f>D121*G121</f>
        <v>0</v>
      </c>
      <c r="I121" s="15">
        <f t="shared" si="17"/>
        <v>0</v>
      </c>
      <c r="J121" s="15">
        <f t="shared" si="17"/>
        <v>0</v>
      </c>
      <c r="K121" s="14" t="s">
        <v>7</v>
      </c>
      <c r="L121" s="14" t="s">
        <v>65</v>
      </c>
      <c r="M121" s="14" t="s">
        <v>7</v>
      </c>
      <c r="N121" s="13"/>
      <c r="O121" s="13"/>
    </row>
    <row r="122" spans="1:15">
      <c r="A122" s="14" t="s">
        <v>226</v>
      </c>
      <c r="B122" s="34" t="s">
        <v>227</v>
      </c>
      <c r="C122" s="14" t="s">
        <v>89</v>
      </c>
      <c r="D122" s="15">
        <v>290</v>
      </c>
      <c r="E122" s="25">
        <v>0</v>
      </c>
      <c r="F122" s="15">
        <f>D122*E122</f>
        <v>0</v>
      </c>
      <c r="G122" s="25">
        <v>0</v>
      </c>
      <c r="H122" s="15">
        <f>D122*G122</f>
        <v>0</v>
      </c>
      <c r="I122" s="15">
        <f t="shared" si="17"/>
        <v>0</v>
      </c>
      <c r="J122" s="15">
        <f t="shared" si="17"/>
        <v>0</v>
      </c>
      <c r="K122" s="14" t="s">
        <v>7</v>
      </c>
      <c r="L122" s="14" t="s">
        <v>65</v>
      </c>
      <c r="M122" s="14" t="s">
        <v>7</v>
      </c>
      <c r="N122" s="13"/>
      <c r="O122" s="13"/>
    </row>
    <row r="123" spans="1:15">
      <c r="A123" s="14" t="s">
        <v>7</v>
      </c>
      <c r="B123" s="34" t="s">
        <v>7</v>
      </c>
      <c r="C123" s="14" t="s">
        <v>7</v>
      </c>
      <c r="D123" s="15"/>
      <c r="E123" s="25"/>
      <c r="F123" s="15"/>
      <c r="G123" s="25"/>
      <c r="H123" s="15"/>
      <c r="I123" s="15">
        <f t="shared" si="17"/>
        <v>0</v>
      </c>
      <c r="J123" s="15">
        <f t="shared" si="17"/>
        <v>0</v>
      </c>
      <c r="K123" s="14" t="s">
        <v>7</v>
      </c>
      <c r="L123" s="14" t="s">
        <v>7</v>
      </c>
      <c r="M123" s="14" t="s">
        <v>7</v>
      </c>
      <c r="N123" s="13"/>
      <c r="O123" s="13"/>
    </row>
    <row r="124" spans="1:15">
      <c r="A124" s="14" t="s">
        <v>7</v>
      </c>
      <c r="B124" s="34" t="s">
        <v>7</v>
      </c>
      <c r="C124" s="14" t="s">
        <v>7</v>
      </c>
      <c r="D124" s="15"/>
      <c r="E124" s="25"/>
      <c r="F124" s="15"/>
      <c r="G124" s="25"/>
      <c r="H124" s="15"/>
      <c r="I124" s="15">
        <f t="shared" si="17"/>
        <v>0</v>
      </c>
      <c r="J124" s="15">
        <f t="shared" si="17"/>
        <v>0</v>
      </c>
      <c r="K124" s="14" t="s">
        <v>7</v>
      </c>
      <c r="L124" s="14" t="s">
        <v>7</v>
      </c>
      <c r="M124" s="14" t="s">
        <v>7</v>
      </c>
      <c r="N124" s="13"/>
      <c r="O124" s="13"/>
    </row>
    <row r="125" spans="1:15">
      <c r="A125" s="20" t="s">
        <v>7</v>
      </c>
      <c r="B125" s="37" t="s">
        <v>228</v>
      </c>
      <c r="C125" s="20" t="s">
        <v>7</v>
      </c>
      <c r="D125" s="21"/>
      <c r="E125" s="28"/>
      <c r="F125" s="21"/>
      <c r="G125" s="28"/>
      <c r="H125" s="21"/>
      <c r="I125" s="21"/>
      <c r="J125" s="21"/>
      <c r="K125" s="20" t="s">
        <v>7</v>
      </c>
      <c r="L125" s="20" t="s">
        <v>7</v>
      </c>
      <c r="M125" s="20" t="s">
        <v>7</v>
      </c>
      <c r="N125" s="13"/>
      <c r="O125" s="13"/>
    </row>
    <row r="126" spans="1:15" ht="34.5">
      <c r="A126" s="18" t="s">
        <v>7</v>
      </c>
      <c r="B126" s="36" t="s">
        <v>229</v>
      </c>
      <c r="C126" s="18" t="s">
        <v>7</v>
      </c>
      <c r="D126" s="19"/>
      <c r="E126" s="27"/>
      <c r="F126" s="19"/>
      <c r="G126" s="27"/>
      <c r="H126" s="19"/>
      <c r="I126" s="19"/>
      <c r="J126" s="19"/>
      <c r="K126" s="18" t="s">
        <v>7</v>
      </c>
      <c r="L126" s="18" t="s">
        <v>7</v>
      </c>
      <c r="M126" s="18" t="s">
        <v>7</v>
      </c>
      <c r="N126" s="13"/>
      <c r="O126" s="13"/>
    </row>
    <row r="127" spans="1:15">
      <c r="A127" s="14" t="s">
        <v>230</v>
      </c>
      <c r="B127" s="34" t="s">
        <v>231</v>
      </c>
      <c r="C127" s="14" t="s">
        <v>77</v>
      </c>
      <c r="D127" s="15">
        <v>1</v>
      </c>
      <c r="E127" s="25">
        <v>0</v>
      </c>
      <c r="F127" s="15">
        <f>D127*E127</f>
        <v>0</v>
      </c>
      <c r="G127" s="25">
        <v>0</v>
      </c>
      <c r="H127" s="15">
        <f>D127*G127</f>
        <v>0</v>
      </c>
      <c r="I127" s="15">
        <f t="shared" ref="I127:J130" si="18">E127+G127</f>
        <v>0</v>
      </c>
      <c r="J127" s="15">
        <f t="shared" si="18"/>
        <v>0</v>
      </c>
      <c r="K127" s="14" t="s">
        <v>7</v>
      </c>
      <c r="L127" s="14" t="s">
        <v>65</v>
      </c>
      <c r="M127" s="14" t="s">
        <v>7</v>
      </c>
      <c r="N127" s="13"/>
      <c r="O127" s="13"/>
    </row>
    <row r="128" spans="1:15">
      <c r="A128" s="14" t="s">
        <v>232</v>
      </c>
      <c r="B128" s="34" t="s">
        <v>233</v>
      </c>
      <c r="C128" s="14" t="s">
        <v>77</v>
      </c>
      <c r="D128" s="15">
        <v>1</v>
      </c>
      <c r="E128" s="25">
        <v>0</v>
      </c>
      <c r="F128" s="15">
        <f>D128*E128</f>
        <v>0</v>
      </c>
      <c r="G128" s="25">
        <v>0</v>
      </c>
      <c r="H128" s="15">
        <f>D128*G128</f>
        <v>0</v>
      </c>
      <c r="I128" s="15">
        <f t="shared" si="18"/>
        <v>0</v>
      </c>
      <c r="J128" s="15">
        <f t="shared" si="18"/>
        <v>0</v>
      </c>
      <c r="K128" s="14" t="s">
        <v>7</v>
      </c>
      <c r="L128" s="14" t="s">
        <v>65</v>
      </c>
      <c r="M128" s="14" t="s">
        <v>7</v>
      </c>
      <c r="N128" s="13"/>
      <c r="O128" s="13"/>
    </row>
    <row r="129" spans="1:15">
      <c r="A129" s="14" t="s">
        <v>7</v>
      </c>
      <c r="B129" s="34" t="s">
        <v>7</v>
      </c>
      <c r="C129" s="14" t="s">
        <v>7</v>
      </c>
      <c r="D129" s="15"/>
      <c r="E129" s="25"/>
      <c r="F129" s="15"/>
      <c r="G129" s="25"/>
      <c r="H129" s="15"/>
      <c r="I129" s="15">
        <f t="shared" si="18"/>
        <v>0</v>
      </c>
      <c r="J129" s="15">
        <f t="shared" si="18"/>
        <v>0</v>
      </c>
      <c r="K129" s="14" t="s">
        <v>7</v>
      </c>
      <c r="L129" s="14" t="s">
        <v>7</v>
      </c>
      <c r="M129" s="14" t="s">
        <v>7</v>
      </c>
      <c r="N129" s="13"/>
      <c r="O129" s="13"/>
    </row>
    <row r="130" spans="1:15">
      <c r="A130" s="14" t="s">
        <v>7</v>
      </c>
      <c r="B130" s="34" t="s">
        <v>7</v>
      </c>
      <c r="C130" s="14" t="s">
        <v>7</v>
      </c>
      <c r="D130" s="15"/>
      <c r="E130" s="25"/>
      <c r="F130" s="15"/>
      <c r="G130" s="25"/>
      <c r="H130" s="15"/>
      <c r="I130" s="15">
        <f t="shared" si="18"/>
        <v>0</v>
      </c>
      <c r="J130" s="15">
        <f t="shared" si="18"/>
        <v>0</v>
      </c>
      <c r="K130" s="14" t="s">
        <v>7</v>
      </c>
      <c r="L130" s="14" t="s">
        <v>7</v>
      </c>
      <c r="M130" s="14" t="s">
        <v>7</v>
      </c>
      <c r="N130" s="13"/>
      <c r="O130" s="13"/>
    </row>
    <row r="131" spans="1:15" ht="23.25">
      <c r="A131" s="18" t="s">
        <v>7</v>
      </c>
      <c r="B131" s="36" t="s">
        <v>234</v>
      </c>
      <c r="C131" s="18" t="s">
        <v>7</v>
      </c>
      <c r="D131" s="19"/>
      <c r="E131" s="27"/>
      <c r="F131" s="19"/>
      <c r="G131" s="27"/>
      <c r="H131" s="19"/>
      <c r="I131" s="19"/>
      <c r="J131" s="19"/>
      <c r="K131" s="18" t="s">
        <v>7</v>
      </c>
      <c r="L131" s="18" t="s">
        <v>7</v>
      </c>
      <c r="M131" s="18" t="s">
        <v>7</v>
      </c>
      <c r="N131" s="13"/>
      <c r="O131" s="13"/>
    </row>
    <row r="132" spans="1:15">
      <c r="A132" s="14" t="s">
        <v>235</v>
      </c>
      <c r="B132" s="34" t="s">
        <v>236</v>
      </c>
      <c r="C132" s="14" t="s">
        <v>64</v>
      </c>
      <c r="D132" s="15">
        <v>4</v>
      </c>
      <c r="E132" s="25">
        <v>0</v>
      </c>
      <c r="F132" s="15">
        <f>D132*E132</f>
        <v>0</v>
      </c>
      <c r="G132" s="25">
        <v>0</v>
      </c>
      <c r="H132" s="15">
        <f>D132*G132</f>
        <v>0</v>
      </c>
      <c r="I132" s="15">
        <f>E132+G132</f>
        <v>0</v>
      </c>
      <c r="J132" s="15">
        <f>F132+H132</f>
        <v>0</v>
      </c>
      <c r="K132" s="14" t="s">
        <v>7</v>
      </c>
      <c r="L132" s="14" t="s">
        <v>65</v>
      </c>
      <c r="M132" s="14" t="s">
        <v>7</v>
      </c>
      <c r="N132" s="13"/>
      <c r="O132" s="13"/>
    </row>
    <row r="133" spans="1:15">
      <c r="A133" s="14" t="s">
        <v>237</v>
      </c>
      <c r="B133" s="34" t="s">
        <v>238</v>
      </c>
      <c r="C133" s="14" t="s">
        <v>64</v>
      </c>
      <c r="D133" s="15">
        <v>4</v>
      </c>
      <c r="E133" s="25">
        <v>0</v>
      </c>
      <c r="F133" s="15">
        <f>D133*E133</f>
        <v>0</v>
      </c>
      <c r="G133" s="25">
        <v>0</v>
      </c>
      <c r="H133" s="15">
        <f>D133*G133</f>
        <v>0</v>
      </c>
      <c r="I133" s="15">
        <f>E133+G133</f>
        <v>0</v>
      </c>
      <c r="J133" s="15">
        <f>F133+H133</f>
        <v>0</v>
      </c>
      <c r="K133" s="14" t="s">
        <v>7</v>
      </c>
      <c r="L133" s="14" t="s">
        <v>65</v>
      </c>
      <c r="M133" s="14" t="s">
        <v>7</v>
      </c>
      <c r="N133" s="13"/>
      <c r="O133" s="13"/>
    </row>
    <row r="134" spans="1:15" ht="23.25">
      <c r="A134" s="18" t="s">
        <v>7</v>
      </c>
      <c r="B134" s="36" t="s">
        <v>239</v>
      </c>
      <c r="C134" s="18" t="s">
        <v>7</v>
      </c>
      <c r="D134" s="19"/>
      <c r="E134" s="27"/>
      <c r="F134" s="19"/>
      <c r="G134" s="27"/>
      <c r="H134" s="19"/>
      <c r="I134" s="19"/>
      <c r="J134" s="19"/>
      <c r="K134" s="18" t="s">
        <v>7</v>
      </c>
      <c r="L134" s="18" t="s">
        <v>7</v>
      </c>
      <c r="M134" s="18" t="s">
        <v>7</v>
      </c>
      <c r="N134" s="13"/>
      <c r="O134" s="13"/>
    </row>
    <row r="135" spans="1:15">
      <c r="A135" s="14" t="s">
        <v>240</v>
      </c>
      <c r="B135" s="34" t="s">
        <v>241</v>
      </c>
      <c r="C135" s="14" t="s">
        <v>64</v>
      </c>
      <c r="D135" s="15">
        <v>4</v>
      </c>
      <c r="E135" s="25">
        <v>0</v>
      </c>
      <c r="F135" s="15">
        <f>D135*E135</f>
        <v>0</v>
      </c>
      <c r="G135" s="25">
        <v>0</v>
      </c>
      <c r="H135" s="15">
        <f>D135*G135</f>
        <v>0</v>
      </c>
      <c r="I135" s="15">
        <f>E135+G135</f>
        <v>0</v>
      </c>
      <c r="J135" s="15">
        <f>F135+H135</f>
        <v>0</v>
      </c>
      <c r="K135" s="14" t="s">
        <v>7</v>
      </c>
      <c r="L135" s="14" t="s">
        <v>65</v>
      </c>
      <c r="M135" s="14" t="s">
        <v>7</v>
      </c>
      <c r="N135" s="13"/>
      <c r="O135" s="13"/>
    </row>
    <row r="136" spans="1:15" ht="23.25">
      <c r="A136" s="18" t="s">
        <v>7</v>
      </c>
      <c r="B136" s="36" t="s">
        <v>242</v>
      </c>
      <c r="C136" s="18" t="s">
        <v>7</v>
      </c>
      <c r="D136" s="19"/>
      <c r="E136" s="27"/>
      <c r="F136" s="19"/>
      <c r="G136" s="27"/>
      <c r="H136" s="19"/>
      <c r="I136" s="19"/>
      <c r="J136" s="19"/>
      <c r="K136" s="18" t="s">
        <v>7</v>
      </c>
      <c r="L136" s="18" t="s">
        <v>7</v>
      </c>
      <c r="M136" s="18" t="s">
        <v>7</v>
      </c>
      <c r="N136" s="13"/>
      <c r="O136" s="13"/>
    </row>
    <row r="137" spans="1:15">
      <c r="A137" s="14" t="s">
        <v>243</v>
      </c>
      <c r="B137" s="34" t="s">
        <v>244</v>
      </c>
      <c r="C137" s="14" t="s">
        <v>77</v>
      </c>
      <c r="D137" s="15">
        <v>15</v>
      </c>
      <c r="E137" s="25">
        <v>0</v>
      </c>
      <c r="F137" s="15">
        <f>D137*E137</f>
        <v>0</v>
      </c>
      <c r="G137" s="25">
        <v>0</v>
      </c>
      <c r="H137" s="15">
        <f>D137*G137</f>
        <v>0</v>
      </c>
      <c r="I137" s="15">
        <f>E137+G137</f>
        <v>0</v>
      </c>
      <c r="J137" s="15">
        <f>F137+H137</f>
        <v>0</v>
      </c>
      <c r="K137" s="14" t="s">
        <v>7</v>
      </c>
      <c r="L137" s="14" t="s">
        <v>65</v>
      </c>
      <c r="M137" s="14" t="s">
        <v>7</v>
      </c>
      <c r="N137" s="13"/>
      <c r="O137" s="13"/>
    </row>
    <row r="138" spans="1:15">
      <c r="A138" s="14" t="s">
        <v>245</v>
      </c>
      <c r="B138" s="34" t="s">
        <v>246</v>
      </c>
      <c r="C138" s="14" t="s">
        <v>77</v>
      </c>
      <c r="D138" s="15">
        <v>3</v>
      </c>
      <c r="E138" s="25">
        <v>0</v>
      </c>
      <c r="F138" s="15">
        <f>D138*E138</f>
        <v>0</v>
      </c>
      <c r="G138" s="25">
        <v>0</v>
      </c>
      <c r="H138" s="15">
        <f>D138*G138</f>
        <v>0</v>
      </c>
      <c r="I138" s="15">
        <f>E138+G138</f>
        <v>0</v>
      </c>
      <c r="J138" s="15">
        <f>F138+H138</f>
        <v>0</v>
      </c>
      <c r="K138" s="14" t="s">
        <v>7</v>
      </c>
      <c r="L138" s="14" t="s">
        <v>65</v>
      </c>
      <c r="M138" s="14" t="s">
        <v>7</v>
      </c>
      <c r="N138" s="13"/>
      <c r="O138" s="13"/>
    </row>
    <row r="139" spans="1:15" ht="45.75">
      <c r="A139" s="18" t="s">
        <v>7</v>
      </c>
      <c r="B139" s="36" t="s">
        <v>247</v>
      </c>
      <c r="C139" s="18" t="s">
        <v>7</v>
      </c>
      <c r="D139" s="19"/>
      <c r="E139" s="27"/>
      <c r="F139" s="19"/>
      <c r="G139" s="27"/>
      <c r="H139" s="19"/>
      <c r="I139" s="19"/>
      <c r="J139" s="19"/>
      <c r="K139" s="18" t="s">
        <v>7</v>
      </c>
      <c r="L139" s="18" t="s">
        <v>7</v>
      </c>
      <c r="M139" s="18" t="s">
        <v>7</v>
      </c>
      <c r="N139" s="13"/>
      <c r="O139" s="13"/>
    </row>
    <row r="140" spans="1:15" ht="23.25">
      <c r="A140" s="18" t="s">
        <v>7</v>
      </c>
      <c r="B140" s="36" t="s">
        <v>248</v>
      </c>
      <c r="C140" s="18" t="s">
        <v>7</v>
      </c>
      <c r="D140" s="19"/>
      <c r="E140" s="27"/>
      <c r="F140" s="19"/>
      <c r="G140" s="27"/>
      <c r="H140" s="19"/>
      <c r="I140" s="19"/>
      <c r="J140" s="19"/>
      <c r="K140" s="18" t="s">
        <v>7</v>
      </c>
      <c r="L140" s="18" t="s">
        <v>7</v>
      </c>
      <c r="M140" s="18" t="s">
        <v>7</v>
      </c>
      <c r="N140" s="13"/>
      <c r="O140" s="13"/>
    </row>
    <row r="141" spans="1:15">
      <c r="A141" s="18" t="s">
        <v>7</v>
      </c>
      <c r="B141" s="36" t="s">
        <v>249</v>
      </c>
      <c r="C141" s="18" t="s">
        <v>7</v>
      </c>
      <c r="D141" s="19"/>
      <c r="E141" s="27"/>
      <c r="F141" s="19"/>
      <c r="G141" s="27"/>
      <c r="H141" s="19"/>
      <c r="I141" s="19"/>
      <c r="J141" s="19"/>
      <c r="K141" s="18" t="s">
        <v>7</v>
      </c>
      <c r="L141" s="18" t="s">
        <v>7</v>
      </c>
      <c r="M141" s="18" t="s">
        <v>7</v>
      </c>
      <c r="N141" s="13"/>
      <c r="O141" s="13"/>
    </row>
    <row r="142" spans="1:15">
      <c r="A142" s="14" t="s">
        <v>250</v>
      </c>
      <c r="B142" s="34" t="s">
        <v>251</v>
      </c>
      <c r="C142" s="14" t="s">
        <v>89</v>
      </c>
      <c r="D142" s="15">
        <v>3.6</v>
      </c>
      <c r="E142" s="25">
        <v>0</v>
      </c>
      <c r="F142" s="15">
        <f>D142*E142</f>
        <v>0</v>
      </c>
      <c r="G142" s="25">
        <v>0</v>
      </c>
      <c r="H142" s="15">
        <f>D142*G142</f>
        <v>0</v>
      </c>
      <c r="I142" s="15">
        <f>E142+G142</f>
        <v>0</v>
      </c>
      <c r="J142" s="15">
        <f>F142+H142</f>
        <v>0</v>
      </c>
      <c r="K142" s="14" t="s">
        <v>7</v>
      </c>
      <c r="L142" s="14" t="s">
        <v>65</v>
      </c>
      <c r="M142" s="14" t="s">
        <v>7</v>
      </c>
      <c r="N142" s="13"/>
      <c r="O142" s="13"/>
    </row>
    <row r="143" spans="1:15" ht="23.25">
      <c r="A143" s="18" t="s">
        <v>7</v>
      </c>
      <c r="B143" s="36" t="s">
        <v>252</v>
      </c>
      <c r="C143" s="18" t="s">
        <v>7</v>
      </c>
      <c r="D143" s="19"/>
      <c r="E143" s="27"/>
      <c r="F143" s="19"/>
      <c r="G143" s="27"/>
      <c r="H143" s="19"/>
      <c r="I143" s="19"/>
      <c r="J143" s="19"/>
      <c r="K143" s="18" t="s">
        <v>7</v>
      </c>
      <c r="L143" s="18" t="s">
        <v>7</v>
      </c>
      <c r="M143" s="18" t="s">
        <v>7</v>
      </c>
      <c r="N143" s="13"/>
      <c r="O143" s="13"/>
    </row>
    <row r="144" spans="1:15">
      <c r="A144" s="14" t="s">
        <v>253</v>
      </c>
      <c r="B144" s="34" t="s">
        <v>254</v>
      </c>
      <c r="C144" s="14" t="s">
        <v>77</v>
      </c>
      <c r="D144" s="15">
        <v>1</v>
      </c>
      <c r="E144" s="25">
        <v>0</v>
      </c>
      <c r="F144" s="15">
        <f>D144*E144</f>
        <v>0</v>
      </c>
      <c r="G144" s="25">
        <v>0</v>
      </c>
      <c r="H144" s="15">
        <f>D144*G144</f>
        <v>0</v>
      </c>
      <c r="I144" s="15">
        <f>E144+G144</f>
        <v>0</v>
      </c>
      <c r="J144" s="15">
        <f>F144+H144</f>
        <v>0</v>
      </c>
      <c r="K144" s="14" t="s">
        <v>7</v>
      </c>
      <c r="L144" s="14" t="s">
        <v>65</v>
      </c>
      <c r="M144" s="14" t="s">
        <v>7</v>
      </c>
      <c r="N144" s="13"/>
      <c r="O144" s="13"/>
    </row>
    <row r="145" spans="1:15">
      <c r="A145" s="14" t="s">
        <v>255</v>
      </c>
      <c r="B145" s="34" t="s">
        <v>256</v>
      </c>
      <c r="C145" s="14" t="s">
        <v>77</v>
      </c>
      <c r="D145" s="15">
        <v>1</v>
      </c>
      <c r="E145" s="25">
        <v>0</v>
      </c>
      <c r="F145" s="15">
        <f>D145*E145</f>
        <v>0</v>
      </c>
      <c r="G145" s="25">
        <v>0</v>
      </c>
      <c r="H145" s="15">
        <f>D145*G145</f>
        <v>0</v>
      </c>
      <c r="I145" s="15">
        <f>E145+G145</f>
        <v>0</v>
      </c>
      <c r="J145" s="15">
        <f>F145+H145</f>
        <v>0</v>
      </c>
      <c r="K145" s="14" t="s">
        <v>7</v>
      </c>
      <c r="L145" s="14" t="s">
        <v>65</v>
      </c>
      <c r="M145" s="14" t="s">
        <v>7</v>
      </c>
      <c r="N145" s="13"/>
      <c r="O145" s="13"/>
    </row>
    <row r="146" spans="1:15" ht="23.25">
      <c r="A146" s="18" t="s">
        <v>7</v>
      </c>
      <c r="B146" s="36" t="s">
        <v>257</v>
      </c>
      <c r="C146" s="18" t="s">
        <v>7</v>
      </c>
      <c r="D146" s="19"/>
      <c r="E146" s="27"/>
      <c r="F146" s="19"/>
      <c r="G146" s="27"/>
      <c r="H146" s="19"/>
      <c r="I146" s="19"/>
      <c r="J146" s="19"/>
      <c r="K146" s="18" t="s">
        <v>7</v>
      </c>
      <c r="L146" s="18" t="s">
        <v>7</v>
      </c>
      <c r="M146" s="18" t="s">
        <v>7</v>
      </c>
      <c r="N146" s="13"/>
      <c r="O146" s="13"/>
    </row>
    <row r="147" spans="1:15">
      <c r="A147" s="18" t="s">
        <v>7</v>
      </c>
      <c r="B147" s="36" t="s">
        <v>249</v>
      </c>
      <c r="C147" s="18" t="s">
        <v>7</v>
      </c>
      <c r="D147" s="19"/>
      <c r="E147" s="27"/>
      <c r="F147" s="19"/>
      <c r="G147" s="27"/>
      <c r="H147" s="19"/>
      <c r="I147" s="19"/>
      <c r="J147" s="19"/>
      <c r="K147" s="18" t="s">
        <v>7</v>
      </c>
      <c r="L147" s="18" t="s">
        <v>7</v>
      </c>
      <c r="M147" s="18" t="s">
        <v>7</v>
      </c>
      <c r="N147" s="13"/>
      <c r="O147" s="13"/>
    </row>
    <row r="148" spans="1:15">
      <c r="A148" s="14" t="s">
        <v>258</v>
      </c>
      <c r="B148" s="34" t="s">
        <v>259</v>
      </c>
      <c r="C148" s="14" t="s">
        <v>89</v>
      </c>
      <c r="D148" s="15">
        <v>3.6</v>
      </c>
      <c r="E148" s="25">
        <v>0</v>
      </c>
      <c r="F148" s="15">
        <f>D148*E148</f>
        <v>0</v>
      </c>
      <c r="G148" s="25">
        <v>0</v>
      </c>
      <c r="H148" s="15">
        <f>D148*G148</f>
        <v>0</v>
      </c>
      <c r="I148" s="15">
        <f>E148+G148</f>
        <v>0</v>
      </c>
      <c r="J148" s="15">
        <f>F148+H148</f>
        <v>0</v>
      </c>
      <c r="K148" s="14" t="s">
        <v>7</v>
      </c>
      <c r="L148" s="14" t="s">
        <v>65</v>
      </c>
      <c r="M148" s="14" t="s">
        <v>7</v>
      </c>
      <c r="N148" s="13"/>
      <c r="O148" s="13"/>
    </row>
    <row r="149" spans="1:15">
      <c r="A149" s="14" t="s">
        <v>7</v>
      </c>
      <c r="B149" s="34" t="s">
        <v>7</v>
      </c>
      <c r="C149" s="14" t="s">
        <v>7</v>
      </c>
      <c r="D149" s="15"/>
      <c r="E149" s="25"/>
      <c r="F149" s="15"/>
      <c r="G149" s="25"/>
      <c r="H149" s="15"/>
      <c r="I149" s="15">
        <f>E149+G149</f>
        <v>0</v>
      </c>
      <c r="J149" s="15">
        <f>F149+H149</f>
        <v>0</v>
      </c>
      <c r="K149" s="14" t="s">
        <v>7</v>
      </c>
      <c r="L149" s="14" t="s">
        <v>7</v>
      </c>
      <c r="M149" s="14" t="s">
        <v>7</v>
      </c>
      <c r="N149" s="13"/>
      <c r="O149" s="13"/>
    </row>
    <row r="150" spans="1:15" ht="34.5">
      <c r="A150" s="18" t="s">
        <v>7</v>
      </c>
      <c r="B150" s="36" t="s">
        <v>260</v>
      </c>
      <c r="C150" s="18" t="s">
        <v>7</v>
      </c>
      <c r="D150" s="19"/>
      <c r="E150" s="27"/>
      <c r="F150" s="19"/>
      <c r="G150" s="27"/>
      <c r="H150" s="19"/>
      <c r="I150" s="19"/>
      <c r="J150" s="19"/>
      <c r="K150" s="18" t="s">
        <v>7</v>
      </c>
      <c r="L150" s="18" t="s">
        <v>7</v>
      </c>
      <c r="M150" s="18" t="s">
        <v>7</v>
      </c>
      <c r="N150" s="13"/>
      <c r="O150" s="13"/>
    </row>
    <row r="151" spans="1:15">
      <c r="A151" s="14" t="s">
        <v>261</v>
      </c>
      <c r="B151" s="34" t="s">
        <v>262</v>
      </c>
      <c r="C151" s="14" t="s">
        <v>77</v>
      </c>
      <c r="D151" s="15">
        <v>9</v>
      </c>
      <c r="E151" s="25">
        <v>0</v>
      </c>
      <c r="F151" s="15">
        <f>D151*E151</f>
        <v>0</v>
      </c>
      <c r="G151" s="25">
        <v>0</v>
      </c>
      <c r="H151" s="15">
        <f>D151*G151</f>
        <v>0</v>
      </c>
      <c r="I151" s="15">
        <f>E151+G151</f>
        <v>0</v>
      </c>
      <c r="J151" s="15">
        <f>F151+H151</f>
        <v>0</v>
      </c>
      <c r="K151" s="14" t="s">
        <v>7</v>
      </c>
      <c r="L151" s="14" t="s">
        <v>65</v>
      </c>
      <c r="M151" s="14" t="s">
        <v>7</v>
      </c>
      <c r="N151" s="13"/>
      <c r="O151" s="13"/>
    </row>
    <row r="152" spans="1:15">
      <c r="A152" s="14" t="s">
        <v>7</v>
      </c>
      <c r="B152" s="34" t="s">
        <v>7</v>
      </c>
      <c r="C152" s="14" t="s">
        <v>7</v>
      </c>
      <c r="D152" s="15"/>
      <c r="E152" s="25"/>
      <c r="F152" s="15"/>
      <c r="G152" s="25"/>
      <c r="H152" s="15"/>
      <c r="I152" s="15">
        <f>E152+G152</f>
        <v>0</v>
      </c>
      <c r="J152" s="15">
        <f>F152+H152</f>
        <v>0</v>
      </c>
      <c r="K152" s="14" t="s">
        <v>7</v>
      </c>
      <c r="L152" s="14" t="s">
        <v>7</v>
      </c>
      <c r="M152" s="14" t="s">
        <v>7</v>
      </c>
      <c r="N152" s="13"/>
      <c r="O152" s="13"/>
    </row>
    <row r="153" spans="1:15" ht="34.5">
      <c r="A153" s="18" t="s">
        <v>7</v>
      </c>
      <c r="B153" s="36" t="s">
        <v>263</v>
      </c>
      <c r="C153" s="18" t="s">
        <v>7</v>
      </c>
      <c r="D153" s="19"/>
      <c r="E153" s="27"/>
      <c r="F153" s="19"/>
      <c r="G153" s="27"/>
      <c r="H153" s="19"/>
      <c r="I153" s="19"/>
      <c r="J153" s="19"/>
      <c r="K153" s="18" t="s">
        <v>7</v>
      </c>
      <c r="L153" s="18" t="s">
        <v>7</v>
      </c>
      <c r="M153" s="18" t="s">
        <v>7</v>
      </c>
      <c r="N153" s="13"/>
      <c r="O153" s="13"/>
    </row>
    <row r="154" spans="1:15" ht="23.25">
      <c r="A154" s="18" t="s">
        <v>7</v>
      </c>
      <c r="B154" s="36" t="s">
        <v>264</v>
      </c>
      <c r="C154" s="18" t="s">
        <v>7</v>
      </c>
      <c r="D154" s="19"/>
      <c r="E154" s="27"/>
      <c r="F154" s="19"/>
      <c r="G154" s="27"/>
      <c r="H154" s="19"/>
      <c r="I154" s="19"/>
      <c r="J154" s="19"/>
      <c r="K154" s="18" t="s">
        <v>7</v>
      </c>
      <c r="L154" s="18" t="s">
        <v>7</v>
      </c>
      <c r="M154" s="18" t="s">
        <v>7</v>
      </c>
      <c r="N154" s="13"/>
      <c r="O154" s="13"/>
    </row>
    <row r="155" spans="1:15">
      <c r="A155" s="14" t="s">
        <v>265</v>
      </c>
      <c r="B155" s="34" t="s">
        <v>266</v>
      </c>
      <c r="C155" s="14" t="s">
        <v>89</v>
      </c>
      <c r="D155" s="15">
        <v>26</v>
      </c>
      <c r="E155" s="25">
        <v>0</v>
      </c>
      <c r="F155" s="15">
        <f t="shared" ref="F155:F161" si="19">D155*E155</f>
        <v>0</v>
      </c>
      <c r="G155" s="25">
        <v>0</v>
      </c>
      <c r="H155" s="15">
        <f t="shared" ref="H155:H161" si="20">D155*G155</f>
        <v>0</v>
      </c>
      <c r="I155" s="15">
        <f t="shared" ref="I155:J161" si="21">E155+G155</f>
        <v>0</v>
      </c>
      <c r="J155" s="15">
        <f t="shared" si="21"/>
        <v>0</v>
      </c>
      <c r="K155" s="14" t="s">
        <v>7</v>
      </c>
      <c r="L155" s="14" t="s">
        <v>65</v>
      </c>
      <c r="M155" s="14" t="s">
        <v>7</v>
      </c>
      <c r="N155" s="13"/>
      <c r="O155" s="13"/>
    </row>
    <row r="156" spans="1:15">
      <c r="A156" s="14" t="s">
        <v>267</v>
      </c>
      <c r="B156" s="34" t="s">
        <v>268</v>
      </c>
      <c r="C156" s="14" t="s">
        <v>89</v>
      </c>
      <c r="D156" s="15">
        <v>28</v>
      </c>
      <c r="E156" s="25">
        <v>0</v>
      </c>
      <c r="F156" s="15">
        <f t="shared" si="19"/>
        <v>0</v>
      </c>
      <c r="G156" s="25">
        <v>0</v>
      </c>
      <c r="H156" s="15">
        <f t="shared" si="20"/>
        <v>0</v>
      </c>
      <c r="I156" s="15">
        <f t="shared" si="21"/>
        <v>0</v>
      </c>
      <c r="J156" s="15">
        <f t="shared" si="21"/>
        <v>0</v>
      </c>
      <c r="K156" s="14" t="s">
        <v>7</v>
      </c>
      <c r="L156" s="14" t="s">
        <v>65</v>
      </c>
      <c r="M156" s="14" t="s">
        <v>7</v>
      </c>
      <c r="N156" s="13"/>
      <c r="O156" s="13"/>
    </row>
    <row r="157" spans="1:15">
      <c r="A157" s="14" t="s">
        <v>269</v>
      </c>
      <c r="B157" s="34" t="s">
        <v>270</v>
      </c>
      <c r="C157" s="14" t="s">
        <v>89</v>
      </c>
      <c r="D157" s="15">
        <v>4</v>
      </c>
      <c r="E157" s="25">
        <v>0</v>
      </c>
      <c r="F157" s="15">
        <f t="shared" si="19"/>
        <v>0</v>
      </c>
      <c r="G157" s="25">
        <v>0</v>
      </c>
      <c r="H157" s="15">
        <f t="shared" si="20"/>
        <v>0</v>
      </c>
      <c r="I157" s="15">
        <f t="shared" si="21"/>
        <v>0</v>
      </c>
      <c r="J157" s="15">
        <f t="shared" si="21"/>
        <v>0</v>
      </c>
      <c r="K157" s="14" t="s">
        <v>7</v>
      </c>
      <c r="L157" s="14" t="s">
        <v>65</v>
      </c>
      <c r="M157" s="14" t="s">
        <v>7</v>
      </c>
      <c r="N157" s="13"/>
      <c r="O157" s="13"/>
    </row>
    <row r="158" spans="1:15">
      <c r="A158" s="14" t="s">
        <v>271</v>
      </c>
      <c r="B158" s="34" t="s">
        <v>272</v>
      </c>
      <c r="C158" s="14" t="s">
        <v>89</v>
      </c>
      <c r="D158" s="15">
        <v>4</v>
      </c>
      <c r="E158" s="25">
        <v>0</v>
      </c>
      <c r="F158" s="15">
        <f t="shared" si="19"/>
        <v>0</v>
      </c>
      <c r="G158" s="25">
        <v>0</v>
      </c>
      <c r="H158" s="15">
        <f t="shared" si="20"/>
        <v>0</v>
      </c>
      <c r="I158" s="15">
        <f t="shared" si="21"/>
        <v>0</v>
      </c>
      <c r="J158" s="15">
        <f t="shared" si="21"/>
        <v>0</v>
      </c>
      <c r="K158" s="14" t="s">
        <v>7</v>
      </c>
      <c r="L158" s="14" t="s">
        <v>65</v>
      </c>
      <c r="M158" s="14" t="s">
        <v>7</v>
      </c>
      <c r="N158" s="13"/>
      <c r="O158" s="13"/>
    </row>
    <row r="159" spans="1:15">
      <c r="A159" s="14" t="s">
        <v>273</v>
      </c>
      <c r="B159" s="34" t="s">
        <v>274</v>
      </c>
      <c r="C159" s="14" t="s">
        <v>89</v>
      </c>
      <c r="D159" s="15">
        <v>16</v>
      </c>
      <c r="E159" s="25">
        <v>0</v>
      </c>
      <c r="F159" s="15">
        <f t="shared" si="19"/>
        <v>0</v>
      </c>
      <c r="G159" s="25">
        <v>0</v>
      </c>
      <c r="H159" s="15">
        <f t="shared" si="20"/>
        <v>0</v>
      </c>
      <c r="I159" s="15">
        <f t="shared" si="21"/>
        <v>0</v>
      </c>
      <c r="J159" s="15">
        <f t="shared" si="21"/>
        <v>0</v>
      </c>
      <c r="K159" s="14" t="s">
        <v>7</v>
      </c>
      <c r="L159" s="14" t="s">
        <v>65</v>
      </c>
      <c r="M159" s="14" t="s">
        <v>7</v>
      </c>
      <c r="N159" s="13"/>
      <c r="O159" s="13"/>
    </row>
    <row r="160" spans="1:15">
      <c r="A160" s="14" t="s">
        <v>275</v>
      </c>
      <c r="B160" s="34" t="s">
        <v>276</v>
      </c>
      <c r="C160" s="14" t="s">
        <v>89</v>
      </c>
      <c r="D160" s="15">
        <v>12</v>
      </c>
      <c r="E160" s="25">
        <v>0</v>
      </c>
      <c r="F160" s="15">
        <f t="shared" si="19"/>
        <v>0</v>
      </c>
      <c r="G160" s="25">
        <v>0</v>
      </c>
      <c r="H160" s="15">
        <f t="shared" si="20"/>
        <v>0</v>
      </c>
      <c r="I160" s="15">
        <f t="shared" si="21"/>
        <v>0</v>
      </c>
      <c r="J160" s="15">
        <f t="shared" si="21"/>
        <v>0</v>
      </c>
      <c r="K160" s="14" t="s">
        <v>7</v>
      </c>
      <c r="L160" s="14" t="s">
        <v>65</v>
      </c>
      <c r="M160" s="14" t="s">
        <v>7</v>
      </c>
      <c r="N160" s="13"/>
      <c r="O160" s="13"/>
    </row>
    <row r="161" spans="1:15">
      <c r="A161" s="14" t="s">
        <v>277</v>
      </c>
      <c r="B161" s="34" t="s">
        <v>278</v>
      </c>
      <c r="C161" s="14" t="s">
        <v>89</v>
      </c>
      <c r="D161" s="15">
        <v>5</v>
      </c>
      <c r="E161" s="25">
        <v>0</v>
      </c>
      <c r="F161" s="15">
        <f t="shared" si="19"/>
        <v>0</v>
      </c>
      <c r="G161" s="25">
        <v>0</v>
      </c>
      <c r="H161" s="15">
        <f t="shared" si="20"/>
        <v>0</v>
      </c>
      <c r="I161" s="15">
        <f t="shared" si="21"/>
        <v>0</v>
      </c>
      <c r="J161" s="15">
        <f t="shared" si="21"/>
        <v>0</v>
      </c>
      <c r="K161" s="14" t="s">
        <v>7</v>
      </c>
      <c r="L161" s="14" t="s">
        <v>65</v>
      </c>
      <c r="M161" s="14" t="s">
        <v>7</v>
      </c>
      <c r="N161" s="13"/>
      <c r="O161" s="13"/>
    </row>
    <row r="162" spans="1:15" ht="23.25">
      <c r="A162" s="18" t="s">
        <v>7</v>
      </c>
      <c r="B162" s="36" t="s">
        <v>279</v>
      </c>
      <c r="C162" s="18" t="s">
        <v>7</v>
      </c>
      <c r="D162" s="19"/>
      <c r="E162" s="27"/>
      <c r="F162" s="19"/>
      <c r="G162" s="27"/>
      <c r="H162" s="19"/>
      <c r="I162" s="19"/>
      <c r="J162" s="19"/>
      <c r="K162" s="18" t="s">
        <v>7</v>
      </c>
      <c r="L162" s="18" t="s">
        <v>7</v>
      </c>
      <c r="M162" s="18" t="s">
        <v>7</v>
      </c>
      <c r="N162" s="13"/>
      <c r="O162" s="13"/>
    </row>
    <row r="163" spans="1:15">
      <c r="A163" s="14" t="s">
        <v>280</v>
      </c>
      <c r="B163" s="34" t="s">
        <v>281</v>
      </c>
      <c r="C163" s="14" t="s">
        <v>77</v>
      </c>
      <c r="D163" s="15">
        <v>2</v>
      </c>
      <c r="E163" s="25">
        <v>0</v>
      </c>
      <c r="F163" s="15">
        <f>D163*E163</f>
        <v>0</v>
      </c>
      <c r="G163" s="25">
        <v>0</v>
      </c>
      <c r="H163" s="15">
        <f>D163*G163</f>
        <v>0</v>
      </c>
      <c r="I163" s="15">
        <f>E163+G163</f>
        <v>0</v>
      </c>
      <c r="J163" s="15">
        <f>F163+H163</f>
        <v>0</v>
      </c>
      <c r="K163" s="14" t="s">
        <v>7</v>
      </c>
      <c r="L163" s="14" t="s">
        <v>65</v>
      </c>
      <c r="M163" s="14" t="s">
        <v>7</v>
      </c>
      <c r="N163" s="13"/>
      <c r="O163" s="13"/>
    </row>
    <row r="164" spans="1:15" ht="23.25">
      <c r="A164" s="18" t="s">
        <v>7</v>
      </c>
      <c r="B164" s="36" t="s">
        <v>282</v>
      </c>
      <c r="C164" s="18" t="s">
        <v>7</v>
      </c>
      <c r="D164" s="19"/>
      <c r="E164" s="27"/>
      <c r="F164" s="19"/>
      <c r="G164" s="27"/>
      <c r="H164" s="19"/>
      <c r="I164" s="19"/>
      <c r="J164" s="19"/>
      <c r="K164" s="18" t="s">
        <v>7</v>
      </c>
      <c r="L164" s="18" t="s">
        <v>7</v>
      </c>
      <c r="M164" s="18" t="s">
        <v>7</v>
      </c>
      <c r="N164" s="13"/>
      <c r="O164" s="13"/>
    </row>
    <row r="165" spans="1:15">
      <c r="A165" s="14" t="s">
        <v>283</v>
      </c>
      <c r="B165" s="34" t="s">
        <v>284</v>
      </c>
      <c r="C165" s="14" t="s">
        <v>77</v>
      </c>
      <c r="D165" s="15">
        <v>10</v>
      </c>
      <c r="E165" s="25">
        <v>0</v>
      </c>
      <c r="F165" s="15">
        <f>D165*E165</f>
        <v>0</v>
      </c>
      <c r="G165" s="25">
        <v>0</v>
      </c>
      <c r="H165" s="15">
        <f>D165*G165</f>
        <v>0</v>
      </c>
      <c r="I165" s="15">
        <f>E165+G165</f>
        <v>0</v>
      </c>
      <c r="J165" s="15">
        <f>F165+H165</f>
        <v>0</v>
      </c>
      <c r="K165" s="14" t="s">
        <v>7</v>
      </c>
      <c r="L165" s="14" t="s">
        <v>65</v>
      </c>
      <c r="M165" s="14" t="s">
        <v>7</v>
      </c>
      <c r="N165" s="13"/>
      <c r="O165" s="13"/>
    </row>
    <row r="166" spans="1:15">
      <c r="A166" s="14" t="s">
        <v>285</v>
      </c>
      <c r="B166" s="34" t="s">
        <v>286</v>
      </c>
      <c r="C166" s="14" t="s">
        <v>77</v>
      </c>
      <c r="D166" s="15">
        <v>5</v>
      </c>
      <c r="E166" s="25">
        <v>0</v>
      </c>
      <c r="F166" s="15">
        <f>D166*E166</f>
        <v>0</v>
      </c>
      <c r="G166" s="25">
        <v>0</v>
      </c>
      <c r="H166" s="15">
        <f>D166*G166</f>
        <v>0</v>
      </c>
      <c r="I166" s="15">
        <f>E166+G166</f>
        <v>0</v>
      </c>
      <c r="J166" s="15">
        <f>F166+H166</f>
        <v>0</v>
      </c>
      <c r="K166" s="14" t="s">
        <v>7</v>
      </c>
      <c r="L166" s="14" t="s">
        <v>65</v>
      </c>
      <c r="M166" s="14" t="s">
        <v>7</v>
      </c>
      <c r="N166" s="13"/>
      <c r="O166" s="13"/>
    </row>
    <row r="167" spans="1:15" ht="23.25">
      <c r="A167" s="18" t="s">
        <v>7</v>
      </c>
      <c r="B167" s="36" t="s">
        <v>287</v>
      </c>
      <c r="C167" s="18" t="s">
        <v>7</v>
      </c>
      <c r="D167" s="19"/>
      <c r="E167" s="27"/>
      <c r="F167" s="19"/>
      <c r="G167" s="27"/>
      <c r="H167" s="19"/>
      <c r="I167" s="19"/>
      <c r="J167" s="19"/>
      <c r="K167" s="18" t="s">
        <v>7</v>
      </c>
      <c r="L167" s="18" t="s">
        <v>7</v>
      </c>
      <c r="M167" s="18" t="s">
        <v>7</v>
      </c>
      <c r="N167" s="13"/>
      <c r="O167" s="13"/>
    </row>
    <row r="168" spans="1:15">
      <c r="A168" s="14" t="s">
        <v>288</v>
      </c>
      <c r="B168" s="34" t="s">
        <v>289</v>
      </c>
      <c r="C168" s="14" t="s">
        <v>77</v>
      </c>
      <c r="D168" s="15">
        <v>1</v>
      </c>
      <c r="E168" s="25">
        <v>0</v>
      </c>
      <c r="F168" s="15">
        <f>D168*E168</f>
        <v>0</v>
      </c>
      <c r="G168" s="25">
        <v>0</v>
      </c>
      <c r="H168" s="15">
        <f>D168*G168</f>
        <v>0</v>
      </c>
      <c r="I168" s="15">
        <f>E168+G168</f>
        <v>0</v>
      </c>
      <c r="J168" s="15">
        <f>F168+H168</f>
        <v>0</v>
      </c>
      <c r="K168" s="14" t="s">
        <v>7</v>
      </c>
      <c r="L168" s="14" t="s">
        <v>65</v>
      </c>
      <c r="M168" s="14" t="s">
        <v>7</v>
      </c>
      <c r="N168" s="13"/>
      <c r="O168" s="13"/>
    </row>
    <row r="169" spans="1:15">
      <c r="A169" s="14" t="s">
        <v>290</v>
      </c>
      <c r="B169" s="34" t="s">
        <v>291</v>
      </c>
      <c r="C169" s="14" t="s">
        <v>77</v>
      </c>
      <c r="D169" s="15">
        <v>2</v>
      </c>
      <c r="E169" s="25">
        <v>0</v>
      </c>
      <c r="F169" s="15">
        <f>D169*E169</f>
        <v>0</v>
      </c>
      <c r="G169" s="25">
        <v>0</v>
      </c>
      <c r="H169" s="15">
        <f>D169*G169</f>
        <v>0</v>
      </c>
      <c r="I169" s="15">
        <f>E169+G169</f>
        <v>0</v>
      </c>
      <c r="J169" s="15">
        <f>F169+H169</f>
        <v>0</v>
      </c>
      <c r="K169" s="14" t="s">
        <v>7</v>
      </c>
      <c r="L169" s="14" t="s">
        <v>65</v>
      </c>
      <c r="M169" s="14" t="s">
        <v>7</v>
      </c>
      <c r="N169" s="13"/>
      <c r="O169" s="13"/>
    </row>
    <row r="170" spans="1:15" ht="23.25">
      <c r="A170" s="18" t="s">
        <v>7</v>
      </c>
      <c r="B170" s="36" t="s">
        <v>292</v>
      </c>
      <c r="C170" s="18" t="s">
        <v>7</v>
      </c>
      <c r="D170" s="19"/>
      <c r="E170" s="27"/>
      <c r="F170" s="19"/>
      <c r="G170" s="27"/>
      <c r="H170" s="19"/>
      <c r="I170" s="19"/>
      <c r="J170" s="19"/>
      <c r="K170" s="18" t="s">
        <v>7</v>
      </c>
      <c r="L170" s="18" t="s">
        <v>7</v>
      </c>
      <c r="M170" s="18" t="s">
        <v>7</v>
      </c>
      <c r="N170" s="13"/>
      <c r="O170" s="13"/>
    </row>
    <row r="171" spans="1:15">
      <c r="A171" s="14" t="s">
        <v>293</v>
      </c>
      <c r="B171" s="34" t="s">
        <v>294</v>
      </c>
      <c r="C171" s="14" t="s">
        <v>77</v>
      </c>
      <c r="D171" s="15">
        <v>1</v>
      </c>
      <c r="E171" s="25">
        <v>0</v>
      </c>
      <c r="F171" s="15">
        <f>D171*E171</f>
        <v>0</v>
      </c>
      <c r="G171" s="25">
        <v>0</v>
      </c>
      <c r="H171" s="15">
        <f>D171*G171</f>
        <v>0</v>
      </c>
      <c r="I171" s="15">
        <f t="shared" ref="I171:J175" si="22">E171+G171</f>
        <v>0</v>
      </c>
      <c r="J171" s="15">
        <f t="shared" si="22"/>
        <v>0</v>
      </c>
      <c r="K171" s="14" t="s">
        <v>7</v>
      </c>
      <c r="L171" s="14" t="s">
        <v>65</v>
      </c>
      <c r="M171" s="14" t="s">
        <v>7</v>
      </c>
      <c r="N171" s="13"/>
      <c r="O171" s="13"/>
    </row>
    <row r="172" spans="1:15">
      <c r="A172" s="14" t="s">
        <v>295</v>
      </c>
      <c r="B172" s="34" t="s">
        <v>296</v>
      </c>
      <c r="C172" s="14" t="s">
        <v>77</v>
      </c>
      <c r="D172" s="15">
        <v>5</v>
      </c>
      <c r="E172" s="25">
        <v>0</v>
      </c>
      <c r="F172" s="15">
        <f>D172*E172</f>
        <v>0</v>
      </c>
      <c r="G172" s="25">
        <v>0</v>
      </c>
      <c r="H172" s="15">
        <f>D172*G172</f>
        <v>0</v>
      </c>
      <c r="I172" s="15">
        <f t="shared" si="22"/>
        <v>0</v>
      </c>
      <c r="J172" s="15">
        <f t="shared" si="22"/>
        <v>0</v>
      </c>
      <c r="K172" s="14" t="s">
        <v>7</v>
      </c>
      <c r="L172" s="14" t="s">
        <v>65</v>
      </c>
      <c r="M172" s="14" t="s">
        <v>7</v>
      </c>
      <c r="N172" s="13"/>
      <c r="O172" s="13"/>
    </row>
    <row r="173" spans="1:15">
      <c r="A173" s="14" t="s">
        <v>297</v>
      </c>
      <c r="B173" s="34" t="s">
        <v>298</v>
      </c>
      <c r="C173" s="14" t="s">
        <v>77</v>
      </c>
      <c r="D173" s="15">
        <v>1</v>
      </c>
      <c r="E173" s="25">
        <v>0</v>
      </c>
      <c r="F173" s="15">
        <f>D173*E173</f>
        <v>0</v>
      </c>
      <c r="G173" s="25">
        <v>0</v>
      </c>
      <c r="H173" s="15">
        <f>D173*G173</f>
        <v>0</v>
      </c>
      <c r="I173" s="15">
        <f t="shared" si="22"/>
        <v>0</v>
      </c>
      <c r="J173" s="15">
        <f t="shared" si="22"/>
        <v>0</v>
      </c>
      <c r="K173" s="14" t="s">
        <v>7</v>
      </c>
      <c r="L173" s="14" t="s">
        <v>65</v>
      </c>
      <c r="M173" s="14" t="s">
        <v>7</v>
      </c>
      <c r="N173" s="13"/>
      <c r="O173" s="13"/>
    </row>
    <row r="174" spans="1:15">
      <c r="A174" s="14" t="s">
        <v>299</v>
      </c>
      <c r="B174" s="34" t="s">
        <v>300</v>
      </c>
      <c r="C174" s="14" t="s">
        <v>77</v>
      </c>
      <c r="D174" s="15">
        <v>1</v>
      </c>
      <c r="E174" s="25">
        <v>0</v>
      </c>
      <c r="F174" s="15">
        <f>D174*E174</f>
        <v>0</v>
      </c>
      <c r="G174" s="25">
        <v>0</v>
      </c>
      <c r="H174" s="15">
        <f>D174*G174</f>
        <v>0</v>
      </c>
      <c r="I174" s="15">
        <f t="shared" si="22"/>
        <v>0</v>
      </c>
      <c r="J174" s="15">
        <f t="shared" si="22"/>
        <v>0</v>
      </c>
      <c r="K174" s="14" t="s">
        <v>7</v>
      </c>
      <c r="L174" s="14" t="s">
        <v>65</v>
      </c>
      <c r="M174" s="14" t="s">
        <v>7</v>
      </c>
      <c r="N174" s="13"/>
      <c r="O174" s="13"/>
    </row>
    <row r="175" spans="1:15">
      <c r="A175" s="14" t="s">
        <v>301</v>
      </c>
      <c r="B175" s="34" t="s">
        <v>302</v>
      </c>
      <c r="C175" s="14" t="s">
        <v>77</v>
      </c>
      <c r="D175" s="15">
        <v>3</v>
      </c>
      <c r="E175" s="25">
        <v>0</v>
      </c>
      <c r="F175" s="15">
        <f>D175*E175</f>
        <v>0</v>
      </c>
      <c r="G175" s="25">
        <v>0</v>
      </c>
      <c r="H175" s="15">
        <f>D175*G175</f>
        <v>0</v>
      </c>
      <c r="I175" s="15">
        <f t="shared" si="22"/>
        <v>0</v>
      </c>
      <c r="J175" s="15">
        <f t="shared" si="22"/>
        <v>0</v>
      </c>
      <c r="K175" s="14" t="s">
        <v>7</v>
      </c>
      <c r="L175" s="14" t="s">
        <v>65</v>
      </c>
      <c r="M175" s="14" t="s">
        <v>7</v>
      </c>
      <c r="N175" s="13"/>
      <c r="O175" s="13"/>
    </row>
    <row r="176" spans="1:15" ht="23.25">
      <c r="A176" s="18" t="s">
        <v>7</v>
      </c>
      <c r="B176" s="36" t="s">
        <v>303</v>
      </c>
      <c r="C176" s="18" t="s">
        <v>7</v>
      </c>
      <c r="D176" s="19"/>
      <c r="E176" s="27"/>
      <c r="F176" s="19"/>
      <c r="G176" s="27"/>
      <c r="H176" s="19"/>
      <c r="I176" s="19"/>
      <c r="J176" s="19"/>
      <c r="K176" s="18" t="s">
        <v>7</v>
      </c>
      <c r="L176" s="18" t="s">
        <v>7</v>
      </c>
      <c r="M176" s="18" t="s">
        <v>7</v>
      </c>
      <c r="N176" s="13"/>
      <c r="O176" s="13"/>
    </row>
    <row r="177" spans="1:15">
      <c r="A177" s="14" t="s">
        <v>304</v>
      </c>
      <c r="B177" s="34" t="s">
        <v>305</v>
      </c>
      <c r="C177" s="14" t="s">
        <v>77</v>
      </c>
      <c r="D177" s="15">
        <v>1</v>
      </c>
      <c r="E177" s="25">
        <v>0</v>
      </c>
      <c r="F177" s="15">
        <f>D177*E177</f>
        <v>0</v>
      </c>
      <c r="G177" s="25">
        <v>0</v>
      </c>
      <c r="H177" s="15">
        <f>D177*G177</f>
        <v>0</v>
      </c>
      <c r="I177" s="15">
        <f>E177+G177</f>
        <v>0</v>
      </c>
      <c r="J177" s="15">
        <f>F177+H177</f>
        <v>0</v>
      </c>
      <c r="K177" s="14" t="s">
        <v>7</v>
      </c>
      <c r="L177" s="14" t="s">
        <v>65</v>
      </c>
      <c r="M177" s="14" t="s">
        <v>7</v>
      </c>
      <c r="N177" s="13"/>
      <c r="O177" s="13"/>
    </row>
    <row r="178" spans="1:15" ht="23.25">
      <c r="A178" s="18" t="s">
        <v>7</v>
      </c>
      <c r="B178" s="36" t="s">
        <v>306</v>
      </c>
      <c r="C178" s="18" t="s">
        <v>7</v>
      </c>
      <c r="D178" s="19"/>
      <c r="E178" s="27"/>
      <c r="F178" s="19"/>
      <c r="G178" s="27"/>
      <c r="H178" s="19"/>
      <c r="I178" s="19"/>
      <c r="J178" s="19"/>
      <c r="K178" s="18" t="s">
        <v>7</v>
      </c>
      <c r="L178" s="18" t="s">
        <v>7</v>
      </c>
      <c r="M178" s="18" t="s">
        <v>7</v>
      </c>
      <c r="N178" s="13"/>
      <c r="O178" s="13"/>
    </row>
    <row r="179" spans="1:15">
      <c r="A179" s="14" t="s">
        <v>307</v>
      </c>
      <c r="B179" s="34" t="s">
        <v>308</v>
      </c>
      <c r="C179" s="14" t="s">
        <v>77</v>
      </c>
      <c r="D179" s="15">
        <v>1</v>
      </c>
      <c r="E179" s="25">
        <v>0</v>
      </c>
      <c r="F179" s="15">
        <f>D179*E179</f>
        <v>0</v>
      </c>
      <c r="G179" s="25">
        <v>0</v>
      </c>
      <c r="H179" s="15">
        <f>D179*G179</f>
        <v>0</v>
      </c>
      <c r="I179" s="15">
        <f>E179+G179</f>
        <v>0</v>
      </c>
      <c r="J179" s="15">
        <f>F179+H179</f>
        <v>0</v>
      </c>
      <c r="K179" s="14" t="s">
        <v>7</v>
      </c>
      <c r="L179" s="14" t="s">
        <v>65</v>
      </c>
      <c r="M179" s="14" t="s">
        <v>7</v>
      </c>
      <c r="N179" s="13"/>
      <c r="O179" s="13"/>
    </row>
    <row r="180" spans="1:15" ht="23.25">
      <c r="A180" s="18" t="s">
        <v>7</v>
      </c>
      <c r="B180" s="36" t="s">
        <v>309</v>
      </c>
      <c r="C180" s="18" t="s">
        <v>7</v>
      </c>
      <c r="D180" s="19"/>
      <c r="E180" s="27"/>
      <c r="F180" s="19"/>
      <c r="G180" s="27"/>
      <c r="H180" s="19"/>
      <c r="I180" s="19"/>
      <c r="J180" s="19"/>
      <c r="K180" s="18" t="s">
        <v>7</v>
      </c>
      <c r="L180" s="18" t="s">
        <v>7</v>
      </c>
      <c r="M180" s="18" t="s">
        <v>7</v>
      </c>
      <c r="N180" s="13"/>
      <c r="O180" s="13"/>
    </row>
    <row r="181" spans="1:15">
      <c r="A181" s="14" t="s">
        <v>310</v>
      </c>
      <c r="B181" s="34" t="s">
        <v>311</v>
      </c>
      <c r="C181" s="14" t="s">
        <v>77</v>
      </c>
      <c r="D181" s="15">
        <v>6</v>
      </c>
      <c r="E181" s="25">
        <v>0</v>
      </c>
      <c r="F181" s="15">
        <f>D181*E181</f>
        <v>0</v>
      </c>
      <c r="G181" s="25">
        <v>0</v>
      </c>
      <c r="H181" s="15">
        <f>D181*G181</f>
        <v>0</v>
      </c>
      <c r="I181" s="15">
        <f>E181+G181</f>
        <v>0</v>
      </c>
      <c r="J181" s="15">
        <f>F181+H181</f>
        <v>0</v>
      </c>
      <c r="K181" s="14" t="s">
        <v>7</v>
      </c>
      <c r="L181" s="14" t="s">
        <v>65</v>
      </c>
      <c r="M181" s="14" t="s">
        <v>7</v>
      </c>
      <c r="N181" s="13"/>
      <c r="O181" s="13"/>
    </row>
    <row r="182" spans="1:15">
      <c r="A182" s="14" t="s">
        <v>312</v>
      </c>
      <c r="B182" s="34" t="s">
        <v>313</v>
      </c>
      <c r="C182" s="14" t="s">
        <v>77</v>
      </c>
      <c r="D182" s="15">
        <v>8</v>
      </c>
      <c r="E182" s="25">
        <v>0</v>
      </c>
      <c r="F182" s="15">
        <f>D182*E182</f>
        <v>0</v>
      </c>
      <c r="G182" s="25">
        <v>0</v>
      </c>
      <c r="H182" s="15">
        <f>D182*G182</f>
        <v>0</v>
      </c>
      <c r="I182" s="15">
        <f>E182+G182</f>
        <v>0</v>
      </c>
      <c r="J182" s="15">
        <f>F182+H182</f>
        <v>0</v>
      </c>
      <c r="K182" s="14" t="s">
        <v>7</v>
      </c>
      <c r="L182" s="14" t="s">
        <v>65</v>
      </c>
      <c r="M182" s="14" t="s">
        <v>7</v>
      </c>
      <c r="N182" s="13"/>
      <c r="O182" s="13"/>
    </row>
    <row r="183" spans="1:15">
      <c r="A183" s="18" t="s">
        <v>7</v>
      </c>
      <c r="B183" s="36" t="s">
        <v>314</v>
      </c>
      <c r="C183" s="18" t="s">
        <v>7</v>
      </c>
      <c r="D183" s="19"/>
      <c r="E183" s="27"/>
      <c r="F183" s="19"/>
      <c r="G183" s="27"/>
      <c r="H183" s="19"/>
      <c r="I183" s="19"/>
      <c r="J183" s="19"/>
      <c r="K183" s="18" t="s">
        <v>7</v>
      </c>
      <c r="L183" s="18" t="s">
        <v>7</v>
      </c>
      <c r="M183" s="18" t="s">
        <v>7</v>
      </c>
      <c r="N183" s="13"/>
      <c r="O183" s="13"/>
    </row>
    <row r="184" spans="1:15">
      <c r="A184" s="14" t="s">
        <v>315</v>
      </c>
      <c r="B184" s="34" t="s">
        <v>316</v>
      </c>
      <c r="C184" s="14" t="s">
        <v>77</v>
      </c>
      <c r="D184" s="15">
        <v>50</v>
      </c>
      <c r="E184" s="25">
        <v>0</v>
      </c>
      <c r="F184" s="15">
        <f>D184*E184</f>
        <v>0</v>
      </c>
      <c r="G184" s="25">
        <v>0</v>
      </c>
      <c r="H184" s="15">
        <f>D184*G184</f>
        <v>0</v>
      </c>
      <c r="I184" s="15">
        <f>E184+G184</f>
        <v>0</v>
      </c>
      <c r="J184" s="15">
        <f>F184+H184</f>
        <v>0</v>
      </c>
      <c r="K184" s="14" t="s">
        <v>7</v>
      </c>
      <c r="L184" s="14" t="s">
        <v>65</v>
      </c>
      <c r="M184" s="14" t="s">
        <v>7</v>
      </c>
      <c r="N184" s="13"/>
      <c r="O184" s="13"/>
    </row>
    <row r="185" spans="1:15">
      <c r="A185" s="14" t="s">
        <v>317</v>
      </c>
      <c r="B185" s="34" t="s">
        <v>318</v>
      </c>
      <c r="C185" s="14" t="s">
        <v>77</v>
      </c>
      <c r="D185" s="15">
        <v>4</v>
      </c>
      <c r="E185" s="25">
        <v>0</v>
      </c>
      <c r="F185" s="15">
        <f>D185*E185</f>
        <v>0</v>
      </c>
      <c r="G185" s="25">
        <v>0</v>
      </c>
      <c r="H185" s="15">
        <f>D185*G185</f>
        <v>0</v>
      </c>
      <c r="I185" s="15">
        <f>E185+G185</f>
        <v>0</v>
      </c>
      <c r="J185" s="15">
        <f>F185+H185</f>
        <v>0</v>
      </c>
      <c r="K185" s="14" t="s">
        <v>7</v>
      </c>
      <c r="L185" s="14" t="s">
        <v>65</v>
      </c>
      <c r="M185" s="14" t="s">
        <v>7</v>
      </c>
      <c r="N185" s="13"/>
      <c r="O185" s="13"/>
    </row>
    <row r="186" spans="1:15">
      <c r="A186" s="18" t="s">
        <v>7</v>
      </c>
      <c r="B186" s="36" t="s">
        <v>319</v>
      </c>
      <c r="C186" s="18" t="s">
        <v>7</v>
      </c>
      <c r="D186" s="19"/>
      <c r="E186" s="27"/>
      <c r="F186" s="19"/>
      <c r="G186" s="27"/>
      <c r="H186" s="19"/>
      <c r="I186" s="19"/>
      <c r="J186" s="19"/>
      <c r="K186" s="18" t="s">
        <v>7</v>
      </c>
      <c r="L186" s="18" t="s">
        <v>7</v>
      </c>
      <c r="M186" s="18" t="s">
        <v>7</v>
      </c>
      <c r="N186" s="13"/>
      <c r="O186" s="13"/>
    </row>
    <row r="187" spans="1:15">
      <c r="A187" s="14" t="s">
        <v>320</v>
      </c>
      <c r="B187" s="34" t="s">
        <v>321</v>
      </c>
      <c r="C187" s="14" t="s">
        <v>77</v>
      </c>
      <c r="D187" s="15">
        <v>3</v>
      </c>
      <c r="E187" s="25">
        <v>0</v>
      </c>
      <c r="F187" s="15">
        <f>D187*E187</f>
        <v>0</v>
      </c>
      <c r="G187" s="25">
        <v>0</v>
      </c>
      <c r="H187" s="15">
        <f>D187*G187</f>
        <v>0</v>
      </c>
      <c r="I187" s="15">
        <f>E187+G187</f>
        <v>0</v>
      </c>
      <c r="J187" s="15">
        <f>F187+H187</f>
        <v>0</v>
      </c>
      <c r="K187" s="14" t="s">
        <v>7</v>
      </c>
      <c r="L187" s="14" t="s">
        <v>65</v>
      </c>
      <c r="M187" s="14" t="s">
        <v>7</v>
      </c>
      <c r="N187" s="13"/>
      <c r="O187" s="13"/>
    </row>
    <row r="188" spans="1:15">
      <c r="A188" s="18" t="s">
        <v>7</v>
      </c>
      <c r="B188" s="36" t="s">
        <v>322</v>
      </c>
      <c r="C188" s="18" t="s">
        <v>7</v>
      </c>
      <c r="D188" s="19"/>
      <c r="E188" s="27"/>
      <c r="F188" s="19"/>
      <c r="G188" s="27"/>
      <c r="H188" s="19"/>
      <c r="I188" s="19"/>
      <c r="J188" s="19"/>
      <c r="K188" s="18" t="s">
        <v>7</v>
      </c>
      <c r="L188" s="18" t="s">
        <v>7</v>
      </c>
      <c r="M188" s="18" t="s">
        <v>7</v>
      </c>
      <c r="N188" s="13"/>
      <c r="O188" s="13"/>
    </row>
    <row r="189" spans="1:15">
      <c r="A189" s="14" t="s">
        <v>323</v>
      </c>
      <c r="B189" s="34" t="s">
        <v>324</v>
      </c>
      <c r="C189" s="14" t="s">
        <v>77</v>
      </c>
      <c r="D189" s="15">
        <v>6</v>
      </c>
      <c r="E189" s="25">
        <v>0</v>
      </c>
      <c r="F189" s="15">
        <f>D189*E189</f>
        <v>0</v>
      </c>
      <c r="G189" s="25">
        <v>0</v>
      </c>
      <c r="H189" s="15">
        <f>D189*G189</f>
        <v>0</v>
      </c>
      <c r="I189" s="15">
        <f>E189+G189</f>
        <v>0</v>
      </c>
      <c r="J189" s="15">
        <f>F189+H189</f>
        <v>0</v>
      </c>
      <c r="K189" s="14" t="s">
        <v>7</v>
      </c>
      <c r="L189" s="14" t="s">
        <v>65</v>
      </c>
      <c r="M189" s="14" t="s">
        <v>7</v>
      </c>
      <c r="N189" s="13"/>
      <c r="O189" s="13"/>
    </row>
    <row r="190" spans="1:15">
      <c r="A190" s="14" t="s">
        <v>325</v>
      </c>
      <c r="B190" s="34" t="s">
        <v>326</v>
      </c>
      <c r="C190" s="14" t="s">
        <v>77</v>
      </c>
      <c r="D190" s="15">
        <v>8</v>
      </c>
      <c r="E190" s="25">
        <v>0</v>
      </c>
      <c r="F190" s="15">
        <f>D190*E190</f>
        <v>0</v>
      </c>
      <c r="G190" s="25">
        <v>0</v>
      </c>
      <c r="H190" s="15">
        <f>D190*G190</f>
        <v>0</v>
      </c>
      <c r="I190" s="15">
        <f>E190+G190</f>
        <v>0</v>
      </c>
      <c r="J190" s="15">
        <f>F190+H190</f>
        <v>0</v>
      </c>
      <c r="K190" s="14" t="s">
        <v>7</v>
      </c>
      <c r="L190" s="14" t="s">
        <v>65</v>
      </c>
      <c r="M190" s="14" t="s">
        <v>7</v>
      </c>
      <c r="N190" s="13"/>
      <c r="O190" s="13"/>
    </row>
    <row r="191" spans="1:15">
      <c r="A191" s="18" t="s">
        <v>7</v>
      </c>
      <c r="B191" s="36" t="s">
        <v>327</v>
      </c>
      <c r="C191" s="18" t="s">
        <v>7</v>
      </c>
      <c r="D191" s="19"/>
      <c r="E191" s="27"/>
      <c r="F191" s="19"/>
      <c r="G191" s="27"/>
      <c r="H191" s="19"/>
      <c r="I191" s="19"/>
      <c r="J191" s="19"/>
      <c r="K191" s="18" t="s">
        <v>7</v>
      </c>
      <c r="L191" s="18" t="s">
        <v>7</v>
      </c>
      <c r="M191" s="18" t="s">
        <v>7</v>
      </c>
      <c r="N191" s="13"/>
      <c r="O191" s="13"/>
    </row>
    <row r="192" spans="1:15">
      <c r="A192" s="14" t="s">
        <v>328</v>
      </c>
      <c r="B192" s="34" t="s">
        <v>329</v>
      </c>
      <c r="C192" s="14" t="s">
        <v>77</v>
      </c>
      <c r="D192" s="15">
        <v>6</v>
      </c>
      <c r="E192" s="25">
        <v>0</v>
      </c>
      <c r="F192" s="15">
        <f>D192*E192</f>
        <v>0</v>
      </c>
      <c r="G192" s="25">
        <v>0</v>
      </c>
      <c r="H192" s="15">
        <f>D192*G192</f>
        <v>0</v>
      </c>
      <c r="I192" s="15">
        <f>E192+G192</f>
        <v>0</v>
      </c>
      <c r="J192" s="15">
        <f>F192+H192</f>
        <v>0</v>
      </c>
      <c r="K192" s="14" t="s">
        <v>7</v>
      </c>
      <c r="L192" s="14" t="s">
        <v>65</v>
      </c>
      <c r="M192" s="14" t="s">
        <v>7</v>
      </c>
      <c r="N192" s="13"/>
      <c r="O192" s="13"/>
    </row>
    <row r="193" spans="1:15">
      <c r="A193" s="14" t="s">
        <v>330</v>
      </c>
      <c r="B193" s="34" t="s">
        <v>331</v>
      </c>
      <c r="C193" s="14" t="s">
        <v>77</v>
      </c>
      <c r="D193" s="15">
        <v>1</v>
      </c>
      <c r="E193" s="25">
        <v>0</v>
      </c>
      <c r="F193" s="15">
        <f>D193*E193</f>
        <v>0</v>
      </c>
      <c r="G193" s="25">
        <v>0</v>
      </c>
      <c r="H193" s="15">
        <f>D193*G193</f>
        <v>0</v>
      </c>
      <c r="I193" s="15">
        <f>E193+G193</f>
        <v>0</v>
      </c>
      <c r="J193" s="15">
        <f>F193+H193</f>
        <v>0</v>
      </c>
      <c r="K193" s="14" t="s">
        <v>7</v>
      </c>
      <c r="L193" s="14" t="s">
        <v>65</v>
      </c>
      <c r="M193" s="14" t="s">
        <v>7</v>
      </c>
      <c r="N193" s="13"/>
      <c r="O193" s="13"/>
    </row>
    <row r="194" spans="1:15" ht="23.25">
      <c r="A194" s="18" t="s">
        <v>7</v>
      </c>
      <c r="B194" s="36" t="s">
        <v>332</v>
      </c>
      <c r="C194" s="18" t="s">
        <v>7</v>
      </c>
      <c r="D194" s="19"/>
      <c r="E194" s="27"/>
      <c r="F194" s="19"/>
      <c r="G194" s="27"/>
      <c r="H194" s="19"/>
      <c r="I194" s="19"/>
      <c r="J194" s="19"/>
      <c r="K194" s="18" t="s">
        <v>7</v>
      </c>
      <c r="L194" s="18" t="s">
        <v>7</v>
      </c>
      <c r="M194" s="18" t="s">
        <v>7</v>
      </c>
      <c r="N194" s="13"/>
      <c r="O194" s="13"/>
    </row>
    <row r="195" spans="1:15">
      <c r="A195" s="14" t="s">
        <v>333</v>
      </c>
      <c r="B195" s="34" t="s">
        <v>334</v>
      </c>
      <c r="C195" s="14" t="s">
        <v>77</v>
      </c>
      <c r="D195" s="15">
        <v>4</v>
      </c>
      <c r="E195" s="25">
        <v>0</v>
      </c>
      <c r="F195" s="15">
        <f>D195*E195</f>
        <v>0</v>
      </c>
      <c r="G195" s="25">
        <v>0</v>
      </c>
      <c r="H195" s="15">
        <f>D195*G195</f>
        <v>0</v>
      </c>
      <c r="I195" s="15">
        <f>E195+G195</f>
        <v>0</v>
      </c>
      <c r="J195" s="15">
        <f>F195+H195</f>
        <v>0</v>
      </c>
      <c r="K195" s="14" t="s">
        <v>7</v>
      </c>
      <c r="L195" s="14" t="s">
        <v>65</v>
      </c>
      <c r="M195" s="14" t="s">
        <v>7</v>
      </c>
      <c r="N195" s="13"/>
      <c r="O195" s="13"/>
    </row>
    <row r="196" spans="1:15">
      <c r="A196" s="14" t="s">
        <v>335</v>
      </c>
      <c r="B196" s="34" t="s">
        <v>336</v>
      </c>
      <c r="C196" s="14" t="s">
        <v>89</v>
      </c>
      <c r="D196" s="15">
        <v>4.4000000000000004</v>
      </c>
      <c r="E196" s="25">
        <v>0</v>
      </c>
      <c r="F196" s="15">
        <f>D196*E196</f>
        <v>0</v>
      </c>
      <c r="G196" s="25">
        <v>0</v>
      </c>
      <c r="H196" s="15">
        <f>D196*G196</f>
        <v>0</v>
      </c>
      <c r="I196" s="15">
        <f>E196+G196</f>
        <v>0</v>
      </c>
      <c r="J196" s="15">
        <f>F196+H196</f>
        <v>0</v>
      </c>
      <c r="K196" s="14" t="s">
        <v>7</v>
      </c>
      <c r="L196" s="14" t="s">
        <v>65</v>
      </c>
      <c r="M196" s="14" t="s">
        <v>7</v>
      </c>
      <c r="N196" s="13"/>
      <c r="O196" s="13"/>
    </row>
    <row r="197" spans="1:15" ht="23.25">
      <c r="A197" s="20" t="s">
        <v>7</v>
      </c>
      <c r="B197" s="37" t="s">
        <v>337</v>
      </c>
      <c r="C197" s="20" t="s">
        <v>7</v>
      </c>
      <c r="D197" s="21"/>
      <c r="E197" s="28"/>
      <c r="F197" s="21">
        <f>SUM(F126:F196)</f>
        <v>0</v>
      </c>
      <c r="G197" s="28"/>
      <c r="H197" s="21">
        <f>SUM(H126:H196)</f>
        <v>0</v>
      </c>
      <c r="I197" s="21"/>
      <c r="J197" s="21">
        <f>SUM(J126:J196)</f>
        <v>0</v>
      </c>
      <c r="K197" s="20" t="s">
        <v>7</v>
      </c>
      <c r="L197" s="20" t="s">
        <v>7</v>
      </c>
      <c r="M197" s="20" t="s">
        <v>7</v>
      </c>
      <c r="N197" s="13"/>
      <c r="O197" s="13"/>
    </row>
    <row r="198" spans="1:15">
      <c r="A198" s="14" t="s">
        <v>7</v>
      </c>
      <c r="B198" s="34" t="s">
        <v>7</v>
      </c>
      <c r="C198" s="14" t="s">
        <v>7</v>
      </c>
      <c r="D198" s="15"/>
      <c r="E198" s="25"/>
      <c r="F198" s="15"/>
      <c r="G198" s="25"/>
      <c r="H198" s="15"/>
      <c r="I198" s="15">
        <f>E198+G198</f>
        <v>0</v>
      </c>
      <c r="J198" s="15">
        <f>F198+H198</f>
        <v>0</v>
      </c>
      <c r="K198" s="14" t="s">
        <v>7</v>
      </c>
      <c r="L198" s="14" t="s">
        <v>7</v>
      </c>
      <c r="M198" s="14" t="s">
        <v>7</v>
      </c>
      <c r="N198" s="13"/>
      <c r="O198" s="13"/>
    </row>
    <row r="199" spans="1:15">
      <c r="A199" s="14" t="s">
        <v>7</v>
      </c>
      <c r="B199" s="34" t="s">
        <v>7</v>
      </c>
      <c r="C199" s="14" t="s">
        <v>7</v>
      </c>
      <c r="D199" s="15"/>
      <c r="E199" s="25"/>
      <c r="F199" s="15"/>
      <c r="G199" s="25"/>
      <c r="H199" s="15"/>
      <c r="I199" s="15">
        <f>E199+G199</f>
        <v>0</v>
      </c>
      <c r="J199" s="15">
        <f>F199+H199</f>
        <v>0</v>
      </c>
      <c r="K199" s="14" t="s">
        <v>7</v>
      </c>
      <c r="L199" s="14" t="s">
        <v>7</v>
      </c>
      <c r="M199" s="14" t="s">
        <v>7</v>
      </c>
      <c r="N199" s="13"/>
      <c r="O199" s="13"/>
    </row>
    <row r="200" spans="1:15">
      <c r="A200" s="20" t="s">
        <v>7</v>
      </c>
      <c r="B200" s="37" t="s">
        <v>338</v>
      </c>
      <c r="C200" s="20" t="s">
        <v>7</v>
      </c>
      <c r="D200" s="21"/>
      <c r="E200" s="28"/>
      <c r="F200" s="21"/>
      <c r="G200" s="28"/>
      <c r="H200" s="21"/>
      <c r="I200" s="21"/>
      <c r="J200" s="21"/>
      <c r="K200" s="20" t="s">
        <v>7</v>
      </c>
      <c r="L200" s="20" t="s">
        <v>7</v>
      </c>
      <c r="M200" s="20" t="s">
        <v>7</v>
      </c>
      <c r="N200" s="13"/>
      <c r="O200" s="13"/>
    </row>
    <row r="201" spans="1:15">
      <c r="A201" s="18" t="s">
        <v>7</v>
      </c>
      <c r="B201" s="36" t="s">
        <v>339</v>
      </c>
      <c r="C201" s="18" t="s">
        <v>7</v>
      </c>
      <c r="D201" s="19"/>
      <c r="E201" s="27"/>
      <c r="F201" s="19"/>
      <c r="G201" s="27"/>
      <c r="H201" s="19"/>
      <c r="I201" s="19"/>
      <c r="J201" s="19"/>
      <c r="K201" s="18" t="s">
        <v>7</v>
      </c>
      <c r="L201" s="18" t="s">
        <v>7</v>
      </c>
      <c r="M201" s="18" t="s">
        <v>7</v>
      </c>
      <c r="N201" s="13"/>
      <c r="O201" s="13"/>
    </row>
    <row r="202" spans="1:15" ht="20.25">
      <c r="A202" s="14" t="s">
        <v>340</v>
      </c>
      <c r="B202" s="34" t="s">
        <v>341</v>
      </c>
      <c r="C202" s="14" t="s">
        <v>77</v>
      </c>
      <c r="D202" s="15">
        <v>14</v>
      </c>
      <c r="E202" s="25">
        <v>0</v>
      </c>
      <c r="F202" s="15">
        <f>D202*E202</f>
        <v>0</v>
      </c>
      <c r="G202" s="25">
        <v>0</v>
      </c>
      <c r="H202" s="15">
        <f>D202*G202</f>
        <v>0</v>
      </c>
      <c r="I202" s="15">
        <f t="shared" ref="I202:J204" si="23">E202+G202</f>
        <v>0</v>
      </c>
      <c r="J202" s="15">
        <f t="shared" si="23"/>
        <v>0</v>
      </c>
      <c r="K202" s="14" t="s">
        <v>7</v>
      </c>
      <c r="L202" s="14" t="s">
        <v>65</v>
      </c>
      <c r="M202" s="14" t="s">
        <v>7</v>
      </c>
      <c r="N202" s="13"/>
      <c r="O202" s="13"/>
    </row>
    <row r="203" spans="1:15" ht="20.25">
      <c r="A203" s="14" t="s">
        <v>342</v>
      </c>
      <c r="B203" s="34" t="s">
        <v>343</v>
      </c>
      <c r="C203" s="14" t="s">
        <v>77</v>
      </c>
      <c r="D203" s="15">
        <v>32</v>
      </c>
      <c r="E203" s="25">
        <v>0</v>
      </c>
      <c r="F203" s="15">
        <f>D203*E203</f>
        <v>0</v>
      </c>
      <c r="G203" s="25">
        <v>0</v>
      </c>
      <c r="H203" s="15">
        <f>D203*G203</f>
        <v>0</v>
      </c>
      <c r="I203" s="15">
        <f t="shared" si="23"/>
        <v>0</v>
      </c>
      <c r="J203" s="15">
        <f t="shared" si="23"/>
        <v>0</v>
      </c>
      <c r="K203" s="14" t="s">
        <v>7</v>
      </c>
      <c r="L203" s="14" t="s">
        <v>65</v>
      </c>
      <c r="M203" s="14" t="s">
        <v>7</v>
      </c>
      <c r="N203" s="13"/>
      <c r="O203" s="13"/>
    </row>
    <row r="204" spans="1:15" ht="20.25">
      <c r="A204" s="14" t="s">
        <v>344</v>
      </c>
      <c r="B204" s="34" t="s">
        <v>345</v>
      </c>
      <c r="C204" s="14" t="s">
        <v>77</v>
      </c>
      <c r="D204" s="15">
        <v>1</v>
      </c>
      <c r="E204" s="25">
        <v>0</v>
      </c>
      <c r="F204" s="15">
        <f>D204*E204</f>
        <v>0</v>
      </c>
      <c r="G204" s="25">
        <v>0</v>
      </c>
      <c r="H204" s="15">
        <f>D204*G204</f>
        <v>0</v>
      </c>
      <c r="I204" s="15">
        <f t="shared" si="23"/>
        <v>0</v>
      </c>
      <c r="J204" s="15">
        <f t="shared" si="23"/>
        <v>0</v>
      </c>
      <c r="K204" s="14" t="s">
        <v>7</v>
      </c>
      <c r="L204" s="14" t="s">
        <v>65</v>
      </c>
      <c r="M204" s="14" t="s">
        <v>7</v>
      </c>
      <c r="N204" s="13"/>
      <c r="O204" s="13"/>
    </row>
    <row r="205" spans="1:15">
      <c r="A205" s="18" t="s">
        <v>7</v>
      </c>
      <c r="B205" s="36" t="s">
        <v>346</v>
      </c>
      <c r="C205" s="18" t="s">
        <v>7</v>
      </c>
      <c r="D205" s="19"/>
      <c r="E205" s="27"/>
      <c r="F205" s="19"/>
      <c r="G205" s="27"/>
      <c r="H205" s="19"/>
      <c r="I205" s="19"/>
      <c r="J205" s="19"/>
      <c r="K205" s="18" t="s">
        <v>7</v>
      </c>
      <c r="L205" s="18" t="s">
        <v>7</v>
      </c>
      <c r="M205" s="18" t="s">
        <v>7</v>
      </c>
      <c r="N205" s="13"/>
      <c r="O205" s="13"/>
    </row>
    <row r="206" spans="1:15">
      <c r="A206" s="14" t="s">
        <v>347</v>
      </c>
      <c r="B206" s="34" t="s">
        <v>348</v>
      </c>
      <c r="C206" s="14" t="s">
        <v>89</v>
      </c>
      <c r="D206" s="15">
        <v>162</v>
      </c>
      <c r="E206" s="25">
        <v>0</v>
      </c>
      <c r="F206" s="15">
        <f>D206*E206</f>
        <v>0</v>
      </c>
      <c r="G206" s="25">
        <v>0</v>
      </c>
      <c r="H206" s="15">
        <f>D206*G206</f>
        <v>0</v>
      </c>
      <c r="I206" s="15">
        <f>E206+G206</f>
        <v>0</v>
      </c>
      <c r="J206" s="15">
        <f>F206+H206</f>
        <v>0</v>
      </c>
      <c r="K206" s="14" t="s">
        <v>7</v>
      </c>
      <c r="L206" s="14" t="s">
        <v>65</v>
      </c>
      <c r="M206" s="14" t="s">
        <v>7</v>
      </c>
      <c r="N206" s="13"/>
      <c r="O206" s="13"/>
    </row>
    <row r="207" spans="1:15" ht="23.25">
      <c r="A207" s="18" t="s">
        <v>7</v>
      </c>
      <c r="B207" s="36" t="s">
        <v>349</v>
      </c>
      <c r="C207" s="18" t="s">
        <v>7</v>
      </c>
      <c r="D207" s="19"/>
      <c r="E207" s="27"/>
      <c r="F207" s="19"/>
      <c r="G207" s="27"/>
      <c r="H207" s="19"/>
      <c r="I207" s="19"/>
      <c r="J207" s="19"/>
      <c r="K207" s="18" t="s">
        <v>7</v>
      </c>
      <c r="L207" s="18" t="s">
        <v>7</v>
      </c>
      <c r="M207" s="18" t="s">
        <v>7</v>
      </c>
      <c r="N207" s="13"/>
      <c r="O207" s="13"/>
    </row>
    <row r="208" spans="1:15">
      <c r="A208" s="14" t="s">
        <v>350</v>
      </c>
      <c r="B208" s="34" t="s">
        <v>351</v>
      </c>
      <c r="C208" s="14" t="s">
        <v>89</v>
      </c>
      <c r="D208" s="15">
        <v>286</v>
      </c>
      <c r="E208" s="25">
        <v>0</v>
      </c>
      <c r="F208" s="15">
        <f>D208*E208</f>
        <v>0</v>
      </c>
      <c r="G208" s="25">
        <v>0</v>
      </c>
      <c r="H208" s="15">
        <f>D208*G208</f>
        <v>0</v>
      </c>
      <c r="I208" s="15">
        <f>E208+G208</f>
        <v>0</v>
      </c>
      <c r="J208" s="15">
        <f>F208+H208</f>
        <v>0</v>
      </c>
      <c r="K208" s="14" t="s">
        <v>7</v>
      </c>
      <c r="L208" s="14" t="s">
        <v>65</v>
      </c>
      <c r="M208" s="14" t="s">
        <v>7</v>
      </c>
      <c r="N208" s="13"/>
      <c r="O208" s="13"/>
    </row>
    <row r="209" spans="1:15">
      <c r="A209" s="18" t="s">
        <v>7</v>
      </c>
      <c r="B209" s="36" t="s">
        <v>352</v>
      </c>
      <c r="C209" s="18" t="s">
        <v>7</v>
      </c>
      <c r="D209" s="19"/>
      <c r="E209" s="27"/>
      <c r="F209" s="19"/>
      <c r="G209" s="27"/>
      <c r="H209" s="19"/>
      <c r="I209" s="19"/>
      <c r="J209" s="19"/>
      <c r="K209" s="18" t="s">
        <v>7</v>
      </c>
      <c r="L209" s="18" t="s">
        <v>7</v>
      </c>
      <c r="M209" s="18" t="s">
        <v>7</v>
      </c>
      <c r="N209" s="13"/>
      <c r="O209" s="13"/>
    </row>
    <row r="210" spans="1:15">
      <c r="A210" s="14" t="s">
        <v>353</v>
      </c>
      <c r="B210" s="34" t="s">
        <v>354</v>
      </c>
      <c r="C210" s="14" t="s">
        <v>89</v>
      </c>
      <c r="D210" s="15">
        <v>442</v>
      </c>
      <c r="E210" s="25">
        <v>0</v>
      </c>
      <c r="F210" s="15">
        <f>D210*E210</f>
        <v>0</v>
      </c>
      <c r="G210" s="25">
        <v>0</v>
      </c>
      <c r="H210" s="15">
        <f>D210*G210</f>
        <v>0</v>
      </c>
      <c r="I210" s="15">
        <f>E210+G210</f>
        <v>0</v>
      </c>
      <c r="J210" s="15">
        <f>F210+H210</f>
        <v>0</v>
      </c>
      <c r="K210" s="14" t="s">
        <v>7</v>
      </c>
      <c r="L210" s="14" t="s">
        <v>65</v>
      </c>
      <c r="M210" s="14" t="s">
        <v>7</v>
      </c>
      <c r="N210" s="13"/>
      <c r="O210" s="13"/>
    </row>
    <row r="211" spans="1:15">
      <c r="A211" s="18" t="s">
        <v>7</v>
      </c>
      <c r="B211" s="36" t="s">
        <v>355</v>
      </c>
      <c r="C211" s="18" t="s">
        <v>7</v>
      </c>
      <c r="D211" s="19"/>
      <c r="E211" s="27"/>
      <c r="F211" s="19"/>
      <c r="G211" s="27"/>
      <c r="H211" s="19"/>
      <c r="I211" s="19"/>
      <c r="J211" s="19"/>
      <c r="K211" s="18" t="s">
        <v>7</v>
      </c>
      <c r="L211" s="18" t="s">
        <v>7</v>
      </c>
      <c r="M211" s="18" t="s">
        <v>7</v>
      </c>
      <c r="N211" s="13"/>
      <c r="O211" s="13"/>
    </row>
    <row r="212" spans="1:15">
      <c r="A212" s="14" t="s">
        <v>356</v>
      </c>
      <c r="B212" s="34" t="s">
        <v>357</v>
      </c>
      <c r="C212" s="14" t="s">
        <v>77</v>
      </c>
      <c r="D212" s="15">
        <v>15</v>
      </c>
      <c r="E212" s="25">
        <v>0</v>
      </c>
      <c r="F212" s="15">
        <f>D212*E212</f>
        <v>0</v>
      </c>
      <c r="G212" s="25">
        <v>0</v>
      </c>
      <c r="H212" s="15">
        <f>D212*G212</f>
        <v>0</v>
      </c>
      <c r="I212" s="15">
        <f>E212+G212</f>
        <v>0</v>
      </c>
      <c r="J212" s="15">
        <f>F212+H212</f>
        <v>0</v>
      </c>
      <c r="K212" s="14" t="s">
        <v>7</v>
      </c>
      <c r="L212" s="14" t="s">
        <v>65</v>
      </c>
      <c r="M212" s="14" t="s">
        <v>7</v>
      </c>
      <c r="N212" s="13"/>
      <c r="O212" s="13"/>
    </row>
    <row r="213" spans="1:15" ht="20.25">
      <c r="A213" s="14" t="s">
        <v>358</v>
      </c>
      <c r="B213" s="34" t="s">
        <v>359</v>
      </c>
      <c r="C213" s="14" t="s">
        <v>77</v>
      </c>
      <c r="D213" s="15">
        <v>6</v>
      </c>
      <c r="E213" s="25">
        <v>0</v>
      </c>
      <c r="F213" s="15">
        <f>D213*E213</f>
        <v>0</v>
      </c>
      <c r="G213" s="25">
        <v>0</v>
      </c>
      <c r="H213" s="15">
        <f>D213*G213</f>
        <v>0</v>
      </c>
      <c r="I213" s="15">
        <f>E213+G213</f>
        <v>0</v>
      </c>
      <c r="J213" s="15">
        <f>F213+H213</f>
        <v>0</v>
      </c>
      <c r="K213" s="14" t="s">
        <v>7</v>
      </c>
      <c r="L213" s="14" t="s">
        <v>65</v>
      </c>
      <c r="M213" s="14" t="s">
        <v>7</v>
      </c>
      <c r="N213" s="13"/>
      <c r="O213" s="13"/>
    </row>
    <row r="214" spans="1:15">
      <c r="A214" s="18" t="s">
        <v>7</v>
      </c>
      <c r="B214" s="36" t="s">
        <v>360</v>
      </c>
      <c r="C214" s="18" t="s">
        <v>7</v>
      </c>
      <c r="D214" s="19"/>
      <c r="E214" s="27"/>
      <c r="F214" s="19"/>
      <c r="G214" s="27"/>
      <c r="H214" s="19"/>
      <c r="I214" s="19"/>
      <c r="J214" s="19"/>
      <c r="K214" s="18" t="s">
        <v>7</v>
      </c>
      <c r="L214" s="18" t="s">
        <v>7</v>
      </c>
      <c r="M214" s="18" t="s">
        <v>7</v>
      </c>
      <c r="N214" s="13"/>
      <c r="O214" s="13"/>
    </row>
    <row r="215" spans="1:15" ht="20.25">
      <c r="A215" s="14" t="s">
        <v>361</v>
      </c>
      <c r="B215" s="34" t="s">
        <v>362</v>
      </c>
      <c r="C215" s="14" t="s">
        <v>77</v>
      </c>
      <c r="D215" s="15">
        <v>9</v>
      </c>
      <c r="E215" s="25">
        <v>0</v>
      </c>
      <c r="F215" s="15">
        <f>D215*E215</f>
        <v>0</v>
      </c>
      <c r="G215" s="25">
        <v>0</v>
      </c>
      <c r="H215" s="15">
        <f>D215*G215</f>
        <v>0</v>
      </c>
      <c r="I215" s="15">
        <f t="shared" ref="I215:J217" si="24">E215+G215</f>
        <v>0</v>
      </c>
      <c r="J215" s="15">
        <f t="shared" si="24"/>
        <v>0</v>
      </c>
      <c r="K215" s="14" t="s">
        <v>7</v>
      </c>
      <c r="L215" s="14" t="s">
        <v>65</v>
      </c>
      <c r="M215" s="14" t="s">
        <v>7</v>
      </c>
      <c r="N215" s="13"/>
      <c r="O215" s="13"/>
    </row>
    <row r="216" spans="1:15">
      <c r="A216" s="14" t="s">
        <v>363</v>
      </c>
      <c r="B216" s="34" t="s">
        <v>364</v>
      </c>
      <c r="C216" s="14" t="s">
        <v>77</v>
      </c>
      <c r="D216" s="15">
        <v>9</v>
      </c>
      <c r="E216" s="25">
        <v>0</v>
      </c>
      <c r="F216" s="15">
        <f>D216*E216</f>
        <v>0</v>
      </c>
      <c r="G216" s="25">
        <v>0</v>
      </c>
      <c r="H216" s="15">
        <f>D216*G216</f>
        <v>0</v>
      </c>
      <c r="I216" s="15">
        <f t="shared" si="24"/>
        <v>0</v>
      </c>
      <c r="J216" s="15">
        <f t="shared" si="24"/>
        <v>0</v>
      </c>
      <c r="K216" s="14" t="s">
        <v>7</v>
      </c>
      <c r="L216" s="14" t="s">
        <v>65</v>
      </c>
      <c r="M216" s="14" t="s">
        <v>7</v>
      </c>
      <c r="N216" s="13"/>
      <c r="O216" s="13"/>
    </row>
    <row r="217" spans="1:15" ht="20.25">
      <c r="A217" s="14" t="s">
        <v>365</v>
      </c>
      <c r="B217" s="34" t="s">
        <v>366</v>
      </c>
      <c r="C217" s="14" t="s">
        <v>77</v>
      </c>
      <c r="D217" s="15">
        <v>9</v>
      </c>
      <c r="E217" s="25">
        <v>0</v>
      </c>
      <c r="F217" s="15">
        <f>D217*E217</f>
        <v>0</v>
      </c>
      <c r="G217" s="25">
        <v>0</v>
      </c>
      <c r="H217" s="15">
        <f>D217*G217</f>
        <v>0</v>
      </c>
      <c r="I217" s="15">
        <f t="shared" si="24"/>
        <v>0</v>
      </c>
      <c r="J217" s="15">
        <f t="shared" si="24"/>
        <v>0</v>
      </c>
      <c r="K217" s="14" t="s">
        <v>7</v>
      </c>
      <c r="L217" s="14" t="s">
        <v>65</v>
      </c>
      <c r="M217" s="14" t="s">
        <v>7</v>
      </c>
      <c r="N217" s="13"/>
      <c r="O217" s="13"/>
    </row>
    <row r="218" spans="1:15" ht="23.25">
      <c r="A218" s="18" t="s">
        <v>7</v>
      </c>
      <c r="B218" s="36" t="s">
        <v>367</v>
      </c>
      <c r="C218" s="18" t="s">
        <v>7</v>
      </c>
      <c r="D218" s="19"/>
      <c r="E218" s="27"/>
      <c r="F218" s="19"/>
      <c r="G218" s="27"/>
      <c r="H218" s="19"/>
      <c r="I218" s="19"/>
      <c r="J218" s="19"/>
      <c r="K218" s="18" t="s">
        <v>7</v>
      </c>
      <c r="L218" s="18" t="s">
        <v>7</v>
      </c>
      <c r="M218" s="18" t="s">
        <v>7</v>
      </c>
      <c r="N218" s="13"/>
      <c r="O218" s="13"/>
    </row>
    <row r="219" spans="1:15">
      <c r="A219" s="14" t="s">
        <v>368</v>
      </c>
      <c r="B219" s="34" t="s">
        <v>369</v>
      </c>
      <c r="C219" s="14" t="s">
        <v>77</v>
      </c>
      <c r="D219" s="15">
        <v>5</v>
      </c>
      <c r="E219" s="25">
        <v>0</v>
      </c>
      <c r="F219" s="15">
        <f>D219*E219</f>
        <v>0</v>
      </c>
      <c r="G219" s="25">
        <v>0</v>
      </c>
      <c r="H219" s="15">
        <f>D219*G219</f>
        <v>0</v>
      </c>
      <c r="I219" s="15">
        <f>E219+G219</f>
        <v>0</v>
      </c>
      <c r="J219" s="15">
        <f>F219+H219</f>
        <v>0</v>
      </c>
      <c r="K219" s="14" t="s">
        <v>7</v>
      </c>
      <c r="L219" s="14" t="s">
        <v>65</v>
      </c>
      <c r="M219" s="14" t="s">
        <v>7</v>
      </c>
      <c r="N219" s="13"/>
      <c r="O219" s="13"/>
    </row>
    <row r="220" spans="1:15">
      <c r="A220" s="18" t="s">
        <v>7</v>
      </c>
      <c r="B220" s="36" t="s">
        <v>370</v>
      </c>
      <c r="C220" s="18" t="s">
        <v>7</v>
      </c>
      <c r="D220" s="19"/>
      <c r="E220" s="27"/>
      <c r="F220" s="19"/>
      <c r="G220" s="27"/>
      <c r="H220" s="19"/>
      <c r="I220" s="19"/>
      <c r="J220" s="19"/>
      <c r="K220" s="18" t="s">
        <v>7</v>
      </c>
      <c r="L220" s="18" t="s">
        <v>7</v>
      </c>
      <c r="M220" s="18" t="s">
        <v>7</v>
      </c>
      <c r="N220" s="13"/>
      <c r="O220" s="13"/>
    </row>
    <row r="221" spans="1:15">
      <c r="A221" s="14" t="s">
        <v>371</v>
      </c>
      <c r="B221" s="34" t="s">
        <v>372</v>
      </c>
      <c r="C221" s="14" t="s">
        <v>77</v>
      </c>
      <c r="D221" s="15">
        <v>10</v>
      </c>
      <c r="E221" s="25">
        <v>0</v>
      </c>
      <c r="F221" s="15">
        <f>D221*E221</f>
        <v>0</v>
      </c>
      <c r="G221" s="25">
        <v>0</v>
      </c>
      <c r="H221" s="15">
        <f>D221*G221</f>
        <v>0</v>
      </c>
      <c r="I221" s="15">
        <f>E221+G221</f>
        <v>0</v>
      </c>
      <c r="J221" s="15">
        <f>F221+H221</f>
        <v>0</v>
      </c>
      <c r="K221" s="14" t="s">
        <v>7</v>
      </c>
      <c r="L221" s="14" t="s">
        <v>65</v>
      </c>
      <c r="M221" s="14" t="s">
        <v>7</v>
      </c>
      <c r="N221" s="13"/>
      <c r="O221" s="13"/>
    </row>
    <row r="222" spans="1:15">
      <c r="A222" s="18" t="s">
        <v>7</v>
      </c>
      <c r="B222" s="36" t="s">
        <v>373</v>
      </c>
      <c r="C222" s="18" t="s">
        <v>7</v>
      </c>
      <c r="D222" s="19"/>
      <c r="E222" s="27"/>
      <c r="F222" s="19"/>
      <c r="G222" s="27"/>
      <c r="H222" s="19"/>
      <c r="I222" s="19"/>
      <c r="J222" s="19"/>
      <c r="K222" s="18" t="s">
        <v>7</v>
      </c>
      <c r="L222" s="18" t="s">
        <v>7</v>
      </c>
      <c r="M222" s="18" t="s">
        <v>7</v>
      </c>
      <c r="N222" s="13"/>
      <c r="O222" s="13"/>
    </row>
    <row r="223" spans="1:15">
      <c r="A223" s="14" t="s">
        <v>374</v>
      </c>
      <c r="B223" s="34" t="s">
        <v>375</v>
      </c>
      <c r="C223" s="14" t="s">
        <v>77</v>
      </c>
      <c r="D223" s="15">
        <v>5</v>
      </c>
      <c r="E223" s="25">
        <v>0</v>
      </c>
      <c r="F223" s="15">
        <f>D223*E223</f>
        <v>0</v>
      </c>
      <c r="G223" s="25">
        <v>0</v>
      </c>
      <c r="H223" s="15">
        <f>D223*G223</f>
        <v>0</v>
      </c>
      <c r="I223" s="15">
        <f>E223+G223</f>
        <v>0</v>
      </c>
      <c r="J223" s="15">
        <f>F223+H223</f>
        <v>0</v>
      </c>
      <c r="K223" s="14" t="s">
        <v>7</v>
      </c>
      <c r="L223" s="14" t="s">
        <v>65</v>
      </c>
      <c r="M223" s="14" t="s">
        <v>7</v>
      </c>
      <c r="N223" s="13"/>
      <c r="O223" s="13"/>
    </row>
    <row r="224" spans="1:15">
      <c r="A224" s="20" t="s">
        <v>7</v>
      </c>
      <c r="B224" s="37" t="s">
        <v>376</v>
      </c>
      <c r="C224" s="20" t="s">
        <v>7</v>
      </c>
      <c r="D224" s="21"/>
      <c r="E224" s="28"/>
      <c r="F224" s="21">
        <f>SUM(F201:F223)</f>
        <v>0</v>
      </c>
      <c r="G224" s="28"/>
      <c r="H224" s="21">
        <f>SUM(H201:H223)</f>
        <v>0</v>
      </c>
      <c r="I224" s="21"/>
      <c r="J224" s="21">
        <f>SUM(J201:J223)</f>
        <v>0</v>
      </c>
      <c r="K224" s="20" t="s">
        <v>7</v>
      </c>
      <c r="L224" s="20" t="s">
        <v>7</v>
      </c>
      <c r="M224" s="20" t="s">
        <v>7</v>
      </c>
      <c r="N224" s="13"/>
      <c r="O224" s="13"/>
    </row>
    <row r="225" spans="1:15">
      <c r="A225" s="14" t="s">
        <v>7</v>
      </c>
      <c r="B225" s="34" t="s">
        <v>7</v>
      </c>
      <c r="C225" s="14" t="s">
        <v>7</v>
      </c>
      <c r="D225" s="15"/>
      <c r="E225" s="25"/>
      <c r="F225" s="15"/>
      <c r="G225" s="25"/>
      <c r="H225" s="15"/>
      <c r="I225" s="15">
        <f>E225+G225</f>
        <v>0</v>
      </c>
      <c r="J225" s="15">
        <f>F225+H225</f>
        <v>0</v>
      </c>
      <c r="K225" s="14" t="s">
        <v>7</v>
      </c>
      <c r="L225" s="14" t="s">
        <v>7</v>
      </c>
      <c r="M225" s="14" t="s">
        <v>7</v>
      </c>
      <c r="N225" s="13"/>
      <c r="O225" s="13"/>
    </row>
    <row r="226" spans="1:15">
      <c r="A226" s="14" t="s">
        <v>377</v>
      </c>
      <c r="B226" s="34" t="s">
        <v>378</v>
      </c>
      <c r="C226" s="14" t="s">
        <v>7</v>
      </c>
      <c r="D226" s="15"/>
      <c r="E226" s="25"/>
      <c r="F226" s="15">
        <f>P3+Parametry!B33/100*F182+Parametry!B33/100*F202+Parametry!B33/100*F203+Parametry!B33/100*F204+Parametry!B33/100*F208+Parametry!B33/100*F210+Parametry!B33/100*F216+Parametry!B33/100*F221+Parametry!B33/100*F223+Parametry!B33/100*F276+Parametry!B33/100*F277+Parametry!B33/100*F278+Parametry!B33/100*F279+Parametry!B33/100*F280+Parametry!B33/100*F281+Parametry!B33/100*F282</f>
        <v>0</v>
      </c>
      <c r="G226" s="25"/>
      <c r="H226" s="15"/>
      <c r="I226" s="15">
        <f>E226+G226</f>
        <v>0</v>
      </c>
      <c r="J226" s="15">
        <f>F226+H226</f>
        <v>0</v>
      </c>
      <c r="K226" s="14" t="s">
        <v>7</v>
      </c>
      <c r="L226" s="14" t="s">
        <v>7</v>
      </c>
      <c r="M226" s="14" t="s">
        <v>7</v>
      </c>
      <c r="N226" s="13"/>
      <c r="O226" s="13"/>
    </row>
    <row r="227" spans="1:15">
      <c r="A227" s="16" t="s">
        <v>7</v>
      </c>
      <c r="B227" s="35" t="s">
        <v>379</v>
      </c>
      <c r="C227" s="16" t="s">
        <v>7</v>
      </c>
      <c r="D227" s="17"/>
      <c r="E227" s="26"/>
      <c r="F227" s="17">
        <f>SUM(F13:F124,F126:F196,F198:F199,F201:F223,F225:F226)</f>
        <v>0</v>
      </c>
      <c r="G227" s="26"/>
      <c r="H227" s="17">
        <f>SUM(H13:H124,H126:H196,H198:H199,H201:H223,H225:H226)</f>
        <v>0</v>
      </c>
      <c r="I227" s="17"/>
      <c r="J227" s="17">
        <f>SUM(J13:J124,J126:J196,J198:J199,J201:J223,J225:J226)</f>
        <v>0</v>
      </c>
      <c r="K227" s="16" t="s">
        <v>7</v>
      </c>
      <c r="L227" s="16" t="s">
        <v>7</v>
      </c>
      <c r="M227" s="16" t="s">
        <v>7</v>
      </c>
      <c r="N227" s="13"/>
      <c r="O227" s="13"/>
    </row>
    <row r="228" spans="1:15">
      <c r="A228" s="14" t="s">
        <v>7</v>
      </c>
      <c r="B228" s="34" t="s">
        <v>7</v>
      </c>
      <c r="C228" s="14" t="s">
        <v>7</v>
      </c>
      <c r="D228" s="15"/>
      <c r="E228" s="25"/>
      <c r="F228" s="15"/>
      <c r="G228" s="25"/>
      <c r="H228" s="15"/>
      <c r="I228" s="15">
        <f t="shared" ref="I228:J230" si="25">E228+G228</f>
        <v>0</v>
      </c>
      <c r="J228" s="15">
        <f t="shared" si="25"/>
        <v>0</v>
      </c>
      <c r="K228" s="14" t="s">
        <v>7</v>
      </c>
      <c r="L228" s="14" t="s">
        <v>7</v>
      </c>
      <c r="M228" s="14" t="s">
        <v>7</v>
      </c>
      <c r="N228" s="13"/>
      <c r="O228" s="13"/>
    </row>
    <row r="229" spans="1:15">
      <c r="A229" s="14" t="s">
        <v>7</v>
      </c>
      <c r="B229" s="34" t="s">
        <v>7</v>
      </c>
      <c r="C229" s="14" t="s">
        <v>7</v>
      </c>
      <c r="D229" s="15"/>
      <c r="E229" s="25"/>
      <c r="F229" s="15"/>
      <c r="G229" s="25"/>
      <c r="H229" s="15"/>
      <c r="I229" s="15">
        <f t="shared" si="25"/>
        <v>0</v>
      </c>
      <c r="J229" s="15">
        <f t="shared" si="25"/>
        <v>0</v>
      </c>
      <c r="K229" s="14" t="s">
        <v>7</v>
      </c>
      <c r="L229" s="14" t="s">
        <v>7</v>
      </c>
      <c r="M229" s="14" t="s">
        <v>7</v>
      </c>
      <c r="N229" s="13"/>
      <c r="O229" s="13"/>
    </row>
    <row r="230" spans="1:15">
      <c r="A230" s="14" t="s">
        <v>7</v>
      </c>
      <c r="B230" s="34" t="s">
        <v>7</v>
      </c>
      <c r="C230" s="14" t="s">
        <v>7</v>
      </c>
      <c r="D230" s="15"/>
      <c r="E230" s="25"/>
      <c r="F230" s="15"/>
      <c r="G230" s="25"/>
      <c r="H230" s="15"/>
      <c r="I230" s="15">
        <f t="shared" si="25"/>
        <v>0</v>
      </c>
      <c r="J230" s="15">
        <f t="shared" si="25"/>
        <v>0</v>
      </c>
      <c r="K230" s="14" t="s">
        <v>7</v>
      </c>
      <c r="L230" s="14" t="s">
        <v>7</v>
      </c>
      <c r="M230" s="14" t="s">
        <v>7</v>
      </c>
      <c r="N230" s="13"/>
      <c r="O230" s="13"/>
    </row>
    <row r="231" spans="1:15">
      <c r="A231" s="16" t="s">
        <v>7</v>
      </c>
      <c r="B231" s="35" t="s">
        <v>380</v>
      </c>
      <c r="C231" s="16" t="s">
        <v>7</v>
      </c>
      <c r="D231" s="17"/>
      <c r="E231" s="26"/>
      <c r="F231" s="17"/>
      <c r="G231" s="26"/>
      <c r="H231" s="17"/>
      <c r="I231" s="17"/>
      <c r="J231" s="17"/>
      <c r="K231" s="16" t="s">
        <v>7</v>
      </c>
      <c r="L231" s="16" t="s">
        <v>7</v>
      </c>
      <c r="M231" s="16" t="s">
        <v>7</v>
      </c>
      <c r="N231" s="13"/>
      <c r="O231" s="13"/>
    </row>
    <row r="232" spans="1:15">
      <c r="A232" s="18" t="s">
        <v>7</v>
      </c>
      <c r="B232" s="36" t="s">
        <v>381</v>
      </c>
      <c r="C232" s="18" t="s">
        <v>7</v>
      </c>
      <c r="D232" s="19"/>
      <c r="E232" s="27"/>
      <c r="F232" s="19"/>
      <c r="G232" s="27"/>
      <c r="H232" s="19"/>
      <c r="I232" s="19"/>
      <c r="J232" s="19"/>
      <c r="K232" s="18" t="s">
        <v>7</v>
      </c>
      <c r="L232" s="18" t="s">
        <v>7</v>
      </c>
      <c r="M232" s="18" t="s">
        <v>7</v>
      </c>
      <c r="N232" s="13"/>
      <c r="O232" s="13"/>
    </row>
    <row r="233" spans="1:15">
      <c r="A233" s="18" t="s">
        <v>7</v>
      </c>
      <c r="B233" s="36" t="s">
        <v>382</v>
      </c>
      <c r="C233" s="18" t="s">
        <v>7</v>
      </c>
      <c r="D233" s="19"/>
      <c r="E233" s="27"/>
      <c r="F233" s="19"/>
      <c r="G233" s="27"/>
      <c r="H233" s="19"/>
      <c r="I233" s="19"/>
      <c r="J233" s="19"/>
      <c r="K233" s="18" t="s">
        <v>7</v>
      </c>
      <c r="L233" s="18" t="s">
        <v>7</v>
      </c>
      <c r="M233" s="18" t="s">
        <v>7</v>
      </c>
      <c r="N233" s="13"/>
      <c r="O233" s="13"/>
    </row>
    <row r="234" spans="1:15">
      <c r="A234" s="14" t="s">
        <v>383</v>
      </c>
      <c r="B234" s="34" t="s">
        <v>384</v>
      </c>
      <c r="C234" s="14" t="s">
        <v>77</v>
      </c>
      <c r="D234" s="15">
        <v>269</v>
      </c>
      <c r="E234" s="25">
        <v>0</v>
      </c>
      <c r="F234" s="15">
        <f>D234*E234</f>
        <v>0</v>
      </c>
      <c r="G234" s="25">
        <v>0</v>
      </c>
      <c r="H234" s="15">
        <f>D234*G234</f>
        <v>0</v>
      </c>
      <c r="I234" s="15">
        <f>E234+G234</f>
        <v>0</v>
      </c>
      <c r="J234" s="15">
        <f>F234+H234</f>
        <v>0</v>
      </c>
      <c r="K234" s="14" t="s">
        <v>7</v>
      </c>
      <c r="L234" s="14" t="s">
        <v>65</v>
      </c>
      <c r="M234" s="14" t="s">
        <v>7</v>
      </c>
      <c r="N234" s="13"/>
      <c r="O234" s="13"/>
    </row>
    <row r="235" spans="1:15">
      <c r="A235" s="18" t="s">
        <v>7</v>
      </c>
      <c r="B235" s="36" t="s">
        <v>381</v>
      </c>
      <c r="C235" s="18" t="s">
        <v>7</v>
      </c>
      <c r="D235" s="19"/>
      <c r="E235" s="27"/>
      <c r="F235" s="19"/>
      <c r="G235" s="27"/>
      <c r="H235" s="19"/>
      <c r="I235" s="19"/>
      <c r="J235" s="19"/>
      <c r="K235" s="18" t="s">
        <v>7</v>
      </c>
      <c r="L235" s="18" t="s">
        <v>7</v>
      </c>
      <c r="M235" s="18" t="s">
        <v>7</v>
      </c>
      <c r="N235" s="13"/>
      <c r="O235" s="13"/>
    </row>
    <row r="236" spans="1:15">
      <c r="A236" s="18" t="s">
        <v>7</v>
      </c>
      <c r="B236" s="36" t="s">
        <v>385</v>
      </c>
      <c r="C236" s="18" t="s">
        <v>7</v>
      </c>
      <c r="D236" s="19"/>
      <c r="E236" s="27"/>
      <c r="F236" s="19"/>
      <c r="G236" s="27"/>
      <c r="H236" s="19"/>
      <c r="I236" s="19"/>
      <c r="J236" s="19"/>
      <c r="K236" s="18" t="s">
        <v>7</v>
      </c>
      <c r="L236" s="18" t="s">
        <v>7</v>
      </c>
      <c r="M236" s="18" t="s">
        <v>7</v>
      </c>
      <c r="N236" s="13"/>
      <c r="O236" s="13"/>
    </row>
    <row r="237" spans="1:15">
      <c r="A237" s="14" t="s">
        <v>386</v>
      </c>
      <c r="B237" s="34" t="s">
        <v>387</v>
      </c>
      <c r="C237" s="14" t="s">
        <v>77</v>
      </c>
      <c r="D237" s="15">
        <v>4</v>
      </c>
      <c r="E237" s="25">
        <v>0</v>
      </c>
      <c r="F237" s="15">
        <f>D237*E237</f>
        <v>0</v>
      </c>
      <c r="G237" s="25">
        <v>0</v>
      </c>
      <c r="H237" s="15">
        <f>D237*G237</f>
        <v>0</v>
      </c>
      <c r="I237" s="15">
        <f>E237+G237</f>
        <v>0</v>
      </c>
      <c r="J237" s="15">
        <f>F237+H237</f>
        <v>0</v>
      </c>
      <c r="K237" s="14" t="s">
        <v>7</v>
      </c>
      <c r="L237" s="14" t="s">
        <v>65</v>
      </c>
      <c r="M237" s="14" t="s">
        <v>7</v>
      </c>
      <c r="N237" s="13"/>
      <c r="O237" s="13"/>
    </row>
    <row r="238" spans="1:15">
      <c r="A238" s="18" t="s">
        <v>7</v>
      </c>
      <c r="B238" s="36" t="s">
        <v>388</v>
      </c>
      <c r="C238" s="18" t="s">
        <v>7</v>
      </c>
      <c r="D238" s="19"/>
      <c r="E238" s="27"/>
      <c r="F238" s="19"/>
      <c r="G238" s="27"/>
      <c r="H238" s="19"/>
      <c r="I238" s="19"/>
      <c r="J238" s="19"/>
      <c r="K238" s="18" t="s">
        <v>7</v>
      </c>
      <c r="L238" s="18" t="s">
        <v>7</v>
      </c>
      <c r="M238" s="18" t="s">
        <v>7</v>
      </c>
      <c r="N238" s="13"/>
      <c r="O238" s="13"/>
    </row>
    <row r="239" spans="1:15">
      <c r="A239" s="18" t="s">
        <v>7</v>
      </c>
      <c r="B239" s="36" t="s">
        <v>389</v>
      </c>
      <c r="C239" s="18" t="s">
        <v>7</v>
      </c>
      <c r="D239" s="19"/>
      <c r="E239" s="27"/>
      <c r="F239" s="19"/>
      <c r="G239" s="27"/>
      <c r="H239" s="19"/>
      <c r="I239" s="19"/>
      <c r="J239" s="19"/>
      <c r="K239" s="18" t="s">
        <v>7</v>
      </c>
      <c r="L239" s="18" t="s">
        <v>7</v>
      </c>
      <c r="M239" s="18" t="s">
        <v>7</v>
      </c>
      <c r="N239" s="13"/>
      <c r="O239" s="13"/>
    </row>
    <row r="240" spans="1:15">
      <c r="A240" s="14" t="s">
        <v>390</v>
      </c>
      <c r="B240" s="34" t="s">
        <v>391</v>
      </c>
      <c r="C240" s="14" t="s">
        <v>89</v>
      </c>
      <c r="D240" s="15">
        <v>248</v>
      </c>
      <c r="E240" s="25">
        <v>0</v>
      </c>
      <c r="F240" s="15">
        <f>D240*E240</f>
        <v>0</v>
      </c>
      <c r="G240" s="25">
        <v>0</v>
      </c>
      <c r="H240" s="15">
        <f>D240*G240</f>
        <v>0</v>
      </c>
      <c r="I240" s="15">
        <f>E240+G240</f>
        <v>0</v>
      </c>
      <c r="J240" s="15">
        <f>F240+H240</f>
        <v>0</v>
      </c>
      <c r="K240" s="14" t="s">
        <v>7</v>
      </c>
      <c r="L240" s="14" t="s">
        <v>65</v>
      </c>
      <c r="M240" s="14" t="s">
        <v>7</v>
      </c>
      <c r="N240" s="13"/>
      <c r="O240" s="13"/>
    </row>
    <row r="241" spans="1:15">
      <c r="A241" s="14" t="s">
        <v>392</v>
      </c>
      <c r="B241" s="34" t="s">
        <v>393</v>
      </c>
      <c r="C241" s="14" t="s">
        <v>89</v>
      </c>
      <c r="D241" s="15">
        <v>84</v>
      </c>
      <c r="E241" s="25">
        <v>0</v>
      </c>
      <c r="F241" s="15">
        <f>D241*E241</f>
        <v>0</v>
      </c>
      <c r="G241" s="25">
        <v>0</v>
      </c>
      <c r="H241" s="15">
        <f>D241*G241</f>
        <v>0</v>
      </c>
      <c r="I241" s="15">
        <f>E241+G241</f>
        <v>0</v>
      </c>
      <c r="J241" s="15">
        <f>F241+H241</f>
        <v>0</v>
      </c>
      <c r="K241" s="14" t="s">
        <v>7</v>
      </c>
      <c r="L241" s="14" t="s">
        <v>65</v>
      </c>
      <c r="M241" s="14" t="s">
        <v>7</v>
      </c>
      <c r="N241" s="13"/>
      <c r="O241" s="13"/>
    </row>
    <row r="242" spans="1:15">
      <c r="A242" s="18" t="s">
        <v>7</v>
      </c>
      <c r="B242" s="36" t="s">
        <v>394</v>
      </c>
      <c r="C242" s="18" t="s">
        <v>7</v>
      </c>
      <c r="D242" s="19"/>
      <c r="E242" s="27"/>
      <c r="F242" s="19"/>
      <c r="G242" s="27"/>
      <c r="H242" s="19"/>
      <c r="I242" s="19"/>
      <c r="J242" s="19"/>
      <c r="K242" s="18" t="s">
        <v>7</v>
      </c>
      <c r="L242" s="18" t="s">
        <v>7</v>
      </c>
      <c r="M242" s="18" t="s">
        <v>7</v>
      </c>
      <c r="N242" s="13"/>
      <c r="O242" s="13"/>
    </row>
    <row r="243" spans="1:15">
      <c r="A243" s="14" t="s">
        <v>395</v>
      </c>
      <c r="B243" s="34" t="s">
        <v>396</v>
      </c>
      <c r="C243" s="14" t="s">
        <v>77</v>
      </c>
      <c r="D243" s="15">
        <v>2</v>
      </c>
      <c r="E243" s="25">
        <v>0</v>
      </c>
      <c r="F243" s="15">
        <f>D243*E243</f>
        <v>0</v>
      </c>
      <c r="G243" s="25">
        <v>0</v>
      </c>
      <c r="H243" s="15">
        <f>D243*G243</f>
        <v>0</v>
      </c>
      <c r="I243" s="15">
        <f>E243+G243</f>
        <v>0</v>
      </c>
      <c r="J243" s="15">
        <f>F243+H243</f>
        <v>0</v>
      </c>
      <c r="K243" s="14" t="s">
        <v>7</v>
      </c>
      <c r="L243" s="14" t="s">
        <v>65</v>
      </c>
      <c r="M243" s="14" t="s">
        <v>7</v>
      </c>
      <c r="N243" s="13"/>
      <c r="O243" s="13"/>
    </row>
    <row r="244" spans="1:15">
      <c r="A244" s="18" t="s">
        <v>7</v>
      </c>
      <c r="B244" s="36" t="s">
        <v>397</v>
      </c>
      <c r="C244" s="18" t="s">
        <v>7</v>
      </c>
      <c r="D244" s="19"/>
      <c r="E244" s="27"/>
      <c r="F244" s="19"/>
      <c r="G244" s="27"/>
      <c r="H244" s="19"/>
      <c r="I244" s="19"/>
      <c r="J244" s="19"/>
      <c r="K244" s="18" t="s">
        <v>7</v>
      </c>
      <c r="L244" s="18" t="s">
        <v>7</v>
      </c>
      <c r="M244" s="18" t="s">
        <v>7</v>
      </c>
      <c r="N244" s="13"/>
      <c r="O244" s="13"/>
    </row>
    <row r="245" spans="1:15">
      <c r="A245" s="14" t="s">
        <v>398</v>
      </c>
      <c r="B245" s="34" t="s">
        <v>399</v>
      </c>
      <c r="C245" s="14" t="s">
        <v>77</v>
      </c>
      <c r="D245" s="15">
        <v>6</v>
      </c>
      <c r="E245" s="25">
        <v>0</v>
      </c>
      <c r="F245" s="15">
        <f>D245*E245</f>
        <v>0</v>
      </c>
      <c r="G245" s="25">
        <v>0</v>
      </c>
      <c r="H245" s="15">
        <f>D245*G245</f>
        <v>0</v>
      </c>
      <c r="I245" s="15">
        <f>E245+G245</f>
        <v>0</v>
      </c>
      <c r="J245" s="15">
        <f>F245+H245</f>
        <v>0</v>
      </c>
      <c r="K245" s="14" t="s">
        <v>7</v>
      </c>
      <c r="L245" s="14" t="s">
        <v>65</v>
      </c>
      <c r="M245" s="14" t="s">
        <v>7</v>
      </c>
      <c r="N245" s="13"/>
      <c r="O245" s="13"/>
    </row>
    <row r="246" spans="1:15">
      <c r="A246" s="14" t="s">
        <v>400</v>
      </c>
      <c r="B246" s="34" t="s">
        <v>401</v>
      </c>
      <c r="C246" s="14" t="s">
        <v>77</v>
      </c>
      <c r="D246" s="15">
        <v>3</v>
      </c>
      <c r="E246" s="25">
        <v>0</v>
      </c>
      <c r="F246" s="15">
        <f>D246*E246</f>
        <v>0</v>
      </c>
      <c r="G246" s="25">
        <v>0</v>
      </c>
      <c r="H246" s="15">
        <f>D246*G246</f>
        <v>0</v>
      </c>
      <c r="I246" s="15">
        <f>E246+G246</f>
        <v>0</v>
      </c>
      <c r="J246" s="15">
        <f>F246+H246</f>
        <v>0</v>
      </c>
      <c r="K246" s="14" t="s">
        <v>7</v>
      </c>
      <c r="L246" s="14" t="s">
        <v>65</v>
      </c>
      <c r="M246" s="14" t="s">
        <v>7</v>
      </c>
      <c r="N246" s="13"/>
      <c r="O246" s="13"/>
    </row>
    <row r="247" spans="1:15" ht="23.25">
      <c r="A247" s="18" t="s">
        <v>7</v>
      </c>
      <c r="B247" s="36" t="s">
        <v>402</v>
      </c>
      <c r="C247" s="18" t="s">
        <v>7</v>
      </c>
      <c r="D247" s="19"/>
      <c r="E247" s="27"/>
      <c r="F247" s="19"/>
      <c r="G247" s="27"/>
      <c r="H247" s="19"/>
      <c r="I247" s="19"/>
      <c r="J247" s="19"/>
      <c r="K247" s="18" t="s">
        <v>7</v>
      </c>
      <c r="L247" s="18" t="s">
        <v>7</v>
      </c>
      <c r="M247" s="18" t="s">
        <v>7</v>
      </c>
      <c r="N247" s="13"/>
      <c r="O247" s="13"/>
    </row>
    <row r="248" spans="1:15">
      <c r="A248" s="14" t="s">
        <v>403</v>
      </c>
      <c r="B248" s="34" t="s">
        <v>401</v>
      </c>
      <c r="C248" s="14" t="s">
        <v>77</v>
      </c>
      <c r="D248" s="15">
        <v>2</v>
      </c>
      <c r="E248" s="25">
        <v>0</v>
      </c>
      <c r="F248" s="15">
        <f>D248*E248</f>
        <v>0</v>
      </c>
      <c r="G248" s="25">
        <v>0</v>
      </c>
      <c r="H248" s="15">
        <f>D248*G248</f>
        <v>0</v>
      </c>
      <c r="I248" s="15">
        <f>E248+G248</f>
        <v>0</v>
      </c>
      <c r="J248" s="15">
        <f>F248+H248</f>
        <v>0</v>
      </c>
      <c r="K248" s="14" t="s">
        <v>7</v>
      </c>
      <c r="L248" s="14" t="s">
        <v>65</v>
      </c>
      <c r="M248" s="14" t="s">
        <v>7</v>
      </c>
      <c r="N248" s="13"/>
      <c r="O248" s="13"/>
    </row>
    <row r="249" spans="1:15" ht="23.25">
      <c r="A249" s="18" t="s">
        <v>7</v>
      </c>
      <c r="B249" s="36" t="s">
        <v>404</v>
      </c>
      <c r="C249" s="18" t="s">
        <v>7</v>
      </c>
      <c r="D249" s="19"/>
      <c r="E249" s="27"/>
      <c r="F249" s="19"/>
      <c r="G249" s="27"/>
      <c r="H249" s="19"/>
      <c r="I249" s="19"/>
      <c r="J249" s="19"/>
      <c r="K249" s="18" t="s">
        <v>7</v>
      </c>
      <c r="L249" s="18" t="s">
        <v>7</v>
      </c>
      <c r="M249" s="18" t="s">
        <v>7</v>
      </c>
      <c r="N249" s="13"/>
      <c r="O249" s="13"/>
    </row>
    <row r="250" spans="1:15">
      <c r="A250" s="18" t="s">
        <v>7</v>
      </c>
      <c r="B250" s="36" t="s">
        <v>405</v>
      </c>
      <c r="C250" s="18" t="s">
        <v>7</v>
      </c>
      <c r="D250" s="19"/>
      <c r="E250" s="27"/>
      <c r="F250" s="19"/>
      <c r="G250" s="27"/>
      <c r="H250" s="19"/>
      <c r="I250" s="19"/>
      <c r="J250" s="19"/>
      <c r="K250" s="18" t="s">
        <v>7</v>
      </c>
      <c r="L250" s="18" t="s">
        <v>7</v>
      </c>
      <c r="M250" s="18" t="s">
        <v>7</v>
      </c>
      <c r="N250" s="13"/>
      <c r="O250" s="13"/>
    </row>
    <row r="251" spans="1:15">
      <c r="A251" s="14" t="s">
        <v>406</v>
      </c>
      <c r="B251" s="34" t="s">
        <v>391</v>
      </c>
      <c r="C251" s="14" t="s">
        <v>89</v>
      </c>
      <c r="D251" s="15">
        <v>320</v>
      </c>
      <c r="E251" s="25">
        <v>0</v>
      </c>
      <c r="F251" s="15">
        <f>D251*E251</f>
        <v>0</v>
      </c>
      <c r="G251" s="25">
        <v>0</v>
      </c>
      <c r="H251" s="15">
        <f>D251*G251</f>
        <v>0</v>
      </c>
      <c r="I251" s="15">
        <f>E251+G251</f>
        <v>0</v>
      </c>
      <c r="J251" s="15">
        <f>F251+H251</f>
        <v>0</v>
      </c>
      <c r="K251" s="14" t="s">
        <v>7</v>
      </c>
      <c r="L251" s="14" t="s">
        <v>65</v>
      </c>
      <c r="M251" s="14" t="s">
        <v>7</v>
      </c>
      <c r="N251" s="13"/>
      <c r="O251" s="13"/>
    </row>
    <row r="252" spans="1:15" ht="23.25">
      <c r="A252" s="18" t="s">
        <v>7</v>
      </c>
      <c r="B252" s="36" t="s">
        <v>407</v>
      </c>
      <c r="C252" s="18" t="s">
        <v>7</v>
      </c>
      <c r="D252" s="19"/>
      <c r="E252" s="27"/>
      <c r="F252" s="19"/>
      <c r="G252" s="27"/>
      <c r="H252" s="19"/>
      <c r="I252" s="19"/>
      <c r="J252" s="19"/>
      <c r="K252" s="18" t="s">
        <v>7</v>
      </c>
      <c r="L252" s="18" t="s">
        <v>7</v>
      </c>
      <c r="M252" s="18" t="s">
        <v>7</v>
      </c>
      <c r="N252" s="13"/>
      <c r="O252" s="13"/>
    </row>
    <row r="253" spans="1:15">
      <c r="A253" s="14" t="s">
        <v>408</v>
      </c>
      <c r="B253" s="34" t="s">
        <v>409</v>
      </c>
      <c r="C253" s="14" t="s">
        <v>64</v>
      </c>
      <c r="D253" s="15">
        <v>5</v>
      </c>
      <c r="E253" s="25">
        <v>0</v>
      </c>
      <c r="F253" s="15">
        <f>D253*E253</f>
        <v>0</v>
      </c>
      <c r="G253" s="25">
        <v>0</v>
      </c>
      <c r="H253" s="15">
        <f>D253*G253</f>
        <v>0</v>
      </c>
      <c r="I253" s="15">
        <f>E253+G253</f>
        <v>0</v>
      </c>
      <c r="J253" s="15">
        <f>F253+H253</f>
        <v>0</v>
      </c>
      <c r="K253" s="14" t="s">
        <v>7</v>
      </c>
      <c r="L253" s="14" t="s">
        <v>65</v>
      </c>
      <c r="M253" s="14" t="s">
        <v>7</v>
      </c>
      <c r="N253" s="13"/>
      <c r="O253" s="13"/>
    </row>
    <row r="254" spans="1:15" ht="23.25">
      <c r="A254" s="18" t="s">
        <v>7</v>
      </c>
      <c r="B254" s="36" t="s">
        <v>410</v>
      </c>
      <c r="C254" s="18" t="s">
        <v>7</v>
      </c>
      <c r="D254" s="19"/>
      <c r="E254" s="27"/>
      <c r="F254" s="19"/>
      <c r="G254" s="27"/>
      <c r="H254" s="19"/>
      <c r="I254" s="19"/>
      <c r="J254" s="19"/>
      <c r="K254" s="18" t="s">
        <v>7</v>
      </c>
      <c r="L254" s="18" t="s">
        <v>7</v>
      </c>
      <c r="M254" s="18" t="s">
        <v>7</v>
      </c>
      <c r="N254" s="13"/>
      <c r="O254" s="13"/>
    </row>
    <row r="255" spans="1:15">
      <c r="A255" s="14" t="s">
        <v>411</v>
      </c>
      <c r="B255" s="34" t="s">
        <v>412</v>
      </c>
      <c r="C255" s="14" t="s">
        <v>77</v>
      </c>
      <c r="D255" s="15">
        <v>38</v>
      </c>
      <c r="E255" s="25">
        <v>0</v>
      </c>
      <c r="F255" s="15">
        <f>D255*E255</f>
        <v>0</v>
      </c>
      <c r="G255" s="25">
        <v>0</v>
      </c>
      <c r="H255" s="15">
        <f>D255*G255</f>
        <v>0</v>
      </c>
      <c r="I255" s="15">
        <f>E255+G255</f>
        <v>0</v>
      </c>
      <c r="J255" s="15">
        <f>F255+H255</f>
        <v>0</v>
      </c>
      <c r="K255" s="14" t="s">
        <v>7</v>
      </c>
      <c r="L255" s="14" t="s">
        <v>65</v>
      </c>
      <c r="M255" s="14" t="s">
        <v>7</v>
      </c>
      <c r="N255" s="13"/>
      <c r="O255" s="13"/>
    </row>
    <row r="256" spans="1:15">
      <c r="A256" s="18" t="s">
        <v>7</v>
      </c>
      <c r="B256" s="36" t="s">
        <v>413</v>
      </c>
      <c r="C256" s="18" t="s">
        <v>7</v>
      </c>
      <c r="D256" s="19"/>
      <c r="E256" s="27"/>
      <c r="F256" s="19"/>
      <c r="G256" s="27"/>
      <c r="H256" s="19"/>
      <c r="I256" s="19"/>
      <c r="J256" s="19"/>
      <c r="K256" s="18" t="s">
        <v>7</v>
      </c>
      <c r="L256" s="18" t="s">
        <v>7</v>
      </c>
      <c r="M256" s="18" t="s">
        <v>7</v>
      </c>
      <c r="N256" s="13"/>
      <c r="O256" s="13"/>
    </row>
    <row r="257" spans="1:15">
      <c r="A257" s="14" t="s">
        <v>414</v>
      </c>
      <c r="B257" s="34" t="s">
        <v>415</v>
      </c>
      <c r="C257" s="14" t="s">
        <v>64</v>
      </c>
      <c r="D257" s="15">
        <v>42</v>
      </c>
      <c r="E257" s="25">
        <v>0</v>
      </c>
      <c r="F257" s="15">
        <f>D257*E257</f>
        <v>0</v>
      </c>
      <c r="G257" s="25">
        <v>0</v>
      </c>
      <c r="H257" s="15">
        <f>D257*G257</f>
        <v>0</v>
      </c>
      <c r="I257" s="15">
        <f>E257+G257</f>
        <v>0</v>
      </c>
      <c r="J257" s="15">
        <f>F257+H257</f>
        <v>0</v>
      </c>
      <c r="K257" s="14" t="s">
        <v>7</v>
      </c>
      <c r="L257" s="14" t="s">
        <v>65</v>
      </c>
      <c r="M257" s="14" t="s">
        <v>7</v>
      </c>
      <c r="N257" s="13"/>
      <c r="O257" s="13"/>
    </row>
    <row r="258" spans="1:15" ht="23.25">
      <c r="A258" s="18" t="s">
        <v>7</v>
      </c>
      <c r="B258" s="36" t="s">
        <v>416</v>
      </c>
      <c r="C258" s="18" t="s">
        <v>7</v>
      </c>
      <c r="D258" s="19"/>
      <c r="E258" s="27"/>
      <c r="F258" s="19"/>
      <c r="G258" s="27"/>
      <c r="H258" s="19"/>
      <c r="I258" s="19"/>
      <c r="J258" s="19"/>
      <c r="K258" s="18" t="s">
        <v>7</v>
      </c>
      <c r="L258" s="18" t="s">
        <v>7</v>
      </c>
      <c r="M258" s="18" t="s">
        <v>7</v>
      </c>
      <c r="N258" s="13"/>
      <c r="O258" s="13"/>
    </row>
    <row r="259" spans="1:15">
      <c r="A259" s="14" t="s">
        <v>417</v>
      </c>
      <c r="B259" s="34" t="s">
        <v>409</v>
      </c>
      <c r="C259" s="14" t="s">
        <v>64</v>
      </c>
      <c r="D259" s="15">
        <v>38</v>
      </c>
      <c r="E259" s="25">
        <v>0</v>
      </c>
      <c r="F259" s="15">
        <f>D259*E259</f>
        <v>0</v>
      </c>
      <c r="G259" s="25">
        <v>0</v>
      </c>
      <c r="H259" s="15">
        <f>D259*G259</f>
        <v>0</v>
      </c>
      <c r="I259" s="15">
        <f>E259+G259</f>
        <v>0</v>
      </c>
      <c r="J259" s="15">
        <f>F259+H259</f>
        <v>0</v>
      </c>
      <c r="K259" s="14" t="s">
        <v>7</v>
      </c>
      <c r="L259" s="14" t="s">
        <v>65</v>
      </c>
      <c r="M259" s="14" t="s">
        <v>7</v>
      </c>
      <c r="N259" s="13"/>
      <c r="O259" s="13"/>
    </row>
    <row r="260" spans="1:15" ht="23.25">
      <c r="A260" s="18" t="s">
        <v>7</v>
      </c>
      <c r="B260" s="36" t="s">
        <v>418</v>
      </c>
      <c r="C260" s="18" t="s">
        <v>7</v>
      </c>
      <c r="D260" s="19"/>
      <c r="E260" s="27"/>
      <c r="F260" s="19"/>
      <c r="G260" s="27"/>
      <c r="H260" s="19"/>
      <c r="I260" s="19"/>
      <c r="J260" s="19"/>
      <c r="K260" s="18" t="s">
        <v>7</v>
      </c>
      <c r="L260" s="18" t="s">
        <v>7</v>
      </c>
      <c r="M260" s="18" t="s">
        <v>7</v>
      </c>
      <c r="N260" s="13"/>
      <c r="O260" s="13"/>
    </row>
    <row r="261" spans="1:15">
      <c r="A261" s="14" t="s">
        <v>419</v>
      </c>
      <c r="B261" s="34" t="s">
        <v>420</v>
      </c>
      <c r="C261" s="14" t="s">
        <v>64</v>
      </c>
      <c r="D261" s="15">
        <v>42</v>
      </c>
      <c r="E261" s="25">
        <v>0</v>
      </c>
      <c r="F261" s="15">
        <f>D261*E261</f>
        <v>0</v>
      </c>
      <c r="G261" s="25">
        <v>0</v>
      </c>
      <c r="H261" s="15">
        <f>D261*G261</f>
        <v>0</v>
      </c>
      <c r="I261" s="15">
        <f>E261+G261</f>
        <v>0</v>
      </c>
      <c r="J261" s="15">
        <f>F261+H261</f>
        <v>0</v>
      </c>
      <c r="K261" s="14" t="s">
        <v>7</v>
      </c>
      <c r="L261" s="14" t="s">
        <v>65</v>
      </c>
      <c r="M261" s="14" t="s">
        <v>7</v>
      </c>
      <c r="N261" s="13"/>
      <c r="O261" s="13"/>
    </row>
    <row r="262" spans="1:15" ht="23.25">
      <c r="A262" s="18" t="s">
        <v>7</v>
      </c>
      <c r="B262" s="36" t="s">
        <v>421</v>
      </c>
      <c r="C262" s="18" t="s">
        <v>7</v>
      </c>
      <c r="D262" s="19"/>
      <c r="E262" s="27"/>
      <c r="F262" s="19"/>
      <c r="G262" s="27"/>
      <c r="H262" s="19"/>
      <c r="I262" s="19"/>
      <c r="J262" s="19"/>
      <c r="K262" s="18" t="s">
        <v>7</v>
      </c>
      <c r="L262" s="18" t="s">
        <v>7</v>
      </c>
      <c r="M262" s="18" t="s">
        <v>7</v>
      </c>
      <c r="N262" s="13"/>
      <c r="O262" s="13"/>
    </row>
    <row r="263" spans="1:15">
      <c r="A263" s="18" t="s">
        <v>7</v>
      </c>
      <c r="B263" s="36" t="s">
        <v>422</v>
      </c>
      <c r="C263" s="18" t="s">
        <v>7</v>
      </c>
      <c r="D263" s="19"/>
      <c r="E263" s="27"/>
      <c r="F263" s="19"/>
      <c r="G263" s="27"/>
      <c r="H263" s="19"/>
      <c r="I263" s="19"/>
      <c r="J263" s="19"/>
      <c r="K263" s="18" t="s">
        <v>7</v>
      </c>
      <c r="L263" s="18" t="s">
        <v>7</v>
      </c>
      <c r="M263" s="18" t="s">
        <v>7</v>
      </c>
      <c r="N263" s="13"/>
      <c r="O263" s="13"/>
    </row>
    <row r="264" spans="1:15">
      <c r="A264" s="14" t="s">
        <v>423</v>
      </c>
      <c r="B264" s="34" t="s">
        <v>424</v>
      </c>
      <c r="C264" s="14" t="s">
        <v>68</v>
      </c>
      <c r="D264" s="15">
        <v>1</v>
      </c>
      <c r="E264" s="25">
        <v>0</v>
      </c>
      <c r="F264" s="15">
        <f>D264*E264</f>
        <v>0</v>
      </c>
      <c r="G264" s="25">
        <v>0</v>
      </c>
      <c r="H264" s="15">
        <f>D264*G264</f>
        <v>0</v>
      </c>
      <c r="I264" s="15">
        <f>E264+G264</f>
        <v>0</v>
      </c>
      <c r="J264" s="15">
        <f>F264+H264</f>
        <v>0</v>
      </c>
      <c r="K264" s="14" t="s">
        <v>7</v>
      </c>
      <c r="L264" s="14" t="s">
        <v>65</v>
      </c>
      <c r="M264" s="14" t="s">
        <v>7</v>
      </c>
      <c r="N264" s="13"/>
      <c r="O264" s="13"/>
    </row>
    <row r="265" spans="1:15" ht="23.25">
      <c r="A265" s="18" t="s">
        <v>7</v>
      </c>
      <c r="B265" s="36" t="s">
        <v>425</v>
      </c>
      <c r="C265" s="18" t="s">
        <v>7</v>
      </c>
      <c r="D265" s="19"/>
      <c r="E265" s="27"/>
      <c r="F265" s="19"/>
      <c r="G265" s="27"/>
      <c r="H265" s="19"/>
      <c r="I265" s="19"/>
      <c r="J265" s="19"/>
      <c r="K265" s="18" t="s">
        <v>7</v>
      </c>
      <c r="L265" s="18" t="s">
        <v>7</v>
      </c>
      <c r="M265" s="18" t="s">
        <v>7</v>
      </c>
      <c r="N265" s="13"/>
      <c r="O265" s="13"/>
    </row>
    <row r="266" spans="1:15">
      <c r="A266" s="14" t="s">
        <v>426</v>
      </c>
      <c r="B266" s="34" t="s">
        <v>427</v>
      </c>
      <c r="C266" s="14" t="s">
        <v>428</v>
      </c>
      <c r="D266" s="15">
        <v>9.6</v>
      </c>
      <c r="E266" s="25">
        <v>0</v>
      </c>
      <c r="F266" s="15">
        <f>D266*E266</f>
        <v>0</v>
      </c>
      <c r="G266" s="25">
        <v>0</v>
      </c>
      <c r="H266" s="15">
        <f>D266*G266</f>
        <v>0</v>
      </c>
      <c r="I266" s="15">
        <f>E266+G266</f>
        <v>0</v>
      </c>
      <c r="J266" s="15">
        <f>F266+H266</f>
        <v>0</v>
      </c>
      <c r="K266" s="14" t="s">
        <v>7</v>
      </c>
      <c r="L266" s="14" t="s">
        <v>65</v>
      </c>
      <c r="M266" s="14" t="s">
        <v>65</v>
      </c>
      <c r="N266" s="13"/>
      <c r="O266" s="13"/>
    </row>
    <row r="267" spans="1:15">
      <c r="A267" s="14" t="s">
        <v>429</v>
      </c>
      <c r="B267" s="34" t="s">
        <v>430</v>
      </c>
      <c r="C267" s="14" t="s">
        <v>428</v>
      </c>
      <c r="D267" s="15">
        <v>2.4</v>
      </c>
      <c r="E267" s="25">
        <v>0</v>
      </c>
      <c r="F267" s="15">
        <f>D267*E267</f>
        <v>0</v>
      </c>
      <c r="G267" s="25">
        <v>0</v>
      </c>
      <c r="H267" s="15">
        <f>D267*G267</f>
        <v>0</v>
      </c>
      <c r="I267" s="15">
        <f>E267+G267</f>
        <v>0</v>
      </c>
      <c r="J267" s="15">
        <f>F267+H267</f>
        <v>0</v>
      </c>
      <c r="K267" s="14" t="s">
        <v>7</v>
      </c>
      <c r="L267" s="14" t="s">
        <v>65</v>
      </c>
      <c r="M267" s="14" t="s">
        <v>65</v>
      </c>
      <c r="N267" s="13"/>
      <c r="O267" s="13"/>
    </row>
    <row r="268" spans="1:15">
      <c r="A268" s="18" t="s">
        <v>7</v>
      </c>
      <c r="B268" s="36" t="s">
        <v>431</v>
      </c>
      <c r="C268" s="18" t="s">
        <v>7</v>
      </c>
      <c r="D268" s="19"/>
      <c r="E268" s="27"/>
      <c r="F268" s="19"/>
      <c r="G268" s="27"/>
      <c r="H268" s="19"/>
      <c r="I268" s="19"/>
      <c r="J268" s="19"/>
      <c r="K268" s="18" t="s">
        <v>7</v>
      </c>
      <c r="L268" s="18" t="s">
        <v>7</v>
      </c>
      <c r="M268" s="18" t="s">
        <v>7</v>
      </c>
      <c r="N268" s="13"/>
      <c r="O268" s="13"/>
    </row>
    <row r="269" spans="1:15">
      <c r="A269" s="14" t="s">
        <v>432</v>
      </c>
      <c r="B269" s="34" t="s">
        <v>433</v>
      </c>
      <c r="C269" s="14" t="s">
        <v>428</v>
      </c>
      <c r="D269" s="15">
        <v>2.4</v>
      </c>
      <c r="E269" s="25">
        <v>0</v>
      </c>
      <c r="F269" s="15">
        <f>D269*E269</f>
        <v>0</v>
      </c>
      <c r="G269" s="25">
        <v>0</v>
      </c>
      <c r="H269" s="15">
        <f>D269*G269</f>
        <v>0</v>
      </c>
      <c r="I269" s="15">
        <f>E269+G269</f>
        <v>0</v>
      </c>
      <c r="J269" s="15">
        <f>F269+H269</f>
        <v>0</v>
      </c>
      <c r="K269" s="14" t="s">
        <v>7</v>
      </c>
      <c r="L269" s="14" t="s">
        <v>65</v>
      </c>
      <c r="M269" s="14" t="s">
        <v>65</v>
      </c>
      <c r="N269" s="13"/>
      <c r="O269" s="13"/>
    </row>
    <row r="270" spans="1:15">
      <c r="A270" s="16" t="s">
        <v>7</v>
      </c>
      <c r="B270" s="35" t="s">
        <v>434</v>
      </c>
      <c r="C270" s="16" t="s">
        <v>7</v>
      </c>
      <c r="D270" s="17"/>
      <c r="E270" s="26"/>
      <c r="F270" s="17">
        <f>SUM(F232:F269)</f>
        <v>0</v>
      </c>
      <c r="G270" s="26"/>
      <c r="H270" s="17">
        <f>SUM(H232:H269)</f>
        <v>0</v>
      </c>
      <c r="I270" s="17"/>
      <c r="J270" s="17">
        <f>SUM(J232:J269)</f>
        <v>0</v>
      </c>
      <c r="K270" s="16" t="s">
        <v>7</v>
      </c>
      <c r="L270" s="16" t="s">
        <v>7</v>
      </c>
      <c r="M270" s="16" t="s">
        <v>7</v>
      </c>
      <c r="N270" s="13"/>
      <c r="O270" s="13"/>
    </row>
    <row r="271" spans="1:15">
      <c r="A271" s="14" t="s">
        <v>7</v>
      </c>
      <c r="B271" s="34" t="s">
        <v>7</v>
      </c>
      <c r="C271" s="14" t="s">
        <v>7</v>
      </c>
      <c r="D271" s="15"/>
      <c r="E271" s="25"/>
      <c r="F271" s="15"/>
      <c r="G271" s="25"/>
      <c r="H271" s="15"/>
      <c r="I271" s="15">
        <f t="shared" ref="I271:J273" si="26">E271+G271</f>
        <v>0</v>
      </c>
      <c r="J271" s="15">
        <f t="shared" si="26"/>
        <v>0</v>
      </c>
      <c r="K271" s="14" t="s">
        <v>7</v>
      </c>
      <c r="L271" s="14" t="s">
        <v>7</v>
      </c>
      <c r="M271" s="14" t="s">
        <v>7</v>
      </c>
      <c r="N271" s="13"/>
      <c r="O271" s="13"/>
    </row>
    <row r="272" spans="1:15">
      <c r="A272" s="14" t="s">
        <v>7</v>
      </c>
      <c r="B272" s="34" t="s">
        <v>7</v>
      </c>
      <c r="C272" s="14" t="s">
        <v>7</v>
      </c>
      <c r="D272" s="15"/>
      <c r="E272" s="25"/>
      <c r="F272" s="15"/>
      <c r="G272" s="25"/>
      <c r="H272" s="15"/>
      <c r="I272" s="15">
        <f t="shared" si="26"/>
        <v>0</v>
      </c>
      <c r="J272" s="15">
        <f t="shared" si="26"/>
        <v>0</v>
      </c>
      <c r="K272" s="14" t="s">
        <v>7</v>
      </c>
      <c r="L272" s="14" t="s">
        <v>7</v>
      </c>
      <c r="M272" s="14" t="s">
        <v>7</v>
      </c>
      <c r="N272" s="13"/>
      <c r="O272" s="13"/>
    </row>
    <row r="273" spans="1:15">
      <c r="A273" s="14" t="s">
        <v>7</v>
      </c>
      <c r="B273" s="34" t="s">
        <v>7</v>
      </c>
      <c r="C273" s="14" t="s">
        <v>7</v>
      </c>
      <c r="D273" s="15"/>
      <c r="E273" s="25"/>
      <c r="F273" s="15"/>
      <c r="G273" s="25"/>
      <c r="H273" s="15"/>
      <c r="I273" s="15">
        <f t="shared" si="26"/>
        <v>0</v>
      </c>
      <c r="J273" s="15">
        <f t="shared" si="26"/>
        <v>0</v>
      </c>
      <c r="K273" s="14" t="s">
        <v>7</v>
      </c>
      <c r="L273" s="14" t="s">
        <v>7</v>
      </c>
      <c r="M273" s="14" t="s">
        <v>7</v>
      </c>
      <c r="N273" s="13"/>
      <c r="O273" s="13"/>
    </row>
    <row r="274" spans="1:15">
      <c r="A274" s="16" t="s">
        <v>7</v>
      </c>
      <c r="B274" s="35" t="s">
        <v>435</v>
      </c>
      <c r="C274" s="16" t="s">
        <v>7</v>
      </c>
      <c r="D274" s="17"/>
      <c r="E274" s="26"/>
      <c r="F274" s="17"/>
      <c r="G274" s="26"/>
      <c r="H274" s="17"/>
      <c r="I274" s="17"/>
      <c r="J274" s="17"/>
      <c r="K274" s="16" t="s">
        <v>7</v>
      </c>
      <c r="L274" s="16" t="s">
        <v>7</v>
      </c>
      <c r="M274" s="16" t="s">
        <v>7</v>
      </c>
      <c r="N274" s="13"/>
      <c r="O274" s="13"/>
    </row>
    <row r="275" spans="1:15">
      <c r="A275" s="18" t="s">
        <v>7</v>
      </c>
      <c r="B275" s="36" t="s">
        <v>436</v>
      </c>
      <c r="C275" s="18" t="s">
        <v>7</v>
      </c>
      <c r="D275" s="19"/>
      <c r="E275" s="27"/>
      <c r="F275" s="19"/>
      <c r="G275" s="27"/>
      <c r="H275" s="19"/>
      <c r="I275" s="19"/>
      <c r="J275" s="19"/>
      <c r="K275" s="18" t="s">
        <v>7</v>
      </c>
      <c r="L275" s="18" t="s">
        <v>7</v>
      </c>
      <c r="M275" s="18" t="s">
        <v>7</v>
      </c>
      <c r="N275" s="13"/>
      <c r="O275" s="13"/>
    </row>
    <row r="276" spans="1:15" ht="20.25">
      <c r="A276" s="14" t="s">
        <v>437</v>
      </c>
      <c r="B276" s="34" t="s">
        <v>438</v>
      </c>
      <c r="C276" s="14" t="s">
        <v>439</v>
      </c>
      <c r="D276" s="15">
        <v>2</v>
      </c>
      <c r="E276" s="25">
        <v>0</v>
      </c>
      <c r="F276" s="15">
        <f t="shared" ref="F276:F286" si="27">D276*E276</f>
        <v>0</v>
      </c>
      <c r="G276" s="25">
        <v>0</v>
      </c>
      <c r="H276" s="15">
        <f t="shared" ref="H276:H286" si="28">D276*G276</f>
        <v>0</v>
      </c>
      <c r="I276" s="15">
        <f t="shared" ref="I276:I286" si="29">E276+G276</f>
        <v>0</v>
      </c>
      <c r="J276" s="15">
        <f t="shared" ref="J276:J286" si="30">F276+H276</f>
        <v>0</v>
      </c>
      <c r="K276" s="14" t="s">
        <v>7</v>
      </c>
      <c r="L276" s="14" t="s">
        <v>65</v>
      </c>
      <c r="M276" s="14" t="s">
        <v>7</v>
      </c>
      <c r="N276" s="13"/>
      <c r="O276" s="13"/>
    </row>
    <row r="277" spans="1:15">
      <c r="A277" s="14" t="s">
        <v>440</v>
      </c>
      <c r="B277" s="34" t="s">
        <v>441</v>
      </c>
      <c r="C277" s="14" t="s">
        <v>439</v>
      </c>
      <c r="D277" s="15">
        <v>10</v>
      </c>
      <c r="E277" s="25">
        <v>0</v>
      </c>
      <c r="F277" s="15">
        <f t="shared" si="27"/>
        <v>0</v>
      </c>
      <c r="G277" s="25">
        <v>0</v>
      </c>
      <c r="H277" s="15">
        <f t="shared" si="28"/>
        <v>0</v>
      </c>
      <c r="I277" s="15">
        <f t="shared" si="29"/>
        <v>0</v>
      </c>
      <c r="J277" s="15">
        <f t="shared" si="30"/>
        <v>0</v>
      </c>
      <c r="K277" s="14" t="s">
        <v>7</v>
      </c>
      <c r="L277" s="14" t="s">
        <v>65</v>
      </c>
      <c r="M277" s="14" t="s">
        <v>7</v>
      </c>
      <c r="N277" s="13"/>
      <c r="O277" s="13"/>
    </row>
    <row r="278" spans="1:15" ht="20.25">
      <c r="A278" s="14" t="s">
        <v>442</v>
      </c>
      <c r="B278" s="34" t="s">
        <v>443</v>
      </c>
      <c r="C278" s="14" t="s">
        <v>439</v>
      </c>
      <c r="D278" s="15">
        <v>12</v>
      </c>
      <c r="E278" s="25">
        <v>0</v>
      </c>
      <c r="F278" s="15">
        <f t="shared" si="27"/>
        <v>0</v>
      </c>
      <c r="G278" s="25">
        <v>0</v>
      </c>
      <c r="H278" s="15">
        <f t="shared" si="28"/>
        <v>0</v>
      </c>
      <c r="I278" s="15">
        <f t="shared" si="29"/>
        <v>0</v>
      </c>
      <c r="J278" s="15">
        <f t="shared" si="30"/>
        <v>0</v>
      </c>
      <c r="K278" s="14" t="s">
        <v>7</v>
      </c>
      <c r="L278" s="14" t="s">
        <v>65</v>
      </c>
      <c r="M278" s="14" t="s">
        <v>7</v>
      </c>
      <c r="N278" s="13"/>
      <c r="O278" s="13"/>
    </row>
    <row r="279" spans="1:15" ht="20.25">
      <c r="A279" s="14" t="s">
        <v>444</v>
      </c>
      <c r="B279" s="34" t="s">
        <v>445</v>
      </c>
      <c r="C279" s="14" t="s">
        <v>439</v>
      </c>
      <c r="D279" s="15">
        <v>16</v>
      </c>
      <c r="E279" s="25">
        <v>0</v>
      </c>
      <c r="F279" s="15">
        <f t="shared" si="27"/>
        <v>0</v>
      </c>
      <c r="G279" s="25">
        <v>0</v>
      </c>
      <c r="H279" s="15">
        <f t="shared" si="28"/>
        <v>0</v>
      </c>
      <c r="I279" s="15">
        <f t="shared" si="29"/>
        <v>0</v>
      </c>
      <c r="J279" s="15">
        <f t="shared" si="30"/>
        <v>0</v>
      </c>
      <c r="K279" s="14" t="s">
        <v>7</v>
      </c>
      <c r="L279" s="14" t="s">
        <v>65</v>
      </c>
      <c r="M279" s="14" t="s">
        <v>7</v>
      </c>
      <c r="N279" s="13"/>
      <c r="O279" s="13"/>
    </row>
    <row r="280" spans="1:15">
      <c r="A280" s="14" t="s">
        <v>446</v>
      </c>
      <c r="B280" s="34" t="s">
        <v>447</v>
      </c>
      <c r="C280" s="14" t="s">
        <v>439</v>
      </c>
      <c r="D280" s="15">
        <v>20</v>
      </c>
      <c r="E280" s="25">
        <v>0</v>
      </c>
      <c r="F280" s="15">
        <f t="shared" si="27"/>
        <v>0</v>
      </c>
      <c r="G280" s="25">
        <v>0</v>
      </c>
      <c r="H280" s="15">
        <f t="shared" si="28"/>
        <v>0</v>
      </c>
      <c r="I280" s="15">
        <f t="shared" si="29"/>
        <v>0</v>
      </c>
      <c r="J280" s="15">
        <f t="shared" si="30"/>
        <v>0</v>
      </c>
      <c r="K280" s="14" t="s">
        <v>7</v>
      </c>
      <c r="L280" s="14" t="s">
        <v>65</v>
      </c>
      <c r="M280" s="14" t="s">
        <v>7</v>
      </c>
      <c r="N280" s="13"/>
      <c r="O280" s="13"/>
    </row>
    <row r="281" spans="1:15">
      <c r="A281" s="14" t="s">
        <v>448</v>
      </c>
      <c r="B281" s="34" t="s">
        <v>449</v>
      </c>
      <c r="C281" s="14" t="s">
        <v>439</v>
      </c>
      <c r="D281" s="15">
        <v>6</v>
      </c>
      <c r="E281" s="25">
        <v>0</v>
      </c>
      <c r="F281" s="15">
        <f t="shared" si="27"/>
        <v>0</v>
      </c>
      <c r="G281" s="25">
        <v>0</v>
      </c>
      <c r="H281" s="15">
        <f t="shared" si="28"/>
        <v>0</v>
      </c>
      <c r="I281" s="15">
        <f t="shared" si="29"/>
        <v>0</v>
      </c>
      <c r="J281" s="15">
        <f t="shared" si="30"/>
        <v>0</v>
      </c>
      <c r="K281" s="14" t="s">
        <v>7</v>
      </c>
      <c r="L281" s="14" t="s">
        <v>65</v>
      </c>
      <c r="M281" s="14" t="s">
        <v>7</v>
      </c>
      <c r="N281" s="13"/>
      <c r="O281" s="13"/>
    </row>
    <row r="282" spans="1:15">
      <c r="A282" s="14" t="s">
        <v>450</v>
      </c>
      <c r="B282" s="34" t="s">
        <v>451</v>
      </c>
      <c r="C282" s="14" t="s">
        <v>439</v>
      </c>
      <c r="D282" s="15">
        <v>160</v>
      </c>
      <c r="E282" s="25">
        <v>0</v>
      </c>
      <c r="F282" s="15">
        <f t="shared" si="27"/>
        <v>0</v>
      </c>
      <c r="G282" s="25">
        <v>0</v>
      </c>
      <c r="H282" s="15">
        <f t="shared" si="28"/>
        <v>0</v>
      </c>
      <c r="I282" s="15">
        <f t="shared" si="29"/>
        <v>0</v>
      </c>
      <c r="J282" s="15">
        <f t="shared" si="30"/>
        <v>0</v>
      </c>
      <c r="K282" s="14" t="s">
        <v>7</v>
      </c>
      <c r="L282" s="14" t="s">
        <v>65</v>
      </c>
      <c r="M282" s="14" t="s">
        <v>7</v>
      </c>
      <c r="N282" s="13"/>
      <c r="O282" s="13"/>
    </row>
    <row r="283" spans="1:15" ht="39.75">
      <c r="A283" s="14" t="s">
        <v>452</v>
      </c>
      <c r="B283" s="34" t="s">
        <v>453</v>
      </c>
      <c r="C283" s="14" t="s">
        <v>439</v>
      </c>
      <c r="D283" s="15">
        <v>100</v>
      </c>
      <c r="E283" s="25">
        <v>0</v>
      </c>
      <c r="F283" s="15">
        <f t="shared" si="27"/>
        <v>0</v>
      </c>
      <c r="G283" s="25">
        <v>0</v>
      </c>
      <c r="H283" s="15">
        <f t="shared" si="28"/>
        <v>0</v>
      </c>
      <c r="I283" s="15">
        <f t="shared" si="29"/>
        <v>0</v>
      </c>
      <c r="J283" s="15">
        <f t="shared" si="30"/>
        <v>0</v>
      </c>
      <c r="K283" s="14" t="s">
        <v>7</v>
      </c>
      <c r="L283" s="14" t="s">
        <v>65</v>
      </c>
      <c r="M283" s="14" t="s">
        <v>7</v>
      </c>
      <c r="N283" s="13"/>
      <c r="O283" s="13"/>
    </row>
    <row r="284" spans="1:15">
      <c r="A284" s="14" t="s">
        <v>454</v>
      </c>
      <c r="B284" s="34" t="s">
        <v>455</v>
      </c>
      <c r="C284" s="14" t="s">
        <v>68</v>
      </c>
      <c r="D284" s="15">
        <v>1</v>
      </c>
      <c r="E284" s="25">
        <v>0</v>
      </c>
      <c r="F284" s="15">
        <f t="shared" si="27"/>
        <v>0</v>
      </c>
      <c r="G284" s="25">
        <v>0</v>
      </c>
      <c r="H284" s="15">
        <f t="shared" si="28"/>
        <v>0</v>
      </c>
      <c r="I284" s="15">
        <f t="shared" si="29"/>
        <v>0</v>
      </c>
      <c r="J284" s="15">
        <f t="shared" si="30"/>
        <v>0</v>
      </c>
      <c r="K284" s="14" t="s">
        <v>7</v>
      </c>
      <c r="L284" s="14" t="s">
        <v>65</v>
      </c>
      <c r="M284" s="14" t="s">
        <v>7</v>
      </c>
      <c r="N284" s="13"/>
      <c r="O284" s="13"/>
    </row>
    <row r="285" spans="1:15">
      <c r="A285" s="14" t="s">
        <v>456</v>
      </c>
      <c r="B285" s="34" t="s">
        <v>457</v>
      </c>
      <c r="C285" s="14" t="s">
        <v>439</v>
      </c>
      <c r="D285" s="15">
        <v>3</v>
      </c>
      <c r="E285" s="25">
        <v>0</v>
      </c>
      <c r="F285" s="15">
        <f t="shared" si="27"/>
        <v>0</v>
      </c>
      <c r="G285" s="25">
        <v>0</v>
      </c>
      <c r="H285" s="15">
        <f t="shared" si="28"/>
        <v>0</v>
      </c>
      <c r="I285" s="15">
        <f t="shared" si="29"/>
        <v>0</v>
      </c>
      <c r="J285" s="15">
        <f t="shared" si="30"/>
        <v>0</v>
      </c>
      <c r="K285" s="14" t="s">
        <v>7</v>
      </c>
      <c r="L285" s="14" t="s">
        <v>65</v>
      </c>
      <c r="M285" s="14" t="s">
        <v>7</v>
      </c>
      <c r="N285" s="13"/>
      <c r="O285" s="13"/>
    </row>
    <row r="286" spans="1:15" ht="20.25">
      <c r="A286" s="14" t="s">
        <v>458</v>
      </c>
      <c r="B286" s="34" t="s">
        <v>459</v>
      </c>
      <c r="C286" s="14" t="s">
        <v>439</v>
      </c>
      <c r="D286" s="15">
        <v>20</v>
      </c>
      <c r="E286" s="25">
        <v>0</v>
      </c>
      <c r="F286" s="15">
        <f t="shared" si="27"/>
        <v>0</v>
      </c>
      <c r="G286" s="25">
        <v>0</v>
      </c>
      <c r="H286" s="15">
        <f t="shared" si="28"/>
        <v>0</v>
      </c>
      <c r="I286" s="15">
        <f t="shared" si="29"/>
        <v>0</v>
      </c>
      <c r="J286" s="15">
        <f t="shared" si="30"/>
        <v>0</v>
      </c>
      <c r="K286" s="14" t="s">
        <v>7</v>
      </c>
      <c r="L286" s="14" t="s">
        <v>65</v>
      </c>
      <c r="M286" s="14" t="s">
        <v>7</v>
      </c>
      <c r="N286" s="13"/>
      <c r="O286" s="13"/>
    </row>
    <row r="287" spans="1:15">
      <c r="A287" s="18" t="s">
        <v>7</v>
      </c>
      <c r="B287" s="36" t="s">
        <v>460</v>
      </c>
      <c r="C287" s="18" t="s">
        <v>7</v>
      </c>
      <c r="D287" s="19"/>
      <c r="E287" s="27"/>
      <c r="F287" s="19"/>
      <c r="G287" s="27"/>
      <c r="H287" s="19"/>
      <c r="I287" s="19"/>
      <c r="J287" s="19"/>
      <c r="K287" s="18" t="s">
        <v>7</v>
      </c>
      <c r="L287" s="18" t="s">
        <v>7</v>
      </c>
      <c r="M287" s="18" t="s">
        <v>7</v>
      </c>
      <c r="N287" s="13"/>
      <c r="O287" s="13"/>
    </row>
    <row r="288" spans="1:15">
      <c r="A288" s="18" t="s">
        <v>7</v>
      </c>
      <c r="B288" s="36" t="s">
        <v>461</v>
      </c>
      <c r="C288" s="18" t="s">
        <v>7</v>
      </c>
      <c r="D288" s="19"/>
      <c r="E288" s="27"/>
      <c r="F288" s="19"/>
      <c r="G288" s="27"/>
      <c r="H288" s="19"/>
      <c r="I288" s="19"/>
      <c r="J288" s="19"/>
      <c r="K288" s="18" t="s">
        <v>7</v>
      </c>
      <c r="L288" s="18" t="s">
        <v>7</v>
      </c>
      <c r="M288" s="18" t="s">
        <v>7</v>
      </c>
      <c r="N288" s="13"/>
      <c r="O288" s="13"/>
    </row>
    <row r="289" spans="1:15">
      <c r="A289" s="14" t="s">
        <v>462</v>
      </c>
      <c r="B289" s="34" t="s">
        <v>463</v>
      </c>
      <c r="C289" s="14" t="s">
        <v>439</v>
      </c>
      <c r="D289" s="15">
        <v>30</v>
      </c>
      <c r="E289" s="25">
        <v>0</v>
      </c>
      <c r="F289" s="15">
        <f>D289*E289</f>
        <v>0</v>
      </c>
      <c r="G289" s="25">
        <v>0</v>
      </c>
      <c r="H289" s="15">
        <f>D289*G289</f>
        <v>0</v>
      </c>
      <c r="I289" s="15">
        <f>E289+G289</f>
        <v>0</v>
      </c>
      <c r="J289" s="15">
        <f>F289+H289</f>
        <v>0</v>
      </c>
      <c r="K289" s="14" t="s">
        <v>7</v>
      </c>
      <c r="L289" s="14" t="s">
        <v>65</v>
      </c>
      <c r="M289" s="14" t="s">
        <v>7</v>
      </c>
      <c r="N289" s="13"/>
      <c r="O289" s="13"/>
    </row>
    <row r="290" spans="1:15">
      <c r="A290" s="16" t="s">
        <v>7</v>
      </c>
      <c r="B290" s="35" t="s">
        <v>464</v>
      </c>
      <c r="C290" s="16" t="s">
        <v>7</v>
      </c>
      <c r="D290" s="17"/>
      <c r="E290" s="26"/>
      <c r="F290" s="17">
        <f>SUM(F275:F289)</f>
        <v>0</v>
      </c>
      <c r="G290" s="26"/>
      <c r="H290" s="17">
        <f>SUM(H275:H289)</f>
        <v>0</v>
      </c>
      <c r="I290" s="17"/>
      <c r="J290" s="17">
        <f>SUM(J275:J289)</f>
        <v>0</v>
      </c>
      <c r="K290" s="16" t="s">
        <v>7</v>
      </c>
      <c r="L290" s="16" t="s">
        <v>7</v>
      </c>
      <c r="M290" s="16" t="s">
        <v>7</v>
      </c>
      <c r="N290" s="13"/>
      <c r="O290" s="13"/>
    </row>
    <row r="291" spans="1:15">
      <c r="A291" s="14" t="s">
        <v>7</v>
      </c>
      <c r="B291" s="34" t="s">
        <v>7</v>
      </c>
      <c r="C291" s="14" t="s">
        <v>7</v>
      </c>
      <c r="D291" s="15"/>
      <c r="E291" s="25"/>
      <c r="F291" s="15"/>
      <c r="G291" s="25"/>
      <c r="H291" s="15"/>
      <c r="I291" s="15">
        <f t="shared" ref="I291:I299" si="31">E291+G291</f>
        <v>0</v>
      </c>
      <c r="J291" s="15">
        <f t="shared" ref="J291:J299" si="32">F291+H291</f>
        <v>0</v>
      </c>
      <c r="K291" s="14" t="s">
        <v>7</v>
      </c>
      <c r="L291" s="14" t="s">
        <v>7</v>
      </c>
      <c r="M291" s="14" t="s">
        <v>7</v>
      </c>
      <c r="N291" s="13"/>
      <c r="O291" s="13"/>
    </row>
    <row r="292" spans="1:15" ht="30">
      <c r="A292" s="14" t="s">
        <v>7</v>
      </c>
      <c r="B292" s="34" t="s">
        <v>465</v>
      </c>
      <c r="C292" s="14" t="s">
        <v>7</v>
      </c>
      <c r="D292" s="15"/>
      <c r="E292" s="25"/>
      <c r="F292" s="15"/>
      <c r="G292" s="25"/>
      <c r="H292" s="15"/>
      <c r="I292" s="15">
        <f t="shared" si="31"/>
        <v>0</v>
      </c>
      <c r="J292" s="15">
        <f t="shared" si="32"/>
        <v>0</v>
      </c>
      <c r="K292" s="14" t="s">
        <v>7</v>
      </c>
      <c r="L292" s="14" t="s">
        <v>7</v>
      </c>
      <c r="M292" s="14" t="s">
        <v>7</v>
      </c>
      <c r="N292" s="13"/>
      <c r="O292" s="13"/>
    </row>
    <row r="293" spans="1:15" ht="59.25">
      <c r="A293" s="14" t="s">
        <v>7</v>
      </c>
      <c r="B293" s="34" t="s">
        <v>466</v>
      </c>
      <c r="C293" s="14" t="s">
        <v>7</v>
      </c>
      <c r="D293" s="15"/>
      <c r="E293" s="25"/>
      <c r="F293" s="15"/>
      <c r="G293" s="25"/>
      <c r="H293" s="15"/>
      <c r="I293" s="15">
        <f t="shared" si="31"/>
        <v>0</v>
      </c>
      <c r="J293" s="15">
        <f t="shared" si="32"/>
        <v>0</v>
      </c>
      <c r="K293" s="14" t="s">
        <v>7</v>
      </c>
      <c r="L293" s="14" t="s">
        <v>7</v>
      </c>
      <c r="M293" s="14" t="s">
        <v>7</v>
      </c>
      <c r="N293" s="13"/>
      <c r="O293" s="13"/>
    </row>
    <row r="294" spans="1:15" ht="49.5">
      <c r="A294" s="14" t="s">
        <v>7</v>
      </c>
      <c r="B294" s="34" t="s">
        <v>467</v>
      </c>
      <c r="C294" s="14" t="s">
        <v>7</v>
      </c>
      <c r="D294" s="15"/>
      <c r="E294" s="25"/>
      <c r="F294" s="15"/>
      <c r="G294" s="25"/>
      <c r="H294" s="15"/>
      <c r="I294" s="15">
        <f t="shared" si="31"/>
        <v>0</v>
      </c>
      <c r="J294" s="15">
        <f t="shared" si="32"/>
        <v>0</v>
      </c>
      <c r="K294" s="14" t="s">
        <v>7</v>
      </c>
      <c r="L294" s="14" t="s">
        <v>7</v>
      </c>
      <c r="M294" s="14" t="s">
        <v>7</v>
      </c>
      <c r="N294" s="13"/>
      <c r="O294" s="13"/>
    </row>
    <row r="295" spans="1:15">
      <c r="A295" s="14" t="s">
        <v>7</v>
      </c>
      <c r="B295" s="34" t="s">
        <v>468</v>
      </c>
      <c r="C295" s="14" t="s">
        <v>7</v>
      </c>
      <c r="D295" s="15"/>
      <c r="E295" s="25"/>
      <c r="F295" s="15"/>
      <c r="G295" s="25"/>
      <c r="H295" s="15"/>
      <c r="I295" s="15">
        <f t="shared" si="31"/>
        <v>0</v>
      </c>
      <c r="J295" s="15">
        <f t="shared" si="32"/>
        <v>0</v>
      </c>
      <c r="K295" s="14" t="s">
        <v>7</v>
      </c>
      <c r="L295" s="14" t="s">
        <v>7</v>
      </c>
      <c r="M295" s="14" t="s">
        <v>7</v>
      </c>
      <c r="N295" s="13"/>
      <c r="O295" s="13"/>
    </row>
    <row r="296" spans="1:15">
      <c r="A296" s="14" t="s">
        <v>7</v>
      </c>
      <c r="B296" s="34" t="s">
        <v>469</v>
      </c>
      <c r="C296" s="14" t="s">
        <v>7</v>
      </c>
      <c r="D296" s="15"/>
      <c r="E296" s="25"/>
      <c r="F296" s="15"/>
      <c r="G296" s="25"/>
      <c r="H296" s="15"/>
      <c r="I296" s="15">
        <f t="shared" si="31"/>
        <v>0</v>
      </c>
      <c r="J296" s="15">
        <f t="shared" si="32"/>
        <v>0</v>
      </c>
      <c r="K296" s="14" t="s">
        <v>7</v>
      </c>
      <c r="L296" s="14" t="s">
        <v>7</v>
      </c>
      <c r="M296" s="14" t="s">
        <v>7</v>
      </c>
      <c r="N296" s="13"/>
      <c r="O296" s="13"/>
    </row>
    <row r="297" spans="1:15">
      <c r="A297" s="14" t="s">
        <v>7</v>
      </c>
      <c r="B297" s="34" t="s">
        <v>470</v>
      </c>
      <c r="C297" s="14" t="s">
        <v>7</v>
      </c>
      <c r="D297" s="15"/>
      <c r="E297" s="25"/>
      <c r="F297" s="15"/>
      <c r="G297" s="25"/>
      <c r="H297" s="15"/>
      <c r="I297" s="15">
        <f t="shared" si="31"/>
        <v>0</v>
      </c>
      <c r="J297" s="15">
        <f t="shared" si="32"/>
        <v>0</v>
      </c>
      <c r="K297" s="14" t="s">
        <v>7</v>
      </c>
      <c r="L297" s="14" t="s">
        <v>7</v>
      </c>
      <c r="M297" s="14" t="s">
        <v>7</v>
      </c>
      <c r="N297" s="13"/>
      <c r="O297" s="13"/>
    </row>
    <row r="298" spans="1:15">
      <c r="A298" s="14" t="s">
        <v>7</v>
      </c>
      <c r="B298" s="34" t="s">
        <v>471</v>
      </c>
      <c r="C298" s="14" t="s">
        <v>7</v>
      </c>
      <c r="D298" s="15"/>
      <c r="E298" s="25"/>
      <c r="F298" s="15"/>
      <c r="G298" s="25"/>
      <c r="H298" s="15"/>
      <c r="I298" s="15">
        <f t="shared" si="31"/>
        <v>0</v>
      </c>
      <c r="J298" s="15">
        <f t="shared" si="32"/>
        <v>0</v>
      </c>
      <c r="K298" s="14" t="s">
        <v>7</v>
      </c>
      <c r="L298" s="14" t="s">
        <v>7</v>
      </c>
      <c r="M298" s="14" t="s">
        <v>7</v>
      </c>
      <c r="N298" s="13"/>
      <c r="O298" s="13"/>
    </row>
    <row r="299" spans="1:15">
      <c r="A299" s="14" t="s">
        <v>7</v>
      </c>
      <c r="B299" s="34" t="s">
        <v>7</v>
      </c>
      <c r="C299" s="14" t="s">
        <v>7</v>
      </c>
      <c r="D299" s="15"/>
      <c r="E299" s="25"/>
      <c r="F299" s="15"/>
      <c r="G299" s="25"/>
      <c r="H299" s="15"/>
      <c r="I299" s="15">
        <f t="shared" si="31"/>
        <v>0</v>
      </c>
      <c r="J299" s="15">
        <f t="shared" si="32"/>
        <v>0</v>
      </c>
      <c r="K299" s="14" t="s">
        <v>7</v>
      </c>
      <c r="L299" s="14" t="s">
        <v>7</v>
      </c>
      <c r="M299" s="14" t="s">
        <v>7</v>
      </c>
      <c r="N299" s="13"/>
      <c r="O299" s="13"/>
    </row>
  </sheetData>
  <sheetProtection formatColumns="0" formatRow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ColWidth="8.85546875" defaultRowHeight="15"/>
  <cols>
    <col min="1" max="1" width="22" style="10" bestFit="1" customWidth="1"/>
    <col min="2" max="2" width="48.85546875" style="10" bestFit="1" customWidth="1"/>
    <col min="3" max="3" width="8.85546875" style="4"/>
    <col min="4" max="4" width="0" style="4" hidden="1" customWidth="1"/>
    <col min="5" max="16384" width="8.85546875" style="4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5" t="s">
        <v>3</v>
      </c>
      <c r="C2" s="3"/>
    </row>
    <row r="3" spans="1:3">
      <c r="A3" s="2" t="s">
        <v>4</v>
      </c>
      <c r="B3" s="6" t="s">
        <v>5</v>
      </c>
      <c r="C3" s="3"/>
    </row>
    <row r="4" spans="1:3">
      <c r="A4" s="2" t="s">
        <v>6</v>
      </c>
      <c r="B4" s="6" t="s">
        <v>7</v>
      </c>
      <c r="C4" s="3"/>
    </row>
    <row r="5" spans="1:3">
      <c r="A5" s="2" t="s">
        <v>8</v>
      </c>
      <c r="B5" s="6" t="s">
        <v>9</v>
      </c>
      <c r="C5" s="3"/>
    </row>
    <row r="6" spans="1:3">
      <c r="A6" s="2" t="s">
        <v>10</v>
      </c>
      <c r="B6" s="6" t="s">
        <v>11</v>
      </c>
      <c r="C6" s="3"/>
    </row>
    <row r="7" spans="1:3">
      <c r="A7" s="2" t="s">
        <v>12</v>
      </c>
      <c r="B7" s="6" t="s">
        <v>7</v>
      </c>
      <c r="C7" s="3"/>
    </row>
    <row r="8" spans="1:3">
      <c r="A8" s="2" t="s">
        <v>13</v>
      </c>
      <c r="B8" s="6" t="s">
        <v>7</v>
      </c>
      <c r="C8" s="3"/>
    </row>
    <row r="9" spans="1:3">
      <c r="A9" s="2" t="s">
        <v>14</v>
      </c>
      <c r="B9" s="6" t="s">
        <v>15</v>
      </c>
      <c r="C9" s="3"/>
    </row>
    <row r="10" spans="1:3">
      <c r="A10" s="2" t="s">
        <v>16</v>
      </c>
      <c r="B10" s="6" t="s">
        <v>7</v>
      </c>
      <c r="C10" s="3"/>
    </row>
    <row r="11" spans="1:3">
      <c r="A11" s="2" t="s">
        <v>17</v>
      </c>
      <c r="B11" s="6" t="s">
        <v>18</v>
      </c>
      <c r="C11" s="3"/>
    </row>
    <row r="12" spans="1:3">
      <c r="A12" s="2" t="s">
        <v>19</v>
      </c>
      <c r="B12" s="6" t="s">
        <v>15</v>
      </c>
      <c r="C12" s="3"/>
    </row>
    <row r="13" spans="1:3">
      <c r="A13" s="2" t="s">
        <v>20</v>
      </c>
      <c r="B13" s="6" t="s">
        <v>21</v>
      </c>
      <c r="C13" s="3"/>
    </row>
    <row r="14" spans="1:3">
      <c r="A14" s="2" t="s">
        <v>22</v>
      </c>
      <c r="B14" s="6" t="s">
        <v>23</v>
      </c>
      <c r="C14" s="3"/>
    </row>
    <row r="15" spans="1:3">
      <c r="A15" s="2" t="s">
        <v>7</v>
      </c>
      <c r="B15" s="7" t="s">
        <v>7</v>
      </c>
      <c r="C15" s="3"/>
    </row>
    <row r="16" spans="1:3">
      <c r="A16" s="2" t="s">
        <v>24</v>
      </c>
      <c r="B16" s="8" t="s">
        <v>25</v>
      </c>
      <c r="C16" s="3"/>
    </row>
    <row r="17" spans="1:3">
      <c r="A17" s="2" t="s">
        <v>26</v>
      </c>
      <c r="B17" s="8" t="s">
        <v>27</v>
      </c>
      <c r="C17" s="3"/>
    </row>
    <row r="18" spans="1:3">
      <c r="A18" s="2" t="s">
        <v>28</v>
      </c>
      <c r="B18" s="8" t="s">
        <v>29</v>
      </c>
      <c r="C18" s="3"/>
    </row>
    <row r="19" spans="1:3">
      <c r="A19" s="2" t="s">
        <v>30</v>
      </c>
      <c r="B19" s="8" t="s">
        <v>31</v>
      </c>
      <c r="C19" s="3"/>
    </row>
    <row r="20" spans="1:3">
      <c r="A20" s="2" t="s">
        <v>32</v>
      </c>
      <c r="B20" s="8" t="s">
        <v>31</v>
      </c>
      <c r="C20" s="3"/>
    </row>
    <row r="21" spans="1:3">
      <c r="A21" s="2" t="s">
        <v>33</v>
      </c>
      <c r="B21" s="8" t="s">
        <v>31</v>
      </c>
      <c r="C21" s="3"/>
    </row>
    <row r="22" spans="1:3">
      <c r="A22" s="2" t="s">
        <v>34</v>
      </c>
      <c r="B22" s="8" t="s">
        <v>31</v>
      </c>
      <c r="C22" s="3"/>
    </row>
    <row r="23" spans="1:3">
      <c r="A23" s="2" t="s">
        <v>35</v>
      </c>
      <c r="B23" s="8" t="s">
        <v>31</v>
      </c>
      <c r="C23" s="3"/>
    </row>
    <row r="24" spans="1:3">
      <c r="A24" s="2" t="s">
        <v>36</v>
      </c>
      <c r="B24" s="8" t="s">
        <v>31</v>
      </c>
      <c r="C24" s="3"/>
    </row>
    <row r="25" spans="1:3">
      <c r="A25" s="2" t="s">
        <v>37</v>
      </c>
      <c r="B25" s="8" t="s">
        <v>31</v>
      </c>
      <c r="C25" s="3"/>
    </row>
    <row r="26" spans="1:3">
      <c r="A26" s="2" t="s">
        <v>38</v>
      </c>
      <c r="B26" s="8" t="s">
        <v>39</v>
      </c>
      <c r="C26" s="3"/>
    </row>
    <row r="27" spans="1:3">
      <c r="A27" s="2" t="s">
        <v>40</v>
      </c>
      <c r="B27" s="8" t="s">
        <v>31</v>
      </c>
      <c r="C27" s="3"/>
    </row>
    <row r="28" spans="1:3">
      <c r="A28" s="2" t="s">
        <v>41</v>
      </c>
      <c r="B28" s="8" t="s">
        <v>31</v>
      </c>
      <c r="C28" s="3"/>
    </row>
    <row r="29" spans="1:3">
      <c r="A29" s="2" t="s">
        <v>42</v>
      </c>
      <c r="B29" s="8" t="s">
        <v>31</v>
      </c>
      <c r="C29" s="3"/>
    </row>
    <row r="30" spans="1:3">
      <c r="A30" s="2" t="s">
        <v>43</v>
      </c>
      <c r="B30" s="8" t="s">
        <v>31</v>
      </c>
      <c r="C30" s="3"/>
    </row>
    <row r="31" spans="1:3" ht="20.25">
      <c r="A31" s="9" t="s">
        <v>44</v>
      </c>
      <c r="B31" s="8" t="s">
        <v>45</v>
      </c>
      <c r="C31" s="3"/>
    </row>
    <row r="32" spans="1:3">
      <c r="A32" s="2" t="s">
        <v>46</v>
      </c>
      <c r="B32" s="8" t="s">
        <v>47</v>
      </c>
      <c r="C32" s="3"/>
    </row>
    <row r="33" spans="1:2">
      <c r="A33" s="10" t="s">
        <v>48</v>
      </c>
      <c r="B33" s="10">
        <v>5</v>
      </c>
    </row>
  </sheetData>
  <sheetProtection algorithmName="SHA-512" hashValue="v64HQn6m8OtwVXLQRCN7zVy0ApU9AvTye6Xk3qu6m7uAtvqg/eJQr1eS/XD28nivQzru+dGsQn69y0lAPJtRbA==" saltValue="oANO3WD0/AFYE6rB3f6xRw==" spinCount="100000" sheet="1" objects="1" scenarios="1" formatColumns="0" formatRow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Vladimíra Martiníková</cp:lastModifiedBy>
  <dcterms:created xsi:type="dcterms:W3CDTF">2019-05-15T03:49:19Z</dcterms:created>
  <dcterms:modified xsi:type="dcterms:W3CDTF">2019-05-20T13:13:30Z</dcterms:modified>
</cp:coreProperties>
</file>