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laďka\2020\Akce 2020\A20-001_KDK_rekonstrukce soc. zařízení\OPRAVA PD 12_2019-01_2020\KDK-sl.rozpočet_VŘ 2. kolo\SLEPÝ ROZPOČET -2.KOLO\Slepý rozpočet kompl_B\"/>
    </mc:Choice>
  </mc:AlternateContent>
  <bookViews>
    <workbookView xWindow="28680" yWindow="-120" windowWidth="23250" windowHeight="13170" activeTab="3"/>
  </bookViews>
  <sheets>
    <sheet name="Pokyny pro vyplnění" sheetId="11" r:id="rId1"/>
    <sheet name="Stavba" sheetId="1" r:id="rId2"/>
    <sheet name="VzorPolozky" sheetId="10" state="hidden" r:id="rId3"/>
    <sheet name="SO 01B 1250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01B 1250B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01B 1250B Pol'!$A$1:$X$681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488" i="12" l="1"/>
  <c r="Q488" i="12"/>
  <c r="O488" i="12"/>
  <c r="M488" i="12"/>
  <c r="K488" i="12"/>
  <c r="I488" i="12"/>
  <c r="G488" i="12"/>
  <c r="V484" i="12" l="1"/>
  <c r="Q484" i="12"/>
  <c r="O484" i="12"/>
  <c r="M484" i="12"/>
  <c r="K484" i="12"/>
  <c r="I484" i="12"/>
  <c r="G484" i="12"/>
  <c r="G9" i="12"/>
  <c r="M9" i="12" s="1"/>
  <c r="I9" i="12"/>
  <c r="K9" i="12"/>
  <c r="O9" i="12"/>
  <c r="Q9" i="12"/>
  <c r="V9" i="12"/>
  <c r="G11" i="12"/>
  <c r="I11" i="12"/>
  <c r="K11" i="12"/>
  <c r="M11" i="12"/>
  <c r="O11" i="12"/>
  <c r="Q11" i="12"/>
  <c r="V11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52" i="12"/>
  <c r="M52" i="12" s="1"/>
  <c r="I52" i="12"/>
  <c r="K52" i="12"/>
  <c r="O52" i="12"/>
  <c r="Q52" i="12"/>
  <c r="V52" i="12"/>
  <c r="G77" i="12"/>
  <c r="M77" i="12" s="1"/>
  <c r="I77" i="12"/>
  <c r="K77" i="12"/>
  <c r="O77" i="12"/>
  <c r="Q77" i="12"/>
  <c r="V77" i="12"/>
  <c r="G95" i="12"/>
  <c r="M95" i="12" s="1"/>
  <c r="I95" i="12"/>
  <c r="K95" i="12"/>
  <c r="O95" i="12"/>
  <c r="Q95" i="12"/>
  <c r="V95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10" i="12"/>
  <c r="M110" i="12" s="1"/>
  <c r="I110" i="12"/>
  <c r="K110" i="12"/>
  <c r="O110" i="12"/>
  <c r="Q110" i="12"/>
  <c r="V110" i="12"/>
  <c r="G115" i="12"/>
  <c r="M115" i="12" s="1"/>
  <c r="I115" i="12"/>
  <c r="K115" i="12"/>
  <c r="O115" i="12"/>
  <c r="Q115" i="12"/>
  <c r="V115" i="12"/>
  <c r="G180" i="12"/>
  <c r="M180" i="12" s="1"/>
  <c r="I180" i="12"/>
  <c r="K180" i="12"/>
  <c r="O180" i="12"/>
  <c r="Q180" i="12"/>
  <c r="V180" i="12"/>
  <c r="G194" i="12"/>
  <c r="M194" i="12" s="1"/>
  <c r="I194" i="12"/>
  <c r="K194" i="12"/>
  <c r="O194" i="12"/>
  <c r="Q194" i="12"/>
  <c r="V194" i="12"/>
  <c r="G197" i="12"/>
  <c r="M197" i="12" s="1"/>
  <c r="I197" i="12"/>
  <c r="K197" i="12"/>
  <c r="K196" i="12" s="1"/>
  <c r="O197" i="12"/>
  <c r="Q197" i="12"/>
  <c r="V197" i="12"/>
  <c r="G203" i="12"/>
  <c r="M203" i="12" s="1"/>
  <c r="I203" i="12"/>
  <c r="K203" i="12"/>
  <c r="O203" i="12"/>
  <c r="Q203" i="12"/>
  <c r="V203" i="12"/>
  <c r="G208" i="12"/>
  <c r="M208" i="12" s="1"/>
  <c r="I208" i="12"/>
  <c r="K208" i="12"/>
  <c r="O208" i="12"/>
  <c r="Q208" i="12"/>
  <c r="V208" i="12"/>
  <c r="G243" i="12"/>
  <c r="I243" i="12"/>
  <c r="K243" i="12"/>
  <c r="M243" i="12"/>
  <c r="O243" i="12"/>
  <c r="Q243" i="12"/>
  <c r="V243" i="12"/>
  <c r="G257" i="12"/>
  <c r="M257" i="12" s="1"/>
  <c r="I257" i="12"/>
  <c r="K257" i="12"/>
  <c r="O257" i="12"/>
  <c r="Q257" i="12"/>
  <c r="V257" i="12"/>
  <c r="G266" i="12"/>
  <c r="M266" i="12" s="1"/>
  <c r="I266" i="12"/>
  <c r="K266" i="12"/>
  <c r="O266" i="12"/>
  <c r="Q266" i="12"/>
  <c r="V266" i="12"/>
  <c r="G273" i="12"/>
  <c r="M273" i="12" s="1"/>
  <c r="I273" i="12"/>
  <c r="K273" i="12"/>
  <c r="O273" i="12"/>
  <c r="Q273" i="12"/>
  <c r="V273" i="12"/>
  <c r="G278" i="12"/>
  <c r="M278" i="12" s="1"/>
  <c r="I278" i="12"/>
  <c r="K278" i="12"/>
  <c r="O278" i="12"/>
  <c r="Q278" i="12"/>
  <c r="V278" i="12"/>
  <c r="G287" i="12"/>
  <c r="M287" i="12" s="1"/>
  <c r="I287" i="12"/>
  <c r="K287" i="12"/>
  <c r="O287" i="12"/>
  <c r="Q287" i="12"/>
  <c r="V287" i="12"/>
  <c r="G297" i="12"/>
  <c r="G296" i="12" s="1"/>
  <c r="I54" i="1" s="1"/>
  <c r="I297" i="12"/>
  <c r="I296" i="12" s="1"/>
  <c r="K297" i="12"/>
  <c r="K296" i="12" s="1"/>
  <c r="O297" i="12"/>
  <c r="O296" i="12" s="1"/>
  <c r="Q297" i="12"/>
  <c r="Q296" i="12" s="1"/>
  <c r="V297" i="12"/>
  <c r="V296" i="12" s="1"/>
  <c r="G303" i="12"/>
  <c r="M303" i="12" s="1"/>
  <c r="M302" i="12" s="1"/>
  <c r="I303" i="12"/>
  <c r="I302" i="12" s="1"/>
  <c r="K303" i="12"/>
  <c r="K302" i="12" s="1"/>
  <c r="O303" i="12"/>
  <c r="O302" i="12" s="1"/>
  <c r="Q303" i="12"/>
  <c r="Q302" i="12" s="1"/>
  <c r="V303" i="12"/>
  <c r="V302" i="12" s="1"/>
  <c r="G309" i="12"/>
  <c r="I309" i="12"/>
  <c r="K309" i="12"/>
  <c r="O309" i="12"/>
  <c r="Q309" i="12"/>
  <c r="V309" i="12"/>
  <c r="G315" i="12"/>
  <c r="M315" i="12" s="1"/>
  <c r="I315" i="12"/>
  <c r="K315" i="12"/>
  <c r="O315" i="12"/>
  <c r="Q315" i="12"/>
  <c r="V315" i="12"/>
  <c r="G341" i="12"/>
  <c r="M341" i="12" s="1"/>
  <c r="I341" i="12"/>
  <c r="K341" i="12"/>
  <c r="O341" i="12"/>
  <c r="Q341" i="12"/>
  <c r="V341" i="12"/>
  <c r="G347" i="12"/>
  <c r="I347" i="12"/>
  <c r="K347" i="12"/>
  <c r="M347" i="12"/>
  <c r="O347" i="12"/>
  <c r="Q347" i="12"/>
  <c r="V347" i="12"/>
  <c r="G352" i="12"/>
  <c r="M352" i="12" s="1"/>
  <c r="I352" i="12"/>
  <c r="K352" i="12"/>
  <c r="O352" i="12"/>
  <c r="Q352" i="12"/>
  <c r="V352" i="12"/>
  <c r="G354" i="12"/>
  <c r="M354" i="12" s="1"/>
  <c r="I354" i="12"/>
  <c r="K354" i="12"/>
  <c r="O354" i="12"/>
  <c r="Q354" i="12"/>
  <c r="V354" i="12"/>
  <c r="G359" i="12"/>
  <c r="M359" i="12" s="1"/>
  <c r="I359" i="12"/>
  <c r="K359" i="12"/>
  <c r="O359" i="12"/>
  <c r="Q359" i="12"/>
  <c r="V359" i="12"/>
  <c r="G371" i="12"/>
  <c r="M371" i="12" s="1"/>
  <c r="I371" i="12"/>
  <c r="K371" i="12"/>
  <c r="O371" i="12"/>
  <c r="Q371" i="12"/>
  <c r="V371" i="12"/>
  <c r="G373" i="12"/>
  <c r="M373" i="12" s="1"/>
  <c r="I373" i="12"/>
  <c r="K373" i="12"/>
  <c r="O373" i="12"/>
  <c r="Q373" i="12"/>
  <c r="V373" i="12"/>
  <c r="G375" i="12"/>
  <c r="M375" i="12" s="1"/>
  <c r="I375" i="12"/>
  <c r="K375" i="12"/>
  <c r="O375" i="12"/>
  <c r="Q375" i="12"/>
  <c r="V375" i="12"/>
  <c r="G380" i="12"/>
  <c r="M380" i="12" s="1"/>
  <c r="I380" i="12"/>
  <c r="K380" i="12"/>
  <c r="O380" i="12"/>
  <c r="Q380" i="12"/>
  <c r="V380" i="12"/>
  <c r="G383" i="12"/>
  <c r="M383" i="12" s="1"/>
  <c r="I383" i="12"/>
  <c r="K383" i="12"/>
  <c r="O383" i="12"/>
  <c r="Q383" i="12"/>
  <c r="V383" i="12"/>
  <c r="G401" i="12"/>
  <c r="M401" i="12" s="1"/>
  <c r="I401" i="12"/>
  <c r="K401" i="12"/>
  <c r="O401" i="12"/>
  <c r="Q401" i="12"/>
  <c r="V401" i="12"/>
  <c r="I419" i="12"/>
  <c r="G420" i="12"/>
  <c r="M420" i="12" s="1"/>
  <c r="M419" i="12" s="1"/>
  <c r="I420" i="12"/>
  <c r="K420" i="12"/>
  <c r="K419" i="12" s="1"/>
  <c r="O420" i="12"/>
  <c r="O419" i="12" s="1"/>
  <c r="Q420" i="12"/>
  <c r="Q419" i="12" s="1"/>
  <c r="V420" i="12"/>
  <c r="V419" i="12" s="1"/>
  <c r="G422" i="12"/>
  <c r="G421" i="12" s="1"/>
  <c r="I58" i="1" s="1"/>
  <c r="I422" i="12"/>
  <c r="K422" i="12"/>
  <c r="O422" i="12"/>
  <c r="Q422" i="12"/>
  <c r="Q421" i="12" s="1"/>
  <c r="V422" i="12"/>
  <c r="G428" i="12"/>
  <c r="M428" i="12" s="1"/>
  <c r="I428" i="12"/>
  <c r="I421" i="12" s="1"/>
  <c r="K428" i="12"/>
  <c r="O428" i="12"/>
  <c r="Q428" i="12"/>
  <c r="V428" i="12"/>
  <c r="G430" i="12"/>
  <c r="G429" i="12" s="1"/>
  <c r="I59" i="1" s="1"/>
  <c r="I430" i="12"/>
  <c r="I429" i="12" s="1"/>
  <c r="K430" i="12"/>
  <c r="K429" i="12" s="1"/>
  <c r="O430" i="12"/>
  <c r="O429" i="12" s="1"/>
  <c r="Q430" i="12"/>
  <c r="Q429" i="12" s="1"/>
  <c r="V430" i="12"/>
  <c r="V429" i="12" s="1"/>
  <c r="G432" i="12"/>
  <c r="M432" i="12" s="1"/>
  <c r="M431" i="12" s="1"/>
  <c r="I432" i="12"/>
  <c r="I431" i="12" s="1"/>
  <c r="K432" i="12"/>
  <c r="K431" i="12" s="1"/>
  <c r="O432" i="12"/>
  <c r="O431" i="12" s="1"/>
  <c r="Q432" i="12"/>
  <c r="Q431" i="12" s="1"/>
  <c r="V432" i="12"/>
  <c r="V431" i="12" s="1"/>
  <c r="G434" i="12"/>
  <c r="I434" i="12"/>
  <c r="K434" i="12"/>
  <c r="O434" i="12"/>
  <c r="Q434" i="12"/>
  <c r="V434" i="12"/>
  <c r="G438" i="12"/>
  <c r="M438" i="12" s="1"/>
  <c r="I438" i="12"/>
  <c r="K438" i="12"/>
  <c r="O438" i="12"/>
  <c r="Q438" i="12"/>
  <c r="V438" i="12"/>
  <c r="G447" i="12"/>
  <c r="M447" i="12" s="1"/>
  <c r="I447" i="12"/>
  <c r="K447" i="12"/>
  <c r="O447" i="12"/>
  <c r="Q447" i="12"/>
  <c r="V447" i="12"/>
  <c r="G451" i="12"/>
  <c r="M451" i="12" s="1"/>
  <c r="I451" i="12"/>
  <c r="K451" i="12"/>
  <c r="O451" i="12"/>
  <c r="Q451" i="12"/>
  <c r="V451" i="12"/>
  <c r="G453" i="12"/>
  <c r="M453" i="12" s="1"/>
  <c r="I453" i="12"/>
  <c r="K453" i="12"/>
  <c r="O453" i="12"/>
  <c r="Q453" i="12"/>
  <c r="V453" i="12"/>
  <c r="G462" i="12"/>
  <c r="M462" i="12" s="1"/>
  <c r="I462" i="12"/>
  <c r="K462" i="12"/>
  <c r="O462" i="12"/>
  <c r="Q462" i="12"/>
  <c r="V462" i="12"/>
  <c r="G469" i="12"/>
  <c r="M469" i="12" s="1"/>
  <c r="I469" i="12"/>
  <c r="K469" i="12"/>
  <c r="O469" i="12"/>
  <c r="Q469" i="12"/>
  <c r="V469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G490" i="12"/>
  <c r="M490" i="12" s="1"/>
  <c r="I490" i="12"/>
  <c r="K490" i="12"/>
  <c r="O490" i="12"/>
  <c r="Q490" i="12"/>
  <c r="V490" i="12"/>
  <c r="G492" i="12"/>
  <c r="M492" i="12" s="1"/>
  <c r="I492" i="12"/>
  <c r="K492" i="12"/>
  <c r="O492" i="12"/>
  <c r="Q492" i="12"/>
  <c r="V492" i="12"/>
  <c r="G496" i="12"/>
  <c r="I496" i="12"/>
  <c r="K496" i="12"/>
  <c r="M496" i="12"/>
  <c r="O496" i="12"/>
  <c r="Q496" i="12"/>
  <c r="V496" i="12"/>
  <c r="G497" i="12"/>
  <c r="M497" i="12" s="1"/>
  <c r="I497" i="12"/>
  <c r="K497" i="12"/>
  <c r="O497" i="12"/>
  <c r="Q497" i="12"/>
  <c r="V497" i="12"/>
  <c r="G498" i="12"/>
  <c r="M498" i="12" s="1"/>
  <c r="I498" i="12"/>
  <c r="K498" i="12"/>
  <c r="O498" i="12"/>
  <c r="Q498" i="12"/>
  <c r="V498" i="12"/>
  <c r="G500" i="12"/>
  <c r="M500" i="12" s="1"/>
  <c r="I500" i="12"/>
  <c r="K500" i="12"/>
  <c r="O500" i="12"/>
  <c r="Q500" i="12"/>
  <c r="V500" i="12"/>
  <c r="G502" i="12"/>
  <c r="I502" i="12"/>
  <c r="K502" i="12"/>
  <c r="O502" i="12"/>
  <c r="Q502" i="12"/>
  <c r="V502" i="12"/>
  <c r="G503" i="12"/>
  <c r="M503" i="12" s="1"/>
  <c r="I503" i="12"/>
  <c r="K503" i="12"/>
  <c r="O503" i="12"/>
  <c r="Q503" i="12"/>
  <c r="V503" i="12"/>
  <c r="G525" i="12"/>
  <c r="M525" i="12" s="1"/>
  <c r="I525" i="12"/>
  <c r="K525" i="12"/>
  <c r="O525" i="12"/>
  <c r="Q525" i="12"/>
  <c r="V525" i="12"/>
  <c r="G547" i="12"/>
  <c r="M547" i="12" s="1"/>
  <c r="I547" i="12"/>
  <c r="K547" i="12"/>
  <c r="O547" i="12"/>
  <c r="Q547" i="12"/>
  <c r="V547" i="12"/>
  <c r="G563" i="12"/>
  <c r="M563" i="12" s="1"/>
  <c r="I563" i="12"/>
  <c r="K563" i="12"/>
  <c r="O563" i="12"/>
  <c r="Q563" i="12"/>
  <c r="V563" i="12"/>
  <c r="G565" i="12"/>
  <c r="I565" i="12"/>
  <c r="K565" i="12"/>
  <c r="M565" i="12"/>
  <c r="O565" i="12"/>
  <c r="Q565" i="12"/>
  <c r="V565" i="12"/>
  <c r="G567" i="12"/>
  <c r="M567" i="12" s="1"/>
  <c r="I567" i="12"/>
  <c r="K567" i="12"/>
  <c r="O567" i="12"/>
  <c r="O566" i="12" s="1"/>
  <c r="Q567" i="12"/>
  <c r="V567" i="12"/>
  <c r="G584" i="12"/>
  <c r="M584" i="12" s="1"/>
  <c r="I584" i="12"/>
  <c r="K584" i="12"/>
  <c r="O584" i="12"/>
  <c r="Q584" i="12"/>
  <c r="V584" i="12"/>
  <c r="G586" i="12"/>
  <c r="M586" i="12" s="1"/>
  <c r="I586" i="12"/>
  <c r="K586" i="12"/>
  <c r="O586" i="12"/>
  <c r="Q586" i="12"/>
  <c r="V586" i="12"/>
  <c r="G587" i="12"/>
  <c r="M587" i="12" s="1"/>
  <c r="I587" i="12"/>
  <c r="K587" i="12"/>
  <c r="O587" i="12"/>
  <c r="Q587" i="12"/>
  <c r="V587" i="12"/>
  <c r="G608" i="12"/>
  <c r="M608" i="12" s="1"/>
  <c r="I608" i="12"/>
  <c r="K608" i="12"/>
  <c r="O608" i="12"/>
  <c r="Q608" i="12"/>
  <c r="V608" i="12"/>
  <c r="G627" i="12"/>
  <c r="M627" i="12" s="1"/>
  <c r="I627" i="12"/>
  <c r="K627" i="12"/>
  <c r="O627" i="12"/>
  <c r="Q627" i="12"/>
  <c r="V627" i="12"/>
  <c r="G629" i="12"/>
  <c r="M629" i="12" s="1"/>
  <c r="I629" i="12"/>
  <c r="K629" i="12"/>
  <c r="O629" i="12"/>
  <c r="Q629" i="12"/>
  <c r="V629" i="12"/>
  <c r="G631" i="12"/>
  <c r="M631" i="12" s="1"/>
  <c r="I631" i="12"/>
  <c r="K631" i="12"/>
  <c r="O631" i="12"/>
  <c r="Q631" i="12"/>
  <c r="V631" i="12"/>
  <c r="G633" i="12"/>
  <c r="M633" i="12" s="1"/>
  <c r="I633" i="12"/>
  <c r="K633" i="12"/>
  <c r="O633" i="12"/>
  <c r="Q633" i="12"/>
  <c r="Q632" i="12" s="1"/>
  <c r="V633" i="12"/>
  <c r="V632" i="12" s="1"/>
  <c r="G634" i="12"/>
  <c r="M634" i="12" s="1"/>
  <c r="I634" i="12"/>
  <c r="K634" i="12"/>
  <c r="O634" i="12"/>
  <c r="Q634" i="12"/>
  <c r="V634" i="12"/>
  <c r="G636" i="12"/>
  <c r="G635" i="12" s="1"/>
  <c r="I67" i="1" s="1"/>
  <c r="I636" i="12"/>
  <c r="I635" i="12" s="1"/>
  <c r="K636" i="12"/>
  <c r="K635" i="12" s="1"/>
  <c r="O636" i="12"/>
  <c r="O635" i="12" s="1"/>
  <c r="Q636" i="12"/>
  <c r="Q635" i="12" s="1"/>
  <c r="V636" i="12"/>
  <c r="V635" i="12" s="1"/>
  <c r="G641" i="12"/>
  <c r="M641" i="12" s="1"/>
  <c r="I641" i="12"/>
  <c r="K641" i="12"/>
  <c r="O641" i="12"/>
  <c r="Q641" i="12"/>
  <c r="V641" i="12"/>
  <c r="G643" i="12"/>
  <c r="M643" i="12" s="1"/>
  <c r="I643" i="12"/>
  <c r="K643" i="12"/>
  <c r="O643" i="12"/>
  <c r="Q643" i="12"/>
  <c r="V643" i="12"/>
  <c r="G645" i="12"/>
  <c r="M645" i="12" s="1"/>
  <c r="I645" i="12"/>
  <c r="K645" i="12"/>
  <c r="O645" i="12"/>
  <c r="Q645" i="12"/>
  <c r="V645" i="12"/>
  <c r="G647" i="12"/>
  <c r="M647" i="12" s="1"/>
  <c r="M646" i="12" s="1"/>
  <c r="I647" i="12"/>
  <c r="I646" i="12" s="1"/>
  <c r="K647" i="12"/>
  <c r="K646" i="12" s="1"/>
  <c r="O647" i="12"/>
  <c r="O646" i="12" s="1"/>
  <c r="Q647" i="12"/>
  <c r="Q646" i="12" s="1"/>
  <c r="V647" i="12"/>
  <c r="V646" i="12" s="1"/>
  <c r="I648" i="12"/>
  <c r="G649" i="12"/>
  <c r="G648" i="12" s="1"/>
  <c r="I70" i="1" s="1"/>
  <c r="I649" i="12"/>
  <c r="K649" i="12"/>
  <c r="K648" i="12" s="1"/>
  <c r="O649" i="12"/>
  <c r="O648" i="12" s="1"/>
  <c r="Q649" i="12"/>
  <c r="Q648" i="12" s="1"/>
  <c r="V649" i="12"/>
  <c r="V648" i="12" s="1"/>
  <c r="I650" i="12"/>
  <c r="G651" i="12"/>
  <c r="M651" i="12" s="1"/>
  <c r="M650" i="12" s="1"/>
  <c r="I651" i="12"/>
  <c r="K651" i="12"/>
  <c r="K650" i="12" s="1"/>
  <c r="O651" i="12"/>
  <c r="O650" i="12" s="1"/>
  <c r="Q651" i="12"/>
  <c r="Q650" i="12" s="1"/>
  <c r="V651" i="12"/>
  <c r="V650" i="12" s="1"/>
  <c r="G653" i="12"/>
  <c r="I653" i="12"/>
  <c r="K653" i="12"/>
  <c r="O653" i="12"/>
  <c r="Q653" i="12"/>
  <c r="V653" i="12"/>
  <c r="G654" i="12"/>
  <c r="M654" i="12" s="1"/>
  <c r="I654" i="12"/>
  <c r="K654" i="12"/>
  <c r="O654" i="12"/>
  <c r="Q654" i="12"/>
  <c r="V654" i="12"/>
  <c r="G655" i="12"/>
  <c r="M655" i="12" s="1"/>
  <c r="I655" i="12"/>
  <c r="K655" i="12"/>
  <c r="O655" i="12"/>
  <c r="Q655" i="12"/>
  <c r="V655" i="12"/>
  <c r="G656" i="12"/>
  <c r="M656" i="12" s="1"/>
  <c r="I656" i="12"/>
  <c r="K656" i="12"/>
  <c r="O656" i="12"/>
  <c r="Q656" i="12"/>
  <c r="V656" i="12"/>
  <c r="G658" i="12"/>
  <c r="M658" i="12" s="1"/>
  <c r="I658" i="12"/>
  <c r="K658" i="12"/>
  <c r="O658" i="12"/>
  <c r="Q658" i="12"/>
  <c r="V658" i="12"/>
  <c r="G659" i="12"/>
  <c r="M659" i="12" s="1"/>
  <c r="I659" i="12"/>
  <c r="K659" i="12"/>
  <c r="O659" i="12"/>
  <c r="Q659" i="12"/>
  <c r="V659" i="12"/>
  <c r="G660" i="12"/>
  <c r="M660" i="12" s="1"/>
  <c r="I660" i="12"/>
  <c r="K660" i="12"/>
  <c r="O660" i="12"/>
  <c r="Q660" i="12"/>
  <c r="V660" i="12"/>
  <c r="G661" i="12"/>
  <c r="I661" i="12"/>
  <c r="K661" i="12"/>
  <c r="M661" i="12"/>
  <c r="O661" i="12"/>
  <c r="Q661" i="12"/>
  <c r="V661" i="12"/>
  <c r="G663" i="12"/>
  <c r="M663" i="12" s="1"/>
  <c r="I663" i="12"/>
  <c r="K663" i="12"/>
  <c r="O663" i="12"/>
  <c r="Q663" i="12"/>
  <c r="V663" i="12"/>
  <c r="G664" i="12"/>
  <c r="M664" i="12" s="1"/>
  <c r="I664" i="12"/>
  <c r="K664" i="12"/>
  <c r="O664" i="12"/>
  <c r="Q664" i="12"/>
  <c r="V664" i="12"/>
  <c r="G665" i="12"/>
  <c r="M665" i="12" s="1"/>
  <c r="I665" i="12"/>
  <c r="K665" i="12"/>
  <c r="O665" i="12"/>
  <c r="Q665" i="12"/>
  <c r="V665" i="12"/>
  <c r="G667" i="12"/>
  <c r="M667" i="12" s="1"/>
  <c r="I667" i="12"/>
  <c r="K667" i="12"/>
  <c r="O667" i="12"/>
  <c r="Q667" i="12"/>
  <c r="V667" i="12"/>
  <c r="V666" i="12" s="1"/>
  <c r="G668" i="12"/>
  <c r="M668" i="12" s="1"/>
  <c r="I668" i="12"/>
  <c r="K668" i="12"/>
  <c r="O668" i="12"/>
  <c r="Q668" i="12"/>
  <c r="V668" i="12"/>
  <c r="G669" i="12"/>
  <c r="M669" i="12" s="1"/>
  <c r="I669" i="12"/>
  <c r="K669" i="12"/>
  <c r="O669" i="12"/>
  <c r="Q669" i="12"/>
  <c r="V669" i="12"/>
  <c r="AE671" i="12"/>
  <c r="F40" i="1" s="1"/>
  <c r="G566" i="12" l="1"/>
  <c r="I64" i="1" s="1"/>
  <c r="V196" i="12"/>
  <c r="V640" i="12"/>
  <c r="Q196" i="12"/>
  <c r="I196" i="12"/>
  <c r="Q36" i="12"/>
  <c r="K662" i="12"/>
  <c r="G652" i="12"/>
  <c r="I72" i="1" s="1"/>
  <c r="Q491" i="12"/>
  <c r="V36" i="12"/>
  <c r="K666" i="12"/>
  <c r="O662" i="12"/>
  <c r="V662" i="12"/>
  <c r="Q652" i="12"/>
  <c r="Q640" i="12"/>
  <c r="I640" i="12"/>
  <c r="O640" i="12"/>
  <c r="K632" i="12"/>
  <c r="M566" i="12"/>
  <c r="M430" i="12"/>
  <c r="M429" i="12" s="1"/>
  <c r="V242" i="12"/>
  <c r="G433" i="12"/>
  <c r="I61" i="1" s="1"/>
  <c r="Q666" i="12"/>
  <c r="I666" i="12"/>
  <c r="V652" i="12"/>
  <c r="M640" i="12"/>
  <c r="I632" i="12"/>
  <c r="K585" i="12"/>
  <c r="Q501" i="12"/>
  <c r="I501" i="12"/>
  <c r="G501" i="12"/>
  <c r="I63" i="1" s="1"/>
  <c r="K433" i="12"/>
  <c r="Q433" i="12"/>
  <c r="I433" i="12"/>
  <c r="V421" i="12"/>
  <c r="O308" i="12"/>
  <c r="K242" i="12"/>
  <c r="O242" i="12"/>
  <c r="O196" i="12"/>
  <c r="K106" i="12"/>
  <c r="Q106" i="12"/>
  <c r="I106" i="12"/>
  <c r="K36" i="12"/>
  <c r="O36" i="12"/>
  <c r="K8" i="12"/>
  <c r="F39" i="1"/>
  <c r="F42" i="1" s="1"/>
  <c r="G23" i="1" s="1"/>
  <c r="F41" i="1"/>
  <c r="I652" i="12"/>
  <c r="V585" i="12"/>
  <c r="O501" i="12"/>
  <c r="I491" i="12"/>
  <c r="O491" i="12"/>
  <c r="V433" i="12"/>
  <c r="G431" i="12"/>
  <c r="I60" i="1" s="1"/>
  <c r="K308" i="12"/>
  <c r="Q242" i="12"/>
  <c r="I242" i="12"/>
  <c r="V106" i="12"/>
  <c r="I36" i="12"/>
  <c r="V8" i="12"/>
  <c r="I8" i="12"/>
  <c r="Q662" i="12"/>
  <c r="I662" i="12"/>
  <c r="O652" i="12"/>
  <c r="K640" i="12"/>
  <c r="K566" i="12"/>
  <c r="Q566" i="12"/>
  <c r="I566" i="12"/>
  <c r="K501" i="12"/>
  <c r="K491" i="12"/>
  <c r="O433" i="12"/>
  <c r="M434" i="12"/>
  <c r="M433" i="12" s="1"/>
  <c r="O421" i="12"/>
  <c r="V308" i="12"/>
  <c r="O106" i="12"/>
  <c r="Q8" i="12"/>
  <c r="O666" i="12"/>
  <c r="K652" i="12"/>
  <c r="O632" i="12"/>
  <c r="Q585" i="12"/>
  <c r="I585" i="12"/>
  <c r="O585" i="12"/>
  <c r="V566" i="12"/>
  <c r="V501" i="12"/>
  <c r="V491" i="12"/>
  <c r="K421" i="12"/>
  <c r="Q308" i="12"/>
  <c r="I308" i="12"/>
  <c r="G308" i="12"/>
  <c r="I56" i="1" s="1"/>
  <c r="O8" i="12"/>
  <c r="M666" i="12"/>
  <c r="M632" i="12"/>
  <c r="M585" i="12"/>
  <c r="M106" i="12"/>
  <c r="M8" i="12"/>
  <c r="M662" i="12"/>
  <c r="M491" i="12"/>
  <c r="M242" i="12"/>
  <c r="M196" i="12"/>
  <c r="M36" i="12"/>
  <c r="G106" i="12"/>
  <c r="I51" i="1" s="1"/>
  <c r="G8" i="12"/>
  <c r="M653" i="12"/>
  <c r="M652" i="12" s="1"/>
  <c r="G650" i="12"/>
  <c r="I71" i="1" s="1"/>
  <c r="I18" i="1" s="1"/>
  <c r="M649" i="12"/>
  <c r="M648" i="12" s="1"/>
  <c r="G646" i="12"/>
  <c r="I69" i="1" s="1"/>
  <c r="G640" i="12"/>
  <c r="I68" i="1" s="1"/>
  <c r="M636" i="12"/>
  <c r="M635" i="12" s="1"/>
  <c r="G585" i="12"/>
  <c r="I65" i="1" s="1"/>
  <c r="M502" i="12"/>
  <c r="M501" i="12" s="1"/>
  <c r="G491" i="12"/>
  <c r="I62" i="1" s="1"/>
  <c r="M422" i="12"/>
  <c r="M421" i="12" s="1"/>
  <c r="G419" i="12"/>
  <c r="I57" i="1" s="1"/>
  <c r="M309" i="12"/>
  <c r="M308" i="12" s="1"/>
  <c r="G302" i="12"/>
  <c r="I55" i="1" s="1"/>
  <c r="M297" i="12"/>
  <c r="M296" i="12" s="1"/>
  <c r="G666" i="12"/>
  <c r="I74" i="1" s="1"/>
  <c r="I20" i="1" s="1"/>
  <c r="G662" i="12"/>
  <c r="I73" i="1" s="1"/>
  <c r="I19" i="1" s="1"/>
  <c r="G632" i="12"/>
  <c r="I66" i="1" s="1"/>
  <c r="G242" i="12"/>
  <c r="I53" i="1" s="1"/>
  <c r="G196" i="12"/>
  <c r="I52" i="1" s="1"/>
  <c r="G36" i="12"/>
  <c r="I50" i="1" s="1"/>
  <c r="AF671" i="12"/>
  <c r="J28" i="1"/>
  <c r="J26" i="1"/>
  <c r="G38" i="1"/>
  <c r="F38" i="1"/>
  <c r="J23" i="1"/>
  <c r="J24" i="1"/>
  <c r="J25" i="1"/>
  <c r="J27" i="1"/>
  <c r="E24" i="1"/>
  <c r="E26" i="1"/>
  <c r="I17" i="1" l="1"/>
  <c r="G40" i="1"/>
  <c r="H40" i="1" s="1"/>
  <c r="I40" i="1" s="1"/>
  <c r="G41" i="1"/>
  <c r="H41" i="1" s="1"/>
  <c r="I41" i="1" s="1"/>
  <c r="G39" i="1"/>
  <c r="G671" i="12"/>
  <c r="I49" i="1"/>
  <c r="A23" i="1"/>
  <c r="A24" i="1" s="1"/>
  <c r="G24" i="1" s="1"/>
  <c r="G42" i="1" l="1"/>
  <c r="H39" i="1"/>
  <c r="I75" i="1"/>
  <c r="I16" i="1"/>
  <c r="I21" i="1" s="1"/>
  <c r="J74" i="1" l="1"/>
  <c r="J73" i="1"/>
  <c r="J67" i="1"/>
  <c r="J69" i="1"/>
  <c r="J50" i="1"/>
  <c r="J60" i="1"/>
  <c r="J54" i="1"/>
  <c r="J57" i="1"/>
  <c r="J72" i="1"/>
  <c r="J53" i="1"/>
  <c r="J56" i="1"/>
  <c r="J68" i="1"/>
  <c r="J49" i="1"/>
  <c r="J55" i="1"/>
  <c r="J71" i="1"/>
  <c r="J66" i="1"/>
  <c r="J63" i="1"/>
  <c r="J58" i="1"/>
  <c r="J51" i="1"/>
  <c r="J65" i="1"/>
  <c r="J64" i="1"/>
  <c r="J59" i="1"/>
  <c r="J52" i="1"/>
  <c r="J62" i="1"/>
  <c r="J70" i="1"/>
  <c r="J61" i="1"/>
  <c r="H42" i="1"/>
  <c r="I39" i="1"/>
  <c r="I42" i="1" s="1"/>
  <c r="G25" i="1"/>
  <c r="G28" i="1"/>
  <c r="J40" i="1" l="1"/>
  <c r="J41" i="1"/>
  <c r="J39" i="1"/>
  <c r="J42" i="1" s="1"/>
  <c r="A25" i="1"/>
  <c r="A26" i="1" s="1"/>
  <c r="G26" i="1" s="1"/>
  <c r="A27" i="1" s="1"/>
  <c r="A29" i="1" s="1"/>
  <c r="G29" i="1" s="1"/>
  <c r="G27" i="1" s="1"/>
  <c r="J7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<sst xmlns="http://schemas.openxmlformats.org/spreadsheetml/2006/main" count="2079" uniqueCount="713">
  <si>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</si>
  <si>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</si>
  <si>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</si>
  <si>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</si>
  <si>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</si>
  <si>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</si>
  <si>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</si>
  <si>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</si>
  <si>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</si>
  <si>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</si>
  <si>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</si>
  <si>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</si>
  <si>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</si>
  <si>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</si>
  <si>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</si>
  <si>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</si>
  <si>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</si>
  <si>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</si>
  <si>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</si>
  <si>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</si>
  <si>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</si>
  <si>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</si>
  <si>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</si>
  <si>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</si>
  <si>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</si>
  <si>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</si>
  <si>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</si>
  <si>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</si>
  <si>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</si>
  <si>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</si>
  <si>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</si>
  <si>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</si>
  <si>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</si>
  <si>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</si>
  <si>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</si>
  <si>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</si>
  <si>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</si>
  <si>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</si>
  <si>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</si>
  <si>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</si>
  <si>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</si>
  <si>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</si>
  <si>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</si>
  <si>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1250B</t>
  </si>
  <si>
    <t>Rekonstrukce sociálních zařízení</t>
  </si>
  <si>
    <t>SO 01B</t>
  </si>
  <si>
    <t>Rekonstrukce sociálních zařízení - část B</t>
  </si>
  <si>
    <t>Objekt:</t>
  </si>
  <si>
    <t>Rozpočet:</t>
  </si>
  <si>
    <t>0217</t>
  </si>
  <si>
    <t>Rekonstrukce soc.zařízení v kulturním domě - Kopřivnice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</si>
  <si>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</si>
  <si>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</si>
  <si>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</si>
  <si>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</si>
  <si>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</si>
  <si>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</si>
  <si>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</si>
  <si>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</si>
  <si>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</si>
  <si>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</si>
  <si>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</si>
  <si>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</si>
  <si>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</si>
  <si>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</si>
  <si>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</si>
  <si>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</si>
  <si>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</si>
  <si>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</si>
  <si>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</si>
  <si>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</si>
  <si>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</si>
  <si>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</si>
  <si>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</si>
  <si>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</si>
  <si>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</si>
  <si>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</si>
  <si>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</si>
  <si>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</si>
  <si>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</si>
  <si>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</si>
  <si>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</si>
  <si>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</si>
  <si>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</si>
  <si>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</si>
  <si>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</si>
  <si>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</si>
  <si>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</si>
  <si>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</si>
  <si>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</si>
  <si>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782</t>
  </si>
  <si>
    <t>Konstrukce z přírodního kamene</t>
  </si>
  <si>
    <t>783</t>
  </si>
  <si>
    <t>Nátěry</t>
  </si>
  <si>
    <t>784</t>
  </si>
  <si>
    <t>Malby</t>
  </si>
  <si>
    <t>799a</t>
  </si>
  <si>
    <t>Vybavení nábytkem - mobiliář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</si>
  <si>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</si>
  <si>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</si>
  <si>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</si>
  <si>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</si>
  <si>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</si>
  <si>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</si>
  <si>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</si>
  <si>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</si>
  <si>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</si>
  <si>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</si>
  <si>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</si>
  <si>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</si>
  <si>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</si>
  <si>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</si>
  <si>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</si>
  <si>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</si>
  <si>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</si>
  <si>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</si>
  <si>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</si>
  <si>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</si>
  <si>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</si>
  <si>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</si>
  <si>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</si>
  <si>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</si>
  <si>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</si>
  <si>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</si>
  <si>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</si>
  <si>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</si>
  <si>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</si>
  <si>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</si>
  <si>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</si>
  <si>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</si>
  <si>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</si>
  <si>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</si>
  <si>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</si>
  <si>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</si>
  <si>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317121101R00</t>
  </si>
  <si>
    <t>Osazení překladu světlost otvoru do 105 cm</t>
  </si>
  <si>
    <t>kus</t>
  </si>
  <si>
    <t>RTS 20/ I</t>
  </si>
  <si>
    <t>RTS 19/ II</t>
  </si>
  <si>
    <t>Práce</t>
  </si>
  <si>
    <t>POL1_1</t>
  </si>
  <si>
    <t>11+15+1+8</t>
  </si>
  <si>
    <t>VV</t>
  </si>
  <si>
    <t>319201311R00</t>
  </si>
  <si>
    <t>Vyrovnání povrchu zdiva maltou tl.do 3 cm</t>
  </si>
  <si>
    <t>m2</t>
  </si>
  <si>
    <t xml:space="preserve">po vybouraných obkladech : </t>
  </si>
  <si>
    <t xml:space="preserve">1.PP : </t>
  </si>
  <si>
    <t>(4,024+0,125+2,75)*1,50*2</t>
  </si>
  <si>
    <t>(2,605+0,125+3,205+0,125+0,549)*1,50*2</t>
  </si>
  <si>
    <t>odpočet otvorů : -0,90*1,50</t>
  </si>
  <si>
    <t xml:space="preserve">1.NP : </t>
  </si>
  <si>
    <t>6,10*1,50*2</t>
  </si>
  <si>
    <t>6,873*1,50*2</t>
  </si>
  <si>
    <t xml:space="preserve">odpočet otvorů : </t>
  </si>
  <si>
    <t>-0,90*1,50*3</t>
  </si>
  <si>
    <t xml:space="preserve">2.NP : </t>
  </si>
  <si>
    <t>6,1*1,50*2</t>
  </si>
  <si>
    <t>odpočet otvorů : -0,90*1,50*2</t>
  </si>
  <si>
    <t xml:space="preserve">3.NP : </t>
  </si>
  <si>
    <t>4,085*1,50*2</t>
  </si>
  <si>
    <t>3,874*1,50</t>
  </si>
  <si>
    <t>1,00*1,50</t>
  </si>
  <si>
    <t>59321897R</t>
  </si>
  <si>
    <t>Překlad nenosný NEP 7,5 125x24,9x7,5 cm</t>
  </si>
  <si>
    <t>SPCM</t>
  </si>
  <si>
    <t>Specifikace</t>
  </si>
  <si>
    <t>POL3_</t>
  </si>
  <si>
    <t>11*1,01</t>
  </si>
  <si>
    <t>59321898R</t>
  </si>
  <si>
    <t>Překlad nenosný  NEP 10 125x24,9x10 cm</t>
  </si>
  <si>
    <t>15*1,01</t>
  </si>
  <si>
    <t>59321899R</t>
  </si>
  <si>
    <t>Překlad nenosný  NEP 12,5 125x24,9x12,5 cm</t>
  </si>
  <si>
    <t>9*1,01</t>
  </si>
  <si>
    <t>342255022R00</t>
  </si>
  <si>
    <t>Příčky z desek pórobetonových tl. 7,5 cm</t>
  </si>
  <si>
    <t>POL1_</t>
  </si>
  <si>
    <t>1,525*2,85</t>
  </si>
  <si>
    <t>2,003*2,85</t>
  </si>
  <si>
    <t>1,57*2,85</t>
  </si>
  <si>
    <t>1,40*2,85</t>
  </si>
  <si>
    <t>2,725*2,85</t>
  </si>
  <si>
    <t>2,705*2,85</t>
  </si>
  <si>
    <t>1,10*2,85</t>
  </si>
  <si>
    <t>1,20*2,85</t>
  </si>
  <si>
    <t>0,775*2,85</t>
  </si>
  <si>
    <t>2,453*2,85</t>
  </si>
  <si>
    <t>1,644*2,85</t>
  </si>
  <si>
    <t>342255024R00</t>
  </si>
  <si>
    <t>Příčky z desek pórobetonových tl. 10 cm</t>
  </si>
  <si>
    <t>2,20*2,55</t>
  </si>
  <si>
    <t>6,90*2,55</t>
  </si>
  <si>
    <t>1,474*2,55*2</t>
  </si>
  <si>
    <t>1,645*2,85</t>
  </si>
  <si>
    <t>0,90*0,75</t>
  </si>
  <si>
    <t>5,203*2,85</t>
  </si>
  <si>
    <t>1,525*2,85*2</t>
  </si>
  <si>
    <t>3,1*2,85</t>
  </si>
  <si>
    <t>1,595*2,85</t>
  </si>
  <si>
    <t>2,055*2,85</t>
  </si>
  <si>
    <t>2,125*2,85</t>
  </si>
  <si>
    <t>5,176*2,85</t>
  </si>
  <si>
    <t>1,375*2,85</t>
  </si>
  <si>
    <t>1,698*2,85</t>
  </si>
  <si>
    <t>0,575*2,85</t>
  </si>
  <si>
    <t>1,295*2,85</t>
  </si>
  <si>
    <t>3,074*2,85</t>
  </si>
  <si>
    <t>3,58*2,85</t>
  </si>
  <si>
    <t>4,085*2,85</t>
  </si>
  <si>
    <t>1,725*2,85</t>
  </si>
  <si>
    <t>342255028R00</t>
  </si>
  <si>
    <t>Příčky z desek pórobetonových tl. 15 cm</t>
  </si>
  <si>
    <t>1.PP : (3,975+1,10)*2,95</t>
  </si>
  <si>
    <t>geberit : 0,922*2,85</t>
  </si>
  <si>
    <t>1,25*2,85</t>
  </si>
  <si>
    <t>0,964*2,85*2</t>
  </si>
  <si>
    <t>1,50*2,85</t>
  </si>
  <si>
    <t>geberit : 0,80*2,85</t>
  </si>
  <si>
    <t>1,024*2,85</t>
  </si>
  <si>
    <t>1,30*2,85</t>
  </si>
  <si>
    <t>1,33*2,85</t>
  </si>
  <si>
    <t>0,90*2,85</t>
  </si>
  <si>
    <t>0,881*2,85</t>
  </si>
  <si>
    <t>3,074*3,25</t>
  </si>
  <si>
    <t>geberit : 0,79*2,85*2</t>
  </si>
  <si>
    <t>342264051RT3</t>
  </si>
  <si>
    <t>Podhled sádrokartonový na zavěšenou ocel. konstr. desky standard impreg. tl. 12,5 mm, bez izolace</t>
  </si>
  <si>
    <t>1.PP : 37,53-6,18*0,50</t>
  </si>
  <si>
    <t>6,18*0,40</t>
  </si>
  <si>
    <t>1.NP : 35,70-5,45*0,50</t>
  </si>
  <si>
    <t>5,45*0,40</t>
  </si>
  <si>
    <t>2.NP : 35,60-5,275*0,50</t>
  </si>
  <si>
    <t>5,275*0,40</t>
  </si>
  <si>
    <t>3.NP : 12,78-3,2*0,50</t>
  </si>
  <si>
    <t>3,2*0,40</t>
  </si>
  <si>
    <t>342267111RT2</t>
  </si>
  <si>
    <t>Obklad trámů sádrokartonem dvoustranný do 0,5/0,5m, desky protipožární tl. 12,5 mm</t>
  </si>
  <si>
    <t>m</t>
  </si>
  <si>
    <t>6*3,25</t>
  </si>
  <si>
    <t>610991111R00</t>
  </si>
  <si>
    <t>Zakrývání výplní vnitřních otvorů</t>
  </si>
  <si>
    <t>0,60*0,60*9</t>
  </si>
  <si>
    <t>2,00*0,60*2</t>
  </si>
  <si>
    <t>611421431R00</t>
  </si>
  <si>
    <t>Oprava váp.omítek stropů do 50% plochy - štukových</t>
  </si>
  <si>
    <t>1.PP : 6,18*0,50</t>
  </si>
  <si>
    <t>1.NP : 5,45*0,50</t>
  </si>
  <si>
    <t>2.NP : 5,275*0,50</t>
  </si>
  <si>
    <t>3.NP : 3,2*0,50</t>
  </si>
  <si>
    <t>612421637R00</t>
  </si>
  <si>
    <t>Omítka vnitřní zdiva, MVC, štuková</t>
  </si>
  <si>
    <t>(1,10+3,074+2,20+5,80)*2,57</t>
  </si>
  <si>
    <t>místnost 0.02 : (3,602+1,474)*2*2,57</t>
  </si>
  <si>
    <t>-(0,70*2,02)</t>
  </si>
  <si>
    <t>místnost 0.03 : (1,659+1,474)*2*2,57</t>
  </si>
  <si>
    <t>místnost 0.04 : (1,391+1,474)*2*2,57</t>
  </si>
  <si>
    <t>(0,675+0,80)*2*2,20</t>
  </si>
  <si>
    <t>místnost 0.05 : (1,00*2,201)*2*2,57</t>
  </si>
  <si>
    <t>-(2,00*0,60)</t>
  </si>
  <si>
    <t>místnost 0.06 : (3,73+3,975)*2*2,57</t>
  </si>
  <si>
    <t>-(0,90*2,07)</t>
  </si>
  <si>
    <t>místnost 1.01 : 1,50+(1,60*2)*2,85</t>
  </si>
  <si>
    <t>-(0,90*2,02)</t>
  </si>
  <si>
    <t>místnost 1.02 : (1,40+1,50)*2*2,85</t>
  </si>
  <si>
    <t>-(0,80*2,02)</t>
  </si>
  <si>
    <t>místnost 1.03/1.04 : (5,203+1,855*2)*2,85</t>
  </si>
  <si>
    <t>0,964+(1,50*2)*2,85*2</t>
  </si>
  <si>
    <t>0,673+(1,25*2)+1,595*2,85</t>
  </si>
  <si>
    <t>-(0,70*2,02*3+0,80*2,02)*2</t>
  </si>
  <si>
    <t>místnost 1.05 : (5,017+2,545)*2*2,85</t>
  </si>
  <si>
    <t>3,275+(1,756*2)*2,85</t>
  </si>
  <si>
    <t>-(0,60*0,60)*4</t>
  </si>
  <si>
    <t>-(0,90*2,10)</t>
  </si>
  <si>
    <t>1,25+(1,57*2)*2,85</t>
  </si>
  <si>
    <t>místnost 2.01 : (3,025+1,60)*2*2,85</t>
  </si>
  <si>
    <t>místnost 2.02 : (1,445+1,375)*2*2,85</t>
  </si>
  <si>
    <t>-(0,80*2,02)*2</t>
  </si>
  <si>
    <t>místnost 2.03 : (3,898+1,55)*2*2,85</t>
  </si>
  <si>
    <t>-(0,70*2,02*4+0,80*2,02+0,90*2,10)</t>
  </si>
  <si>
    <t>1,10+(1,30*2)*2,85</t>
  </si>
  <si>
    <t>0,881+(1,295*2)*2,85</t>
  </si>
  <si>
    <t>0,90+(1,295*2)*2,85</t>
  </si>
  <si>
    <t>((1,713*2)+1,20+0,649)*2,85</t>
  </si>
  <si>
    <t>1,20+(1,737*2)*2*2,85</t>
  </si>
  <si>
    <t>(1,33)+(1,10*2)*2,85</t>
  </si>
  <si>
    <t>-(0,60*0,60)*3</t>
  </si>
  <si>
    <t>-(0,70*2,02)*2</t>
  </si>
  <si>
    <t>místnost 2.04 : (2,60*1,80)*2*2,85</t>
  </si>
  <si>
    <t>-(0,80*2,02+0,90*2,02)</t>
  </si>
  <si>
    <t>místnost 2.05 : (2,50+1,80+0,449)*2,85</t>
  </si>
  <si>
    <t>(1,35+1,673+1,444)*2,85</t>
  </si>
  <si>
    <t>-(0,60*0,60)</t>
  </si>
  <si>
    <t>místnost 3.01 : (1,90+1,37)*2*2,85</t>
  </si>
  <si>
    <t>(1,05+1,725)*2*2,85</t>
  </si>
  <si>
    <t>-(0,90*2,10)*2</t>
  </si>
  <si>
    <t>místnost 3.02 : (0,79*1,335)*2*2,85</t>
  </si>
  <si>
    <t>-(0,60*0,60+0,70*2,02)</t>
  </si>
  <si>
    <t>místnost 3.03 : 0,75*(1,725*2)*2,85</t>
  </si>
  <si>
    <t>místnost 3.04 : (1,580+1,37)*2*2,85</t>
  </si>
  <si>
    <t>-(0,90*2,02+0,90*2,10)</t>
  </si>
  <si>
    <t>místnost 3.05 : (1,58*2)+1,725*2,85</t>
  </si>
  <si>
    <t>-(0,70*2,02+0,90*2,10)</t>
  </si>
  <si>
    <t>místnost 3.06 : (1,465+0,79)*2,85</t>
  </si>
  <si>
    <t>odpočet obkladů : -184,512</t>
  </si>
  <si>
    <t>612421431R00</t>
  </si>
  <si>
    <t>Oprava vápen.omítek stěn do 50 % pl. - štukových</t>
  </si>
  <si>
    <t>4,875*0,40</t>
  </si>
  <si>
    <t>3,10*2,57</t>
  </si>
  <si>
    <t>odpočet otvorů : -0,90*1,97</t>
  </si>
  <si>
    <t>4,60*1,00</t>
  </si>
  <si>
    <t>odpočet otvorů : -0,60*0,60*4</t>
  </si>
  <si>
    <t>odpočet otvorů : -0,60*0,23*4</t>
  </si>
  <si>
    <t>2,425*0,40</t>
  </si>
  <si>
    <t>odpočet otvorů : -0,60*0,25*2</t>
  </si>
  <si>
    <t>612481211RT2</t>
  </si>
  <si>
    <t>Montáž výztužné sítě (perlinky) do stěrky-stěny, včetně výztužné sítě a stěrkového tmelu Baumit</t>
  </si>
  <si>
    <t>309,84</t>
  </si>
  <si>
    <t>631311121R00</t>
  </si>
  <si>
    <t>Doplnění mazanin betonem do 1 m2, do tl. 8 cm</t>
  </si>
  <si>
    <t>m3</t>
  </si>
  <si>
    <t xml:space="preserve">vyrovnání po vybouraných dlažbách : </t>
  </si>
  <si>
    <t>1.PP : 37,53*0,05</t>
  </si>
  <si>
    <t>1.NP : 35,70*0,05</t>
  </si>
  <si>
    <t>2.NP : 35,60*0,05</t>
  </si>
  <si>
    <t>3.NP : 12,78*0,05</t>
  </si>
  <si>
    <t>632441015R00</t>
  </si>
  <si>
    <t>Potěr anhydritový, plocha do 100 m2, tl.50 mm</t>
  </si>
  <si>
    <t>1.PP : 37,53</t>
  </si>
  <si>
    <t>1.NP : 35,70</t>
  </si>
  <si>
    <t>2.NP : 35,60</t>
  </si>
  <si>
    <t>3.NP : 12,78</t>
  </si>
  <si>
    <t>632482113R00</t>
  </si>
  <si>
    <t>Profil dilatační - pružná páska k anhydridovým potěrům</t>
  </si>
  <si>
    <t>místnost 0.02 : (3,602+1,474)*2</t>
  </si>
  <si>
    <t>místnost 0.03 : (1,659+1,474)*2</t>
  </si>
  <si>
    <t>místnost 0.04 : (1,391+1,474)*2</t>
  </si>
  <si>
    <t>(0,675+0,80)*2</t>
  </si>
  <si>
    <t>místnost 0.05 : (1,00*2,201)*2</t>
  </si>
  <si>
    <t>místnost 0.06 : (3,73+3,975)*2</t>
  </si>
  <si>
    <t>místnost 1.01 : 1,50+(1,60*2)</t>
  </si>
  <si>
    <t>místnost 1.02 : (1,40+1,50)*2</t>
  </si>
  <si>
    <t>místnost 1.03/1.04 : (5,203+1,855*2)</t>
  </si>
  <si>
    <t>0,964+(1,50*2)*2</t>
  </si>
  <si>
    <t>0,673+(1,25*2)+1,595</t>
  </si>
  <si>
    <t>místnost 1.05 : (5,017+2,545)*2</t>
  </si>
  <si>
    <t>3,275+(1,756*2)</t>
  </si>
  <si>
    <t>1,25+(1,57*2)</t>
  </si>
  <si>
    <t>místnost 2.01 : (3,025+1,60)*2</t>
  </si>
  <si>
    <t>místnost 2.02 : (1,445+1,375)*2</t>
  </si>
  <si>
    <t>místnost 2.03 : (3,898+1,55)*2</t>
  </si>
  <si>
    <t>1,10+(1,30*2)</t>
  </si>
  <si>
    <t>0,881+(1,295*2)</t>
  </si>
  <si>
    <t>0,90+(1,295*2)</t>
  </si>
  <si>
    <t>((1,713*2)+1,20+0,649)</t>
  </si>
  <si>
    <t>1,20+(1,737*2)*2</t>
  </si>
  <si>
    <t>(1,33)+(1,10*2)</t>
  </si>
  <si>
    <t>místnost 2.04 : (2,60*1,80)*2</t>
  </si>
  <si>
    <t>místnost 2.05 : (2,50+1,80+0,449)</t>
  </si>
  <si>
    <t>(1,35+1,673+1,444)</t>
  </si>
  <si>
    <t>místnost 3.01 : (1,90+1,37)*2</t>
  </si>
  <si>
    <t>(1,05+1,725)*2</t>
  </si>
  <si>
    <t>místnost 3.02 : (0,79*1,335)*2</t>
  </si>
  <si>
    <t>místnost 3.03 : 0,75*(1,725*2)</t>
  </si>
  <si>
    <t>místnost 3.04 : (1,580+1,37)*2</t>
  </si>
  <si>
    <t>místnost 3.05 : (1,58*2)+1,725</t>
  </si>
  <si>
    <t>místnost 3.06 : (1,465+0,79)</t>
  </si>
  <si>
    <t>642942111R00</t>
  </si>
  <si>
    <t>Osazení zárubní dveřních ocelových, pl. do 2,5 m2</t>
  </si>
  <si>
    <t>označení 1B : 1</t>
  </si>
  <si>
    <t>označení 2B : 3+1</t>
  </si>
  <si>
    <t>označení 1B : 1+1</t>
  </si>
  <si>
    <t>označení 3B : 1+1</t>
  </si>
  <si>
    <t>označení 2B : 1+6</t>
  </si>
  <si>
    <t>označení 2B : 5+1</t>
  </si>
  <si>
    <t>642945111R00</t>
  </si>
  <si>
    <t>Osazení zárubní ocel. požár.1křídl., pl. do 2,5 m2</t>
  </si>
  <si>
    <t>označení 1B : 3</t>
  </si>
  <si>
    <t>označení 1B : 2</t>
  </si>
  <si>
    <t>55330315R</t>
  </si>
  <si>
    <t>Zárubeň ocelová   600x1970 , pro klasické zdění, bez drážky, pevně přivařené závěsy</t>
  </si>
  <si>
    <t>POL3_1</t>
  </si>
  <si>
    <t>55330317R</t>
  </si>
  <si>
    <t>Zárubeň ocelová    700x1970x110 , pro klasické zdění, bez drážky, pevně přivařené závěsy</t>
  </si>
  <si>
    <t>55330319R</t>
  </si>
  <si>
    <t>Zárubeň ocelová   800x1970 , pro klasické zdění, bez drážky, pevně přivařené závěsy</t>
  </si>
  <si>
    <t>5533300021R</t>
  </si>
  <si>
    <t>Zárubeň ocelová 1970/800 L, P, EI, EW 30, pro cihelné zdivo, s pevnými závěsy</t>
  </si>
  <si>
    <t>941955002R00</t>
  </si>
  <si>
    <t>Lešení lehké pomocné, výška podlahy do 1,9 m</t>
  </si>
  <si>
    <t>952901111R00</t>
  </si>
  <si>
    <t>Vyčištění budov o výšce podlaží do 4 m</t>
  </si>
  <si>
    <t>962031113R00</t>
  </si>
  <si>
    <t>Bourání příček z cihel pálených plných tl. 65 mm</t>
  </si>
  <si>
    <t>1.PP : 1,80*2,95</t>
  </si>
  <si>
    <t>3.NP : (1,56+0,125+1,87+0,125+0,194)*3,25</t>
  </si>
  <si>
    <t>(1,70*3,25)*2</t>
  </si>
  <si>
    <t>-(0,70*2,02)*3</t>
  </si>
  <si>
    <t>962031116R00</t>
  </si>
  <si>
    <t>Bourání příček z cihel pálených plných tl. 140 mm</t>
  </si>
  <si>
    <t>1.PP : (4,024+0,996+1,099+3,205+3,15+2,625)*2,95</t>
  </si>
  <si>
    <t>odpočet otvorů : -(0,90*2,02)*3</t>
  </si>
  <si>
    <t>1.NP : (1,975+0,45+2,60+4,548+6,873)*3,25</t>
  </si>
  <si>
    <t>((1,45*2)+2,425+1,925+4,125)*3,25</t>
  </si>
  <si>
    <t>0,90*3,25</t>
  </si>
  <si>
    <t>-(0,70*2,02)*5</t>
  </si>
  <si>
    <t>-(0,90*2,02)*3</t>
  </si>
  <si>
    <t>2.NP : ((4,548+0,125+2,20)*3,25)*2</t>
  </si>
  <si>
    <t>(1,85+0,125+2,151)*3,25</t>
  </si>
  <si>
    <t>(1,25+0,125+1,526+0,125+0,674)*3,25</t>
  </si>
  <si>
    <t>1,15*3,25</t>
  </si>
  <si>
    <t>(1,25*3,25)*2</t>
  </si>
  <si>
    <t>2,698*3,25</t>
  </si>
  <si>
    <t>-(0,70*2,02)*7</t>
  </si>
  <si>
    <t>-(0,90*2,02)*2</t>
  </si>
  <si>
    <t>3.NP : (4,085*3,25)</t>
  </si>
  <si>
    <t>1,37*3,25</t>
  </si>
  <si>
    <t>5,62*3,25</t>
  </si>
  <si>
    <t>965042141R00</t>
  </si>
  <si>
    <t>Bourání mazanin betonových tl. 10 cm, nad 4 m2</t>
  </si>
  <si>
    <t>965081713R00</t>
  </si>
  <si>
    <t>Bourání dlaždic keramických tl. 1 cm, nad 1 m2</t>
  </si>
  <si>
    <t>967031132R00</t>
  </si>
  <si>
    <t>Přisekání rovných ostění cihelných na MVC</t>
  </si>
  <si>
    <t>2,05*2*7*0,10</t>
  </si>
  <si>
    <t>968061125R00</t>
  </si>
  <si>
    <t>Vyvěšení dřevěných dveřních křídel pl. do 2 m2</t>
  </si>
  <si>
    <t>1.PP : 4</t>
  </si>
  <si>
    <t>1.NP : 10</t>
  </si>
  <si>
    <t>2.NP : 11</t>
  </si>
  <si>
    <t>3.NP : 7</t>
  </si>
  <si>
    <t>968072455R00</t>
  </si>
  <si>
    <t>Vybourání kovových dveřních zárubní pl. do 2 m2</t>
  </si>
  <si>
    <t>1.PP : 0,60*1,97</t>
  </si>
  <si>
    <t>0,80*1,97*3</t>
  </si>
  <si>
    <t>0,60*1,97*5</t>
  </si>
  <si>
    <t>0,80*1,97*5</t>
  </si>
  <si>
    <t>0,60*1,97*7</t>
  </si>
  <si>
    <t>0,80*1,97*4</t>
  </si>
  <si>
    <t>0,80*1,97*2</t>
  </si>
  <si>
    <t>971033341R00</t>
  </si>
  <si>
    <t>Vybourání otv. zeď cihel. pl.0,09 m2, tl.30cm, MVC</t>
  </si>
  <si>
    <t>otvory VZT : 9</t>
  </si>
  <si>
    <t>971033621R00</t>
  </si>
  <si>
    <t>Vybourání otv. zeď cihel. pl.4 m2, tl.10 cm, MVC</t>
  </si>
  <si>
    <t>0,90*2,02*7</t>
  </si>
  <si>
    <t>973031812R00</t>
  </si>
  <si>
    <t>Vysekání kapes pro zavázání příček tl. 10 cm</t>
  </si>
  <si>
    <t>1.PP : 2,57*4</t>
  </si>
  <si>
    <t>1.NP : 2,85*6</t>
  </si>
  <si>
    <t>2.NP : 2,87*7</t>
  </si>
  <si>
    <t>3.NP : 2,85*5</t>
  </si>
  <si>
    <t>973031843R00</t>
  </si>
  <si>
    <t>Vysekání kapes pro zavázání příček tl. 15 cm, MC</t>
  </si>
  <si>
    <t>1.PP : 2,95*2</t>
  </si>
  <si>
    <t>3.NP : 3,25*2</t>
  </si>
  <si>
    <t>978013191R00</t>
  </si>
  <si>
    <t>Otlučení omítek vnitřních stěn v rozsahu do 100 %</t>
  </si>
  <si>
    <t xml:space="preserve">1:PP : </t>
  </si>
  <si>
    <t>978059531R00</t>
  </si>
  <si>
    <t>Odsekání vnitřních obkladů stěn nad 2 m2</t>
  </si>
  <si>
    <t>999281111R00</t>
  </si>
  <si>
    <t>Přesun hmot pro opravy a údržbu do výšky 25 m</t>
  </si>
  <si>
    <t>t</t>
  </si>
  <si>
    <t>Přesun hmot</t>
  </si>
  <si>
    <t>POL7_</t>
  </si>
  <si>
    <t>711212002R00</t>
  </si>
  <si>
    <t>Hydroizolační povlak- nátěr nebo stěrka proti vlhkosti, tl.2mm</t>
  </si>
  <si>
    <t>POL1_7</t>
  </si>
  <si>
    <t>svislé plochy ve sprchách : 0,90*3*2,57</t>
  </si>
  <si>
    <t>998711203R00</t>
  </si>
  <si>
    <t>Přesun hmot pro izolace proti vodě, výšky do 60 m</t>
  </si>
  <si>
    <t>SPECIALISTA ZTI</t>
  </si>
  <si>
    <t>Zdravotechnika včetně zařizovacích předmětů rozpočet - samostatná příloha</t>
  </si>
  <si>
    <t>kpl</t>
  </si>
  <si>
    <t>Vlastní</t>
  </si>
  <si>
    <t>Indiv</t>
  </si>
  <si>
    <t>SPECIALISTA ÚT</t>
  </si>
  <si>
    <t>Ústřední vytápění rozpočet - samostatná příloha</t>
  </si>
  <si>
    <t>766661112R00</t>
  </si>
  <si>
    <t>Montáž dveří do zárubně,otevíravých 1kř.do 0,8 m</t>
  </si>
  <si>
    <t>š.60cm : 17</t>
  </si>
  <si>
    <t>š.70cm : 4</t>
  </si>
  <si>
    <t>š.80cm : 4</t>
  </si>
  <si>
    <t>766661413R00</t>
  </si>
  <si>
    <t>Montáž dveří protipožár.1kř.do 80 cm, bez kukátka</t>
  </si>
  <si>
    <t>766670021R00</t>
  </si>
  <si>
    <t>š.80cm : 4+8</t>
  </si>
  <si>
    <t>766/11 PC</t>
  </si>
  <si>
    <t>Kuchyňská linka dřevěná, dýha, vč.obkladového panelu, vestavná ledničky a nerez dřezu</t>
  </si>
  <si>
    <t>3,73+1,20+3,10</t>
  </si>
  <si>
    <t>61165192R</t>
  </si>
  <si>
    <t>766/01 PC</t>
  </si>
  <si>
    <t>POL3_7</t>
  </si>
  <si>
    <t>766/02 PC</t>
  </si>
  <si>
    <t>766/03 PC</t>
  </si>
  <si>
    <t>D+M Dveřní kování pro imobilní</t>
  </si>
  <si>
    <t>ks</t>
  </si>
  <si>
    <t>766/04 PC</t>
  </si>
  <si>
    <t xml:space="preserve">ks    </t>
  </si>
  <si>
    <t>998766203R00</t>
  </si>
  <si>
    <t>Přesun hmot pro truhlářské konstr., výšky do 24 m</t>
  </si>
  <si>
    <t>767583354R00</t>
  </si>
  <si>
    <t>Montáž vložené lišty</t>
  </si>
  <si>
    <t>0,60*17</t>
  </si>
  <si>
    <t>0,70*4</t>
  </si>
  <si>
    <t>0,80*12</t>
  </si>
  <si>
    <t>55331220R</t>
  </si>
  <si>
    <t>Prahová lišta PL-2, l=600 mm s profilovým silikonovým těsněním</t>
  </si>
  <si>
    <t>55331221R</t>
  </si>
  <si>
    <t>Prahová lišta PL-2, l=700 mm s profilovým silikonovým těsněním</t>
  </si>
  <si>
    <t>55331222R</t>
  </si>
  <si>
    <t>Prahová lišta PL-2, l=800 mm s profilovým silikonovým těsněním</t>
  </si>
  <si>
    <t>4+8</t>
  </si>
  <si>
    <t>998767203R00</t>
  </si>
  <si>
    <t>Přesun hmot pro zámečnické konstr., výšky do 24 m</t>
  </si>
  <si>
    <t>771101210R00</t>
  </si>
  <si>
    <t>Penetrace podkladu pod dlažby</t>
  </si>
  <si>
    <t>771575113RU6</t>
  </si>
  <si>
    <t>místnost 0.01 : 15,76</t>
  </si>
  <si>
    <t>místnost 0.02 : 2,975*1,474+0,625*0,50</t>
  </si>
  <si>
    <t>místnost 0.03 : 2,45</t>
  </si>
  <si>
    <t>místnost 0.04 : 2,55</t>
  </si>
  <si>
    <t>místnost 0.05 : 1,96</t>
  </si>
  <si>
    <t>místnost 0.06 : 14,82</t>
  </si>
  <si>
    <t>místnost 1.01 : 2,40</t>
  </si>
  <si>
    <t>místnost 1.02 : 2,10</t>
  </si>
  <si>
    <t>místnost 1.03 : 4,82</t>
  </si>
  <si>
    <t>místnost 1.04 : 9,26</t>
  </si>
  <si>
    <t>místnost 1.05 : 7,62</t>
  </si>
  <si>
    <t>místnost 1.06 : 9,37</t>
  </si>
  <si>
    <t>místnost 2.01 : 4,84</t>
  </si>
  <si>
    <t>místnost 2.02 : 2,02</t>
  </si>
  <si>
    <t>místnost 2.03 : 16,55</t>
  </si>
  <si>
    <t>místnost 2.04 : 3,06</t>
  </si>
  <si>
    <t>místnost 2.05 : 9,18</t>
  </si>
  <si>
    <t>místnost 3.01 : 5,20</t>
  </si>
  <si>
    <t>místnost 3.02 : 7,89</t>
  </si>
  <si>
    <t>místnost 3.03 : 5,35</t>
  </si>
  <si>
    <t>místnost 3.04 : 4,61</t>
  </si>
  <si>
    <t>771578011R00</t>
  </si>
  <si>
    <t>Spára podlaha - stěna, silikonem</t>
  </si>
  <si>
    <t>místnost 0.01 : (3,30+5,80)*2</t>
  </si>
  <si>
    <t>místnost 0.03 : (1,65+1,474)*2</t>
  </si>
  <si>
    <t>místnost 0.04 : (2,016+1,474)*2</t>
  </si>
  <si>
    <t>místnost 0.05 : (2,20+0,95)*2</t>
  </si>
  <si>
    <t>místnost 1.01 : (1,45+1,50)*2</t>
  </si>
  <si>
    <t>místnost 1.02 : (1,25+1,50)*2</t>
  </si>
  <si>
    <t>místnost 1.03 : (2,60+1,855)*2</t>
  </si>
  <si>
    <t>místnost 1.04 : (2,504+1,855)*2+(0,964+1,375)*2*2</t>
  </si>
  <si>
    <t>místnost 1.05 : (3,275+1,756)*2</t>
  </si>
  <si>
    <t>místnost 1.06 : (5,017+2,545)*2</t>
  </si>
  <si>
    <t>místnost 2.02 : (1,295+1,25)*2</t>
  </si>
  <si>
    <t>místnost 2.03 : (3,898+1,55)*2+(0,90+1,25)*2+(0,881+1,25)*2+(1,718+1,698)*2</t>
  </si>
  <si>
    <t>(1,737+1,20)*2+(1,30+0,95)*2+(1,33+0,95)*2</t>
  </si>
  <si>
    <t>místnost 2.04+2.05 : (6,474+1,80)*2+(1,673+1,35)*2</t>
  </si>
  <si>
    <t>místnost 3.01 : (2,599+2,00)*2</t>
  </si>
  <si>
    <t>místnost 3.02 : (4,175+1,198)*2+(0,90+0,95)*2+(0,80+0,95)*2*2</t>
  </si>
  <si>
    <t>místnost 3.03+3.04 : (5,325+1,774)*2+(1,474+1,25)*2</t>
  </si>
  <si>
    <t>místnost 3.05 : (1,30+1,95)*2</t>
  </si>
  <si>
    <t>771579791R00</t>
  </si>
  <si>
    <t>Příplatek za plochu podlah keram. do 5 m2 jednotl.</t>
  </si>
  <si>
    <t>místnost 2.03 : 16,55-3,898*1,55</t>
  </si>
  <si>
    <t>místnost 3.02 : 7,89-4,175*1,198</t>
  </si>
  <si>
    <t>597 PC 1</t>
  </si>
  <si>
    <t>136,508*1,05</t>
  </si>
  <si>
    <t>998771203R00</t>
  </si>
  <si>
    <t>Přesun hmot pro podlahy z dlaždic, výšky do 24 m</t>
  </si>
  <si>
    <t>777/02 PC</t>
  </si>
  <si>
    <t xml:space="preserve">m2    </t>
  </si>
  <si>
    <t xml:space="preserve">místnost 1.04 : </t>
  </si>
  <si>
    <t>(0,50+1,375*2)*2*2,85</t>
  </si>
  <si>
    <t xml:space="preserve">místnost 1.05 : </t>
  </si>
  <si>
    <t>(1,30+1,15+1,42+1,756)*2,85</t>
  </si>
  <si>
    <t xml:space="preserve">místnost 2.01 : </t>
  </si>
  <si>
    <t>2,10*2*2,82</t>
  </si>
  <si>
    <t xml:space="preserve">místnost 2.03 : </t>
  </si>
  <si>
    <t>(1,25*3+0,95+4+1,05+1,737+1,718)*2,85</t>
  </si>
  <si>
    <t xml:space="preserve">místnost 2.04 : </t>
  </si>
  <si>
    <t>(1,35+0,60)*2,85</t>
  </si>
  <si>
    <t xml:space="preserve">místnost 3.02 : </t>
  </si>
  <si>
    <t>0,95*6*2,85</t>
  </si>
  <si>
    <t xml:space="preserve">místnost 3.03 : </t>
  </si>
  <si>
    <t>0,60*2*2,85</t>
  </si>
  <si>
    <t xml:space="preserve">místnost 3.05 : </t>
  </si>
  <si>
    <t>998777203R00</t>
  </si>
  <si>
    <t>Přesun hmot pro podlahy syntetické, výšky do 24 m</t>
  </si>
  <si>
    <t>781101121R00</t>
  </si>
  <si>
    <t>Provedení penetrace podkladu - práce</t>
  </si>
  <si>
    <t>781415016RU2</t>
  </si>
  <si>
    <t>místnost 0.05 : (0,95+1,10)*2,57</t>
  </si>
  <si>
    <t>místnost 0.06 : (3,975*2+3,73)*2,57</t>
  </si>
  <si>
    <t>místnost 1.01 : (1,50+1,45)*2,85</t>
  </si>
  <si>
    <t>místnost 1.02 : 1,50*2,85</t>
  </si>
  <si>
    <t>místnost 1.03/1.04 : 2,60*2,85</t>
  </si>
  <si>
    <t>0,80*2,85</t>
  </si>
  <si>
    <t>místnost 1.05 : (1,25+3,275+2,124)*2,85</t>
  </si>
  <si>
    <t>místnost 2.01 : 1,60*2,85</t>
  </si>
  <si>
    <t>místnost 2.02 : 1,40*2,85</t>
  </si>
  <si>
    <t>místnost 2.03 : (0,881+0,90+1,00+1,20+1,30+1,33)*2,85</t>
  </si>
  <si>
    <t>místnost 2.04+2.05 : (0,80+5,874)*2,85</t>
  </si>
  <si>
    <t>místnost 3.01 : 3,60*2,85</t>
  </si>
  <si>
    <t>místnost 3.02 : (0,90+0,80*2)*2,85</t>
  </si>
  <si>
    <t>místnost 3.03 : (2,30+0,80)*2,85</t>
  </si>
  <si>
    <t>místnost 3.04 : 2,60*2,85</t>
  </si>
  <si>
    <t>místnost 3.05 : 0,90*2,85</t>
  </si>
  <si>
    <t>781497131R00</t>
  </si>
  <si>
    <t>Lišta nerezová ukončovacích k obkladům</t>
  </si>
  <si>
    <t>místnost 0.04 : 2,57*4</t>
  </si>
  <si>
    <t>místnost 0.05 : 2,57*4</t>
  </si>
  <si>
    <t>místnost 0.06 : 2,57*4</t>
  </si>
  <si>
    <t>místnost 1.01 : 2,57*4</t>
  </si>
  <si>
    <t>místnost 1.02 : 2,85*2</t>
  </si>
  <si>
    <t>místnost 1.03/1.04 : 2,85*2</t>
  </si>
  <si>
    <t>2,85*2</t>
  </si>
  <si>
    <t>2,85*4</t>
  </si>
  <si>
    <t>místnost 1.05 : 2,85*4</t>
  </si>
  <si>
    <t>místnost 2.01 : 2,85*2</t>
  </si>
  <si>
    <t>místnost 2.02 : 2,85*2</t>
  </si>
  <si>
    <t>místnost 2.03 : 2,85*12</t>
  </si>
  <si>
    <t>místnost 2.04+2.05 : 2,85*4</t>
  </si>
  <si>
    <t>místnost 3.01 : 2,85*2</t>
  </si>
  <si>
    <t>místnost 3.02 : 2,85*6</t>
  </si>
  <si>
    <t>místnost 3.03 : 2,85*4</t>
  </si>
  <si>
    <t>místnost 3.04 : 2,85*2</t>
  </si>
  <si>
    <t>místnost 3.05 : 2,85*2</t>
  </si>
  <si>
    <t>24551346.AR</t>
  </si>
  <si>
    <t xml:space="preserve"> nátěr penetrační </t>
  </si>
  <si>
    <t>l</t>
  </si>
  <si>
    <t>184,512*0,50</t>
  </si>
  <si>
    <t>597813528R</t>
  </si>
  <si>
    <t>Keramický obklad dle výběru investora</t>
  </si>
  <si>
    <t>184,512*1,03</t>
  </si>
  <si>
    <t>998781203R00</t>
  </si>
  <si>
    <t>Přesun hmot pro obklady keramické, výšky do 24 m</t>
  </si>
  <si>
    <t>782 PC</t>
  </si>
  <si>
    <t>998782203R00</t>
  </si>
  <si>
    <t>Přesun hmot pro obklady z kamene, výšky do 60 m</t>
  </si>
  <si>
    <t>783225100R00</t>
  </si>
  <si>
    <t>Nátěr syntetický kovových konstrukcí 2x + 1x email</t>
  </si>
  <si>
    <t>zárubně : (0,60+2,00*2)*0,25*17</t>
  </si>
  <si>
    <t>(0,70+2,00*2)*0,25*4</t>
  </si>
  <si>
    <t>(0,80+2,00*2)*0,25*12</t>
  </si>
  <si>
    <t>784121101R00</t>
  </si>
  <si>
    <t>Penetrace podkladu nátěrem, 1 x</t>
  </si>
  <si>
    <t>308,64+13,532</t>
  </si>
  <si>
    <t>784125212R00</t>
  </si>
  <si>
    <t>Malba tekutá, bílá, bez penetrace, 2 x</t>
  </si>
  <si>
    <t>308,64+13,532+119,60</t>
  </si>
  <si>
    <t>784452911R00</t>
  </si>
  <si>
    <t>Oprava,malba směsí tekut.2x,1bar+obrus míst. 3,8 m</t>
  </si>
  <si>
    <t>RTS 17/ I</t>
  </si>
  <si>
    <t>799/ PC</t>
  </si>
  <si>
    <t>Mobiliář, vybavení interiéru rozpočet - samostatná příloha</t>
  </si>
  <si>
    <t>SPECIALISTA</t>
  </si>
  <si>
    <t>Elektroinstalace D+M rozpočet - samostatná příloha</t>
  </si>
  <si>
    <t>POL3_9</t>
  </si>
  <si>
    <t>24/01 PC</t>
  </si>
  <si>
    <t>Vzduchotechnika rozpočet - samostatná příloha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</si>
  <si>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</si>
  <si>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</si>
  <si>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</si>
  <si>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</si>
  <si>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</si>
  <si>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</si>
  <si>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979011221R00</t>
  </si>
  <si>
    <t>Svislá doprava suti a vybour. hmot za 1.PP nošením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</si>
  <si>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</si>
  <si>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</si>
  <si>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</si>
  <si>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</si>
  <si>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</si>
  <si>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</si>
  <si>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</si>
  <si>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</si>
  <si>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</si>
  <si>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</si>
  <si>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</si>
  <si>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</si>
  <si>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</si>
  <si>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</si>
  <si>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VRN</t>
  </si>
  <si>
    <t>POL99_2</t>
  </si>
  <si>
    <t>005122010R</t>
  </si>
  <si>
    <t>Provoz objednatele</t>
  </si>
  <si>
    <t>005124010R</t>
  </si>
  <si>
    <t>Koordinační činnost</t>
  </si>
  <si>
    <t>005241010R</t>
  </si>
  <si>
    <t>Dokumentace skutečného provedení</t>
  </si>
  <si>
    <t>Soubor</t>
  </si>
  <si>
    <t>POL99_8</t>
  </si>
  <si>
    <t>005241020R</t>
  </si>
  <si>
    <t>Geodetické zaměření skutečného provedení</t>
  </si>
  <si>
    <t>1/1</t>
  </si>
  <si>
    <t>Povinná publicita</t>
  </si>
  <si>
    <t>SUM</t>
  </si>
  <si>
    <t>Poznámky uchazeče k zadání</t>
  </si>
  <si>
    <t>POPUZIV</t>
  </si>
  <si>
    <t>END</t>
  </si>
  <si>
    <t>Montáž kliky,  štítku a zámku</t>
  </si>
  <si>
    <t>Dveře protipožární fóliované  1kř  80x197 cm vč.kování a zámku FAB vnitřní</t>
  </si>
  <si>
    <t>Dveře vnitřní hladké plné 1 kříd. 60x197 cm, dekorativní laminát, vč.kování a zámku FAB, úprava proti prokopnutí</t>
  </si>
  <si>
    <t>Dveře vnitřní hladké plné 1kříd. 80x197 cm, dekorativní laminát, vč.kování a zámku FAB, úprava proti prokopnutí</t>
  </si>
  <si>
    <t>Dveře vnitřní hladké plné 1 kříd. 70x197 cm, dekorativní laminát, vč.kování a zámku FAB, úprava proti prokopnutí</t>
  </si>
  <si>
    <t xml:space="preserve">2.NP </t>
  </si>
  <si>
    <t>3.NP</t>
  </si>
  <si>
    <r>
      <t xml:space="preserve">Montáž podlah keram.,hladké, tmel, </t>
    </r>
    <r>
      <rPr>
        <sz val="8"/>
        <color rgb="FFFF0000"/>
        <rFont val="Arial CE"/>
        <family val="2"/>
        <charset val="238"/>
      </rPr>
      <t>60x60 cm</t>
    </r>
    <r>
      <rPr>
        <sz val="8"/>
        <rFont val="Arial CE"/>
        <family val="2"/>
        <charset val="238"/>
      </rPr>
      <t xml:space="preserve"> flex.lep., spár.hmota</t>
    </r>
  </si>
  <si>
    <r>
      <t xml:space="preserve">Stěnová stěrka, omývatelná, do vlhka, dekorativní- </t>
    </r>
    <r>
      <rPr>
        <sz val="8"/>
        <color rgb="FFFF0000"/>
        <rFont val="Arial CE"/>
        <family val="2"/>
        <charset val="238"/>
      </rPr>
      <t>vícekomponentní, vodoodpudivá, omývatelná, dekorativní betonová stěrka z těchto komponentů a vrstev-příprava podkladu, systémová penetrace, dekorativní omítkovina - zrnitost 1,00mm, dekorativní omítkovina bez zrnitosti, lazurovací barva probarvená, lazurovací barva transparentní, dvousložkový krycí polyuretanový lak</t>
    </r>
  </si>
  <si>
    <r>
      <t>Dlažba keramická dle výběru investora,</t>
    </r>
    <r>
      <rPr>
        <sz val="8"/>
        <color rgb="FFFF0000"/>
        <rFont val="Arial CE"/>
        <family val="2"/>
        <charset val="238"/>
      </rPr>
      <t xml:space="preserve"> formát 600/600mm, viz. specifikace PD </t>
    </r>
  </si>
  <si>
    <r>
      <t xml:space="preserve">Montáž obkladů stěn, porovin.,tmel, </t>
    </r>
    <r>
      <rPr>
        <sz val="8"/>
        <color rgb="FFFF0000"/>
        <rFont val="Arial CE"/>
        <family val="2"/>
        <charset val="238"/>
      </rPr>
      <t>300/600mm</t>
    </r>
    <r>
      <rPr>
        <sz val="8"/>
        <rFont val="Arial CE"/>
        <family val="2"/>
        <charset val="238"/>
      </rPr>
      <t>,  flex.lep., spár.hmota</t>
    </r>
  </si>
  <si>
    <t xml:space="preserve">Oprava žulových obkladů na chodbách - uvedení do původního stavu včetně dodávky materiálu </t>
  </si>
  <si>
    <t xml:space="preserve">Výměna oken v sociálním zařízení -otvor o rozměru 750x750mm (Položka obsahuje-demontáž a likvidace stávajícího okna včetně venkovního a vnitřního parapetu a kotevních prvků. Zaměření skutečného rozměru okna.  Dodávku a montáž nového okna - hliníkové, 1-dílné, otevíravé , sklopné, ovládané pákovým ovladačem s možností odnímatelné páky pro uschování při nežádoucím použití, zasklení- izolačním trojsklem Ug max 0,5W/m2K, rám -dezén elox.hliník z obou stran, vykazující Uf max 1,0W/m2K, opravu venkovního a vnitřní ostění a parapetu keramickým obkladem včetně dodání materiálu, parapet - venkovní , hliník, dezén- elox. hliník. Součástí položky je dále montáž okna, kotvení, úprava ostění po provedení parotěsného utěsnění, parotěsné utěsnění připojovací spáry po jejím vypěnění PUR pěnou. Součinitel prostupu tepla celé výplně Uw max. 0,72W/m2K.  </t>
  </si>
  <si>
    <t xml:space="preserve">Výměna oken v sociálním zařízení -otvor o rozměru 2200x800mm (Položka obsahuje-demontáž a likvidace stávajícího okna včetně venkovního a vnitřního parapetu a kotevních prvků.  Zaměření skutečného rozměru okna. Dodávku a montáž nového okna - hliníkové, 3-dílné, každá část okna  bude  otevíravá , sklopná, ovládaná pákovým ovladačem s možností odnímatelné páky pro uschování při nežádoucím použití -(tzn. 3 pákové ovladače) , zasklení- izolačním trojsklem Ug max 0,5W/m2K, rám -dezén- elox. hliník, z bou stran , vykazující Uf max 1,0W/m2K, opravu venkovního a vnitřní ostění a parapetu keramickým obkladem stejného vzhledu včetně dodání materiálu, parapet- hliník, dezén -elox. hliník. Součástí položky je dále montáž okna, kotvení, úprava ostění po provedení parotěsného utěsnění, parotěsné utěsnění připojovací spáry po jejím vypěnění PUR pěnou. Součinitel prostupu tepla celé výplně Uw max. 0,72W/m2K.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</si>
</sst>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41" xfId="0" applyFont="1" applyBorder="1" applyAlignment="1">
      <alignment vertical="top"/>
    </xf>
    <xf numFmtId="49" fontId="19" fillId="0" borderId="42" xfId="0" applyNumberFormat="1" applyFont="1" applyBorder="1" applyAlignment="1">
      <alignment vertical="top"/>
    </xf>
    <xf numFmtId="49" fontId="19" fillId="0" borderId="42" xfId="0" applyNumberFormat="1" applyFont="1" applyBorder="1" applyAlignment="1">
      <alignment horizontal="left" vertical="top" wrapText="1"/>
    </xf>
    <xf numFmtId="0" fontId="19" fillId="0" borderId="42" xfId="0" applyFont="1" applyBorder="1" applyAlignment="1">
      <alignment horizontal="center" vertical="top" shrinkToFit="1"/>
    </xf>
    <xf numFmtId="164" fontId="19" fillId="0" borderId="42" xfId="0" applyNumberFormat="1" applyFont="1" applyBorder="1" applyAlignment="1">
      <alignment vertical="top" shrinkToFit="1"/>
    </xf>
    <xf numFmtId="4" fontId="19" fillId="4" borderId="42" xfId="0" applyNumberFormat="1" applyFont="1" applyFill="1" applyBorder="1" applyAlignment="1" applyProtection="1">
      <alignment vertical="top" shrinkToFit="1"/>
      <protection locked="0"/>
    </xf>
    <xf numFmtId="4" fontId="19" fillId="0" borderId="42" xfId="0" applyNumberFormat="1" applyFont="1" applyBorder="1" applyAlignment="1">
      <alignment vertical="top" shrinkToFit="1"/>
    </xf>
    <xf numFmtId="4" fontId="19" fillId="0" borderId="43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0" fontId="19" fillId="0" borderId="0" xfId="0" applyFont="1"/>
    <xf numFmtId="0" fontId="20" fillId="0" borderId="0" xfId="0" applyFont="1"/>
    <xf numFmtId="164" fontId="21" fillId="0" borderId="0" xfId="0" quotePrefix="1" applyNumberFormat="1" applyFont="1" applyBorder="1" applyAlignment="1">
      <alignment horizontal="left" vertical="top" wrapText="1"/>
    </xf>
    <xf numFmtId="49" fontId="22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6" t="s">
        <v>41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42" t="s">
        <v>4</v>
      </c>
      <c r="C1" s="243"/>
      <c r="D1" s="243"/>
      <c r="E1" s="243"/>
      <c r="F1" s="243"/>
      <c r="G1" s="243"/>
      <c r="H1" s="243"/>
      <c r="I1" s="243"/>
      <c r="J1" s="244"/>
    </row>
    <row r="2" spans="1:15" ht="36" customHeight="1" x14ac:dyDescent="0.2">
      <c r="A2" s="2"/>
      <c r="B2" s="77" t="s">
        <v>24</v>
      </c>
      <c r="C2" s="78"/>
      <c r="D2" s="79" t="s">
        <v>49</v>
      </c>
      <c r="E2" s="248" t="s">
        <v>50</v>
      </c>
      <c r="F2" s="249"/>
      <c r="G2" s="249"/>
      <c r="H2" s="249"/>
      <c r="I2" s="249"/>
      <c r="J2" s="250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51" t="s">
        <v>46</v>
      </c>
      <c r="F3" s="252"/>
      <c r="G3" s="252"/>
      <c r="H3" s="252"/>
      <c r="I3" s="252"/>
      <c r="J3" s="253"/>
    </row>
    <row r="4" spans="1:15" ht="23.25" customHeight="1" x14ac:dyDescent="0.2">
      <c r="A4" s="76">
        <v>266</v>
      </c>
      <c r="B4" s="82" t="s">
        <v>48</v>
      </c>
      <c r="C4" s="83"/>
      <c r="D4" s="84" t="s">
        <v>43</v>
      </c>
      <c r="E4" s="231" t="s">
        <v>44</v>
      </c>
      <c r="F4" s="232"/>
      <c r="G4" s="232"/>
      <c r="H4" s="232"/>
      <c r="I4" s="232"/>
      <c r="J4" s="233"/>
    </row>
    <row r="5" spans="1:15" ht="24" customHeight="1" x14ac:dyDescent="0.2">
      <c r="A5" s="2"/>
      <c r="B5" s="31" t="s">
        <v>23</v>
      </c>
      <c r="D5" s="236"/>
      <c r="E5" s="237"/>
      <c r="F5" s="237"/>
      <c r="G5" s="237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8"/>
      <c r="E6" s="239"/>
      <c r="F6" s="239"/>
      <c r="G6" s="23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40"/>
      <c r="F7" s="241"/>
      <c r="G7" s="24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5"/>
      <c r="E11" s="255"/>
      <c r="F11" s="255"/>
      <c r="G11" s="255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30"/>
      <c r="E12" s="230"/>
      <c r="F12" s="230"/>
      <c r="G12" s="230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34"/>
      <c r="F13" s="235"/>
      <c r="G13" s="23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4"/>
      <c r="F15" s="254"/>
      <c r="G15" s="256"/>
      <c r="H15" s="256"/>
      <c r="I15" s="256" t="s">
        <v>31</v>
      </c>
      <c r="J15" s="257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9"/>
      <c r="F16" s="220"/>
      <c r="G16" s="219"/>
      <c r="H16" s="220"/>
      <c r="I16" s="219">
        <f>SUMIF(F49:F74,A16,I49:I74)+SUMIF(F49:F74,"PSU",I49:I74)</f>
        <v>0</v>
      </c>
      <c r="J16" s="22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9"/>
      <c r="F17" s="220"/>
      <c r="G17" s="219"/>
      <c r="H17" s="220"/>
      <c r="I17" s="219">
        <f>SUMIF(F49:F74,A17,I49:I74)</f>
        <v>0</v>
      </c>
      <c r="J17" s="22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9"/>
      <c r="F18" s="220"/>
      <c r="G18" s="219"/>
      <c r="H18" s="220"/>
      <c r="I18" s="219">
        <f>SUMIF(F49:F74,A18,I49:I74)</f>
        <v>0</v>
      </c>
      <c r="J18" s="221"/>
    </row>
    <row r="19" spans="1:10" ht="23.25" customHeight="1" x14ac:dyDescent="0.2">
      <c r="A19" s="139" t="s">
        <v>105</v>
      </c>
      <c r="B19" s="38" t="s">
        <v>29</v>
      </c>
      <c r="C19" s="62"/>
      <c r="D19" s="63"/>
      <c r="E19" s="219"/>
      <c r="F19" s="220"/>
      <c r="G19" s="219"/>
      <c r="H19" s="220"/>
      <c r="I19" s="219">
        <f>SUMIF(F49:F74,A19,I49:I74)</f>
        <v>0</v>
      </c>
      <c r="J19" s="221"/>
    </row>
    <row r="20" spans="1:10" ht="23.25" customHeight="1" x14ac:dyDescent="0.2">
      <c r="A20" s="139" t="s">
        <v>106</v>
      </c>
      <c r="B20" s="38" t="s">
        <v>30</v>
      </c>
      <c r="C20" s="62"/>
      <c r="D20" s="63"/>
      <c r="E20" s="219"/>
      <c r="F20" s="220"/>
      <c r="G20" s="219"/>
      <c r="H20" s="220"/>
      <c r="I20" s="219">
        <f>SUMIF(F49:F74,A20,I49:I74)</f>
        <v>0</v>
      </c>
      <c r="J20" s="221"/>
    </row>
    <row r="21" spans="1:10" ht="23.25" customHeight="1" x14ac:dyDescent="0.2">
      <c r="A21" s="2"/>
      <c r="B21" s="48" t="s">
        <v>31</v>
      </c>
      <c r="C21" s="64"/>
      <c r="D21" s="65"/>
      <c r="E21" s="222"/>
      <c r="F21" s="258"/>
      <c r="G21" s="222"/>
      <c r="H21" s="258"/>
      <c r="I21" s="222">
        <f>SUM(I16:J20)</f>
        <v>0</v>
      </c>
      <c r="J21" s="22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7">
        <f>ZakladDPHSniVypocet</f>
        <v>0</v>
      </c>
      <c r="H23" s="218"/>
      <c r="I23" s="21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5">
        <f>IF(A24&gt;50, ROUNDUP(A23, 0), ROUNDDOWN(A23, 0))</f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7">
        <f>ZakladDPHZaklVypocet</f>
        <v>0</v>
      </c>
      <c r="H25" s="218"/>
      <c r="I25" s="21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5">
        <f>IF(A26&gt;50, ROUNDUP(A25, 0), ROUNDDOWN(A25, 0))</f>
        <v>0</v>
      </c>
      <c r="H26" s="246"/>
      <c r="I26" s="24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7">
        <f>CenaCelkem-(ZakladDPHSni+DPHSni+ZakladDPHZakl+DPHZakl)</f>
        <v>0</v>
      </c>
      <c r="H27" s="247"/>
      <c r="I27" s="247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25">
        <f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24">
        <f>IF(A29&gt;50, ROUNDUP(A27, 0), ROUNDDOWN(A27, 0))</f>
        <v>0</v>
      </c>
      <c r="H29" s="224"/>
      <c r="I29" s="224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09"/>
      <c r="D39" s="209"/>
      <c r="E39" s="209"/>
      <c r="F39" s="100">
        <f>'SO 01B 1250B Pol'!AE671</f>
        <v>0</v>
      </c>
      <c r="G39" s="101">
        <f>'SO 01B 1250B Pol'!AF671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210" t="s">
        <v>46</v>
      </c>
      <c r="D40" s="210"/>
      <c r="E40" s="210"/>
      <c r="F40" s="105">
        <f>'SO 01B 1250B Pol'!AE671</f>
        <v>0</v>
      </c>
      <c r="G40" s="106">
        <f>'SO 01B 1250B Pol'!AF671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09" t="s">
        <v>44</v>
      </c>
      <c r="D41" s="209"/>
      <c r="E41" s="209"/>
      <c r="F41" s="109">
        <f>'SO 01B 1250B Pol'!AE671</f>
        <v>0</v>
      </c>
      <c r="G41" s="102">
        <f>'SO 01B 1250B Pol'!AF671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11" t="s">
        <v>52</v>
      </c>
      <c r="C42" s="212"/>
      <c r="D42" s="212"/>
      <c r="E42" s="21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56</v>
      </c>
      <c r="C49" s="207" t="s">
        <v>57</v>
      </c>
      <c r="D49" s="208"/>
      <c r="E49" s="208"/>
      <c r="F49" s="135" t="s">
        <v>26</v>
      </c>
      <c r="G49" s="136"/>
      <c r="H49" s="136"/>
      <c r="I49" s="136">
        <f>'SO 01B 1250B Pol'!G8</f>
        <v>0</v>
      </c>
      <c r="J49" s="133" t="str">
        <f>IF(I75=0,"",I49/I75*100)</f>
        <v/>
      </c>
    </row>
    <row r="50" spans="1:10" ht="36.75" customHeight="1" x14ac:dyDescent="0.2">
      <c r="A50" s="124"/>
      <c r="B50" s="129" t="s">
        <v>58</v>
      </c>
      <c r="C50" s="207" t="s">
        <v>59</v>
      </c>
      <c r="D50" s="208"/>
      <c r="E50" s="208"/>
      <c r="F50" s="135" t="s">
        <v>26</v>
      </c>
      <c r="G50" s="136"/>
      <c r="H50" s="136"/>
      <c r="I50" s="136">
        <f>'SO 01B 1250B Pol'!G36</f>
        <v>0</v>
      </c>
      <c r="J50" s="133" t="str">
        <f>IF(I75=0,"",I50/I75*100)</f>
        <v/>
      </c>
    </row>
    <row r="51" spans="1:10" ht="36.75" customHeight="1" x14ac:dyDescent="0.2">
      <c r="A51" s="124"/>
      <c r="B51" s="129" t="s">
        <v>60</v>
      </c>
      <c r="C51" s="207" t="s">
        <v>61</v>
      </c>
      <c r="D51" s="208"/>
      <c r="E51" s="208"/>
      <c r="F51" s="135" t="s">
        <v>26</v>
      </c>
      <c r="G51" s="136"/>
      <c r="H51" s="136"/>
      <c r="I51" s="136">
        <f>'SO 01B 1250B Pol'!G106</f>
        <v>0</v>
      </c>
      <c r="J51" s="133" t="str">
        <f>IF(I75=0,"",I51/I75*100)</f>
        <v/>
      </c>
    </row>
    <row r="52" spans="1:10" ht="36.75" customHeight="1" x14ac:dyDescent="0.2">
      <c r="A52" s="124"/>
      <c r="B52" s="129" t="s">
        <v>62</v>
      </c>
      <c r="C52" s="207" t="s">
        <v>63</v>
      </c>
      <c r="D52" s="208"/>
      <c r="E52" s="208"/>
      <c r="F52" s="135" t="s">
        <v>26</v>
      </c>
      <c r="G52" s="136"/>
      <c r="H52" s="136"/>
      <c r="I52" s="136">
        <f>'SO 01B 1250B Pol'!G196</f>
        <v>0</v>
      </c>
      <c r="J52" s="133" t="str">
        <f>IF(I75=0,"",I52/I75*100)</f>
        <v/>
      </c>
    </row>
    <row r="53" spans="1:10" ht="36.75" customHeight="1" x14ac:dyDescent="0.2">
      <c r="A53" s="124"/>
      <c r="B53" s="129" t="s">
        <v>64</v>
      </c>
      <c r="C53" s="207" t="s">
        <v>65</v>
      </c>
      <c r="D53" s="208"/>
      <c r="E53" s="208"/>
      <c r="F53" s="135" t="s">
        <v>26</v>
      </c>
      <c r="G53" s="136"/>
      <c r="H53" s="136"/>
      <c r="I53" s="136">
        <f>'SO 01B 1250B Pol'!G242</f>
        <v>0</v>
      </c>
      <c r="J53" s="133" t="str">
        <f>IF(I75=0,"",I53/I75*100)</f>
        <v/>
      </c>
    </row>
    <row r="54" spans="1:10" ht="36.75" customHeight="1" x14ac:dyDescent="0.2">
      <c r="A54" s="124"/>
      <c r="B54" s="129" t="s">
        <v>66</v>
      </c>
      <c r="C54" s="207" t="s">
        <v>67</v>
      </c>
      <c r="D54" s="208"/>
      <c r="E54" s="208"/>
      <c r="F54" s="135" t="s">
        <v>26</v>
      </c>
      <c r="G54" s="136"/>
      <c r="H54" s="136"/>
      <c r="I54" s="136">
        <f>'SO 01B 1250B Pol'!G296</f>
        <v>0</v>
      </c>
      <c r="J54" s="133" t="str">
        <f>IF(I75=0,"",I54/I75*100)</f>
        <v/>
      </c>
    </row>
    <row r="55" spans="1:10" ht="36.75" customHeight="1" x14ac:dyDescent="0.2">
      <c r="A55" s="124"/>
      <c r="B55" s="129" t="s">
        <v>68</v>
      </c>
      <c r="C55" s="207" t="s">
        <v>69</v>
      </c>
      <c r="D55" s="208"/>
      <c r="E55" s="208"/>
      <c r="F55" s="135" t="s">
        <v>26</v>
      </c>
      <c r="G55" s="136"/>
      <c r="H55" s="136"/>
      <c r="I55" s="136">
        <f>'SO 01B 1250B Pol'!G302</f>
        <v>0</v>
      </c>
      <c r="J55" s="133" t="str">
        <f>IF(I75=0,"",I55/I75*100)</f>
        <v/>
      </c>
    </row>
    <row r="56" spans="1:10" ht="36.75" customHeight="1" x14ac:dyDescent="0.2">
      <c r="A56" s="124"/>
      <c r="B56" s="129" t="s">
        <v>70</v>
      </c>
      <c r="C56" s="207" t="s">
        <v>71</v>
      </c>
      <c r="D56" s="208"/>
      <c r="E56" s="208"/>
      <c r="F56" s="135" t="s">
        <v>26</v>
      </c>
      <c r="G56" s="136"/>
      <c r="H56" s="136"/>
      <c r="I56" s="136">
        <f>'SO 01B 1250B Pol'!G308</f>
        <v>0</v>
      </c>
      <c r="J56" s="133" t="str">
        <f>IF(I75=0,"",I56/I75*100)</f>
        <v/>
      </c>
    </row>
    <row r="57" spans="1:10" ht="36.75" customHeight="1" x14ac:dyDescent="0.2">
      <c r="A57" s="124"/>
      <c r="B57" s="129" t="s">
        <v>72</v>
      </c>
      <c r="C57" s="207" t="s">
        <v>73</v>
      </c>
      <c r="D57" s="208"/>
      <c r="E57" s="208"/>
      <c r="F57" s="135" t="s">
        <v>26</v>
      </c>
      <c r="G57" s="136"/>
      <c r="H57" s="136"/>
      <c r="I57" s="136">
        <f>'SO 01B 1250B Pol'!G419</f>
        <v>0</v>
      </c>
      <c r="J57" s="133" t="str">
        <f>IF(I75=0,"",I57/I75*100)</f>
        <v/>
      </c>
    </row>
    <row r="58" spans="1:10" ht="36.75" customHeight="1" x14ac:dyDescent="0.2">
      <c r="A58" s="124"/>
      <c r="B58" s="129" t="s">
        <v>74</v>
      </c>
      <c r="C58" s="207" t="s">
        <v>75</v>
      </c>
      <c r="D58" s="208"/>
      <c r="E58" s="208"/>
      <c r="F58" s="135" t="s">
        <v>27</v>
      </c>
      <c r="G58" s="136"/>
      <c r="H58" s="136"/>
      <c r="I58" s="136">
        <f>'SO 01B 1250B Pol'!G421</f>
        <v>0</v>
      </c>
      <c r="J58" s="133" t="str">
        <f>IF(I75=0,"",I58/I75*100)</f>
        <v/>
      </c>
    </row>
    <row r="59" spans="1:10" ht="36.75" customHeight="1" x14ac:dyDescent="0.2">
      <c r="A59" s="124"/>
      <c r="B59" s="129" t="s">
        <v>76</v>
      </c>
      <c r="C59" s="207" t="s">
        <v>77</v>
      </c>
      <c r="D59" s="208"/>
      <c r="E59" s="208"/>
      <c r="F59" s="135" t="s">
        <v>27</v>
      </c>
      <c r="G59" s="136"/>
      <c r="H59" s="136"/>
      <c r="I59" s="136">
        <f>'SO 01B 1250B Pol'!G429</f>
        <v>0</v>
      </c>
      <c r="J59" s="133" t="str">
        <f>IF(I75=0,"",I59/I75*100)</f>
        <v/>
      </c>
    </row>
    <row r="60" spans="1:10" ht="36.75" customHeight="1" x14ac:dyDescent="0.2">
      <c r="A60" s="124"/>
      <c r="B60" s="129" t="s">
        <v>78</v>
      </c>
      <c r="C60" s="207" t="s">
        <v>79</v>
      </c>
      <c r="D60" s="208"/>
      <c r="E60" s="208"/>
      <c r="F60" s="135" t="s">
        <v>27</v>
      </c>
      <c r="G60" s="136"/>
      <c r="H60" s="136"/>
      <c r="I60" s="136">
        <f>'SO 01B 1250B Pol'!G431</f>
        <v>0</v>
      </c>
      <c r="J60" s="133" t="str">
        <f>IF(I75=0,"",I60/I75*100)</f>
        <v/>
      </c>
    </row>
    <row r="61" spans="1:10" ht="36.75" customHeight="1" x14ac:dyDescent="0.2">
      <c r="A61" s="124"/>
      <c r="B61" s="129" t="s">
        <v>80</v>
      </c>
      <c r="C61" s="207" t="s">
        <v>81</v>
      </c>
      <c r="D61" s="208"/>
      <c r="E61" s="208"/>
      <c r="F61" s="135" t="s">
        <v>27</v>
      </c>
      <c r="G61" s="136"/>
      <c r="H61" s="136"/>
      <c r="I61" s="136">
        <f>'SO 01B 1250B Pol'!G433</f>
        <v>0</v>
      </c>
      <c r="J61" s="133" t="str">
        <f>IF(I75=0,"",I61/I75*100)</f>
        <v/>
      </c>
    </row>
    <row r="62" spans="1:10" ht="36.75" customHeight="1" x14ac:dyDescent="0.2">
      <c r="A62" s="124"/>
      <c r="B62" s="129" t="s">
        <v>82</v>
      </c>
      <c r="C62" s="207" t="s">
        <v>83</v>
      </c>
      <c r="D62" s="208"/>
      <c r="E62" s="208"/>
      <c r="F62" s="135" t="s">
        <v>27</v>
      </c>
      <c r="G62" s="136"/>
      <c r="H62" s="136"/>
      <c r="I62" s="136">
        <f>'SO 01B 1250B Pol'!G491</f>
        <v>0</v>
      </c>
      <c r="J62" s="133" t="str">
        <f>IF(I75=0,"",I62/I75*100)</f>
        <v/>
      </c>
    </row>
    <row r="63" spans="1:10" ht="36.75" customHeight="1" x14ac:dyDescent="0.2">
      <c r="A63" s="124"/>
      <c r="B63" s="129" t="s">
        <v>84</v>
      </c>
      <c r="C63" s="207" t="s">
        <v>85</v>
      </c>
      <c r="D63" s="208"/>
      <c r="E63" s="208"/>
      <c r="F63" s="135" t="s">
        <v>27</v>
      </c>
      <c r="G63" s="136"/>
      <c r="H63" s="136"/>
      <c r="I63" s="136">
        <f>'SO 01B 1250B Pol'!G501</f>
        <v>0</v>
      </c>
      <c r="J63" s="133" t="str">
        <f>IF(I75=0,"",I63/I75*100)</f>
        <v/>
      </c>
    </row>
    <row r="64" spans="1:10" ht="36.75" customHeight="1" x14ac:dyDescent="0.2">
      <c r="A64" s="124"/>
      <c r="B64" s="129" t="s">
        <v>86</v>
      </c>
      <c r="C64" s="207" t="s">
        <v>87</v>
      </c>
      <c r="D64" s="208"/>
      <c r="E64" s="208"/>
      <c r="F64" s="135" t="s">
        <v>27</v>
      </c>
      <c r="G64" s="136"/>
      <c r="H64" s="136"/>
      <c r="I64" s="136">
        <f>'SO 01B 1250B Pol'!G566</f>
        <v>0</v>
      </c>
      <c r="J64" s="133" t="str">
        <f>IF(I75=0,"",I64/I75*100)</f>
        <v/>
      </c>
    </row>
    <row r="65" spans="1:10" ht="36.75" customHeight="1" x14ac:dyDescent="0.2">
      <c r="A65" s="124"/>
      <c r="B65" s="129" t="s">
        <v>88</v>
      </c>
      <c r="C65" s="207" t="s">
        <v>89</v>
      </c>
      <c r="D65" s="208"/>
      <c r="E65" s="208"/>
      <c r="F65" s="135" t="s">
        <v>27</v>
      </c>
      <c r="G65" s="136"/>
      <c r="H65" s="136"/>
      <c r="I65" s="136">
        <f>'SO 01B 1250B Pol'!G585</f>
        <v>0</v>
      </c>
      <c r="J65" s="133" t="str">
        <f>IF(I75=0,"",I65/I75*100)</f>
        <v/>
      </c>
    </row>
    <row r="66" spans="1:10" ht="36.75" customHeight="1" x14ac:dyDescent="0.2">
      <c r="A66" s="124"/>
      <c r="B66" s="129" t="s">
        <v>90</v>
      </c>
      <c r="C66" s="207" t="s">
        <v>91</v>
      </c>
      <c r="D66" s="208"/>
      <c r="E66" s="208"/>
      <c r="F66" s="135" t="s">
        <v>27</v>
      </c>
      <c r="G66" s="136"/>
      <c r="H66" s="136"/>
      <c r="I66" s="136">
        <f>'SO 01B 1250B Pol'!G632</f>
        <v>0</v>
      </c>
      <c r="J66" s="133" t="str">
        <f>IF(I75=0,"",I66/I75*100)</f>
        <v/>
      </c>
    </row>
    <row r="67" spans="1:10" ht="36.75" customHeight="1" x14ac:dyDescent="0.2">
      <c r="A67" s="124"/>
      <c r="B67" s="129" t="s">
        <v>92</v>
      </c>
      <c r="C67" s="207" t="s">
        <v>93</v>
      </c>
      <c r="D67" s="208"/>
      <c r="E67" s="208"/>
      <c r="F67" s="135" t="s">
        <v>27</v>
      </c>
      <c r="G67" s="136"/>
      <c r="H67" s="136"/>
      <c r="I67" s="136">
        <f>'SO 01B 1250B Pol'!G635</f>
        <v>0</v>
      </c>
      <c r="J67" s="133" t="str">
        <f>IF(I75=0,"",I67/I75*100)</f>
        <v/>
      </c>
    </row>
    <row r="68" spans="1:10" ht="36.75" customHeight="1" x14ac:dyDescent="0.2">
      <c r="A68" s="124"/>
      <c r="B68" s="129" t="s">
        <v>94</v>
      </c>
      <c r="C68" s="207" t="s">
        <v>95</v>
      </c>
      <c r="D68" s="208"/>
      <c r="E68" s="208"/>
      <c r="F68" s="135" t="s">
        <v>27</v>
      </c>
      <c r="G68" s="136"/>
      <c r="H68" s="136"/>
      <c r="I68" s="136">
        <f>'SO 01B 1250B Pol'!G640</f>
        <v>0</v>
      </c>
      <c r="J68" s="133" t="str">
        <f>IF(I75=0,"",I68/I75*100)</f>
        <v/>
      </c>
    </row>
    <row r="69" spans="1:10" ht="36.75" customHeight="1" x14ac:dyDescent="0.2">
      <c r="A69" s="124"/>
      <c r="B69" s="129" t="s">
        <v>96</v>
      </c>
      <c r="C69" s="207" t="s">
        <v>97</v>
      </c>
      <c r="D69" s="208"/>
      <c r="E69" s="208"/>
      <c r="F69" s="135" t="s">
        <v>27</v>
      </c>
      <c r="G69" s="136"/>
      <c r="H69" s="136"/>
      <c r="I69" s="136">
        <f>'SO 01B 1250B Pol'!G646</f>
        <v>0</v>
      </c>
      <c r="J69" s="133" t="str">
        <f>IF(I75=0,"",I69/I75*100)</f>
        <v/>
      </c>
    </row>
    <row r="70" spans="1:10" ht="36.75" customHeight="1" x14ac:dyDescent="0.2">
      <c r="A70" s="124"/>
      <c r="B70" s="129" t="s">
        <v>98</v>
      </c>
      <c r="C70" s="207" t="s">
        <v>99</v>
      </c>
      <c r="D70" s="208"/>
      <c r="E70" s="208"/>
      <c r="F70" s="135" t="s">
        <v>28</v>
      </c>
      <c r="G70" s="136"/>
      <c r="H70" s="136"/>
      <c r="I70" s="136">
        <f>'SO 01B 1250B Pol'!G648</f>
        <v>0</v>
      </c>
      <c r="J70" s="133" t="str">
        <f>IF(I75=0,"",I70/I75*100)</f>
        <v/>
      </c>
    </row>
    <row r="71" spans="1:10" ht="36.75" customHeight="1" x14ac:dyDescent="0.2">
      <c r="A71" s="124"/>
      <c r="B71" s="129" t="s">
        <v>100</v>
      </c>
      <c r="C71" s="207" t="s">
        <v>101</v>
      </c>
      <c r="D71" s="208"/>
      <c r="E71" s="208"/>
      <c r="F71" s="135" t="s">
        <v>28</v>
      </c>
      <c r="G71" s="136"/>
      <c r="H71" s="136"/>
      <c r="I71" s="136">
        <f>'SO 01B 1250B Pol'!G650</f>
        <v>0</v>
      </c>
      <c r="J71" s="133" t="str">
        <f>IF(I75=0,"",I71/I75*100)</f>
        <v/>
      </c>
    </row>
    <row r="72" spans="1:10" ht="36.75" customHeight="1" x14ac:dyDescent="0.2">
      <c r="A72" s="124"/>
      <c r="B72" s="129" t="s">
        <v>102</v>
      </c>
      <c r="C72" s="207" t="s">
        <v>103</v>
      </c>
      <c r="D72" s="208"/>
      <c r="E72" s="208"/>
      <c r="F72" s="135" t="s">
        <v>104</v>
      </c>
      <c r="G72" s="136"/>
      <c r="H72" s="136"/>
      <c r="I72" s="136">
        <f>'SO 01B 1250B Pol'!G652</f>
        <v>0</v>
      </c>
      <c r="J72" s="133" t="str">
        <f>IF(I75=0,"",I72/I75*100)</f>
        <v/>
      </c>
    </row>
    <row r="73" spans="1:10" ht="36.75" customHeight="1" x14ac:dyDescent="0.2">
      <c r="A73" s="124"/>
      <c r="B73" s="129" t="s">
        <v>105</v>
      </c>
      <c r="C73" s="207" t="s">
        <v>29</v>
      </c>
      <c r="D73" s="208"/>
      <c r="E73" s="208"/>
      <c r="F73" s="135" t="s">
        <v>105</v>
      </c>
      <c r="G73" s="136"/>
      <c r="H73" s="136"/>
      <c r="I73" s="136">
        <f>'SO 01B 1250B Pol'!G662</f>
        <v>0</v>
      </c>
      <c r="J73" s="133" t="str">
        <f>IF(I75=0,"",I73/I75*100)</f>
        <v/>
      </c>
    </row>
    <row r="74" spans="1:10" ht="36.75" customHeight="1" x14ac:dyDescent="0.2">
      <c r="A74" s="124"/>
      <c r="B74" s="129" t="s">
        <v>106</v>
      </c>
      <c r="C74" s="207" t="s">
        <v>30</v>
      </c>
      <c r="D74" s="208"/>
      <c r="E74" s="208"/>
      <c r="F74" s="135" t="s">
        <v>106</v>
      </c>
      <c r="G74" s="136"/>
      <c r="H74" s="136"/>
      <c r="I74" s="136">
        <f>'SO 01B 1250B Pol'!G666</f>
        <v>0</v>
      </c>
      <c r="J74" s="133" t="str">
        <f>IF(I75=0,"",I74/I75*100)</f>
        <v/>
      </c>
    </row>
    <row r="75" spans="1:10" ht="25.5" customHeight="1" x14ac:dyDescent="0.2">
      <c r="A75" s="125"/>
      <c r="B75" s="130" t="s">
        <v>1</v>
      </c>
      <c r="C75" s="131"/>
      <c r="D75" s="132"/>
      <c r="E75" s="132"/>
      <c r="F75" s="137"/>
      <c r="G75" s="138"/>
      <c r="H75" s="138"/>
      <c r="I75" s="138">
        <f>SUM(I49:I74)</f>
        <v>0</v>
      </c>
      <c r="J75" s="134">
        <f>SUM(J49:J74)</f>
        <v>0</v>
      </c>
    </row>
    <row r="76" spans="1:10" x14ac:dyDescent="0.2">
      <c r="F76" s="87"/>
      <c r="G76" s="87"/>
      <c r="H76" s="87"/>
      <c r="I76" s="87"/>
      <c r="J76" s="88"/>
    </row>
    <row r="77" spans="1:10" x14ac:dyDescent="0.2">
      <c r="F77" s="87"/>
      <c r="G77" s="87"/>
      <c r="H77" s="87"/>
      <c r="I77" s="87"/>
      <c r="J77" s="88"/>
    </row>
    <row r="78" spans="1:10" x14ac:dyDescent="0.2">
      <c r="F78" s="87"/>
      <c r="G78" s="87"/>
      <c r="H78" s="87"/>
      <c r="I78" s="87"/>
      <c r="J7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9" t="s">
        <v>7</v>
      </c>
      <c r="B1" s="259"/>
      <c r="C1" s="260"/>
      <c r="D1" s="259"/>
      <c r="E1" s="259"/>
      <c r="F1" s="259"/>
      <c r="G1" s="259"/>
    </row>
    <row r="2" spans="1:7" ht="24.95" customHeight="1" x14ac:dyDescent="0.2">
      <c r="A2" s="50" t="s">
        <v>8</v>
      </c>
      <c r="B2" s="49"/>
      <c r="C2" s="261"/>
      <c r="D2" s="261"/>
      <c r="E2" s="261"/>
      <c r="F2" s="261"/>
      <c r="G2" s="262"/>
    </row>
    <row r="3" spans="1:7" ht="24.95" customHeight="1" x14ac:dyDescent="0.2">
      <c r="A3" s="50" t="s">
        <v>9</v>
      </c>
      <c r="B3" s="49"/>
      <c r="C3" s="261"/>
      <c r="D3" s="261"/>
      <c r="E3" s="261"/>
      <c r="F3" s="261"/>
      <c r="G3" s="262"/>
    </row>
    <row r="4" spans="1:7" ht="24.95" customHeight="1" x14ac:dyDescent="0.2">
      <c r="A4" s="50" t="s">
        <v>10</v>
      </c>
      <c r="B4" s="49"/>
      <c r="C4" s="261"/>
      <c r="D4" s="261"/>
      <c r="E4" s="261"/>
      <c r="F4" s="261"/>
      <c r="G4" s="26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6"/>
  <sheetViews>
    <sheetView tabSelected="1" workbookViewId="0">
      <pane ySplit="7" topLeftCell="A640" activePane="bottomLeft" state="frozen"/>
      <selection pane="bottomLeft" activeCell="A672" sqref="A672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AG1" t="s">
        <v>107</v>
      </c>
    </row>
    <row r="2" spans="1:60" ht="25.15" customHeight="1" x14ac:dyDescent="0.2">
      <c r="A2" s="140" t="s">
        <v>8</v>
      </c>
      <c r="B2" s="49" t="s">
        <v>49</v>
      </c>
      <c r="C2" s="278" t="s">
        <v>50</v>
      </c>
      <c r="D2" s="279"/>
      <c r="E2" s="279"/>
      <c r="F2" s="279"/>
      <c r="G2" s="280"/>
      <c r="AG2" t="s">
        <v>108</v>
      </c>
    </row>
    <row r="3" spans="1:60" ht="25.15" customHeight="1" x14ac:dyDescent="0.2">
      <c r="A3" s="140" t="s">
        <v>9</v>
      </c>
      <c r="B3" s="49" t="s">
        <v>45</v>
      </c>
      <c r="C3" s="278" t="s">
        <v>46</v>
      </c>
      <c r="D3" s="279"/>
      <c r="E3" s="279"/>
      <c r="F3" s="279"/>
      <c r="G3" s="280"/>
      <c r="AC3" s="122" t="s">
        <v>108</v>
      </c>
      <c r="AG3" t="s">
        <v>109</v>
      </c>
    </row>
    <row r="4" spans="1:60" ht="25.15" customHeight="1" x14ac:dyDescent="0.2">
      <c r="A4" s="141" t="s">
        <v>10</v>
      </c>
      <c r="B4" s="142" t="s">
        <v>43</v>
      </c>
      <c r="C4" s="281" t="s">
        <v>44</v>
      </c>
      <c r="D4" s="282"/>
      <c r="E4" s="282"/>
      <c r="F4" s="282"/>
      <c r="G4" s="283"/>
      <c r="AG4" t="s">
        <v>110</v>
      </c>
    </row>
    <row r="5" spans="1:60" x14ac:dyDescent="0.2">
      <c r="D5" s="10"/>
    </row>
    <row r="6" spans="1:60" ht="38.25" x14ac:dyDescent="0.2">
      <c r="A6" s="144" t="s">
        <v>111</v>
      </c>
      <c r="B6" s="146" t="s">
        <v>112</v>
      </c>
      <c r="C6" s="146" t="s">
        <v>113</v>
      </c>
      <c r="D6" s="145" t="s">
        <v>114</v>
      </c>
      <c r="E6" s="144" t="s">
        <v>115</v>
      </c>
      <c r="F6" s="143" t="s">
        <v>116</v>
      </c>
      <c r="G6" s="144" t="s">
        <v>31</v>
      </c>
      <c r="H6" s="147" t="s">
        <v>32</v>
      </c>
      <c r="I6" s="147" t="s">
        <v>117</v>
      </c>
      <c r="J6" s="147" t="s">
        <v>33</v>
      </c>
      <c r="K6" s="147" t="s">
        <v>118</v>
      </c>
      <c r="L6" s="147" t="s">
        <v>119</v>
      </c>
      <c r="M6" s="147" t="s">
        <v>120</v>
      </c>
      <c r="N6" s="147" t="s">
        <v>121</v>
      </c>
      <c r="O6" s="147" t="s">
        <v>122</v>
      </c>
      <c r="P6" s="147" t="s">
        <v>123</v>
      </c>
      <c r="Q6" s="147" t="s">
        <v>124</v>
      </c>
      <c r="R6" s="147" t="s">
        <v>125</v>
      </c>
      <c r="S6" s="147" t="s">
        <v>126</v>
      </c>
      <c r="T6" s="147" t="s">
        <v>127</v>
      </c>
      <c r="U6" s="147" t="s">
        <v>128</v>
      </c>
      <c r="V6" s="147" t="s">
        <v>129</v>
      </c>
      <c r="W6" s="147" t="s">
        <v>130</v>
      </c>
      <c r="X6" s="147" t="s">
        <v>131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132</v>
      </c>
      <c r="B8" s="164" t="s">
        <v>56</v>
      </c>
      <c r="C8" s="185" t="s">
        <v>57</v>
      </c>
      <c r="D8" s="165"/>
      <c r="E8" s="166"/>
      <c r="F8" s="167"/>
      <c r="G8" s="167">
        <f>SUMIF(AG9:AG35,"&lt;&gt;NOR",G9:G35)</f>
        <v>0</v>
      </c>
      <c r="H8" s="167"/>
      <c r="I8" s="167">
        <f>SUM(I9:I35)</f>
        <v>0</v>
      </c>
      <c r="J8" s="167"/>
      <c r="K8" s="167">
        <f>SUM(K9:K35)</f>
        <v>0</v>
      </c>
      <c r="L8" s="167"/>
      <c r="M8" s="167">
        <f>SUM(M9:M35)</f>
        <v>0</v>
      </c>
      <c r="N8" s="167"/>
      <c r="O8" s="167">
        <f>SUM(O9:O35)</f>
        <v>6.07</v>
      </c>
      <c r="P8" s="167"/>
      <c r="Q8" s="167">
        <f>SUM(Q9:Q35)</f>
        <v>0</v>
      </c>
      <c r="R8" s="167"/>
      <c r="S8" s="167"/>
      <c r="T8" s="168"/>
      <c r="U8" s="162"/>
      <c r="V8" s="162">
        <f>SUM(V9:V35)</f>
        <v>61.629999999999995</v>
      </c>
      <c r="W8" s="162"/>
      <c r="X8" s="162"/>
      <c r="AG8" t="s">
        <v>133</v>
      </c>
    </row>
    <row r="9" spans="1:60" outlineLevel="1" x14ac:dyDescent="0.2">
      <c r="A9" s="169">
        <v>1</v>
      </c>
      <c r="B9" s="170" t="s">
        <v>134</v>
      </c>
      <c r="C9" s="186" t="s">
        <v>135</v>
      </c>
      <c r="D9" s="171" t="s">
        <v>136</v>
      </c>
      <c r="E9" s="172">
        <v>35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7.1300000000000001E-3</v>
      </c>
      <c r="O9" s="174">
        <f>ROUND(E9*N9,2)</f>
        <v>0.25</v>
      </c>
      <c r="P9" s="174">
        <v>0</v>
      </c>
      <c r="Q9" s="174">
        <f>ROUND(E9*P9,2)</f>
        <v>0</v>
      </c>
      <c r="R9" s="174"/>
      <c r="S9" s="174" t="s">
        <v>137</v>
      </c>
      <c r="T9" s="175" t="s">
        <v>138</v>
      </c>
      <c r="U9" s="158">
        <v>0.24</v>
      </c>
      <c r="V9" s="158">
        <f>ROUND(E9*U9,2)</f>
        <v>8.4</v>
      </c>
      <c r="W9" s="158"/>
      <c r="X9" s="158" t="s">
        <v>139</v>
      </c>
      <c r="Y9" s="148"/>
      <c r="Z9" s="148"/>
      <c r="AA9" s="148"/>
      <c r="AB9" s="148"/>
      <c r="AC9" s="148"/>
      <c r="AD9" s="148"/>
      <c r="AE9" s="148"/>
      <c r="AF9" s="148"/>
      <c r="AG9" s="148" t="s">
        <v>140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7" t="s">
        <v>141</v>
      </c>
      <c r="D10" s="160"/>
      <c r="E10" s="161">
        <v>35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142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2</v>
      </c>
      <c r="B11" s="170" t="s">
        <v>143</v>
      </c>
      <c r="C11" s="186" t="s">
        <v>144</v>
      </c>
      <c r="D11" s="171" t="s">
        <v>145</v>
      </c>
      <c r="E11" s="172">
        <v>129.828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3.7670000000000002E-2</v>
      </c>
      <c r="O11" s="174">
        <f>ROUND(E11*N11,2)</f>
        <v>4.8899999999999997</v>
      </c>
      <c r="P11" s="174">
        <v>0</v>
      </c>
      <c r="Q11" s="174">
        <f>ROUND(E11*P11,2)</f>
        <v>0</v>
      </c>
      <c r="R11" s="174"/>
      <c r="S11" s="174" t="s">
        <v>137</v>
      </c>
      <c r="T11" s="175" t="s">
        <v>138</v>
      </c>
      <c r="U11" s="158">
        <v>0.41</v>
      </c>
      <c r="V11" s="158">
        <f>ROUND(E11*U11,2)</f>
        <v>53.23</v>
      </c>
      <c r="W11" s="158"/>
      <c r="X11" s="158" t="s">
        <v>139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140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146</v>
      </c>
      <c r="D12" s="160"/>
      <c r="E12" s="161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147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142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148</v>
      </c>
      <c r="D14" s="160"/>
      <c r="E14" s="161">
        <v>20.696999999999999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142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149</v>
      </c>
      <c r="D15" s="160"/>
      <c r="E15" s="161">
        <v>19.827000000000002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150</v>
      </c>
      <c r="D16" s="160"/>
      <c r="E16" s="161">
        <v>-1.35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142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151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142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152</v>
      </c>
      <c r="D18" s="160"/>
      <c r="E18" s="161">
        <v>18.3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142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153</v>
      </c>
      <c r="D19" s="160"/>
      <c r="E19" s="161">
        <v>20.619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142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154</v>
      </c>
      <c r="D20" s="160"/>
      <c r="E20" s="161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142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155</v>
      </c>
      <c r="D21" s="160"/>
      <c r="E21" s="161">
        <v>-4.05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142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156</v>
      </c>
      <c r="D22" s="160"/>
      <c r="E22" s="161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142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153</v>
      </c>
      <c r="D23" s="160"/>
      <c r="E23" s="161">
        <v>20.619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142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157</v>
      </c>
      <c r="D24" s="160"/>
      <c r="E24" s="161">
        <v>18.3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142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158</v>
      </c>
      <c r="D25" s="160"/>
      <c r="E25" s="161">
        <v>-2.7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142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159</v>
      </c>
      <c r="D26" s="160"/>
      <c r="E26" s="161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142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160</v>
      </c>
      <c r="D27" s="160"/>
      <c r="E27" s="161">
        <v>12.255000000000001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142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161</v>
      </c>
      <c r="D28" s="160"/>
      <c r="E28" s="161">
        <v>5.8109999999999999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162</v>
      </c>
      <c r="D29" s="160"/>
      <c r="E29" s="161">
        <v>1.5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142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3</v>
      </c>
      <c r="B30" s="170" t="s">
        <v>163</v>
      </c>
      <c r="C30" s="186" t="s">
        <v>164</v>
      </c>
      <c r="D30" s="171" t="s">
        <v>136</v>
      </c>
      <c r="E30" s="172">
        <v>11.11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2.1000000000000001E-2</v>
      </c>
      <c r="O30" s="174">
        <f>ROUND(E30*N30,2)</f>
        <v>0.23</v>
      </c>
      <c r="P30" s="174">
        <v>0</v>
      </c>
      <c r="Q30" s="174">
        <f>ROUND(E30*P30,2)</f>
        <v>0</v>
      </c>
      <c r="R30" s="174" t="s">
        <v>165</v>
      </c>
      <c r="S30" s="174" t="s">
        <v>137</v>
      </c>
      <c r="T30" s="175" t="s">
        <v>138</v>
      </c>
      <c r="U30" s="158">
        <v>0</v>
      </c>
      <c r="V30" s="158">
        <f>ROUND(E30*U30,2)</f>
        <v>0</v>
      </c>
      <c r="W30" s="158"/>
      <c r="X30" s="158" t="s">
        <v>166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167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168</v>
      </c>
      <c r="D31" s="160"/>
      <c r="E31" s="161">
        <v>11.11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142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9">
        <v>4</v>
      </c>
      <c r="B32" s="170" t="s">
        <v>169</v>
      </c>
      <c r="C32" s="186" t="s">
        <v>170</v>
      </c>
      <c r="D32" s="171" t="s">
        <v>136</v>
      </c>
      <c r="E32" s="172">
        <v>15.15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2.7E-2</v>
      </c>
      <c r="O32" s="174">
        <f>ROUND(E32*N32,2)</f>
        <v>0.41</v>
      </c>
      <c r="P32" s="174">
        <v>0</v>
      </c>
      <c r="Q32" s="174">
        <f>ROUND(E32*P32,2)</f>
        <v>0</v>
      </c>
      <c r="R32" s="174" t="s">
        <v>165</v>
      </c>
      <c r="S32" s="174" t="s">
        <v>137</v>
      </c>
      <c r="T32" s="175" t="s">
        <v>138</v>
      </c>
      <c r="U32" s="158">
        <v>0</v>
      </c>
      <c r="V32" s="158">
        <f>ROUND(E32*U32,2)</f>
        <v>0</v>
      </c>
      <c r="W32" s="158"/>
      <c r="X32" s="158" t="s">
        <v>166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167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171</v>
      </c>
      <c r="D33" s="160"/>
      <c r="E33" s="161">
        <v>15.15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142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69">
        <v>5</v>
      </c>
      <c r="B34" s="170" t="s">
        <v>172</v>
      </c>
      <c r="C34" s="186" t="s">
        <v>173</v>
      </c>
      <c r="D34" s="171" t="s">
        <v>136</v>
      </c>
      <c r="E34" s="172">
        <v>9.09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3.2000000000000001E-2</v>
      </c>
      <c r="O34" s="174">
        <f>ROUND(E34*N34,2)</f>
        <v>0.28999999999999998</v>
      </c>
      <c r="P34" s="174">
        <v>0</v>
      </c>
      <c r="Q34" s="174">
        <f>ROUND(E34*P34,2)</f>
        <v>0</v>
      </c>
      <c r="R34" s="174" t="s">
        <v>165</v>
      </c>
      <c r="S34" s="174" t="s">
        <v>137</v>
      </c>
      <c r="T34" s="175" t="s">
        <v>138</v>
      </c>
      <c r="U34" s="158">
        <v>0</v>
      </c>
      <c r="V34" s="158">
        <f>ROUND(E34*U34,2)</f>
        <v>0</v>
      </c>
      <c r="W34" s="158"/>
      <c r="X34" s="158" t="s">
        <v>166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167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174</v>
      </c>
      <c r="D35" s="160"/>
      <c r="E35" s="161">
        <v>9.09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142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3" t="s">
        <v>132</v>
      </c>
      <c r="B36" s="164" t="s">
        <v>58</v>
      </c>
      <c r="C36" s="185" t="s">
        <v>59</v>
      </c>
      <c r="D36" s="165"/>
      <c r="E36" s="166"/>
      <c r="F36" s="167"/>
      <c r="G36" s="167">
        <f>SUMIF(AG37:AG105,"&lt;&gt;NOR",G37:G105)</f>
        <v>0</v>
      </c>
      <c r="H36" s="167"/>
      <c r="I36" s="167">
        <f>SUM(I37:I105)</f>
        <v>0</v>
      </c>
      <c r="J36" s="167"/>
      <c r="K36" s="167">
        <f>SUM(K37:K105)</f>
        <v>0</v>
      </c>
      <c r="L36" s="167"/>
      <c r="M36" s="167">
        <f>SUM(M37:M105)</f>
        <v>0</v>
      </c>
      <c r="N36" s="167"/>
      <c r="O36" s="167">
        <f>SUM(O37:O105)</f>
        <v>17.079999999999998</v>
      </c>
      <c r="P36" s="167"/>
      <c r="Q36" s="167">
        <f>SUM(Q37:Q105)</f>
        <v>0</v>
      </c>
      <c r="R36" s="167"/>
      <c r="S36" s="167"/>
      <c r="T36" s="168"/>
      <c r="U36" s="162"/>
      <c r="V36" s="162">
        <f>SUM(V37:V105)</f>
        <v>296.38</v>
      </c>
      <c r="W36" s="162"/>
      <c r="X36" s="162"/>
      <c r="AG36" t="s">
        <v>133</v>
      </c>
    </row>
    <row r="37" spans="1:60" outlineLevel="1" x14ac:dyDescent="0.2">
      <c r="A37" s="169">
        <v>6</v>
      </c>
      <c r="B37" s="170" t="s">
        <v>175</v>
      </c>
      <c r="C37" s="186" t="s">
        <v>176</v>
      </c>
      <c r="D37" s="171" t="s">
        <v>145</v>
      </c>
      <c r="E37" s="172">
        <v>58.424999999999997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3.9629999999999999E-2</v>
      </c>
      <c r="O37" s="174">
        <f>ROUND(E37*N37,2)</f>
        <v>2.3199999999999998</v>
      </c>
      <c r="P37" s="174">
        <v>0</v>
      </c>
      <c r="Q37" s="174">
        <f>ROUND(E37*P37,2)</f>
        <v>0</v>
      </c>
      <c r="R37" s="174"/>
      <c r="S37" s="174" t="s">
        <v>137</v>
      </c>
      <c r="T37" s="175" t="s">
        <v>138</v>
      </c>
      <c r="U37" s="158">
        <v>0.47</v>
      </c>
      <c r="V37" s="158">
        <f>ROUND(E37*U37,2)</f>
        <v>27.46</v>
      </c>
      <c r="W37" s="158"/>
      <c r="X37" s="158" t="s">
        <v>139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177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151</v>
      </c>
      <c r="D38" s="160"/>
      <c r="E38" s="161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142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178</v>
      </c>
      <c r="D39" s="160"/>
      <c r="E39" s="161">
        <v>4.3462500000000004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142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179</v>
      </c>
      <c r="D40" s="160"/>
      <c r="E40" s="161">
        <v>5.7085499999999998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142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180</v>
      </c>
      <c r="D41" s="160"/>
      <c r="E41" s="161">
        <v>4.4744999999999999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142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181</v>
      </c>
      <c r="D42" s="160"/>
      <c r="E42" s="161">
        <v>3.99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142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156</v>
      </c>
      <c r="D43" s="160"/>
      <c r="E43" s="161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142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182</v>
      </c>
      <c r="D44" s="160"/>
      <c r="E44" s="161">
        <v>7.7662500000000003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142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7" t="s">
        <v>183</v>
      </c>
      <c r="D45" s="160"/>
      <c r="E45" s="161">
        <v>7.7092499999999999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184</v>
      </c>
      <c r="D46" s="160"/>
      <c r="E46" s="161">
        <v>3.1349999999999998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142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185</v>
      </c>
      <c r="D47" s="160"/>
      <c r="E47" s="161">
        <v>3.42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142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7" t="s">
        <v>186</v>
      </c>
      <c r="D48" s="160"/>
      <c r="E48" s="161">
        <v>2.2087500000000002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142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181</v>
      </c>
      <c r="D49" s="160"/>
      <c r="E49" s="161">
        <v>3.99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142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187</v>
      </c>
      <c r="D50" s="160"/>
      <c r="E50" s="161">
        <v>6.9910500000000004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142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188</v>
      </c>
      <c r="D51" s="160"/>
      <c r="E51" s="161">
        <v>4.6853999999999996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142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7</v>
      </c>
      <c r="B52" s="170" t="s">
        <v>189</v>
      </c>
      <c r="C52" s="186" t="s">
        <v>190</v>
      </c>
      <c r="D52" s="171" t="s">
        <v>145</v>
      </c>
      <c r="E52" s="172">
        <v>149.262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5.2510000000000001E-2</v>
      </c>
      <c r="O52" s="174">
        <f>ROUND(E52*N52,2)</f>
        <v>7.84</v>
      </c>
      <c r="P52" s="174">
        <v>0</v>
      </c>
      <c r="Q52" s="174">
        <f>ROUND(E52*P52,2)</f>
        <v>0</v>
      </c>
      <c r="R52" s="174"/>
      <c r="S52" s="174" t="s">
        <v>137</v>
      </c>
      <c r="T52" s="175" t="s">
        <v>138</v>
      </c>
      <c r="U52" s="158">
        <v>0.53</v>
      </c>
      <c r="V52" s="158">
        <f>ROUND(E52*U52,2)</f>
        <v>79.11</v>
      </c>
      <c r="W52" s="158"/>
      <c r="X52" s="158" t="s">
        <v>139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177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147</v>
      </c>
      <c r="D53" s="160"/>
      <c r="E53" s="161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142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7" t="s">
        <v>191</v>
      </c>
      <c r="D54" s="160"/>
      <c r="E54" s="161">
        <v>5.61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142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192</v>
      </c>
      <c r="D55" s="160"/>
      <c r="E55" s="161">
        <v>17.594999999999999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142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193</v>
      </c>
      <c r="D56" s="160"/>
      <c r="E56" s="161">
        <v>7.5174000000000003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142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151</v>
      </c>
      <c r="D57" s="160"/>
      <c r="E57" s="161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194</v>
      </c>
      <c r="D58" s="160"/>
      <c r="E58" s="161">
        <v>4.68825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142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195</v>
      </c>
      <c r="D59" s="160"/>
      <c r="E59" s="161">
        <v>0.67500000000000004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142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196</v>
      </c>
      <c r="D60" s="160"/>
      <c r="E60" s="161">
        <v>14.82855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142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197</v>
      </c>
      <c r="D61" s="160"/>
      <c r="E61" s="161">
        <v>8.6925000000000008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142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198</v>
      </c>
      <c r="D62" s="160"/>
      <c r="E62" s="161">
        <v>8.8350000000000009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142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199</v>
      </c>
      <c r="D63" s="160"/>
      <c r="E63" s="161">
        <v>4.54575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142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200</v>
      </c>
      <c r="D64" s="160"/>
      <c r="E64" s="161">
        <v>5.8567499999999999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142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156</v>
      </c>
      <c r="D65" s="160"/>
      <c r="E65" s="161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142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201</v>
      </c>
      <c r="D66" s="160"/>
      <c r="E66" s="161">
        <v>6.0562500000000004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142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202</v>
      </c>
      <c r="D67" s="160"/>
      <c r="E67" s="161">
        <v>14.7516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142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203</v>
      </c>
      <c r="D68" s="160"/>
      <c r="E68" s="161">
        <v>3.9187500000000002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142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204</v>
      </c>
      <c r="D69" s="160"/>
      <c r="E69" s="161">
        <v>4.8392999999999997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142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205</v>
      </c>
      <c r="D70" s="160"/>
      <c r="E70" s="161">
        <v>1.6387499999999999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142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7" t="s">
        <v>206</v>
      </c>
      <c r="D71" s="160"/>
      <c r="E71" s="161">
        <v>3.69075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142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159</v>
      </c>
      <c r="D72" s="160"/>
      <c r="E72" s="161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142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207</v>
      </c>
      <c r="D73" s="160"/>
      <c r="E73" s="161">
        <v>8.7608999999999995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142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208</v>
      </c>
      <c r="D74" s="160"/>
      <c r="E74" s="161">
        <v>10.202999999999999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142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209</v>
      </c>
      <c r="D75" s="160"/>
      <c r="E75" s="161">
        <v>11.642250000000001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142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7" t="s">
        <v>210</v>
      </c>
      <c r="D76" s="160"/>
      <c r="E76" s="161">
        <v>4.9162499999999998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142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9">
        <v>8</v>
      </c>
      <c r="B77" s="170" t="s">
        <v>211</v>
      </c>
      <c r="C77" s="186" t="s">
        <v>212</v>
      </c>
      <c r="D77" s="171" t="s">
        <v>145</v>
      </c>
      <c r="E77" s="172">
        <v>66.614500000000007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7.8359999999999999E-2</v>
      </c>
      <c r="O77" s="174">
        <f>ROUND(E77*N77,2)</f>
        <v>5.22</v>
      </c>
      <c r="P77" s="174">
        <v>0</v>
      </c>
      <c r="Q77" s="174">
        <f>ROUND(E77*P77,2)</f>
        <v>0</v>
      </c>
      <c r="R77" s="174"/>
      <c r="S77" s="174" t="s">
        <v>137</v>
      </c>
      <c r="T77" s="175" t="s">
        <v>138</v>
      </c>
      <c r="U77" s="158">
        <v>0.55000000000000004</v>
      </c>
      <c r="V77" s="158">
        <f>ROUND(E77*U77,2)</f>
        <v>36.64</v>
      </c>
      <c r="W77" s="158"/>
      <c r="X77" s="158" t="s">
        <v>139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177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213</v>
      </c>
      <c r="D78" s="160"/>
      <c r="E78" s="161">
        <v>14.97125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142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151</v>
      </c>
      <c r="D79" s="160"/>
      <c r="E79" s="161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142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7" t="s">
        <v>214</v>
      </c>
      <c r="D80" s="160"/>
      <c r="E80" s="161">
        <v>2.6276999999999999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142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215</v>
      </c>
      <c r="D81" s="160"/>
      <c r="E81" s="161">
        <v>3.5625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142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216</v>
      </c>
      <c r="D82" s="160"/>
      <c r="E82" s="161">
        <v>5.4947999999999997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142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217</v>
      </c>
      <c r="D83" s="160"/>
      <c r="E83" s="161">
        <v>4.2750000000000004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142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156</v>
      </c>
      <c r="D84" s="160"/>
      <c r="E84" s="161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142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7" t="s">
        <v>218</v>
      </c>
      <c r="D85" s="160"/>
      <c r="E85" s="161">
        <v>2.2799999999999998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142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219</v>
      </c>
      <c r="D86" s="160"/>
      <c r="E86" s="161">
        <v>2.9184000000000001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142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185</v>
      </c>
      <c r="D87" s="160"/>
      <c r="E87" s="161">
        <v>3.42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142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220</v>
      </c>
      <c r="D88" s="160"/>
      <c r="E88" s="161">
        <v>3.7050000000000001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142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221</v>
      </c>
      <c r="D89" s="160"/>
      <c r="E89" s="161">
        <v>3.7905000000000002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142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222</v>
      </c>
      <c r="D90" s="160"/>
      <c r="E90" s="161">
        <v>2.5649999999999999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142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223</v>
      </c>
      <c r="D91" s="160"/>
      <c r="E91" s="161">
        <v>2.51085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142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159</v>
      </c>
      <c r="D92" s="160"/>
      <c r="E92" s="161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142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224</v>
      </c>
      <c r="D93" s="160"/>
      <c r="E93" s="161">
        <v>9.9905000000000008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142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225</v>
      </c>
      <c r="D94" s="160"/>
      <c r="E94" s="161">
        <v>4.5030000000000001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142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 x14ac:dyDescent="0.2">
      <c r="A95" s="169">
        <v>9</v>
      </c>
      <c r="B95" s="170" t="s">
        <v>226</v>
      </c>
      <c r="C95" s="186" t="s">
        <v>227</v>
      </c>
      <c r="D95" s="171" t="s">
        <v>145</v>
      </c>
      <c r="E95" s="172">
        <v>119.59950000000001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4">
        <v>1.2149999999999999E-2</v>
      </c>
      <c r="O95" s="174">
        <f>ROUND(E95*N95,2)</f>
        <v>1.45</v>
      </c>
      <c r="P95" s="174">
        <v>0</v>
      </c>
      <c r="Q95" s="174">
        <f>ROUND(E95*P95,2)</f>
        <v>0</v>
      </c>
      <c r="R95" s="174"/>
      <c r="S95" s="174" t="s">
        <v>137</v>
      </c>
      <c r="T95" s="175" t="s">
        <v>138</v>
      </c>
      <c r="U95" s="158">
        <v>1.01</v>
      </c>
      <c r="V95" s="158">
        <f>ROUND(E95*U95,2)</f>
        <v>120.8</v>
      </c>
      <c r="W95" s="158"/>
      <c r="X95" s="158" t="s">
        <v>139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177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228</v>
      </c>
      <c r="D96" s="160"/>
      <c r="E96" s="161">
        <v>34.44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142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229</v>
      </c>
      <c r="D97" s="160"/>
      <c r="E97" s="161">
        <v>2.472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142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7" t="s">
        <v>230</v>
      </c>
      <c r="D98" s="160"/>
      <c r="E98" s="161">
        <v>32.975000000000001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142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231</v>
      </c>
      <c r="D99" s="160"/>
      <c r="E99" s="161">
        <v>2.1800000000000002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142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232</v>
      </c>
      <c r="D100" s="160"/>
      <c r="E100" s="161">
        <v>32.962499999999999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233</v>
      </c>
      <c r="D101" s="160"/>
      <c r="E101" s="161">
        <v>2.11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142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234</v>
      </c>
      <c r="D102" s="160"/>
      <c r="E102" s="161">
        <v>11.18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142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235</v>
      </c>
      <c r="D103" s="160"/>
      <c r="E103" s="161">
        <v>1.28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142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69">
        <v>10</v>
      </c>
      <c r="B104" s="170" t="s">
        <v>236</v>
      </c>
      <c r="C104" s="186" t="s">
        <v>237</v>
      </c>
      <c r="D104" s="171" t="s">
        <v>238</v>
      </c>
      <c r="E104" s="172">
        <v>19.5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1.306E-2</v>
      </c>
      <c r="O104" s="174">
        <f>ROUND(E104*N104,2)</f>
        <v>0.25</v>
      </c>
      <c r="P104" s="174">
        <v>0</v>
      </c>
      <c r="Q104" s="174">
        <f>ROUND(E104*P104,2)</f>
        <v>0</v>
      </c>
      <c r="R104" s="174"/>
      <c r="S104" s="174" t="s">
        <v>137</v>
      </c>
      <c r="T104" s="175" t="s">
        <v>138</v>
      </c>
      <c r="U104" s="158">
        <v>1.66</v>
      </c>
      <c r="V104" s="158">
        <f>ROUND(E104*U104,2)</f>
        <v>32.369999999999997</v>
      </c>
      <c r="W104" s="158"/>
      <c r="X104" s="158" t="s">
        <v>139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177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239</v>
      </c>
      <c r="D105" s="160"/>
      <c r="E105" s="161">
        <v>19.5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3" t="s">
        <v>132</v>
      </c>
      <c r="B106" s="164" t="s">
        <v>60</v>
      </c>
      <c r="C106" s="185" t="s">
        <v>61</v>
      </c>
      <c r="D106" s="165"/>
      <c r="E106" s="166"/>
      <c r="F106" s="167"/>
      <c r="G106" s="167">
        <f>SUMIF(AG107:AG195,"&lt;&gt;NOR",G107:G195)</f>
        <v>0</v>
      </c>
      <c r="H106" s="167"/>
      <c r="I106" s="167">
        <f>SUM(I107:I195)</f>
        <v>0</v>
      </c>
      <c r="J106" s="167"/>
      <c r="K106" s="167">
        <f>SUM(K107:K195)</f>
        <v>0</v>
      </c>
      <c r="L106" s="167"/>
      <c r="M106" s="167">
        <f>SUM(M107:M195)</f>
        <v>0</v>
      </c>
      <c r="N106" s="167"/>
      <c r="O106" s="167">
        <f>SUM(O107:O195)</f>
        <v>16.489999999999998</v>
      </c>
      <c r="P106" s="167"/>
      <c r="Q106" s="167">
        <f>SUM(Q107:Q195)</f>
        <v>0</v>
      </c>
      <c r="R106" s="167"/>
      <c r="S106" s="167"/>
      <c r="T106" s="168"/>
      <c r="U106" s="162"/>
      <c r="V106" s="162">
        <f>SUM(V107:V195)</f>
        <v>329.67</v>
      </c>
      <c r="W106" s="162"/>
      <c r="X106" s="162"/>
      <c r="AG106" t="s">
        <v>133</v>
      </c>
    </row>
    <row r="107" spans="1:60" outlineLevel="1" x14ac:dyDescent="0.2">
      <c r="A107" s="169">
        <v>11</v>
      </c>
      <c r="B107" s="170" t="s">
        <v>240</v>
      </c>
      <c r="C107" s="186" t="s">
        <v>241</v>
      </c>
      <c r="D107" s="171" t="s">
        <v>145</v>
      </c>
      <c r="E107" s="172">
        <v>5.64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0</v>
      </c>
      <c r="O107" s="174">
        <f>ROUND(E107*N107,2)</f>
        <v>0</v>
      </c>
      <c r="P107" s="174">
        <v>0</v>
      </c>
      <c r="Q107" s="174">
        <f>ROUND(E107*P107,2)</f>
        <v>0</v>
      </c>
      <c r="R107" s="174"/>
      <c r="S107" s="174" t="s">
        <v>137</v>
      </c>
      <c r="T107" s="175" t="s">
        <v>138</v>
      </c>
      <c r="U107" s="158">
        <v>0.08</v>
      </c>
      <c r="V107" s="158">
        <f>ROUND(E107*U107,2)</f>
        <v>0.45</v>
      </c>
      <c r="W107" s="158"/>
      <c r="X107" s="158" t="s">
        <v>139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7" t="s">
        <v>242</v>
      </c>
      <c r="D108" s="160"/>
      <c r="E108" s="161">
        <v>3.24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142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243</v>
      </c>
      <c r="D109" s="160"/>
      <c r="E109" s="161">
        <v>2.4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142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9">
        <v>12</v>
      </c>
      <c r="B110" s="170" t="s">
        <v>244</v>
      </c>
      <c r="C110" s="186" t="s">
        <v>245</v>
      </c>
      <c r="D110" s="171" t="s">
        <v>145</v>
      </c>
      <c r="E110" s="172">
        <v>10.0525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2.9139999999999999E-2</v>
      </c>
      <c r="O110" s="174">
        <f>ROUND(E110*N110,2)</f>
        <v>0.28999999999999998</v>
      </c>
      <c r="P110" s="174">
        <v>0</v>
      </c>
      <c r="Q110" s="174">
        <f>ROUND(E110*P110,2)</f>
        <v>0</v>
      </c>
      <c r="R110" s="174"/>
      <c r="S110" s="174" t="s">
        <v>137</v>
      </c>
      <c r="T110" s="175" t="s">
        <v>138</v>
      </c>
      <c r="U110" s="158">
        <v>0.61</v>
      </c>
      <c r="V110" s="158">
        <f>ROUND(E110*U110,2)</f>
        <v>6.13</v>
      </c>
      <c r="W110" s="158"/>
      <c r="X110" s="158" t="s">
        <v>139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177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246</v>
      </c>
      <c r="D111" s="160"/>
      <c r="E111" s="161">
        <v>3.09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142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247</v>
      </c>
      <c r="D112" s="160"/>
      <c r="E112" s="161">
        <v>2.7250000000000001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142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248</v>
      </c>
      <c r="D113" s="160"/>
      <c r="E113" s="161">
        <v>2.6375000000000002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142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7" t="s">
        <v>249</v>
      </c>
      <c r="D114" s="160"/>
      <c r="E114" s="161">
        <v>1.6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142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9">
        <v>13</v>
      </c>
      <c r="B115" s="170" t="s">
        <v>250</v>
      </c>
      <c r="C115" s="186" t="s">
        <v>251</v>
      </c>
      <c r="D115" s="171" t="s">
        <v>145</v>
      </c>
      <c r="E115" s="172">
        <v>308.64040999999997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4">
        <v>4.7660000000000001E-2</v>
      </c>
      <c r="O115" s="174">
        <f>ROUND(E115*N115,2)</f>
        <v>14.71</v>
      </c>
      <c r="P115" s="174">
        <v>0</v>
      </c>
      <c r="Q115" s="174">
        <f>ROUND(E115*P115,2)</f>
        <v>0</v>
      </c>
      <c r="R115" s="174"/>
      <c r="S115" s="174" t="s">
        <v>137</v>
      </c>
      <c r="T115" s="175" t="s">
        <v>138</v>
      </c>
      <c r="U115" s="158">
        <v>0.66</v>
      </c>
      <c r="V115" s="158">
        <f>ROUND(E115*U115,2)</f>
        <v>203.7</v>
      </c>
      <c r="W115" s="158"/>
      <c r="X115" s="158" t="s">
        <v>139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177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252</v>
      </c>
      <c r="D116" s="160"/>
      <c r="E116" s="161">
        <v>31.287179999999999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142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253</v>
      </c>
      <c r="D117" s="160"/>
      <c r="E117" s="161">
        <v>26.09064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254</v>
      </c>
      <c r="D118" s="160"/>
      <c r="E118" s="161">
        <v>-1.4139999999999999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142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255</v>
      </c>
      <c r="D119" s="160"/>
      <c r="E119" s="161">
        <v>16.103619999999999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142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254</v>
      </c>
      <c r="D120" s="160"/>
      <c r="E120" s="161">
        <v>-1.4139999999999999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142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256</v>
      </c>
      <c r="D121" s="160"/>
      <c r="E121" s="161">
        <v>14.726100000000001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257</v>
      </c>
      <c r="D122" s="160"/>
      <c r="E122" s="161">
        <v>6.49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142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254</v>
      </c>
      <c r="D123" s="160"/>
      <c r="E123" s="161">
        <v>-1.4139999999999999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142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258</v>
      </c>
      <c r="D124" s="160"/>
      <c r="E124" s="161">
        <v>11.313140000000001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142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259</v>
      </c>
      <c r="D125" s="160"/>
      <c r="E125" s="161">
        <v>-1.2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260</v>
      </c>
      <c r="D126" s="160"/>
      <c r="E126" s="161">
        <v>39.603700000000003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142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7" t="s">
        <v>259</v>
      </c>
      <c r="D127" s="160"/>
      <c r="E127" s="161">
        <v>-1.2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142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261</v>
      </c>
      <c r="D128" s="160"/>
      <c r="E128" s="161">
        <v>-1.863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142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262</v>
      </c>
      <c r="D129" s="160"/>
      <c r="E129" s="161">
        <v>10.62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263</v>
      </c>
      <c r="D130" s="160"/>
      <c r="E130" s="161">
        <v>-1.8180000000000001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7" t="s">
        <v>264</v>
      </c>
      <c r="D131" s="160"/>
      <c r="E131" s="161">
        <v>16.53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142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265</v>
      </c>
      <c r="D132" s="160"/>
      <c r="E132" s="161">
        <v>-1.6160000000000001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142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7" t="s">
        <v>266</v>
      </c>
      <c r="D133" s="160"/>
      <c r="E133" s="161">
        <v>25.402049999999999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267</v>
      </c>
      <c r="D134" s="160"/>
      <c r="E134" s="161">
        <v>18.064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142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268</v>
      </c>
      <c r="D135" s="160"/>
      <c r="E135" s="161">
        <v>7.71875</v>
      </c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142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269</v>
      </c>
      <c r="D136" s="160"/>
      <c r="E136" s="161">
        <v>-11.715999999999999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142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270</v>
      </c>
      <c r="D137" s="160"/>
      <c r="E137" s="161">
        <v>43.103400000000001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142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271</v>
      </c>
      <c r="D138" s="160"/>
      <c r="E138" s="161">
        <v>13.2842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142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272</v>
      </c>
      <c r="D139" s="160"/>
      <c r="E139" s="161">
        <v>-1.44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142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7" t="s">
        <v>273</v>
      </c>
      <c r="D140" s="160"/>
      <c r="E140" s="161">
        <v>-1.89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142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7" t="s">
        <v>274</v>
      </c>
      <c r="D141" s="160"/>
      <c r="E141" s="161">
        <v>10.199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142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254</v>
      </c>
      <c r="D142" s="160"/>
      <c r="E142" s="161">
        <v>-1.4139999999999999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142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275</v>
      </c>
      <c r="D143" s="160"/>
      <c r="E143" s="161">
        <v>26.362500000000001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142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263</v>
      </c>
      <c r="D144" s="160"/>
      <c r="E144" s="161">
        <v>-1.8180000000000001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273</v>
      </c>
      <c r="D145" s="160"/>
      <c r="E145" s="161">
        <v>-1.89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142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276</v>
      </c>
      <c r="D146" s="160"/>
      <c r="E146" s="161">
        <v>16.074000000000002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142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277</v>
      </c>
      <c r="D147" s="160"/>
      <c r="E147" s="161">
        <v>-3.2320000000000002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7" t="s">
        <v>278</v>
      </c>
      <c r="D148" s="160"/>
      <c r="E148" s="161">
        <v>31.053599999999999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7" t="s">
        <v>279</v>
      </c>
      <c r="D149" s="160"/>
      <c r="E149" s="161">
        <v>-9.1620000000000008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280</v>
      </c>
      <c r="D150" s="160"/>
      <c r="E150" s="161">
        <v>8.51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142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281</v>
      </c>
      <c r="D151" s="160"/>
      <c r="E151" s="161">
        <v>8.2624999999999993</v>
      </c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142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282</v>
      </c>
      <c r="D152" s="160"/>
      <c r="E152" s="161">
        <v>8.2814999999999994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142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283</v>
      </c>
      <c r="D153" s="160"/>
      <c r="E153" s="161">
        <v>15.03375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284</v>
      </c>
      <c r="D154" s="160"/>
      <c r="E154" s="161">
        <v>21.001799999999999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285</v>
      </c>
      <c r="D155" s="160"/>
      <c r="E155" s="161">
        <v>7.6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286</v>
      </c>
      <c r="D156" s="160"/>
      <c r="E156" s="161">
        <v>-1.08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142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7" t="s">
        <v>287</v>
      </c>
      <c r="D157" s="160"/>
      <c r="E157" s="161">
        <v>-2.8279999999999998</v>
      </c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142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288</v>
      </c>
      <c r="D158" s="160"/>
      <c r="E158" s="161">
        <v>26.675999999999998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289</v>
      </c>
      <c r="D159" s="160"/>
      <c r="E159" s="161">
        <v>-3.4340000000000002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142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290</v>
      </c>
      <c r="D160" s="160"/>
      <c r="E160" s="161">
        <v>13.534649999999999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142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7" t="s">
        <v>273</v>
      </c>
      <c r="D161" s="160"/>
      <c r="E161" s="161">
        <v>-1.89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142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7" t="s">
        <v>291</v>
      </c>
      <c r="D162" s="160"/>
      <c r="E162" s="161">
        <v>12.73095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142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292</v>
      </c>
      <c r="D163" s="160"/>
      <c r="E163" s="161">
        <v>-0.36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7" t="s">
        <v>293</v>
      </c>
      <c r="D164" s="160"/>
      <c r="E164" s="161">
        <v>18.638999999999999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142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294</v>
      </c>
      <c r="D165" s="160"/>
      <c r="E165" s="161">
        <v>15.817500000000001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295</v>
      </c>
      <c r="D166" s="160"/>
      <c r="E166" s="161">
        <v>-3.78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142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263</v>
      </c>
      <c r="D167" s="160"/>
      <c r="E167" s="161">
        <v>-1.8180000000000001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254</v>
      </c>
      <c r="D168" s="160"/>
      <c r="E168" s="161">
        <v>-1.4139999999999999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142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296</v>
      </c>
      <c r="D169" s="160"/>
      <c r="E169" s="161">
        <v>6.0115100000000004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142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7" t="s">
        <v>297</v>
      </c>
      <c r="D170" s="160"/>
      <c r="E170" s="161">
        <v>-1.774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142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298</v>
      </c>
      <c r="D171" s="160"/>
      <c r="E171" s="161">
        <v>7.3743800000000004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142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7" t="s">
        <v>254</v>
      </c>
      <c r="D172" s="160"/>
      <c r="E172" s="161">
        <v>-1.4139999999999999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142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299</v>
      </c>
      <c r="D173" s="160"/>
      <c r="E173" s="161">
        <v>16.815000000000001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142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7" t="s">
        <v>300</v>
      </c>
      <c r="D174" s="160"/>
      <c r="E174" s="161">
        <v>-3.7080000000000002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142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7" t="s">
        <v>301</v>
      </c>
      <c r="D175" s="160"/>
      <c r="E175" s="161">
        <v>8.0762499999999999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142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7" t="s">
        <v>302</v>
      </c>
      <c r="D176" s="160"/>
      <c r="E176" s="161">
        <v>-3.3039999999999998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142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7" t="s">
        <v>303</v>
      </c>
      <c r="D177" s="160"/>
      <c r="E177" s="161">
        <v>6.4267500000000002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142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7" t="s">
        <v>292</v>
      </c>
      <c r="D178" s="160"/>
      <c r="E178" s="161">
        <v>-0.36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142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7" t="s">
        <v>304</v>
      </c>
      <c r="D179" s="160"/>
      <c r="E179" s="161">
        <v>-184.512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142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69">
        <v>14</v>
      </c>
      <c r="B180" s="170" t="s">
        <v>305</v>
      </c>
      <c r="C180" s="186" t="s">
        <v>306</v>
      </c>
      <c r="D180" s="171" t="s">
        <v>145</v>
      </c>
      <c r="E180" s="172">
        <v>13.532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74">
        <v>2.606E-2</v>
      </c>
      <c r="O180" s="174">
        <f>ROUND(E180*N180,2)</f>
        <v>0.35</v>
      </c>
      <c r="P180" s="174">
        <v>0</v>
      </c>
      <c r="Q180" s="174">
        <f>ROUND(E180*P180,2)</f>
        <v>0</v>
      </c>
      <c r="R180" s="174"/>
      <c r="S180" s="174" t="s">
        <v>137</v>
      </c>
      <c r="T180" s="175" t="s">
        <v>138</v>
      </c>
      <c r="U180" s="158">
        <v>0.57999999999999996</v>
      </c>
      <c r="V180" s="158">
        <f>ROUND(E180*U180,2)</f>
        <v>7.85</v>
      </c>
      <c r="W180" s="158"/>
      <c r="X180" s="158" t="s">
        <v>139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140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7" t="s">
        <v>147</v>
      </c>
      <c r="D181" s="160"/>
      <c r="E181" s="161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142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7" t="s">
        <v>307</v>
      </c>
      <c r="D182" s="160"/>
      <c r="E182" s="161">
        <v>1.95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142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308</v>
      </c>
      <c r="D183" s="160"/>
      <c r="E183" s="161">
        <v>7.9669999999999996</v>
      </c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142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7" t="s">
        <v>309</v>
      </c>
      <c r="D184" s="160"/>
      <c r="E184" s="161">
        <v>-1.7729999999999999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142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7" t="s">
        <v>151</v>
      </c>
      <c r="D185" s="160"/>
      <c r="E185" s="161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142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7" t="s">
        <v>310</v>
      </c>
      <c r="D186" s="160"/>
      <c r="E186" s="161">
        <v>4.5999999999999996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142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311</v>
      </c>
      <c r="D187" s="160"/>
      <c r="E187" s="161">
        <v>-1.44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142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156</v>
      </c>
      <c r="D188" s="160"/>
      <c r="E188" s="161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142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7" t="s">
        <v>233</v>
      </c>
      <c r="D189" s="160"/>
      <c r="E189" s="161">
        <v>2.11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142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7" t="s">
        <v>312</v>
      </c>
      <c r="D190" s="160"/>
      <c r="E190" s="161">
        <v>-0.55200000000000005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142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159</v>
      </c>
      <c r="D191" s="160"/>
      <c r="E191" s="161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142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7" t="s">
        <v>313</v>
      </c>
      <c r="D192" s="160"/>
      <c r="E192" s="161">
        <v>0.97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142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7" t="s">
        <v>314</v>
      </c>
      <c r="D193" s="160"/>
      <c r="E193" s="161">
        <v>-0.3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142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22.5" outlineLevel="1" x14ac:dyDescent="0.2">
      <c r="A194" s="169">
        <v>15</v>
      </c>
      <c r="B194" s="170" t="s">
        <v>315</v>
      </c>
      <c r="C194" s="186" t="s">
        <v>316</v>
      </c>
      <c r="D194" s="171" t="s">
        <v>145</v>
      </c>
      <c r="E194" s="172">
        <v>309.83999999999997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4">
        <v>3.6700000000000001E-3</v>
      </c>
      <c r="O194" s="174">
        <f>ROUND(E194*N194,2)</f>
        <v>1.1399999999999999</v>
      </c>
      <c r="P194" s="174">
        <v>0</v>
      </c>
      <c r="Q194" s="174">
        <f>ROUND(E194*P194,2)</f>
        <v>0</v>
      </c>
      <c r="R194" s="174"/>
      <c r="S194" s="174" t="s">
        <v>137</v>
      </c>
      <c r="T194" s="175" t="s">
        <v>138</v>
      </c>
      <c r="U194" s="158">
        <v>0.36</v>
      </c>
      <c r="V194" s="158">
        <f>ROUND(E194*U194,2)</f>
        <v>111.54</v>
      </c>
      <c r="W194" s="158"/>
      <c r="X194" s="158" t="s">
        <v>139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177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317</v>
      </c>
      <c r="D195" s="160"/>
      <c r="E195" s="161">
        <v>309.83999999999997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142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163" t="s">
        <v>132</v>
      </c>
      <c r="B196" s="164" t="s">
        <v>62</v>
      </c>
      <c r="C196" s="185" t="s">
        <v>63</v>
      </c>
      <c r="D196" s="165"/>
      <c r="E196" s="166"/>
      <c r="F196" s="167"/>
      <c r="G196" s="167">
        <f>SUMIF(AG197:AG241,"&lt;&gt;NOR",G197:G241)</f>
        <v>0</v>
      </c>
      <c r="H196" s="167"/>
      <c r="I196" s="167">
        <f>SUM(I197:I241)</f>
        <v>0</v>
      </c>
      <c r="J196" s="167"/>
      <c r="K196" s="167">
        <f>SUM(K197:K241)</f>
        <v>0</v>
      </c>
      <c r="L196" s="167"/>
      <c r="M196" s="167">
        <f>SUM(M197:M241)</f>
        <v>0</v>
      </c>
      <c r="N196" s="167"/>
      <c r="O196" s="167">
        <f>SUM(O197:O241)</f>
        <v>28.66</v>
      </c>
      <c r="P196" s="167"/>
      <c r="Q196" s="167">
        <f>SUM(Q197:Q241)</f>
        <v>0</v>
      </c>
      <c r="R196" s="167"/>
      <c r="S196" s="167"/>
      <c r="T196" s="168"/>
      <c r="U196" s="162"/>
      <c r="V196" s="162">
        <f>SUM(V197:V241)</f>
        <v>56.79</v>
      </c>
      <c r="W196" s="162"/>
      <c r="X196" s="162"/>
      <c r="AG196" t="s">
        <v>133</v>
      </c>
    </row>
    <row r="197" spans="1:60" outlineLevel="1" x14ac:dyDescent="0.2">
      <c r="A197" s="169">
        <v>16</v>
      </c>
      <c r="B197" s="170" t="s">
        <v>318</v>
      </c>
      <c r="C197" s="186" t="s">
        <v>319</v>
      </c>
      <c r="D197" s="171" t="s">
        <v>320</v>
      </c>
      <c r="E197" s="172">
        <v>6.0804999999999998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21</v>
      </c>
      <c r="M197" s="174">
        <f>G197*(1+L197/100)</f>
        <v>0</v>
      </c>
      <c r="N197" s="174">
        <v>2.5</v>
      </c>
      <c r="O197" s="174">
        <f>ROUND(E197*N197,2)</f>
        <v>15.2</v>
      </c>
      <c r="P197" s="174">
        <v>0</v>
      </c>
      <c r="Q197" s="174">
        <f>ROUND(E197*P197,2)</f>
        <v>0</v>
      </c>
      <c r="R197" s="174"/>
      <c r="S197" s="174" t="s">
        <v>137</v>
      </c>
      <c r="T197" s="175" t="s">
        <v>138</v>
      </c>
      <c r="U197" s="158">
        <v>4.66</v>
      </c>
      <c r="V197" s="158">
        <f>ROUND(E197*U197,2)</f>
        <v>28.34</v>
      </c>
      <c r="W197" s="158"/>
      <c r="X197" s="158" t="s">
        <v>139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177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7" t="s">
        <v>321</v>
      </c>
      <c r="D198" s="160"/>
      <c r="E198" s="161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142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322</v>
      </c>
      <c r="D199" s="160"/>
      <c r="E199" s="161">
        <v>1.8765000000000001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142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7" t="s">
        <v>323</v>
      </c>
      <c r="D200" s="160"/>
      <c r="E200" s="161">
        <v>1.7849999999999999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142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324</v>
      </c>
      <c r="D201" s="160"/>
      <c r="E201" s="161">
        <v>1.78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142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325</v>
      </c>
      <c r="D202" s="160"/>
      <c r="E202" s="161">
        <v>0.63900000000000001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142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69">
        <v>17</v>
      </c>
      <c r="B203" s="170" t="s">
        <v>326</v>
      </c>
      <c r="C203" s="186" t="s">
        <v>327</v>
      </c>
      <c r="D203" s="171" t="s">
        <v>145</v>
      </c>
      <c r="E203" s="172">
        <v>121.61</v>
      </c>
      <c r="F203" s="173"/>
      <c r="G203" s="174">
        <f>ROUND(E203*F203,2)</f>
        <v>0</v>
      </c>
      <c r="H203" s="173"/>
      <c r="I203" s="174">
        <f>ROUND(E203*H203,2)</f>
        <v>0</v>
      </c>
      <c r="J203" s="173"/>
      <c r="K203" s="174">
        <f>ROUND(E203*J203,2)</f>
        <v>0</v>
      </c>
      <c r="L203" s="174">
        <v>21</v>
      </c>
      <c r="M203" s="174">
        <f>G203*(1+L203/100)</f>
        <v>0</v>
      </c>
      <c r="N203" s="174">
        <v>0.11025</v>
      </c>
      <c r="O203" s="174">
        <f>ROUND(E203*N203,2)</f>
        <v>13.41</v>
      </c>
      <c r="P203" s="174">
        <v>0</v>
      </c>
      <c r="Q203" s="174">
        <f>ROUND(E203*P203,2)</f>
        <v>0</v>
      </c>
      <c r="R203" s="174"/>
      <c r="S203" s="174" t="s">
        <v>137</v>
      </c>
      <c r="T203" s="175" t="s">
        <v>138</v>
      </c>
      <c r="U203" s="158">
        <v>0.15</v>
      </c>
      <c r="V203" s="158">
        <f>ROUND(E203*U203,2)</f>
        <v>18.239999999999998</v>
      </c>
      <c r="W203" s="158"/>
      <c r="X203" s="158" t="s">
        <v>139</v>
      </c>
      <c r="Y203" s="148"/>
      <c r="Z203" s="148"/>
      <c r="AA203" s="148"/>
      <c r="AB203" s="148"/>
      <c r="AC203" s="148"/>
      <c r="AD203" s="148"/>
      <c r="AE203" s="148"/>
      <c r="AF203" s="148"/>
      <c r="AG203" s="148" t="s">
        <v>177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7" t="s">
        <v>328</v>
      </c>
      <c r="D204" s="160"/>
      <c r="E204" s="161">
        <v>37.53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142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7" t="s">
        <v>329</v>
      </c>
      <c r="D205" s="160"/>
      <c r="E205" s="161">
        <v>35.700000000000003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142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330</v>
      </c>
      <c r="D206" s="160"/>
      <c r="E206" s="161">
        <v>35.6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142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7" t="s">
        <v>331</v>
      </c>
      <c r="D207" s="160"/>
      <c r="E207" s="161">
        <v>12.78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142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ht="22.5" outlineLevel="1" x14ac:dyDescent="0.2">
      <c r="A208" s="169">
        <v>18</v>
      </c>
      <c r="B208" s="170" t="s">
        <v>332</v>
      </c>
      <c r="C208" s="186" t="s">
        <v>333</v>
      </c>
      <c r="D208" s="171" t="s">
        <v>238</v>
      </c>
      <c r="E208" s="172">
        <v>204.15880000000001</v>
      </c>
      <c r="F208" s="173"/>
      <c r="G208" s="174">
        <f>ROUND(E208*F208,2)</f>
        <v>0</v>
      </c>
      <c r="H208" s="173"/>
      <c r="I208" s="174">
        <f>ROUND(E208*H208,2)</f>
        <v>0</v>
      </c>
      <c r="J208" s="173"/>
      <c r="K208" s="174">
        <f>ROUND(E208*J208,2)</f>
        <v>0</v>
      </c>
      <c r="L208" s="174">
        <v>21</v>
      </c>
      <c r="M208" s="174">
        <f>G208*(1+L208/100)</f>
        <v>0</v>
      </c>
      <c r="N208" s="174">
        <v>2.3000000000000001E-4</v>
      </c>
      <c r="O208" s="174">
        <f>ROUND(E208*N208,2)</f>
        <v>0.05</v>
      </c>
      <c r="P208" s="174">
        <v>0</v>
      </c>
      <c r="Q208" s="174">
        <f>ROUND(E208*P208,2)</f>
        <v>0</v>
      </c>
      <c r="R208" s="174"/>
      <c r="S208" s="174" t="s">
        <v>137</v>
      </c>
      <c r="T208" s="175" t="s">
        <v>138</v>
      </c>
      <c r="U208" s="158">
        <v>0.05</v>
      </c>
      <c r="V208" s="158">
        <f>ROUND(E208*U208,2)</f>
        <v>10.210000000000001</v>
      </c>
      <c r="W208" s="158"/>
      <c r="X208" s="158" t="s">
        <v>139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177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7" t="s">
        <v>334</v>
      </c>
      <c r="D209" s="160"/>
      <c r="E209" s="161">
        <v>10.151999999999999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142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7" t="s">
        <v>335</v>
      </c>
      <c r="D210" s="160"/>
      <c r="E210" s="161">
        <v>6.266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142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336</v>
      </c>
      <c r="D211" s="160"/>
      <c r="E211" s="161">
        <v>5.73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142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337</v>
      </c>
      <c r="D212" s="160"/>
      <c r="E212" s="161">
        <v>2.95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142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338</v>
      </c>
      <c r="D213" s="160"/>
      <c r="E213" s="161">
        <v>4.4020000000000001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142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339</v>
      </c>
      <c r="D214" s="160"/>
      <c r="E214" s="161">
        <v>15.41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142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340</v>
      </c>
      <c r="D215" s="160"/>
      <c r="E215" s="161">
        <v>4.7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142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341</v>
      </c>
      <c r="D216" s="160"/>
      <c r="E216" s="161">
        <v>5.8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142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7" t="s">
        <v>342</v>
      </c>
      <c r="D217" s="160"/>
      <c r="E217" s="161">
        <v>8.9130000000000003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142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7" t="s">
        <v>343</v>
      </c>
      <c r="D218" s="160"/>
      <c r="E218" s="161">
        <v>6.9640000000000004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142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7" t="s">
        <v>344</v>
      </c>
      <c r="D219" s="160"/>
      <c r="E219" s="161">
        <v>4.7679999999999998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142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7" t="s">
        <v>345</v>
      </c>
      <c r="D220" s="160"/>
      <c r="E220" s="161">
        <v>15.124000000000001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142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7" t="s">
        <v>346</v>
      </c>
      <c r="D221" s="160"/>
      <c r="E221" s="161">
        <v>6.7869999999999999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142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7" t="s">
        <v>347</v>
      </c>
      <c r="D222" s="160"/>
      <c r="E222" s="161">
        <v>4.3899999999999997</v>
      </c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142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348</v>
      </c>
      <c r="D223" s="160"/>
      <c r="E223" s="161">
        <v>9.25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142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7" t="s">
        <v>349</v>
      </c>
      <c r="D224" s="160"/>
      <c r="E224" s="161">
        <v>5.64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142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350</v>
      </c>
      <c r="D225" s="160"/>
      <c r="E225" s="161">
        <v>10.896000000000001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142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351</v>
      </c>
      <c r="D226" s="160"/>
      <c r="E226" s="161">
        <v>3.7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142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7" t="s">
        <v>352</v>
      </c>
      <c r="D227" s="160"/>
      <c r="E227" s="161">
        <v>3.4710000000000001</v>
      </c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142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7" t="s">
        <v>353</v>
      </c>
      <c r="D228" s="160"/>
      <c r="E228" s="161">
        <v>3.49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142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7" t="s">
        <v>354</v>
      </c>
      <c r="D229" s="160"/>
      <c r="E229" s="161">
        <v>5.2750000000000004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142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7" t="s">
        <v>355</v>
      </c>
      <c r="D230" s="160"/>
      <c r="E230" s="161">
        <v>8.1479999999999997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142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7" t="s">
        <v>356</v>
      </c>
      <c r="D231" s="160"/>
      <c r="E231" s="161">
        <v>3.53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142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7" t="s">
        <v>357</v>
      </c>
      <c r="D232" s="160"/>
      <c r="E232" s="161">
        <v>9.36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142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7" t="s">
        <v>358</v>
      </c>
      <c r="D233" s="160"/>
      <c r="E233" s="161">
        <v>4.7489999999999997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142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7" t="s">
        <v>359</v>
      </c>
      <c r="D234" s="160"/>
      <c r="E234" s="161">
        <v>4.4669999999999996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142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360</v>
      </c>
      <c r="D235" s="160"/>
      <c r="E235" s="161">
        <v>6.54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142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7" t="s">
        <v>361</v>
      </c>
      <c r="D236" s="160"/>
      <c r="E236" s="161">
        <v>5.55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142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7" t="s">
        <v>362</v>
      </c>
      <c r="D237" s="160"/>
      <c r="E237" s="161">
        <v>2.1093000000000002</v>
      </c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142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7" t="s">
        <v>363</v>
      </c>
      <c r="D238" s="160"/>
      <c r="E238" s="161">
        <v>2.5874999999999999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142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7" t="s">
        <v>364</v>
      </c>
      <c r="D239" s="160"/>
      <c r="E239" s="161">
        <v>5.9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142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7" t="s">
        <v>365</v>
      </c>
      <c r="D240" s="160"/>
      <c r="E240" s="161">
        <v>4.8849999999999998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142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7" t="s">
        <v>366</v>
      </c>
      <c r="D241" s="160"/>
      <c r="E241" s="161">
        <v>2.2549999999999999</v>
      </c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142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x14ac:dyDescent="0.2">
      <c r="A242" s="163" t="s">
        <v>132</v>
      </c>
      <c r="B242" s="164" t="s">
        <v>64</v>
      </c>
      <c r="C242" s="185" t="s">
        <v>65</v>
      </c>
      <c r="D242" s="165"/>
      <c r="E242" s="166"/>
      <c r="F242" s="167"/>
      <c r="G242" s="167">
        <f>SUMIF(AG243:AG295,"&lt;&gt;NOR",G243:G295)</f>
        <v>0</v>
      </c>
      <c r="H242" s="167"/>
      <c r="I242" s="167">
        <f>SUM(I243:I295)</f>
        <v>0</v>
      </c>
      <c r="J242" s="167"/>
      <c r="K242" s="167">
        <f>SUM(K243:K295)</f>
        <v>0</v>
      </c>
      <c r="L242" s="167"/>
      <c r="M242" s="167">
        <f>SUM(M243:M295)</f>
        <v>0</v>
      </c>
      <c r="N242" s="167"/>
      <c r="O242" s="167">
        <f>SUM(O243:O295)</f>
        <v>4.3099999999999996</v>
      </c>
      <c r="P242" s="167"/>
      <c r="Q242" s="167">
        <f>SUM(Q243:Q295)</f>
        <v>0</v>
      </c>
      <c r="R242" s="167"/>
      <c r="S242" s="167"/>
      <c r="T242" s="168"/>
      <c r="U242" s="162"/>
      <c r="V242" s="162">
        <f>SUM(V243:V295)</f>
        <v>118.92</v>
      </c>
      <c r="W242" s="162"/>
      <c r="X242" s="162"/>
      <c r="AG242" t="s">
        <v>133</v>
      </c>
    </row>
    <row r="243" spans="1:60" outlineLevel="1" x14ac:dyDescent="0.2">
      <c r="A243" s="169">
        <v>19</v>
      </c>
      <c r="B243" s="170" t="s">
        <v>367</v>
      </c>
      <c r="C243" s="186" t="s">
        <v>368</v>
      </c>
      <c r="D243" s="171" t="s">
        <v>136</v>
      </c>
      <c r="E243" s="172">
        <v>26</v>
      </c>
      <c r="F243" s="173"/>
      <c r="G243" s="174">
        <f>ROUND(E243*F243,2)</f>
        <v>0</v>
      </c>
      <c r="H243" s="173"/>
      <c r="I243" s="174">
        <f>ROUND(E243*H243,2)</f>
        <v>0</v>
      </c>
      <c r="J243" s="173"/>
      <c r="K243" s="174">
        <f>ROUND(E243*J243,2)</f>
        <v>0</v>
      </c>
      <c r="L243" s="174">
        <v>21</v>
      </c>
      <c r="M243" s="174">
        <f>G243*(1+L243/100)</f>
        <v>0</v>
      </c>
      <c r="N243" s="174">
        <v>0</v>
      </c>
      <c r="O243" s="174">
        <f>ROUND(E243*N243,2)</f>
        <v>0</v>
      </c>
      <c r="P243" s="174">
        <v>0</v>
      </c>
      <c r="Q243" s="174">
        <f>ROUND(E243*P243,2)</f>
        <v>0</v>
      </c>
      <c r="R243" s="174"/>
      <c r="S243" s="174" t="s">
        <v>137</v>
      </c>
      <c r="T243" s="175" t="s">
        <v>138</v>
      </c>
      <c r="U243" s="158">
        <v>1.86</v>
      </c>
      <c r="V243" s="158">
        <f>ROUND(E243*U243,2)</f>
        <v>48.36</v>
      </c>
      <c r="W243" s="158"/>
      <c r="X243" s="158" t="s">
        <v>139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140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7" t="s">
        <v>147</v>
      </c>
      <c r="D244" s="160"/>
      <c r="E244" s="161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142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369</v>
      </c>
      <c r="D245" s="160"/>
      <c r="E245" s="161">
        <v>1</v>
      </c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142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7" t="s">
        <v>370</v>
      </c>
      <c r="D246" s="160"/>
      <c r="E246" s="161">
        <v>4</v>
      </c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142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7" t="s">
        <v>151</v>
      </c>
      <c r="D247" s="160"/>
      <c r="E247" s="161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142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7" t="s">
        <v>371</v>
      </c>
      <c r="D248" s="160"/>
      <c r="E248" s="161">
        <v>2</v>
      </c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142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372</v>
      </c>
      <c r="D249" s="160"/>
      <c r="E249" s="161">
        <v>2</v>
      </c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142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7" t="s">
        <v>156</v>
      </c>
      <c r="D250" s="160"/>
      <c r="E250" s="161"/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142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369</v>
      </c>
      <c r="D251" s="160"/>
      <c r="E251" s="161">
        <v>1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142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7" t="s">
        <v>373</v>
      </c>
      <c r="D252" s="160"/>
      <c r="E252" s="161">
        <v>7</v>
      </c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142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7" t="s">
        <v>372</v>
      </c>
      <c r="D253" s="160"/>
      <c r="E253" s="161">
        <v>2</v>
      </c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142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159</v>
      </c>
      <c r="D254" s="160"/>
      <c r="E254" s="161"/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142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7" t="s">
        <v>369</v>
      </c>
      <c r="D255" s="160"/>
      <c r="E255" s="161">
        <v>1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142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7" t="s">
        <v>374</v>
      </c>
      <c r="D256" s="160"/>
      <c r="E256" s="161">
        <v>6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142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69">
        <v>20</v>
      </c>
      <c r="B257" s="170" t="s">
        <v>375</v>
      </c>
      <c r="C257" s="186" t="s">
        <v>376</v>
      </c>
      <c r="D257" s="171" t="s">
        <v>136</v>
      </c>
      <c r="E257" s="172">
        <v>8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0.49075000000000002</v>
      </c>
      <c r="O257" s="174">
        <f>ROUND(E257*N257,2)</f>
        <v>3.93</v>
      </c>
      <c r="P257" s="174">
        <v>0</v>
      </c>
      <c r="Q257" s="174">
        <f>ROUND(E257*P257,2)</f>
        <v>0</v>
      </c>
      <c r="R257" s="174"/>
      <c r="S257" s="174" t="s">
        <v>137</v>
      </c>
      <c r="T257" s="175" t="s">
        <v>138</v>
      </c>
      <c r="U257" s="158">
        <v>8.82</v>
      </c>
      <c r="V257" s="158">
        <f>ROUND(E257*U257,2)</f>
        <v>70.56</v>
      </c>
      <c r="W257" s="158"/>
      <c r="X257" s="158" t="s">
        <v>139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177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7" t="s">
        <v>147</v>
      </c>
      <c r="D258" s="160"/>
      <c r="E258" s="161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142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369</v>
      </c>
      <c r="D259" s="160"/>
      <c r="E259" s="161">
        <v>1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142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7" t="s">
        <v>151</v>
      </c>
      <c r="D260" s="160"/>
      <c r="E260" s="161"/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142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377</v>
      </c>
      <c r="D261" s="160"/>
      <c r="E261" s="161">
        <v>3</v>
      </c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142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7" t="s">
        <v>156</v>
      </c>
      <c r="D262" s="160"/>
      <c r="E262" s="161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142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7" t="s">
        <v>371</v>
      </c>
      <c r="D263" s="160"/>
      <c r="E263" s="161">
        <v>2</v>
      </c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142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159</v>
      </c>
      <c r="D264" s="160"/>
      <c r="E264" s="161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142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378</v>
      </c>
      <c r="D265" s="160"/>
      <c r="E265" s="161">
        <v>2</v>
      </c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142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2.5" outlineLevel="1" x14ac:dyDescent="0.2">
      <c r="A266" s="169">
        <v>21</v>
      </c>
      <c r="B266" s="170" t="s">
        <v>379</v>
      </c>
      <c r="C266" s="186" t="s">
        <v>380</v>
      </c>
      <c r="D266" s="171" t="s">
        <v>136</v>
      </c>
      <c r="E266" s="172">
        <v>17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1.1299999999999999E-2</v>
      </c>
      <c r="O266" s="174">
        <f>ROUND(E266*N266,2)</f>
        <v>0.19</v>
      </c>
      <c r="P266" s="174">
        <v>0</v>
      </c>
      <c r="Q266" s="174">
        <f>ROUND(E266*P266,2)</f>
        <v>0</v>
      </c>
      <c r="R266" s="174" t="s">
        <v>165</v>
      </c>
      <c r="S266" s="174" t="s">
        <v>138</v>
      </c>
      <c r="T266" s="175" t="s">
        <v>138</v>
      </c>
      <c r="U266" s="158">
        <v>0</v>
      </c>
      <c r="V266" s="158">
        <f>ROUND(E266*U266,2)</f>
        <v>0</v>
      </c>
      <c r="W266" s="158"/>
      <c r="X266" s="158" t="s">
        <v>166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381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7" t="s">
        <v>147</v>
      </c>
      <c r="D267" s="160"/>
      <c r="E267" s="161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142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7" t="s">
        <v>370</v>
      </c>
      <c r="D268" s="160"/>
      <c r="E268" s="161">
        <v>4</v>
      </c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142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156</v>
      </c>
      <c r="D269" s="160"/>
      <c r="E269" s="161"/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142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7" t="s">
        <v>373</v>
      </c>
      <c r="D270" s="160"/>
      <c r="E270" s="161">
        <v>7</v>
      </c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142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7" t="s">
        <v>159</v>
      </c>
      <c r="D271" s="160"/>
      <c r="E271" s="161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142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374</v>
      </c>
      <c r="D272" s="160"/>
      <c r="E272" s="161">
        <v>6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142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ht="22.5" outlineLevel="1" x14ac:dyDescent="0.2">
      <c r="A273" s="169">
        <v>22</v>
      </c>
      <c r="B273" s="170" t="s">
        <v>382</v>
      </c>
      <c r="C273" s="186" t="s">
        <v>383</v>
      </c>
      <c r="D273" s="171" t="s">
        <v>136</v>
      </c>
      <c r="E273" s="172">
        <v>4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4">
        <v>1.158E-2</v>
      </c>
      <c r="O273" s="174">
        <f>ROUND(E273*N273,2)</f>
        <v>0.05</v>
      </c>
      <c r="P273" s="174">
        <v>0</v>
      </c>
      <c r="Q273" s="174">
        <f>ROUND(E273*P273,2)</f>
        <v>0</v>
      </c>
      <c r="R273" s="174" t="s">
        <v>165</v>
      </c>
      <c r="S273" s="174" t="s">
        <v>138</v>
      </c>
      <c r="T273" s="175" t="s">
        <v>138</v>
      </c>
      <c r="U273" s="158">
        <v>0</v>
      </c>
      <c r="V273" s="158">
        <f>ROUND(E273*U273,2)</f>
        <v>0</v>
      </c>
      <c r="W273" s="158"/>
      <c r="X273" s="158" t="s">
        <v>166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167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7" t="s">
        <v>151</v>
      </c>
      <c r="D274" s="160"/>
      <c r="E274" s="161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142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372</v>
      </c>
      <c r="D275" s="160"/>
      <c r="E275" s="161">
        <v>2</v>
      </c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142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7" t="s">
        <v>156</v>
      </c>
      <c r="D276" s="160"/>
      <c r="E276" s="161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142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372</v>
      </c>
      <c r="D277" s="160"/>
      <c r="E277" s="161">
        <v>2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142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2.5" outlineLevel="1" x14ac:dyDescent="0.2">
      <c r="A278" s="169">
        <v>23</v>
      </c>
      <c r="B278" s="170" t="s">
        <v>384</v>
      </c>
      <c r="C278" s="186" t="s">
        <v>385</v>
      </c>
      <c r="D278" s="171" t="s">
        <v>136</v>
      </c>
      <c r="E278" s="172">
        <v>4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4">
        <v>1.1860000000000001E-2</v>
      </c>
      <c r="O278" s="174">
        <f>ROUND(E278*N278,2)</f>
        <v>0.05</v>
      </c>
      <c r="P278" s="174">
        <v>0</v>
      </c>
      <c r="Q278" s="174">
        <f>ROUND(E278*P278,2)</f>
        <v>0</v>
      </c>
      <c r="R278" s="174" t="s">
        <v>165</v>
      </c>
      <c r="S278" s="174" t="s">
        <v>138</v>
      </c>
      <c r="T278" s="175" t="s">
        <v>138</v>
      </c>
      <c r="U278" s="158">
        <v>0</v>
      </c>
      <c r="V278" s="158">
        <f>ROUND(E278*U278,2)</f>
        <v>0</v>
      </c>
      <c r="W278" s="158"/>
      <c r="X278" s="158" t="s">
        <v>166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167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147</v>
      </c>
      <c r="D279" s="160"/>
      <c r="E279" s="161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142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7" t="s">
        <v>369</v>
      </c>
      <c r="D280" s="160"/>
      <c r="E280" s="161">
        <v>1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142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7" t="s">
        <v>151</v>
      </c>
      <c r="D281" s="160"/>
      <c r="E281" s="161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142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369</v>
      </c>
      <c r="D282" s="160"/>
      <c r="E282" s="161">
        <v>1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142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7" t="s">
        <v>156</v>
      </c>
      <c r="D283" s="160"/>
      <c r="E283" s="161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142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7" t="s">
        <v>369</v>
      </c>
      <c r="D284" s="160"/>
      <c r="E284" s="161">
        <v>1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142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7" t="s">
        <v>159</v>
      </c>
      <c r="D285" s="160"/>
      <c r="E285" s="161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142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7" t="s">
        <v>369</v>
      </c>
      <c r="D286" s="160"/>
      <c r="E286" s="161">
        <v>1</v>
      </c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142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69">
        <v>24</v>
      </c>
      <c r="B287" s="170" t="s">
        <v>386</v>
      </c>
      <c r="C287" s="186" t="s">
        <v>387</v>
      </c>
      <c r="D287" s="171" t="s">
        <v>136</v>
      </c>
      <c r="E287" s="172">
        <v>8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1.09E-2</v>
      </c>
      <c r="O287" s="174">
        <f>ROUND(E287*N287,2)</f>
        <v>0.09</v>
      </c>
      <c r="P287" s="174">
        <v>0</v>
      </c>
      <c r="Q287" s="174">
        <f>ROUND(E287*P287,2)</f>
        <v>0</v>
      </c>
      <c r="R287" s="174" t="s">
        <v>165</v>
      </c>
      <c r="S287" s="174" t="s">
        <v>137</v>
      </c>
      <c r="T287" s="175" t="s">
        <v>138</v>
      </c>
      <c r="U287" s="158">
        <v>0</v>
      </c>
      <c r="V287" s="158">
        <f>ROUND(E287*U287,2)</f>
        <v>0</v>
      </c>
      <c r="W287" s="158"/>
      <c r="X287" s="158" t="s">
        <v>166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167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147</v>
      </c>
      <c r="D288" s="160"/>
      <c r="E288" s="161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142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7" t="s">
        <v>369</v>
      </c>
      <c r="D289" s="160"/>
      <c r="E289" s="161">
        <v>1</v>
      </c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142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7" t="s">
        <v>151</v>
      </c>
      <c r="D290" s="160"/>
      <c r="E290" s="161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142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7" t="s">
        <v>377</v>
      </c>
      <c r="D291" s="160"/>
      <c r="E291" s="161">
        <v>3</v>
      </c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142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7" t="s">
        <v>156</v>
      </c>
      <c r="D292" s="160"/>
      <c r="E292" s="161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142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7" t="s">
        <v>371</v>
      </c>
      <c r="D293" s="160"/>
      <c r="E293" s="161">
        <v>2</v>
      </c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142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7" t="s">
        <v>159</v>
      </c>
      <c r="D294" s="160"/>
      <c r="E294" s="161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142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7" t="s">
        <v>378</v>
      </c>
      <c r="D295" s="160"/>
      <c r="E295" s="161">
        <v>2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142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x14ac:dyDescent="0.2">
      <c r="A296" s="163" t="s">
        <v>132</v>
      </c>
      <c r="B296" s="164" t="s">
        <v>66</v>
      </c>
      <c r="C296" s="185" t="s">
        <v>67</v>
      </c>
      <c r="D296" s="165"/>
      <c r="E296" s="166"/>
      <c r="F296" s="167"/>
      <c r="G296" s="167">
        <f>SUMIF(AG297:AG301,"&lt;&gt;NOR",G297:G301)</f>
        <v>0</v>
      </c>
      <c r="H296" s="167"/>
      <c r="I296" s="167">
        <f>SUM(I297:I301)</f>
        <v>0</v>
      </c>
      <c r="J296" s="167"/>
      <c r="K296" s="167">
        <f>SUM(K297:K301)</f>
        <v>0</v>
      </c>
      <c r="L296" s="167"/>
      <c r="M296" s="167">
        <f>SUM(M297:M301)</f>
        <v>0</v>
      </c>
      <c r="N296" s="167"/>
      <c r="O296" s="167">
        <f>SUM(O297:O301)</f>
        <v>0.19</v>
      </c>
      <c r="P296" s="167"/>
      <c r="Q296" s="167">
        <f>SUM(Q297:Q301)</f>
        <v>0</v>
      </c>
      <c r="R296" s="167"/>
      <c r="S296" s="167"/>
      <c r="T296" s="168"/>
      <c r="U296" s="162"/>
      <c r="V296" s="162">
        <f>SUM(V297:V301)</f>
        <v>25.54</v>
      </c>
      <c r="W296" s="162"/>
      <c r="X296" s="162"/>
      <c r="AG296" t="s">
        <v>133</v>
      </c>
    </row>
    <row r="297" spans="1:60" outlineLevel="1" x14ac:dyDescent="0.2">
      <c r="A297" s="169">
        <v>25</v>
      </c>
      <c r="B297" s="170" t="s">
        <v>388</v>
      </c>
      <c r="C297" s="186" t="s">
        <v>389</v>
      </c>
      <c r="D297" s="171" t="s">
        <v>145</v>
      </c>
      <c r="E297" s="172">
        <v>121.61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74">
        <v>1.58E-3</v>
      </c>
      <c r="O297" s="174">
        <f>ROUND(E297*N297,2)</f>
        <v>0.19</v>
      </c>
      <c r="P297" s="174">
        <v>0</v>
      </c>
      <c r="Q297" s="174">
        <f>ROUND(E297*P297,2)</f>
        <v>0</v>
      </c>
      <c r="R297" s="174"/>
      <c r="S297" s="174" t="s">
        <v>137</v>
      </c>
      <c r="T297" s="175" t="s">
        <v>138</v>
      </c>
      <c r="U297" s="158">
        <v>0.21</v>
      </c>
      <c r="V297" s="158">
        <f>ROUND(E297*U297,2)</f>
        <v>25.54</v>
      </c>
      <c r="W297" s="158"/>
      <c r="X297" s="158" t="s">
        <v>139</v>
      </c>
      <c r="Y297" s="148"/>
      <c r="Z297" s="148"/>
      <c r="AA297" s="148"/>
      <c r="AB297" s="148"/>
      <c r="AC297" s="148"/>
      <c r="AD297" s="148"/>
      <c r="AE297" s="148"/>
      <c r="AF297" s="148"/>
      <c r="AG297" s="148" t="s">
        <v>177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7" t="s">
        <v>328</v>
      </c>
      <c r="D298" s="160"/>
      <c r="E298" s="161">
        <v>37.53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142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7" t="s">
        <v>329</v>
      </c>
      <c r="D299" s="160"/>
      <c r="E299" s="161">
        <v>35.700000000000003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142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330</v>
      </c>
      <c r="D300" s="160"/>
      <c r="E300" s="161">
        <v>35.6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142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331</v>
      </c>
      <c r="D301" s="160"/>
      <c r="E301" s="161">
        <v>12.78</v>
      </c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142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ht="25.5" x14ac:dyDescent="0.2">
      <c r="A302" s="163" t="s">
        <v>132</v>
      </c>
      <c r="B302" s="164" t="s">
        <v>68</v>
      </c>
      <c r="C302" s="185" t="s">
        <v>69</v>
      </c>
      <c r="D302" s="165"/>
      <c r="E302" s="166"/>
      <c r="F302" s="167"/>
      <c r="G302" s="167">
        <f>SUMIF(AG303:AG307,"&lt;&gt;NOR",G303:G307)</f>
        <v>0</v>
      </c>
      <c r="H302" s="167"/>
      <c r="I302" s="167">
        <f>SUM(I303:I307)</f>
        <v>0</v>
      </c>
      <c r="J302" s="167"/>
      <c r="K302" s="167">
        <f>SUM(K303:K307)</f>
        <v>0</v>
      </c>
      <c r="L302" s="167"/>
      <c r="M302" s="167">
        <f>SUM(M303:M307)</f>
        <v>0</v>
      </c>
      <c r="N302" s="167"/>
      <c r="O302" s="167">
        <f>SUM(O303:O307)</f>
        <v>0</v>
      </c>
      <c r="P302" s="167"/>
      <c r="Q302" s="167">
        <f>SUM(Q303:Q307)</f>
        <v>0</v>
      </c>
      <c r="R302" s="167"/>
      <c r="S302" s="167"/>
      <c r="T302" s="168"/>
      <c r="U302" s="162"/>
      <c r="V302" s="162">
        <f>SUM(V303:V307)</f>
        <v>37.700000000000003</v>
      </c>
      <c r="W302" s="162"/>
      <c r="X302" s="162"/>
      <c r="AG302" t="s">
        <v>133</v>
      </c>
    </row>
    <row r="303" spans="1:60" outlineLevel="1" x14ac:dyDescent="0.2">
      <c r="A303" s="169">
        <v>26</v>
      </c>
      <c r="B303" s="170" t="s">
        <v>390</v>
      </c>
      <c r="C303" s="186" t="s">
        <v>391</v>
      </c>
      <c r="D303" s="171" t="s">
        <v>145</v>
      </c>
      <c r="E303" s="172">
        <v>121.61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74">
        <v>0</v>
      </c>
      <c r="O303" s="174">
        <f>ROUND(E303*N303,2)</f>
        <v>0</v>
      </c>
      <c r="P303" s="174">
        <v>0</v>
      </c>
      <c r="Q303" s="174">
        <f>ROUND(E303*P303,2)</f>
        <v>0</v>
      </c>
      <c r="R303" s="174"/>
      <c r="S303" s="174" t="s">
        <v>137</v>
      </c>
      <c r="T303" s="175" t="s">
        <v>138</v>
      </c>
      <c r="U303" s="158">
        <v>0.31</v>
      </c>
      <c r="V303" s="158">
        <f>ROUND(E303*U303,2)</f>
        <v>37.700000000000003</v>
      </c>
      <c r="W303" s="158"/>
      <c r="X303" s="158" t="s">
        <v>139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140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7" t="s">
        <v>328</v>
      </c>
      <c r="D304" s="160"/>
      <c r="E304" s="161">
        <v>37.53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142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7" t="s">
        <v>329</v>
      </c>
      <c r="D305" s="160"/>
      <c r="E305" s="161">
        <v>35.700000000000003</v>
      </c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142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330</v>
      </c>
      <c r="D306" s="160"/>
      <c r="E306" s="161">
        <v>35.6</v>
      </c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142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7" t="s">
        <v>331</v>
      </c>
      <c r="D307" s="160"/>
      <c r="E307" s="161">
        <v>12.78</v>
      </c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142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x14ac:dyDescent="0.2">
      <c r="A308" s="163" t="s">
        <v>132</v>
      </c>
      <c r="B308" s="164" t="s">
        <v>70</v>
      </c>
      <c r="C308" s="185" t="s">
        <v>71</v>
      </c>
      <c r="D308" s="165"/>
      <c r="E308" s="166"/>
      <c r="F308" s="167"/>
      <c r="G308" s="167">
        <f>SUMIF(AG309:AG418,"&lt;&gt;NOR",G309:G418)</f>
        <v>0</v>
      </c>
      <c r="H308" s="167"/>
      <c r="I308" s="167">
        <f>SUM(I309:I418)</f>
        <v>0</v>
      </c>
      <c r="J308" s="167"/>
      <c r="K308" s="167">
        <f>SUM(K309:K418)</f>
        <v>0</v>
      </c>
      <c r="L308" s="167"/>
      <c r="M308" s="167">
        <f>SUM(M309:M418)</f>
        <v>0</v>
      </c>
      <c r="N308" s="167"/>
      <c r="O308" s="167">
        <f>SUM(O309:O418)</f>
        <v>0.19</v>
      </c>
      <c r="P308" s="167"/>
      <c r="Q308" s="167">
        <f>SUM(Q309:Q418)</f>
        <v>111.29</v>
      </c>
      <c r="R308" s="167"/>
      <c r="S308" s="167"/>
      <c r="T308" s="168"/>
      <c r="U308" s="162"/>
      <c r="V308" s="162">
        <f>SUM(V309:V418)</f>
        <v>290.32</v>
      </c>
      <c r="W308" s="162"/>
      <c r="X308" s="162"/>
      <c r="AG308" t="s">
        <v>133</v>
      </c>
    </row>
    <row r="309" spans="1:60" outlineLevel="1" x14ac:dyDescent="0.2">
      <c r="A309" s="169">
        <v>27</v>
      </c>
      <c r="B309" s="170" t="s">
        <v>392</v>
      </c>
      <c r="C309" s="186" t="s">
        <v>393</v>
      </c>
      <c r="D309" s="171" t="s">
        <v>145</v>
      </c>
      <c r="E309" s="172">
        <v>24.708500000000001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6.7000000000000002E-4</v>
      </c>
      <c r="O309" s="174">
        <f>ROUND(E309*N309,2)</f>
        <v>0.02</v>
      </c>
      <c r="P309" s="174">
        <v>0.184</v>
      </c>
      <c r="Q309" s="174">
        <f>ROUND(E309*P309,2)</f>
        <v>4.55</v>
      </c>
      <c r="R309" s="174"/>
      <c r="S309" s="174" t="s">
        <v>137</v>
      </c>
      <c r="T309" s="175" t="s">
        <v>138</v>
      </c>
      <c r="U309" s="158">
        <v>0.22700000000000001</v>
      </c>
      <c r="V309" s="158">
        <f>ROUND(E309*U309,2)</f>
        <v>5.61</v>
      </c>
      <c r="W309" s="158"/>
      <c r="X309" s="158" t="s">
        <v>139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177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7" t="s">
        <v>394</v>
      </c>
      <c r="D310" s="160"/>
      <c r="E310" s="161">
        <v>5.31</v>
      </c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142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7" t="s">
        <v>395</v>
      </c>
      <c r="D311" s="160"/>
      <c r="E311" s="161">
        <v>12.5905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142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396</v>
      </c>
      <c r="D312" s="160"/>
      <c r="E312" s="161">
        <v>11.05</v>
      </c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142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7" t="s">
        <v>154</v>
      </c>
      <c r="D313" s="160"/>
      <c r="E313" s="161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142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7" t="s">
        <v>397</v>
      </c>
      <c r="D314" s="160"/>
      <c r="E314" s="161">
        <v>-4.242</v>
      </c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142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69">
        <v>28</v>
      </c>
      <c r="B315" s="170" t="s">
        <v>398</v>
      </c>
      <c r="C315" s="186" t="s">
        <v>399</v>
      </c>
      <c r="D315" s="171" t="s">
        <v>145</v>
      </c>
      <c r="E315" s="172">
        <v>235.21955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74">
        <v>6.7000000000000002E-4</v>
      </c>
      <c r="O315" s="174">
        <f>ROUND(E315*N315,2)</f>
        <v>0.16</v>
      </c>
      <c r="P315" s="174">
        <v>0.31900000000000001</v>
      </c>
      <c r="Q315" s="174">
        <f>ROUND(E315*P315,2)</f>
        <v>75.040000000000006</v>
      </c>
      <c r="R315" s="174"/>
      <c r="S315" s="174" t="s">
        <v>137</v>
      </c>
      <c r="T315" s="175" t="s">
        <v>138</v>
      </c>
      <c r="U315" s="158">
        <v>0.317</v>
      </c>
      <c r="V315" s="158">
        <f>ROUND(E315*U315,2)</f>
        <v>74.56</v>
      </c>
      <c r="W315" s="158"/>
      <c r="X315" s="158" t="s">
        <v>139</v>
      </c>
      <c r="Y315" s="148"/>
      <c r="Z315" s="148"/>
      <c r="AA315" s="148"/>
      <c r="AB315" s="148"/>
      <c r="AC315" s="148"/>
      <c r="AD315" s="148"/>
      <c r="AE315" s="148"/>
      <c r="AF315" s="148"/>
      <c r="AG315" s="148" t="s">
        <v>140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7" t="s">
        <v>400</v>
      </c>
      <c r="D316" s="160"/>
      <c r="E316" s="161">
        <v>44.542050000000003</v>
      </c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142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7" t="s">
        <v>401</v>
      </c>
      <c r="D317" s="160"/>
      <c r="E317" s="161">
        <v>-5.4539999999999997</v>
      </c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142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7" t="s">
        <v>254</v>
      </c>
      <c r="D318" s="160"/>
      <c r="E318" s="161">
        <v>-1.4139999999999999</v>
      </c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142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7" t="s">
        <v>402</v>
      </c>
      <c r="D319" s="160"/>
      <c r="E319" s="161">
        <v>53.4495</v>
      </c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142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403</v>
      </c>
      <c r="D320" s="160"/>
      <c r="E320" s="161">
        <v>36.96875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142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7" t="s">
        <v>404</v>
      </c>
      <c r="D321" s="160"/>
      <c r="E321" s="161">
        <v>2.9249999999999998</v>
      </c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142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7" t="s">
        <v>154</v>
      </c>
      <c r="D322" s="160"/>
      <c r="E322" s="161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142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7" t="s">
        <v>405</v>
      </c>
      <c r="D323" s="160"/>
      <c r="E323" s="161">
        <v>-7.07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142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7" t="s">
        <v>406</v>
      </c>
      <c r="D324" s="160"/>
      <c r="E324" s="161">
        <v>-5.4539999999999997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142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7" t="s">
        <v>407</v>
      </c>
      <c r="D325" s="160"/>
      <c r="E325" s="161">
        <v>44.674500000000002</v>
      </c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142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7" t="s">
        <v>408</v>
      </c>
      <c r="D326" s="160"/>
      <c r="E326" s="161">
        <v>13.4095</v>
      </c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142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7" t="s">
        <v>409</v>
      </c>
      <c r="D327" s="160"/>
      <c r="E327" s="161">
        <v>12.025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142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7" t="s">
        <v>410</v>
      </c>
      <c r="D328" s="160"/>
      <c r="E328" s="161">
        <v>3.7374999999999998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142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411</v>
      </c>
      <c r="D329" s="160"/>
      <c r="E329" s="161">
        <v>8.125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142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412</v>
      </c>
      <c r="D330" s="160"/>
      <c r="E330" s="161">
        <v>8.7684999999999995</v>
      </c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142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7" t="s">
        <v>154</v>
      </c>
      <c r="D331" s="160"/>
      <c r="E331" s="161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142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7" t="s">
        <v>413</v>
      </c>
      <c r="D332" s="160"/>
      <c r="E332" s="161">
        <v>-9.8979999999999997</v>
      </c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142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7" t="s">
        <v>414</v>
      </c>
      <c r="D333" s="160"/>
      <c r="E333" s="161">
        <v>-3.6360000000000001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142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415</v>
      </c>
      <c r="D334" s="160"/>
      <c r="E334" s="161">
        <v>13.276249999999999</v>
      </c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142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7" t="s">
        <v>416</v>
      </c>
      <c r="D335" s="160"/>
      <c r="E335" s="161">
        <v>4.4524999999999997</v>
      </c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142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7" t="s">
        <v>224</v>
      </c>
      <c r="D336" s="160"/>
      <c r="E336" s="161">
        <v>9.9905000000000008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142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417</v>
      </c>
      <c r="D337" s="160"/>
      <c r="E337" s="161">
        <v>18.265000000000001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142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7" t="s">
        <v>154</v>
      </c>
      <c r="D338" s="160"/>
      <c r="E338" s="161"/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142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287</v>
      </c>
      <c r="D339" s="160"/>
      <c r="E339" s="161">
        <v>-2.8279999999999998</v>
      </c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142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7" t="s">
        <v>414</v>
      </c>
      <c r="D340" s="160"/>
      <c r="E340" s="161">
        <v>-3.6360000000000001</v>
      </c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142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69">
        <v>29</v>
      </c>
      <c r="B341" s="170" t="s">
        <v>418</v>
      </c>
      <c r="C341" s="186" t="s">
        <v>419</v>
      </c>
      <c r="D341" s="171" t="s">
        <v>320</v>
      </c>
      <c r="E341" s="172">
        <v>6.0804999999999998</v>
      </c>
      <c r="F341" s="173"/>
      <c r="G341" s="174">
        <f>ROUND(E341*F341,2)</f>
        <v>0</v>
      </c>
      <c r="H341" s="173"/>
      <c r="I341" s="174">
        <f>ROUND(E341*H341,2)</f>
        <v>0</v>
      </c>
      <c r="J341" s="173"/>
      <c r="K341" s="174">
        <f>ROUND(E341*J341,2)</f>
        <v>0</v>
      </c>
      <c r="L341" s="174">
        <v>21</v>
      </c>
      <c r="M341" s="174">
        <f>G341*(1+L341/100)</f>
        <v>0</v>
      </c>
      <c r="N341" s="174">
        <v>0</v>
      </c>
      <c r="O341" s="174">
        <f>ROUND(E341*N341,2)</f>
        <v>0</v>
      </c>
      <c r="P341" s="174">
        <v>2.2000000000000002</v>
      </c>
      <c r="Q341" s="174">
        <f>ROUND(E341*P341,2)</f>
        <v>13.38</v>
      </c>
      <c r="R341" s="174"/>
      <c r="S341" s="174" t="s">
        <v>137</v>
      </c>
      <c r="T341" s="175" t="s">
        <v>138</v>
      </c>
      <c r="U341" s="158">
        <v>7.2</v>
      </c>
      <c r="V341" s="158">
        <f>ROUND(E341*U341,2)</f>
        <v>43.78</v>
      </c>
      <c r="W341" s="158"/>
      <c r="X341" s="158" t="s">
        <v>139</v>
      </c>
      <c r="Y341" s="148"/>
      <c r="Z341" s="148"/>
      <c r="AA341" s="148"/>
      <c r="AB341" s="148"/>
      <c r="AC341" s="148"/>
      <c r="AD341" s="148"/>
      <c r="AE341" s="148"/>
      <c r="AF341" s="148"/>
      <c r="AG341" s="148" t="s">
        <v>177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7" t="s">
        <v>321</v>
      </c>
      <c r="D342" s="160"/>
      <c r="E342" s="161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142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322</v>
      </c>
      <c r="D343" s="160"/>
      <c r="E343" s="161">
        <v>1.8765000000000001</v>
      </c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142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7" t="s">
        <v>323</v>
      </c>
      <c r="D344" s="160"/>
      <c r="E344" s="161">
        <v>1.7849999999999999</v>
      </c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142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7" t="s">
        <v>324</v>
      </c>
      <c r="D345" s="160"/>
      <c r="E345" s="161">
        <v>1.78</v>
      </c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142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7" t="s">
        <v>325</v>
      </c>
      <c r="D346" s="160"/>
      <c r="E346" s="161">
        <v>0.63900000000000001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142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69">
        <v>30</v>
      </c>
      <c r="B347" s="170" t="s">
        <v>420</v>
      </c>
      <c r="C347" s="186" t="s">
        <v>421</v>
      </c>
      <c r="D347" s="171" t="s">
        <v>145</v>
      </c>
      <c r="E347" s="172">
        <v>121.61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21</v>
      </c>
      <c r="M347" s="174">
        <f>G347*(1+L347/100)</f>
        <v>0</v>
      </c>
      <c r="N347" s="174">
        <v>0</v>
      </c>
      <c r="O347" s="174">
        <f>ROUND(E347*N347,2)</f>
        <v>0</v>
      </c>
      <c r="P347" s="174">
        <v>0</v>
      </c>
      <c r="Q347" s="174">
        <f>ROUND(E347*P347,2)</f>
        <v>0</v>
      </c>
      <c r="R347" s="174"/>
      <c r="S347" s="174" t="s">
        <v>137</v>
      </c>
      <c r="T347" s="175" t="s">
        <v>138</v>
      </c>
      <c r="U347" s="158">
        <v>0.15</v>
      </c>
      <c r="V347" s="158">
        <f>ROUND(E347*U347,2)</f>
        <v>18.239999999999998</v>
      </c>
      <c r="W347" s="158"/>
      <c r="X347" s="158" t="s">
        <v>139</v>
      </c>
      <c r="Y347" s="148"/>
      <c r="Z347" s="148"/>
      <c r="AA347" s="148"/>
      <c r="AB347" s="148"/>
      <c r="AC347" s="148"/>
      <c r="AD347" s="148"/>
      <c r="AE347" s="148"/>
      <c r="AF347" s="148"/>
      <c r="AG347" s="148" t="s">
        <v>140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7" t="s">
        <v>328</v>
      </c>
      <c r="D348" s="160"/>
      <c r="E348" s="161">
        <v>37.53</v>
      </c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142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329</v>
      </c>
      <c r="D349" s="160"/>
      <c r="E349" s="161">
        <v>35.700000000000003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142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87" t="s">
        <v>330</v>
      </c>
      <c r="D350" s="160"/>
      <c r="E350" s="161">
        <v>35.6</v>
      </c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142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331</v>
      </c>
      <c r="D351" s="160"/>
      <c r="E351" s="161">
        <v>12.78</v>
      </c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142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69">
        <v>31</v>
      </c>
      <c r="B352" s="170" t="s">
        <v>422</v>
      </c>
      <c r="C352" s="186" t="s">
        <v>423</v>
      </c>
      <c r="D352" s="171" t="s">
        <v>145</v>
      </c>
      <c r="E352" s="172">
        <v>2.87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</v>
      </c>
      <c r="O352" s="174">
        <f>ROUND(E352*N352,2)</f>
        <v>0</v>
      </c>
      <c r="P352" s="174">
        <v>5.5E-2</v>
      </c>
      <c r="Q352" s="174">
        <f>ROUND(E352*P352,2)</f>
        <v>0.16</v>
      </c>
      <c r="R352" s="174"/>
      <c r="S352" s="174" t="s">
        <v>137</v>
      </c>
      <c r="T352" s="175" t="s">
        <v>138</v>
      </c>
      <c r="U352" s="158">
        <v>0.43</v>
      </c>
      <c r="V352" s="158">
        <f>ROUND(E352*U352,2)</f>
        <v>1.23</v>
      </c>
      <c r="W352" s="158"/>
      <c r="X352" s="158" t="s">
        <v>139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177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7" t="s">
        <v>424</v>
      </c>
      <c r="D353" s="160"/>
      <c r="E353" s="161">
        <v>2.87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142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69">
        <v>32</v>
      </c>
      <c r="B354" s="170" t="s">
        <v>425</v>
      </c>
      <c r="C354" s="186" t="s">
        <v>426</v>
      </c>
      <c r="D354" s="171" t="s">
        <v>136</v>
      </c>
      <c r="E354" s="172">
        <v>32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21</v>
      </c>
      <c r="M354" s="174">
        <f>G354*(1+L354/100)</f>
        <v>0</v>
      </c>
      <c r="N354" s="174">
        <v>0</v>
      </c>
      <c r="O354" s="174">
        <f>ROUND(E354*N354,2)</f>
        <v>0</v>
      </c>
      <c r="P354" s="174">
        <v>0</v>
      </c>
      <c r="Q354" s="174">
        <f>ROUND(E354*P354,2)</f>
        <v>0</v>
      </c>
      <c r="R354" s="174"/>
      <c r="S354" s="174" t="s">
        <v>137</v>
      </c>
      <c r="T354" s="175" t="s">
        <v>138</v>
      </c>
      <c r="U354" s="158">
        <v>0.05</v>
      </c>
      <c r="V354" s="158">
        <f>ROUND(E354*U354,2)</f>
        <v>1.6</v>
      </c>
      <c r="W354" s="158"/>
      <c r="X354" s="158" t="s">
        <v>139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140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7" t="s">
        <v>427</v>
      </c>
      <c r="D355" s="160"/>
      <c r="E355" s="161">
        <v>4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142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7" t="s">
        <v>428</v>
      </c>
      <c r="D356" s="160"/>
      <c r="E356" s="161">
        <v>10</v>
      </c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142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7" t="s">
        <v>429</v>
      </c>
      <c r="D357" s="160"/>
      <c r="E357" s="161">
        <v>11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142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7" t="s">
        <v>430</v>
      </c>
      <c r="D358" s="160"/>
      <c r="E358" s="161">
        <v>7</v>
      </c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5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142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69">
        <v>33</v>
      </c>
      <c r="B359" s="170" t="s">
        <v>431</v>
      </c>
      <c r="C359" s="186" t="s">
        <v>432</v>
      </c>
      <c r="D359" s="171" t="s">
        <v>145</v>
      </c>
      <c r="E359" s="172">
        <v>43.34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21</v>
      </c>
      <c r="M359" s="174">
        <f>G359*(1+L359/100)</f>
        <v>0</v>
      </c>
      <c r="N359" s="174">
        <v>0</v>
      </c>
      <c r="O359" s="174">
        <f>ROUND(E359*N359,2)</f>
        <v>0</v>
      </c>
      <c r="P359" s="174">
        <v>0</v>
      </c>
      <c r="Q359" s="174">
        <f>ROUND(E359*P359,2)</f>
        <v>0</v>
      </c>
      <c r="R359" s="174"/>
      <c r="S359" s="174" t="s">
        <v>137</v>
      </c>
      <c r="T359" s="175" t="s">
        <v>138</v>
      </c>
      <c r="U359" s="158">
        <v>0.94</v>
      </c>
      <c r="V359" s="158">
        <f>ROUND(E359*U359,2)</f>
        <v>40.74</v>
      </c>
      <c r="W359" s="158"/>
      <c r="X359" s="158" t="s">
        <v>139</v>
      </c>
      <c r="Y359" s="148"/>
      <c r="Z359" s="148"/>
      <c r="AA359" s="148"/>
      <c r="AB359" s="148"/>
      <c r="AC359" s="148"/>
      <c r="AD359" s="148"/>
      <c r="AE359" s="148"/>
      <c r="AF359" s="148"/>
      <c r="AG359" s="148" t="s">
        <v>140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7" t="s">
        <v>433</v>
      </c>
      <c r="D360" s="160"/>
      <c r="E360" s="161">
        <v>1.1819999999999999</v>
      </c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142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7" t="s">
        <v>434</v>
      </c>
      <c r="D361" s="160"/>
      <c r="E361" s="161">
        <v>4.7279999999999998</v>
      </c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142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7" t="s">
        <v>151</v>
      </c>
      <c r="D362" s="160"/>
      <c r="E362" s="161"/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142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435</v>
      </c>
      <c r="D363" s="160"/>
      <c r="E363" s="161">
        <v>5.91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142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7" t="s">
        <v>436</v>
      </c>
      <c r="D364" s="160"/>
      <c r="E364" s="161">
        <v>7.88</v>
      </c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142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7" t="s">
        <v>156</v>
      </c>
      <c r="D365" s="160"/>
      <c r="E365" s="161"/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142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7" t="s">
        <v>437</v>
      </c>
      <c r="D366" s="160"/>
      <c r="E366" s="161">
        <v>8.2739999999999991</v>
      </c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58"/>
      <c r="R366" s="158"/>
      <c r="S366" s="158"/>
      <c r="T366" s="158"/>
      <c r="U366" s="158"/>
      <c r="V366" s="158"/>
      <c r="W366" s="158"/>
      <c r="X366" s="15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142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7" t="s">
        <v>438</v>
      </c>
      <c r="D367" s="160"/>
      <c r="E367" s="161">
        <v>6.3040000000000003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142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7" t="s">
        <v>159</v>
      </c>
      <c r="D368" s="160"/>
      <c r="E368" s="161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142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7" t="s">
        <v>435</v>
      </c>
      <c r="D369" s="160"/>
      <c r="E369" s="161">
        <v>5.91</v>
      </c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142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7" t="s">
        <v>439</v>
      </c>
      <c r="D370" s="160"/>
      <c r="E370" s="161">
        <v>3.1520000000000001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142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69">
        <v>34</v>
      </c>
      <c r="B371" s="170" t="s">
        <v>440</v>
      </c>
      <c r="C371" s="186" t="s">
        <v>441</v>
      </c>
      <c r="D371" s="171" t="s">
        <v>136</v>
      </c>
      <c r="E371" s="172">
        <v>9</v>
      </c>
      <c r="F371" s="173"/>
      <c r="G371" s="174">
        <f>ROUND(E371*F371,2)</f>
        <v>0</v>
      </c>
      <c r="H371" s="173"/>
      <c r="I371" s="174">
        <f>ROUND(E371*H371,2)</f>
        <v>0</v>
      </c>
      <c r="J371" s="173"/>
      <c r="K371" s="174">
        <f>ROUND(E371*J371,2)</f>
        <v>0</v>
      </c>
      <c r="L371" s="174">
        <v>21</v>
      </c>
      <c r="M371" s="174">
        <f>G371*(1+L371/100)</f>
        <v>0</v>
      </c>
      <c r="N371" s="174">
        <v>3.4000000000000002E-4</v>
      </c>
      <c r="O371" s="174">
        <f>ROUND(E371*N371,2)</f>
        <v>0</v>
      </c>
      <c r="P371" s="174">
        <v>5.3999999999999999E-2</v>
      </c>
      <c r="Q371" s="174">
        <f>ROUND(E371*P371,2)</f>
        <v>0.49</v>
      </c>
      <c r="R371" s="174"/>
      <c r="S371" s="174" t="s">
        <v>137</v>
      </c>
      <c r="T371" s="175" t="s">
        <v>138</v>
      </c>
      <c r="U371" s="158">
        <v>0.38</v>
      </c>
      <c r="V371" s="158">
        <f>ROUND(E371*U371,2)</f>
        <v>3.42</v>
      </c>
      <c r="W371" s="158"/>
      <c r="X371" s="158" t="s">
        <v>139</v>
      </c>
      <c r="Y371" s="148"/>
      <c r="Z371" s="148"/>
      <c r="AA371" s="148"/>
      <c r="AB371" s="148"/>
      <c r="AC371" s="148"/>
      <c r="AD371" s="148"/>
      <c r="AE371" s="148"/>
      <c r="AF371" s="148"/>
      <c r="AG371" s="148" t="s">
        <v>177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7" t="s">
        <v>442</v>
      </c>
      <c r="D372" s="160"/>
      <c r="E372" s="161">
        <v>9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142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69">
        <v>35</v>
      </c>
      <c r="B373" s="170" t="s">
        <v>443</v>
      </c>
      <c r="C373" s="186" t="s">
        <v>444</v>
      </c>
      <c r="D373" s="171" t="s">
        <v>145</v>
      </c>
      <c r="E373" s="172">
        <v>12.726000000000001</v>
      </c>
      <c r="F373" s="173"/>
      <c r="G373" s="174">
        <f>ROUND(E373*F373,2)</f>
        <v>0</v>
      </c>
      <c r="H373" s="173"/>
      <c r="I373" s="174">
        <f>ROUND(E373*H373,2)</f>
        <v>0</v>
      </c>
      <c r="J373" s="173"/>
      <c r="K373" s="174">
        <f>ROUND(E373*J373,2)</f>
        <v>0</v>
      </c>
      <c r="L373" s="174">
        <v>21</v>
      </c>
      <c r="M373" s="174">
        <f>G373*(1+L373/100)</f>
        <v>0</v>
      </c>
      <c r="N373" s="174">
        <v>5.4000000000000001E-4</v>
      </c>
      <c r="O373" s="174">
        <f>ROUND(E373*N373,2)</f>
        <v>0.01</v>
      </c>
      <c r="P373" s="174">
        <v>0.18</v>
      </c>
      <c r="Q373" s="174">
        <f>ROUND(E373*P373,2)</f>
        <v>2.29</v>
      </c>
      <c r="R373" s="174"/>
      <c r="S373" s="174" t="s">
        <v>137</v>
      </c>
      <c r="T373" s="175" t="s">
        <v>138</v>
      </c>
      <c r="U373" s="158">
        <v>0.31</v>
      </c>
      <c r="V373" s="158">
        <f>ROUND(E373*U373,2)</f>
        <v>3.95</v>
      </c>
      <c r="W373" s="158"/>
      <c r="X373" s="158" t="s">
        <v>139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177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7" t="s">
        <v>445</v>
      </c>
      <c r="D374" s="160"/>
      <c r="E374" s="161">
        <v>12.726000000000001</v>
      </c>
      <c r="F374" s="158"/>
      <c r="G374" s="158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5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142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69">
        <v>36</v>
      </c>
      <c r="B375" s="170" t="s">
        <v>446</v>
      </c>
      <c r="C375" s="186" t="s">
        <v>447</v>
      </c>
      <c r="D375" s="171" t="s">
        <v>238</v>
      </c>
      <c r="E375" s="172">
        <v>61.72</v>
      </c>
      <c r="F375" s="173"/>
      <c r="G375" s="174">
        <f>ROUND(E375*F375,2)</f>
        <v>0</v>
      </c>
      <c r="H375" s="173"/>
      <c r="I375" s="174">
        <f>ROUND(E375*H375,2)</f>
        <v>0</v>
      </c>
      <c r="J375" s="173"/>
      <c r="K375" s="174">
        <f>ROUND(E375*J375,2)</f>
        <v>0</v>
      </c>
      <c r="L375" s="174">
        <v>21</v>
      </c>
      <c r="M375" s="174">
        <f>G375*(1+L375/100)</f>
        <v>0</v>
      </c>
      <c r="N375" s="174">
        <v>0</v>
      </c>
      <c r="O375" s="174">
        <f>ROUND(E375*N375,2)</f>
        <v>0</v>
      </c>
      <c r="P375" s="174">
        <v>7.0000000000000001E-3</v>
      </c>
      <c r="Q375" s="174">
        <f>ROUND(E375*P375,2)</f>
        <v>0.43</v>
      </c>
      <c r="R375" s="174"/>
      <c r="S375" s="174" t="s">
        <v>137</v>
      </c>
      <c r="T375" s="175" t="s">
        <v>138</v>
      </c>
      <c r="U375" s="158">
        <v>0.26</v>
      </c>
      <c r="V375" s="158">
        <f>ROUND(E375*U375,2)</f>
        <v>16.05</v>
      </c>
      <c r="W375" s="158"/>
      <c r="X375" s="158" t="s">
        <v>139</v>
      </c>
      <c r="Y375" s="148"/>
      <c r="Z375" s="148"/>
      <c r="AA375" s="148"/>
      <c r="AB375" s="148"/>
      <c r="AC375" s="148"/>
      <c r="AD375" s="148"/>
      <c r="AE375" s="148"/>
      <c r="AF375" s="148"/>
      <c r="AG375" s="148" t="s">
        <v>177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7" t="s">
        <v>448</v>
      </c>
      <c r="D376" s="160"/>
      <c r="E376" s="161">
        <v>10.28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142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187" t="s">
        <v>449</v>
      </c>
      <c r="D377" s="160"/>
      <c r="E377" s="161">
        <v>17.100000000000001</v>
      </c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142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7" t="s">
        <v>450</v>
      </c>
      <c r="D378" s="160"/>
      <c r="E378" s="161">
        <v>20.09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142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7" t="s">
        <v>451</v>
      </c>
      <c r="D379" s="160"/>
      <c r="E379" s="161">
        <v>14.25</v>
      </c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142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69">
        <v>37</v>
      </c>
      <c r="B380" s="170" t="s">
        <v>452</v>
      </c>
      <c r="C380" s="186" t="s">
        <v>453</v>
      </c>
      <c r="D380" s="171" t="s">
        <v>238</v>
      </c>
      <c r="E380" s="172">
        <v>12.4</v>
      </c>
      <c r="F380" s="173"/>
      <c r="G380" s="174">
        <f>ROUND(E380*F380,2)</f>
        <v>0</v>
      </c>
      <c r="H380" s="173"/>
      <c r="I380" s="174">
        <f>ROUND(E380*H380,2)</f>
        <v>0</v>
      </c>
      <c r="J380" s="173"/>
      <c r="K380" s="174">
        <f>ROUND(E380*J380,2)</f>
        <v>0</v>
      </c>
      <c r="L380" s="174">
        <v>21</v>
      </c>
      <c r="M380" s="174">
        <f>G380*(1+L380/100)</f>
        <v>0</v>
      </c>
      <c r="N380" s="174">
        <v>0</v>
      </c>
      <c r="O380" s="174">
        <f>ROUND(E380*N380,2)</f>
        <v>0</v>
      </c>
      <c r="P380" s="174">
        <v>1.2E-2</v>
      </c>
      <c r="Q380" s="174">
        <f>ROUND(E380*P380,2)</f>
        <v>0.15</v>
      </c>
      <c r="R380" s="174"/>
      <c r="S380" s="174" t="s">
        <v>137</v>
      </c>
      <c r="T380" s="175" t="s">
        <v>138</v>
      </c>
      <c r="U380" s="158">
        <v>0.68</v>
      </c>
      <c r="V380" s="158">
        <f>ROUND(E380*U380,2)</f>
        <v>8.43</v>
      </c>
      <c r="W380" s="158"/>
      <c r="X380" s="158" t="s">
        <v>139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177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7" t="s">
        <v>454</v>
      </c>
      <c r="D381" s="160"/>
      <c r="E381" s="161">
        <v>5.9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142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7" t="s">
        <v>455</v>
      </c>
      <c r="D382" s="160"/>
      <c r="E382" s="161">
        <v>6.5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142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69">
        <v>38</v>
      </c>
      <c r="B383" s="170" t="s">
        <v>456</v>
      </c>
      <c r="C383" s="186" t="s">
        <v>457</v>
      </c>
      <c r="D383" s="171" t="s">
        <v>145</v>
      </c>
      <c r="E383" s="172">
        <v>129.828</v>
      </c>
      <c r="F383" s="173"/>
      <c r="G383" s="174">
        <f>ROUND(E383*F383,2)</f>
        <v>0</v>
      </c>
      <c r="H383" s="173"/>
      <c r="I383" s="174">
        <f>ROUND(E383*H383,2)</f>
        <v>0</v>
      </c>
      <c r="J383" s="173"/>
      <c r="K383" s="174">
        <f>ROUND(E383*J383,2)</f>
        <v>0</v>
      </c>
      <c r="L383" s="174">
        <v>21</v>
      </c>
      <c r="M383" s="174">
        <f>G383*(1+L383/100)</f>
        <v>0</v>
      </c>
      <c r="N383" s="174">
        <v>0</v>
      </c>
      <c r="O383" s="174">
        <f>ROUND(E383*N383,2)</f>
        <v>0</v>
      </c>
      <c r="P383" s="174">
        <v>4.5999999999999999E-2</v>
      </c>
      <c r="Q383" s="174">
        <f>ROUND(E383*P383,2)</f>
        <v>5.97</v>
      </c>
      <c r="R383" s="174"/>
      <c r="S383" s="174" t="s">
        <v>137</v>
      </c>
      <c r="T383" s="175" t="s">
        <v>138</v>
      </c>
      <c r="U383" s="158">
        <v>0.26</v>
      </c>
      <c r="V383" s="158">
        <f>ROUND(E383*U383,2)</f>
        <v>33.76</v>
      </c>
      <c r="W383" s="158"/>
      <c r="X383" s="158" t="s">
        <v>139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177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7" t="s">
        <v>458</v>
      </c>
      <c r="D384" s="160"/>
      <c r="E384" s="161"/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142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7" t="s">
        <v>148</v>
      </c>
      <c r="D385" s="160"/>
      <c r="E385" s="161">
        <v>20.696999999999999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142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7" t="s">
        <v>149</v>
      </c>
      <c r="D386" s="160"/>
      <c r="E386" s="161">
        <v>19.827000000000002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142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7" t="s">
        <v>150</v>
      </c>
      <c r="D387" s="160"/>
      <c r="E387" s="161">
        <v>-1.35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142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7" t="s">
        <v>151</v>
      </c>
      <c r="D388" s="160"/>
      <c r="E388" s="161"/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142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7" t="s">
        <v>157</v>
      </c>
      <c r="D389" s="160"/>
      <c r="E389" s="161">
        <v>18.3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142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7" t="s">
        <v>153</v>
      </c>
      <c r="D390" s="160"/>
      <c r="E390" s="161">
        <v>20.619</v>
      </c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  <c r="P390" s="158"/>
      <c r="Q390" s="158"/>
      <c r="R390" s="158"/>
      <c r="S390" s="158"/>
      <c r="T390" s="158"/>
      <c r="U390" s="158"/>
      <c r="V390" s="158"/>
      <c r="W390" s="158"/>
      <c r="X390" s="15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142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7" t="s">
        <v>154</v>
      </c>
      <c r="D391" s="160"/>
      <c r="E391" s="161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142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7" t="s">
        <v>155</v>
      </c>
      <c r="D392" s="160"/>
      <c r="E392" s="161">
        <v>-4.05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142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7" t="s">
        <v>156</v>
      </c>
      <c r="D393" s="160"/>
      <c r="E393" s="161"/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142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7" t="s">
        <v>153</v>
      </c>
      <c r="D394" s="160"/>
      <c r="E394" s="161">
        <v>20.619</v>
      </c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142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7" t="s">
        <v>157</v>
      </c>
      <c r="D395" s="160"/>
      <c r="E395" s="161">
        <v>18.3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142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7" t="s">
        <v>158</v>
      </c>
      <c r="D396" s="160"/>
      <c r="E396" s="161">
        <v>-2.7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142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7" t="s">
        <v>159</v>
      </c>
      <c r="D397" s="160"/>
      <c r="E397" s="161"/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142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7" t="s">
        <v>160</v>
      </c>
      <c r="D398" s="160"/>
      <c r="E398" s="161">
        <v>12.255000000000001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142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7" t="s">
        <v>161</v>
      </c>
      <c r="D399" s="160"/>
      <c r="E399" s="161">
        <v>5.8109999999999999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142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7" t="s">
        <v>162</v>
      </c>
      <c r="D400" s="160"/>
      <c r="E400" s="161">
        <v>1.5</v>
      </c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142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69">
        <v>39</v>
      </c>
      <c r="B401" s="170" t="s">
        <v>459</v>
      </c>
      <c r="C401" s="186" t="s">
        <v>460</v>
      </c>
      <c r="D401" s="171" t="s">
        <v>145</v>
      </c>
      <c r="E401" s="172">
        <v>129.828</v>
      </c>
      <c r="F401" s="173"/>
      <c r="G401" s="174">
        <f>ROUND(E401*F401,2)</f>
        <v>0</v>
      </c>
      <c r="H401" s="173"/>
      <c r="I401" s="174">
        <f>ROUND(E401*H401,2)</f>
        <v>0</v>
      </c>
      <c r="J401" s="173"/>
      <c r="K401" s="174">
        <f>ROUND(E401*J401,2)</f>
        <v>0</v>
      </c>
      <c r="L401" s="174">
        <v>21</v>
      </c>
      <c r="M401" s="174">
        <f>G401*(1+L401/100)</f>
        <v>0</v>
      </c>
      <c r="N401" s="174">
        <v>0</v>
      </c>
      <c r="O401" s="174">
        <f>ROUND(E401*N401,2)</f>
        <v>0</v>
      </c>
      <c r="P401" s="174">
        <v>6.8000000000000005E-2</v>
      </c>
      <c r="Q401" s="174">
        <f>ROUND(E401*P401,2)</f>
        <v>8.83</v>
      </c>
      <c r="R401" s="174"/>
      <c r="S401" s="174" t="s">
        <v>137</v>
      </c>
      <c r="T401" s="175" t="s">
        <v>138</v>
      </c>
      <c r="U401" s="158">
        <v>0.3</v>
      </c>
      <c r="V401" s="158">
        <f>ROUND(E401*U401,2)</f>
        <v>38.950000000000003</v>
      </c>
      <c r="W401" s="158"/>
      <c r="X401" s="158" t="s">
        <v>139</v>
      </c>
      <c r="Y401" s="148"/>
      <c r="Z401" s="148"/>
      <c r="AA401" s="148"/>
      <c r="AB401" s="148"/>
      <c r="AC401" s="148"/>
      <c r="AD401" s="148"/>
      <c r="AE401" s="148"/>
      <c r="AF401" s="148"/>
      <c r="AG401" s="148" t="s">
        <v>177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7" t="s">
        <v>458</v>
      </c>
      <c r="D402" s="160"/>
      <c r="E402" s="161"/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142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7" t="s">
        <v>148</v>
      </c>
      <c r="D403" s="160"/>
      <c r="E403" s="161">
        <v>20.696999999999999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142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7" t="s">
        <v>149</v>
      </c>
      <c r="D404" s="160"/>
      <c r="E404" s="161">
        <v>19.827000000000002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142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7" t="s">
        <v>150</v>
      </c>
      <c r="D405" s="160"/>
      <c r="E405" s="161">
        <v>-1.35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142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7" t="s">
        <v>151</v>
      </c>
      <c r="D406" s="160"/>
      <c r="E406" s="161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142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7" t="s">
        <v>157</v>
      </c>
      <c r="D407" s="160"/>
      <c r="E407" s="161">
        <v>18.3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142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7" t="s">
        <v>153</v>
      </c>
      <c r="D408" s="160"/>
      <c r="E408" s="161">
        <v>20.619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142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7" t="s">
        <v>154</v>
      </c>
      <c r="D409" s="160"/>
      <c r="E409" s="161"/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142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7" t="s">
        <v>155</v>
      </c>
      <c r="D410" s="160"/>
      <c r="E410" s="161">
        <v>-4.05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142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7" t="s">
        <v>156</v>
      </c>
      <c r="D411" s="160"/>
      <c r="E411" s="161"/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142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7" t="s">
        <v>153</v>
      </c>
      <c r="D412" s="160"/>
      <c r="E412" s="161">
        <v>20.619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142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7" t="s">
        <v>157</v>
      </c>
      <c r="D413" s="160"/>
      <c r="E413" s="161">
        <v>18.3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142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7" t="s">
        <v>158</v>
      </c>
      <c r="D414" s="160"/>
      <c r="E414" s="161">
        <v>-2.7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142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7" t="s">
        <v>159</v>
      </c>
      <c r="D415" s="160"/>
      <c r="E415" s="161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142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7" t="s">
        <v>160</v>
      </c>
      <c r="D416" s="160"/>
      <c r="E416" s="161">
        <v>12.255000000000001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142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7" t="s">
        <v>161</v>
      </c>
      <c r="D417" s="160"/>
      <c r="E417" s="161">
        <v>5.8109999999999999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142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7" t="s">
        <v>162</v>
      </c>
      <c r="D418" s="160"/>
      <c r="E418" s="161">
        <v>1.5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142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x14ac:dyDescent="0.2">
      <c r="A419" s="163" t="s">
        <v>132</v>
      </c>
      <c r="B419" s="164" t="s">
        <v>72</v>
      </c>
      <c r="C419" s="185" t="s">
        <v>73</v>
      </c>
      <c r="D419" s="165"/>
      <c r="E419" s="166"/>
      <c r="F419" s="167"/>
      <c r="G419" s="167">
        <f>SUMIF(AG420:AG420,"&lt;&gt;NOR",G420:G420)</f>
        <v>0</v>
      </c>
      <c r="H419" s="167"/>
      <c r="I419" s="167">
        <f>SUM(I420:I420)</f>
        <v>0</v>
      </c>
      <c r="J419" s="167"/>
      <c r="K419" s="167">
        <f>SUM(K420:K420)</f>
        <v>0</v>
      </c>
      <c r="L419" s="167"/>
      <c r="M419" s="167">
        <f>SUM(M420:M420)</f>
        <v>0</v>
      </c>
      <c r="N419" s="167"/>
      <c r="O419" s="167">
        <f>SUM(O420:O420)</f>
        <v>0</v>
      </c>
      <c r="P419" s="167"/>
      <c r="Q419" s="167">
        <f>SUM(Q420:Q420)</f>
        <v>0</v>
      </c>
      <c r="R419" s="167"/>
      <c r="S419" s="167"/>
      <c r="T419" s="168"/>
      <c r="U419" s="162"/>
      <c r="V419" s="162">
        <f>SUM(V420:V420)</f>
        <v>188.28</v>
      </c>
      <c r="W419" s="162"/>
      <c r="X419" s="162"/>
      <c r="AG419" t="s">
        <v>133</v>
      </c>
    </row>
    <row r="420" spans="1:60" outlineLevel="1" x14ac:dyDescent="0.2">
      <c r="A420" s="176">
        <v>40</v>
      </c>
      <c r="B420" s="177" t="s">
        <v>461</v>
      </c>
      <c r="C420" s="188" t="s">
        <v>462</v>
      </c>
      <c r="D420" s="178" t="s">
        <v>463</v>
      </c>
      <c r="E420" s="179">
        <v>72.977739999999997</v>
      </c>
      <c r="F420" s="180"/>
      <c r="G420" s="181">
        <f>ROUND(E420*F420,2)</f>
        <v>0</v>
      </c>
      <c r="H420" s="180"/>
      <c r="I420" s="181">
        <f>ROUND(E420*H420,2)</f>
        <v>0</v>
      </c>
      <c r="J420" s="180"/>
      <c r="K420" s="181">
        <f>ROUND(E420*J420,2)</f>
        <v>0</v>
      </c>
      <c r="L420" s="181">
        <v>21</v>
      </c>
      <c r="M420" s="181">
        <f>G420*(1+L420/100)</f>
        <v>0</v>
      </c>
      <c r="N420" s="181">
        <v>0</v>
      </c>
      <c r="O420" s="181">
        <f>ROUND(E420*N420,2)</f>
        <v>0</v>
      </c>
      <c r="P420" s="181">
        <v>0</v>
      </c>
      <c r="Q420" s="181">
        <f>ROUND(E420*P420,2)</f>
        <v>0</v>
      </c>
      <c r="R420" s="181"/>
      <c r="S420" s="181" t="s">
        <v>137</v>
      </c>
      <c r="T420" s="182" t="s">
        <v>138</v>
      </c>
      <c r="U420" s="158">
        <v>2.58</v>
      </c>
      <c r="V420" s="158">
        <f>ROUND(E420*U420,2)</f>
        <v>188.28</v>
      </c>
      <c r="W420" s="158"/>
      <c r="X420" s="158" t="s">
        <v>464</v>
      </c>
      <c r="Y420" s="148"/>
      <c r="Z420" s="148"/>
      <c r="AA420" s="148"/>
      <c r="AB420" s="148"/>
      <c r="AC420" s="148"/>
      <c r="AD420" s="148"/>
      <c r="AE420" s="148"/>
      <c r="AF420" s="148"/>
      <c r="AG420" s="148" t="s">
        <v>465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x14ac:dyDescent="0.2">
      <c r="A421" s="163" t="s">
        <v>132</v>
      </c>
      <c r="B421" s="164" t="s">
        <v>74</v>
      </c>
      <c r="C421" s="185" t="s">
        <v>75</v>
      </c>
      <c r="D421" s="165"/>
      <c r="E421" s="166"/>
      <c r="F421" s="167"/>
      <c r="G421" s="167">
        <f>SUMIF(AG422:AG428,"&lt;&gt;NOR",G422:G428)</f>
        <v>0</v>
      </c>
      <c r="H421" s="167"/>
      <c r="I421" s="167">
        <f>SUM(I422:I428)</f>
        <v>0</v>
      </c>
      <c r="J421" s="167"/>
      <c r="K421" s="167">
        <f>SUM(K422:K428)</f>
        <v>0</v>
      </c>
      <c r="L421" s="167"/>
      <c r="M421" s="167">
        <f>SUM(M422:M428)</f>
        <v>0</v>
      </c>
      <c r="N421" s="167"/>
      <c r="O421" s="167">
        <f>SUM(O422:O428)</f>
        <v>0</v>
      </c>
      <c r="P421" s="167"/>
      <c r="Q421" s="167">
        <f>SUM(Q422:Q428)</f>
        <v>0</v>
      </c>
      <c r="R421" s="167"/>
      <c r="S421" s="167"/>
      <c r="T421" s="168"/>
      <c r="U421" s="162"/>
      <c r="V421" s="162">
        <f>SUM(V422:V428)</f>
        <v>50.13</v>
      </c>
      <c r="W421" s="162"/>
      <c r="X421" s="162"/>
      <c r="AG421" t="s">
        <v>133</v>
      </c>
    </row>
    <row r="422" spans="1:60" ht="22.5" outlineLevel="1" x14ac:dyDescent="0.2">
      <c r="A422" s="169">
        <v>41</v>
      </c>
      <c r="B422" s="170" t="s">
        <v>466</v>
      </c>
      <c r="C422" s="186" t="s">
        <v>467</v>
      </c>
      <c r="D422" s="171" t="s">
        <v>145</v>
      </c>
      <c r="E422" s="172">
        <v>128.54900000000001</v>
      </c>
      <c r="F422" s="173"/>
      <c r="G422" s="174">
        <f>ROUND(E422*F422,2)</f>
        <v>0</v>
      </c>
      <c r="H422" s="173"/>
      <c r="I422" s="174">
        <f>ROUND(E422*H422,2)</f>
        <v>0</v>
      </c>
      <c r="J422" s="173"/>
      <c r="K422" s="174">
        <f>ROUND(E422*J422,2)</f>
        <v>0</v>
      </c>
      <c r="L422" s="174">
        <v>21</v>
      </c>
      <c r="M422" s="174">
        <f>G422*(1+L422/100)</f>
        <v>0</v>
      </c>
      <c r="N422" s="174">
        <v>0</v>
      </c>
      <c r="O422" s="174">
        <f>ROUND(E422*N422,2)</f>
        <v>0</v>
      </c>
      <c r="P422" s="174">
        <v>0</v>
      </c>
      <c r="Q422" s="174">
        <f>ROUND(E422*P422,2)</f>
        <v>0</v>
      </c>
      <c r="R422" s="174"/>
      <c r="S422" s="174" t="s">
        <v>137</v>
      </c>
      <c r="T422" s="175" t="s">
        <v>138</v>
      </c>
      <c r="U422" s="158">
        <v>0.39</v>
      </c>
      <c r="V422" s="158">
        <f>ROUND(E422*U422,2)</f>
        <v>50.13</v>
      </c>
      <c r="W422" s="158"/>
      <c r="X422" s="158" t="s">
        <v>139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468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7" t="s">
        <v>328</v>
      </c>
      <c r="D423" s="160"/>
      <c r="E423" s="161">
        <v>37.53</v>
      </c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5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142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7" t="s">
        <v>329</v>
      </c>
      <c r="D424" s="160"/>
      <c r="E424" s="161">
        <v>35.700000000000003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142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7" t="s">
        <v>330</v>
      </c>
      <c r="D425" s="160"/>
      <c r="E425" s="161">
        <v>35.6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142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7" t="s">
        <v>331</v>
      </c>
      <c r="D426" s="160"/>
      <c r="E426" s="161">
        <v>12.78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142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7" t="s">
        <v>469</v>
      </c>
      <c r="D427" s="160"/>
      <c r="E427" s="161">
        <v>6.9390000000000001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142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>
        <v>42</v>
      </c>
      <c r="B428" s="156" t="s">
        <v>470</v>
      </c>
      <c r="C428" s="189" t="s">
        <v>471</v>
      </c>
      <c r="D428" s="157" t="s">
        <v>0</v>
      </c>
      <c r="E428" s="183"/>
      <c r="F428" s="159"/>
      <c r="G428" s="158">
        <f>ROUND(E428*F428,2)</f>
        <v>0</v>
      </c>
      <c r="H428" s="159"/>
      <c r="I428" s="158">
        <f>ROUND(E428*H428,2)</f>
        <v>0</v>
      </c>
      <c r="J428" s="159"/>
      <c r="K428" s="158">
        <f>ROUND(E428*J428,2)</f>
        <v>0</v>
      </c>
      <c r="L428" s="158">
        <v>21</v>
      </c>
      <c r="M428" s="158">
        <f>G428*(1+L428/100)</f>
        <v>0</v>
      </c>
      <c r="N428" s="158">
        <v>0</v>
      </c>
      <c r="O428" s="158">
        <f>ROUND(E428*N428,2)</f>
        <v>0</v>
      </c>
      <c r="P428" s="158">
        <v>0</v>
      </c>
      <c r="Q428" s="158">
        <f>ROUND(E428*P428,2)</f>
        <v>0</v>
      </c>
      <c r="R428" s="158"/>
      <c r="S428" s="158" t="s">
        <v>137</v>
      </c>
      <c r="T428" s="158" t="s">
        <v>138</v>
      </c>
      <c r="U428" s="158">
        <v>0</v>
      </c>
      <c r="V428" s="158">
        <f>ROUND(E428*U428,2)</f>
        <v>0</v>
      </c>
      <c r="W428" s="158"/>
      <c r="X428" s="158" t="s">
        <v>464</v>
      </c>
      <c r="Y428" s="148"/>
      <c r="Z428" s="148"/>
      <c r="AA428" s="148"/>
      <c r="AB428" s="148"/>
      <c r="AC428" s="148"/>
      <c r="AD428" s="148"/>
      <c r="AE428" s="148"/>
      <c r="AF428" s="148"/>
      <c r="AG428" s="148" t="s">
        <v>465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x14ac:dyDescent="0.2">
      <c r="A429" s="163" t="s">
        <v>132</v>
      </c>
      <c r="B429" s="164" t="s">
        <v>76</v>
      </c>
      <c r="C429" s="185" t="s">
        <v>77</v>
      </c>
      <c r="D429" s="165"/>
      <c r="E429" s="166"/>
      <c r="F429" s="167"/>
      <c r="G429" s="167">
        <f>SUMIF(AG430:AG430,"&lt;&gt;NOR",G430:G430)</f>
        <v>0</v>
      </c>
      <c r="H429" s="167"/>
      <c r="I429" s="167">
        <f>SUM(I430:I430)</f>
        <v>0</v>
      </c>
      <c r="J429" s="167"/>
      <c r="K429" s="167">
        <f>SUM(K430:K430)</f>
        <v>0</v>
      </c>
      <c r="L429" s="167"/>
      <c r="M429" s="167">
        <f>SUM(M430:M430)</f>
        <v>0</v>
      </c>
      <c r="N429" s="167"/>
      <c r="O429" s="167">
        <f>SUM(O430:O430)</f>
        <v>0</v>
      </c>
      <c r="P429" s="167"/>
      <c r="Q429" s="167">
        <f>SUM(Q430:Q430)</f>
        <v>0</v>
      </c>
      <c r="R429" s="167"/>
      <c r="S429" s="167"/>
      <c r="T429" s="168"/>
      <c r="U429" s="162"/>
      <c r="V429" s="162">
        <f>SUM(V430:V430)</f>
        <v>0</v>
      </c>
      <c r="W429" s="162"/>
      <c r="X429" s="162"/>
      <c r="AG429" t="s">
        <v>133</v>
      </c>
    </row>
    <row r="430" spans="1:60" ht="22.5" outlineLevel="1" x14ac:dyDescent="0.2">
      <c r="A430" s="176">
        <v>43</v>
      </c>
      <c r="B430" s="177" t="s">
        <v>472</v>
      </c>
      <c r="C430" s="188" t="s">
        <v>473</v>
      </c>
      <c r="D430" s="178" t="s">
        <v>474</v>
      </c>
      <c r="E430" s="179">
        <v>1</v>
      </c>
      <c r="F430" s="180"/>
      <c r="G430" s="181">
        <f>ROUND(E430*F430,2)</f>
        <v>0</v>
      </c>
      <c r="H430" s="180"/>
      <c r="I430" s="181">
        <f>ROUND(E430*H430,2)</f>
        <v>0</v>
      </c>
      <c r="J430" s="180"/>
      <c r="K430" s="181">
        <f>ROUND(E430*J430,2)</f>
        <v>0</v>
      </c>
      <c r="L430" s="181">
        <v>21</v>
      </c>
      <c r="M430" s="181">
        <f>G430*(1+L430/100)</f>
        <v>0</v>
      </c>
      <c r="N430" s="181">
        <v>0</v>
      </c>
      <c r="O430" s="181">
        <f>ROUND(E430*N430,2)</f>
        <v>0</v>
      </c>
      <c r="P430" s="181">
        <v>0</v>
      </c>
      <c r="Q430" s="181">
        <f>ROUND(E430*P430,2)</f>
        <v>0</v>
      </c>
      <c r="R430" s="181"/>
      <c r="S430" s="181" t="s">
        <v>475</v>
      </c>
      <c r="T430" s="182" t="s">
        <v>476</v>
      </c>
      <c r="U430" s="158">
        <v>0</v>
      </c>
      <c r="V430" s="158">
        <f>ROUND(E430*U430,2)</f>
        <v>0</v>
      </c>
      <c r="W430" s="158"/>
      <c r="X430" s="158" t="s">
        <v>139</v>
      </c>
      <c r="Y430" s="148"/>
      <c r="Z430" s="148"/>
      <c r="AA430" s="148"/>
      <c r="AB430" s="148"/>
      <c r="AC430" s="148"/>
      <c r="AD430" s="148"/>
      <c r="AE430" s="148"/>
      <c r="AF430" s="148"/>
      <c r="AG430" s="148" t="s">
        <v>177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x14ac:dyDescent="0.2">
      <c r="A431" s="163" t="s">
        <v>132</v>
      </c>
      <c r="B431" s="164" t="s">
        <v>78</v>
      </c>
      <c r="C431" s="185" t="s">
        <v>79</v>
      </c>
      <c r="D431" s="165"/>
      <c r="E431" s="166"/>
      <c r="F431" s="167"/>
      <c r="G431" s="167">
        <f>SUMIF(AG432:AG432,"&lt;&gt;NOR",G432:G432)</f>
        <v>0</v>
      </c>
      <c r="H431" s="167"/>
      <c r="I431" s="167">
        <f>SUM(I432:I432)</f>
        <v>0</v>
      </c>
      <c r="J431" s="167"/>
      <c r="K431" s="167">
        <f>SUM(K432:K432)</f>
        <v>0</v>
      </c>
      <c r="L431" s="167"/>
      <c r="M431" s="167">
        <f>SUM(M432:M432)</f>
        <v>0</v>
      </c>
      <c r="N431" s="167"/>
      <c r="O431" s="167">
        <f>SUM(O432:O432)</f>
        <v>0</v>
      </c>
      <c r="P431" s="167"/>
      <c r="Q431" s="167">
        <f>SUM(Q432:Q432)</f>
        <v>0</v>
      </c>
      <c r="R431" s="167"/>
      <c r="S431" s="167"/>
      <c r="T431" s="168"/>
      <c r="U431" s="162"/>
      <c r="V431" s="162">
        <f>SUM(V432:V432)</f>
        <v>0</v>
      </c>
      <c r="W431" s="162"/>
      <c r="X431" s="162"/>
      <c r="AG431" t="s">
        <v>133</v>
      </c>
    </row>
    <row r="432" spans="1:60" outlineLevel="1" x14ac:dyDescent="0.2">
      <c r="A432" s="176">
        <v>44</v>
      </c>
      <c r="B432" s="177" t="s">
        <v>477</v>
      </c>
      <c r="C432" s="188" t="s">
        <v>478</v>
      </c>
      <c r="D432" s="178" t="s">
        <v>474</v>
      </c>
      <c r="E432" s="179">
        <v>1</v>
      </c>
      <c r="F432" s="180"/>
      <c r="G432" s="181">
        <f>ROUND(E432*F432,2)</f>
        <v>0</v>
      </c>
      <c r="H432" s="180"/>
      <c r="I432" s="181">
        <f>ROUND(E432*H432,2)</f>
        <v>0</v>
      </c>
      <c r="J432" s="180"/>
      <c r="K432" s="181">
        <f>ROUND(E432*J432,2)</f>
        <v>0</v>
      </c>
      <c r="L432" s="181">
        <v>21</v>
      </c>
      <c r="M432" s="181">
        <f>G432*(1+L432/100)</f>
        <v>0</v>
      </c>
      <c r="N432" s="181">
        <v>0</v>
      </c>
      <c r="O432" s="181">
        <f>ROUND(E432*N432,2)</f>
        <v>0</v>
      </c>
      <c r="P432" s="181">
        <v>0</v>
      </c>
      <c r="Q432" s="181">
        <f>ROUND(E432*P432,2)</f>
        <v>0</v>
      </c>
      <c r="R432" s="181"/>
      <c r="S432" s="181" t="s">
        <v>475</v>
      </c>
      <c r="T432" s="182" t="s">
        <v>476</v>
      </c>
      <c r="U432" s="158">
        <v>0</v>
      </c>
      <c r="V432" s="158">
        <f>ROUND(E432*U432,2)</f>
        <v>0</v>
      </c>
      <c r="W432" s="158"/>
      <c r="X432" s="158" t="s">
        <v>139</v>
      </c>
      <c r="Y432" s="148"/>
      <c r="Z432" s="148"/>
      <c r="AA432" s="148"/>
      <c r="AB432" s="148"/>
      <c r="AC432" s="148"/>
      <c r="AD432" s="148"/>
      <c r="AE432" s="148"/>
      <c r="AF432" s="148"/>
      <c r="AG432" s="148" t="s">
        <v>177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x14ac:dyDescent="0.2">
      <c r="A433" s="163" t="s">
        <v>132</v>
      </c>
      <c r="B433" s="164" t="s">
        <v>80</v>
      </c>
      <c r="C433" s="185" t="s">
        <v>81</v>
      </c>
      <c r="D433" s="165"/>
      <c r="E433" s="166"/>
      <c r="F433" s="167"/>
      <c r="G433" s="167">
        <f>SUMIF(AG434:AG490,"&lt;&gt;NOR",G434:G490)</f>
        <v>0</v>
      </c>
      <c r="H433" s="167"/>
      <c r="I433" s="167">
        <f>SUM(I434:I490)</f>
        <v>0</v>
      </c>
      <c r="J433" s="167"/>
      <c r="K433" s="167">
        <f>SUM(K434:K490)</f>
        <v>0</v>
      </c>
      <c r="L433" s="167"/>
      <c r="M433" s="167">
        <f>SUM(M434:M490)</f>
        <v>0</v>
      </c>
      <c r="N433" s="167"/>
      <c r="O433" s="167">
        <f>SUM(O434:O490)</f>
        <v>0.49000000000000005</v>
      </c>
      <c r="P433" s="167"/>
      <c r="Q433" s="167">
        <f>SUM(Q434:Q490)</f>
        <v>0</v>
      </c>
      <c r="R433" s="167"/>
      <c r="S433" s="167"/>
      <c r="T433" s="168"/>
      <c r="U433" s="162"/>
      <c r="V433" s="162">
        <f>SUM(V434:V490)</f>
        <v>74.47</v>
      </c>
      <c r="W433" s="162"/>
      <c r="X433" s="162"/>
      <c r="AG433" t="s">
        <v>133</v>
      </c>
    </row>
    <row r="434" spans="1:60" outlineLevel="1" x14ac:dyDescent="0.2">
      <c r="A434" s="169">
        <v>45</v>
      </c>
      <c r="B434" s="170" t="s">
        <v>479</v>
      </c>
      <c r="C434" s="186" t="s">
        <v>480</v>
      </c>
      <c r="D434" s="171" t="s">
        <v>136</v>
      </c>
      <c r="E434" s="172">
        <v>25</v>
      </c>
      <c r="F434" s="173"/>
      <c r="G434" s="174">
        <f>ROUND(E434*F434,2)</f>
        <v>0</v>
      </c>
      <c r="H434" s="173"/>
      <c r="I434" s="174">
        <f>ROUND(E434*H434,2)</f>
        <v>0</v>
      </c>
      <c r="J434" s="173"/>
      <c r="K434" s="174">
        <f>ROUND(E434*J434,2)</f>
        <v>0</v>
      </c>
      <c r="L434" s="174">
        <v>21</v>
      </c>
      <c r="M434" s="174">
        <f>G434*(1+L434/100)</f>
        <v>0</v>
      </c>
      <c r="N434" s="174">
        <v>0</v>
      </c>
      <c r="O434" s="174">
        <f>ROUND(E434*N434,2)</f>
        <v>0</v>
      </c>
      <c r="P434" s="174">
        <v>0</v>
      </c>
      <c r="Q434" s="174">
        <f>ROUND(E434*P434,2)</f>
        <v>0</v>
      </c>
      <c r="R434" s="174"/>
      <c r="S434" s="174" t="s">
        <v>137</v>
      </c>
      <c r="T434" s="175" t="s">
        <v>138</v>
      </c>
      <c r="U434" s="158">
        <v>1.45</v>
      </c>
      <c r="V434" s="158">
        <f>ROUND(E434*U434,2)</f>
        <v>36.25</v>
      </c>
      <c r="W434" s="158"/>
      <c r="X434" s="158" t="s">
        <v>139</v>
      </c>
      <c r="Y434" s="148"/>
      <c r="Z434" s="148"/>
      <c r="AA434" s="148"/>
      <c r="AB434" s="148"/>
      <c r="AC434" s="148"/>
      <c r="AD434" s="148"/>
      <c r="AE434" s="148"/>
      <c r="AF434" s="148"/>
      <c r="AG434" s="148" t="s">
        <v>468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7" t="s">
        <v>481</v>
      </c>
      <c r="D435" s="160"/>
      <c r="E435" s="161">
        <v>17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142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7" t="s">
        <v>482</v>
      </c>
      <c r="D436" s="160"/>
      <c r="E436" s="161">
        <v>4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142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7" t="s">
        <v>483</v>
      </c>
      <c r="D437" s="160"/>
      <c r="E437" s="161">
        <v>4</v>
      </c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142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69">
        <v>46</v>
      </c>
      <c r="B438" s="170" t="s">
        <v>484</v>
      </c>
      <c r="C438" s="186" t="s">
        <v>485</v>
      </c>
      <c r="D438" s="171" t="s">
        <v>136</v>
      </c>
      <c r="E438" s="172">
        <v>8</v>
      </c>
      <c r="F438" s="173"/>
      <c r="G438" s="174">
        <f>ROUND(E438*F438,2)</f>
        <v>0</v>
      </c>
      <c r="H438" s="173"/>
      <c r="I438" s="174">
        <f>ROUND(E438*H438,2)</f>
        <v>0</v>
      </c>
      <c r="J438" s="173"/>
      <c r="K438" s="174">
        <f>ROUND(E438*J438,2)</f>
        <v>0</v>
      </c>
      <c r="L438" s="174">
        <v>21</v>
      </c>
      <c r="M438" s="174">
        <f>G438*(1+L438/100)</f>
        <v>0</v>
      </c>
      <c r="N438" s="174">
        <v>0</v>
      </c>
      <c r="O438" s="174">
        <f>ROUND(E438*N438,2)</f>
        <v>0</v>
      </c>
      <c r="P438" s="174">
        <v>0</v>
      </c>
      <c r="Q438" s="174">
        <f>ROUND(E438*P438,2)</f>
        <v>0</v>
      </c>
      <c r="R438" s="174"/>
      <c r="S438" s="174" t="s">
        <v>137</v>
      </c>
      <c r="T438" s="175" t="s">
        <v>138</v>
      </c>
      <c r="U438" s="158">
        <v>1.56</v>
      </c>
      <c r="V438" s="158">
        <f>ROUND(E438*U438,2)</f>
        <v>12.48</v>
      </c>
      <c r="W438" s="158"/>
      <c r="X438" s="158" t="s">
        <v>139</v>
      </c>
      <c r="Y438" s="148"/>
      <c r="Z438" s="148"/>
      <c r="AA438" s="148"/>
      <c r="AB438" s="148"/>
      <c r="AC438" s="148"/>
      <c r="AD438" s="148"/>
      <c r="AE438" s="148"/>
      <c r="AF438" s="148"/>
      <c r="AG438" s="148" t="s">
        <v>177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7" t="s">
        <v>147</v>
      </c>
      <c r="D439" s="160"/>
      <c r="E439" s="161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142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7" t="s">
        <v>369</v>
      </c>
      <c r="D440" s="160"/>
      <c r="E440" s="161">
        <v>1</v>
      </c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142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7" t="s">
        <v>151</v>
      </c>
      <c r="D441" s="160"/>
      <c r="E441" s="161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5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142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7" t="s">
        <v>377</v>
      </c>
      <c r="D442" s="160"/>
      <c r="E442" s="161">
        <v>3</v>
      </c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142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7" t="s">
        <v>156</v>
      </c>
      <c r="D443" s="160"/>
      <c r="E443" s="161"/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142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7" t="s">
        <v>371</v>
      </c>
      <c r="D444" s="160"/>
      <c r="E444" s="161">
        <v>2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142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7" t="s">
        <v>159</v>
      </c>
      <c r="D445" s="160"/>
      <c r="E445" s="161"/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142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7" t="s">
        <v>378</v>
      </c>
      <c r="D446" s="160"/>
      <c r="E446" s="161">
        <v>2</v>
      </c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142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69">
        <v>47</v>
      </c>
      <c r="B447" s="170" t="s">
        <v>486</v>
      </c>
      <c r="C447" s="186" t="s">
        <v>699</v>
      </c>
      <c r="D447" s="171" t="s">
        <v>136</v>
      </c>
      <c r="E447" s="172">
        <v>33</v>
      </c>
      <c r="F447" s="173"/>
      <c r="G447" s="174">
        <f>ROUND(E447*F447,2)</f>
        <v>0</v>
      </c>
      <c r="H447" s="173"/>
      <c r="I447" s="174">
        <f>ROUND(E447*H447,2)</f>
        <v>0</v>
      </c>
      <c r="J447" s="173"/>
      <c r="K447" s="174">
        <f>ROUND(E447*J447,2)</f>
        <v>0</v>
      </c>
      <c r="L447" s="174">
        <v>21</v>
      </c>
      <c r="M447" s="174">
        <f>G447*(1+L447/100)</f>
        <v>0</v>
      </c>
      <c r="N447" s="174">
        <v>0</v>
      </c>
      <c r="O447" s="174">
        <f>ROUND(E447*N447,2)</f>
        <v>0</v>
      </c>
      <c r="P447" s="174">
        <v>0</v>
      </c>
      <c r="Q447" s="174">
        <f>ROUND(E447*P447,2)</f>
        <v>0</v>
      </c>
      <c r="R447" s="174"/>
      <c r="S447" s="174" t="s">
        <v>137</v>
      </c>
      <c r="T447" s="175" t="s">
        <v>138</v>
      </c>
      <c r="U447" s="158">
        <v>0.78</v>
      </c>
      <c r="V447" s="158">
        <f>ROUND(E447*U447,2)</f>
        <v>25.74</v>
      </c>
      <c r="W447" s="158"/>
      <c r="X447" s="158" t="s">
        <v>139</v>
      </c>
      <c r="Y447" s="148"/>
      <c r="Z447" s="148"/>
      <c r="AA447" s="148"/>
      <c r="AB447" s="148"/>
      <c r="AC447" s="148"/>
      <c r="AD447" s="148"/>
      <c r="AE447" s="148"/>
      <c r="AF447" s="148"/>
      <c r="AG447" s="148" t="s">
        <v>468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7" t="s">
        <v>481</v>
      </c>
      <c r="D448" s="160"/>
      <c r="E448" s="161">
        <v>17</v>
      </c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142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7" t="s">
        <v>482</v>
      </c>
      <c r="D449" s="160"/>
      <c r="E449" s="161">
        <v>4</v>
      </c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142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7" t="s">
        <v>487</v>
      </c>
      <c r="D450" s="160"/>
      <c r="E450" s="161">
        <v>12</v>
      </c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142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ht="22.5" outlineLevel="1" x14ac:dyDescent="0.2">
      <c r="A451" s="169">
        <v>48</v>
      </c>
      <c r="B451" s="170" t="s">
        <v>488</v>
      </c>
      <c r="C451" s="186" t="s">
        <v>489</v>
      </c>
      <c r="D451" s="171" t="s">
        <v>238</v>
      </c>
      <c r="E451" s="172">
        <v>8.0299999999999994</v>
      </c>
      <c r="F451" s="173"/>
      <c r="G451" s="174">
        <f>ROUND(E451*F451,2)</f>
        <v>0</v>
      </c>
      <c r="H451" s="173"/>
      <c r="I451" s="174">
        <f>ROUND(E451*H451,2)</f>
        <v>0</v>
      </c>
      <c r="J451" s="173"/>
      <c r="K451" s="174">
        <f>ROUND(E451*J451,2)</f>
        <v>0</v>
      </c>
      <c r="L451" s="174">
        <v>21</v>
      </c>
      <c r="M451" s="174">
        <f>G451*(1+L451/100)</f>
        <v>0</v>
      </c>
      <c r="N451" s="174">
        <v>0</v>
      </c>
      <c r="O451" s="174">
        <f>ROUND(E451*N451,2)</f>
        <v>0</v>
      </c>
      <c r="P451" s="174">
        <v>0</v>
      </c>
      <c r="Q451" s="174">
        <f>ROUND(E451*P451,2)</f>
        <v>0</v>
      </c>
      <c r="R451" s="174"/>
      <c r="S451" s="174" t="s">
        <v>475</v>
      </c>
      <c r="T451" s="175" t="s">
        <v>476</v>
      </c>
      <c r="U451" s="158">
        <v>0</v>
      </c>
      <c r="V451" s="158">
        <f>ROUND(E451*U451,2)</f>
        <v>0</v>
      </c>
      <c r="W451" s="158"/>
      <c r="X451" s="158" t="s">
        <v>139</v>
      </c>
      <c r="Y451" s="148"/>
      <c r="Z451" s="148"/>
      <c r="AA451" s="148"/>
      <c r="AB451" s="148"/>
      <c r="AC451" s="148"/>
      <c r="AD451" s="148"/>
      <c r="AE451" s="148"/>
      <c r="AF451" s="148"/>
      <c r="AG451" s="148" t="s">
        <v>177</v>
      </c>
      <c r="AH451" s="148"/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7" t="s">
        <v>490</v>
      </c>
      <c r="D452" s="160"/>
      <c r="E452" s="161">
        <v>8.0299999999999994</v>
      </c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5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142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ht="22.5" outlineLevel="1" x14ac:dyDescent="0.2">
      <c r="A453" s="169">
        <v>49</v>
      </c>
      <c r="B453" s="170" t="s">
        <v>491</v>
      </c>
      <c r="C453" s="186" t="s">
        <v>700</v>
      </c>
      <c r="D453" s="171" t="s">
        <v>136</v>
      </c>
      <c r="E453" s="172">
        <v>8</v>
      </c>
      <c r="F453" s="173"/>
      <c r="G453" s="174">
        <f>ROUND(E453*F453,2)</f>
        <v>0</v>
      </c>
      <c r="H453" s="173"/>
      <c r="I453" s="174">
        <f>ROUND(E453*H453,2)</f>
        <v>0</v>
      </c>
      <c r="J453" s="173"/>
      <c r="K453" s="174">
        <f>ROUND(E453*J453,2)</f>
        <v>0</v>
      </c>
      <c r="L453" s="174">
        <v>21</v>
      </c>
      <c r="M453" s="174">
        <f>G453*(1+L453/100)</f>
        <v>0</v>
      </c>
      <c r="N453" s="174">
        <v>2.5000000000000001E-2</v>
      </c>
      <c r="O453" s="174">
        <f>ROUND(E453*N453,2)</f>
        <v>0.2</v>
      </c>
      <c r="P453" s="174">
        <v>0</v>
      </c>
      <c r="Q453" s="174">
        <f>ROUND(E453*P453,2)</f>
        <v>0</v>
      </c>
      <c r="R453" s="174" t="s">
        <v>165</v>
      </c>
      <c r="S453" s="174" t="s">
        <v>137</v>
      </c>
      <c r="T453" s="175" t="s">
        <v>138</v>
      </c>
      <c r="U453" s="158">
        <v>0</v>
      </c>
      <c r="V453" s="158">
        <f>ROUND(E453*U453,2)</f>
        <v>0</v>
      </c>
      <c r="W453" s="158"/>
      <c r="X453" s="158" t="s">
        <v>166</v>
      </c>
      <c r="Y453" s="148"/>
      <c r="Z453" s="148"/>
      <c r="AA453" s="148"/>
      <c r="AB453" s="148"/>
      <c r="AC453" s="148"/>
      <c r="AD453" s="148"/>
      <c r="AE453" s="148"/>
      <c r="AF453" s="148"/>
      <c r="AG453" s="148" t="s">
        <v>167</v>
      </c>
      <c r="AH453" s="148"/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7" t="s">
        <v>147</v>
      </c>
      <c r="D454" s="160"/>
      <c r="E454" s="161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142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7" t="s">
        <v>369</v>
      </c>
      <c r="D455" s="160"/>
      <c r="E455" s="161">
        <v>1</v>
      </c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5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142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7" t="s">
        <v>151</v>
      </c>
      <c r="D456" s="160"/>
      <c r="E456" s="161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142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7" t="s">
        <v>377</v>
      </c>
      <c r="D457" s="160"/>
      <c r="E457" s="161">
        <v>3</v>
      </c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142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7" t="s">
        <v>156</v>
      </c>
      <c r="D458" s="160"/>
      <c r="E458" s="161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142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7" t="s">
        <v>371</v>
      </c>
      <c r="D459" s="160"/>
      <c r="E459" s="161">
        <v>2</v>
      </c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142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7" t="s">
        <v>159</v>
      </c>
      <c r="D460" s="160"/>
      <c r="E460" s="161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142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7" t="s">
        <v>378</v>
      </c>
      <c r="D461" s="160"/>
      <c r="E461" s="161">
        <v>2</v>
      </c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142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ht="33.75" outlineLevel="1" x14ac:dyDescent="0.2">
      <c r="A462" s="169">
        <v>50</v>
      </c>
      <c r="B462" s="170" t="s">
        <v>492</v>
      </c>
      <c r="C462" s="186" t="s">
        <v>701</v>
      </c>
      <c r="D462" s="171" t="s">
        <v>136</v>
      </c>
      <c r="E462" s="172">
        <v>17</v>
      </c>
      <c r="F462" s="173"/>
      <c r="G462" s="174">
        <f>ROUND(E462*F462,2)</f>
        <v>0</v>
      </c>
      <c r="H462" s="173"/>
      <c r="I462" s="174">
        <f>ROUND(E462*H462,2)</f>
        <v>0</v>
      </c>
      <c r="J462" s="173"/>
      <c r="K462" s="174">
        <f>ROUND(E462*J462,2)</f>
        <v>0</v>
      </c>
      <c r="L462" s="174">
        <v>21</v>
      </c>
      <c r="M462" s="174">
        <f>G462*(1+L462/100)</f>
        <v>0</v>
      </c>
      <c r="N462" s="174">
        <v>1.38E-2</v>
      </c>
      <c r="O462" s="174">
        <f>ROUND(E462*N462,2)</f>
        <v>0.23</v>
      </c>
      <c r="P462" s="174">
        <v>0</v>
      </c>
      <c r="Q462" s="174">
        <f>ROUND(E462*P462,2)</f>
        <v>0</v>
      </c>
      <c r="R462" s="174"/>
      <c r="S462" s="174" t="s">
        <v>475</v>
      </c>
      <c r="T462" s="175" t="s">
        <v>476</v>
      </c>
      <c r="U462" s="158">
        <v>0</v>
      </c>
      <c r="V462" s="158">
        <f>ROUND(E462*U462,2)</f>
        <v>0</v>
      </c>
      <c r="W462" s="158"/>
      <c r="X462" s="158" t="s">
        <v>166</v>
      </c>
      <c r="Y462" s="148"/>
      <c r="Z462" s="148"/>
      <c r="AA462" s="148"/>
      <c r="AB462" s="148"/>
      <c r="AC462" s="148"/>
      <c r="AD462" s="148"/>
      <c r="AE462" s="148"/>
      <c r="AF462" s="148"/>
      <c r="AG462" s="148" t="s">
        <v>493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7" t="s">
        <v>147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142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7" t="s">
        <v>370</v>
      </c>
      <c r="D464" s="160"/>
      <c r="E464" s="161">
        <v>4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142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7" t="s">
        <v>156</v>
      </c>
      <c r="D465" s="160"/>
      <c r="E465" s="161"/>
      <c r="F465" s="158"/>
      <c r="G465" s="158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5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142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7" t="s">
        <v>373</v>
      </c>
      <c r="D466" s="160"/>
      <c r="E466" s="161">
        <v>7</v>
      </c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142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7" t="s">
        <v>159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142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7" t="s">
        <v>374</v>
      </c>
      <c r="D468" s="160"/>
      <c r="E468" s="161">
        <v>6</v>
      </c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142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ht="33.75" outlineLevel="1" x14ac:dyDescent="0.2">
      <c r="A469" s="169">
        <v>51</v>
      </c>
      <c r="B469" s="170" t="s">
        <v>494</v>
      </c>
      <c r="C469" s="186" t="s">
        <v>702</v>
      </c>
      <c r="D469" s="171" t="s">
        <v>136</v>
      </c>
      <c r="E469" s="172">
        <v>4</v>
      </c>
      <c r="F469" s="173"/>
      <c r="G469" s="174">
        <f>ROUND(E469*F469,2)</f>
        <v>0</v>
      </c>
      <c r="H469" s="173"/>
      <c r="I469" s="174">
        <f>ROUND(E469*H469,2)</f>
        <v>0</v>
      </c>
      <c r="J469" s="173"/>
      <c r="K469" s="174">
        <f>ROUND(E469*J469,2)</f>
        <v>0</v>
      </c>
      <c r="L469" s="174">
        <v>21</v>
      </c>
      <c r="M469" s="174">
        <f>G469*(1+L469/100)</f>
        <v>0</v>
      </c>
      <c r="N469" s="174">
        <v>1.6E-2</v>
      </c>
      <c r="O469" s="174">
        <f>ROUND(E469*N469,2)</f>
        <v>0.06</v>
      </c>
      <c r="P469" s="174">
        <v>0</v>
      </c>
      <c r="Q469" s="174">
        <f>ROUND(E469*P469,2)</f>
        <v>0</v>
      </c>
      <c r="R469" s="174"/>
      <c r="S469" s="174" t="s">
        <v>475</v>
      </c>
      <c r="T469" s="175" t="s">
        <v>476</v>
      </c>
      <c r="U469" s="158">
        <v>0</v>
      </c>
      <c r="V469" s="158">
        <f>ROUND(E469*U469,2)</f>
        <v>0</v>
      </c>
      <c r="W469" s="158"/>
      <c r="X469" s="158" t="s">
        <v>166</v>
      </c>
      <c r="Y469" s="148"/>
      <c r="Z469" s="148"/>
      <c r="AA469" s="148"/>
      <c r="AB469" s="148"/>
      <c r="AC469" s="148"/>
      <c r="AD469" s="148"/>
      <c r="AE469" s="148"/>
      <c r="AF469" s="148"/>
      <c r="AG469" s="148" t="s">
        <v>493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7" t="s">
        <v>147</v>
      </c>
      <c r="D470" s="160"/>
      <c r="E470" s="161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142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7" t="s">
        <v>369</v>
      </c>
      <c r="D471" s="160"/>
      <c r="E471" s="161">
        <v>1</v>
      </c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142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7" t="s">
        <v>151</v>
      </c>
      <c r="D472" s="160"/>
      <c r="E472" s="161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142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7" t="s">
        <v>369</v>
      </c>
      <c r="D473" s="160"/>
      <c r="E473" s="161">
        <v>1</v>
      </c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142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7" t="s">
        <v>156</v>
      </c>
      <c r="D474" s="160"/>
      <c r="E474" s="161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142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7" t="s">
        <v>369</v>
      </c>
      <c r="D475" s="160"/>
      <c r="E475" s="161">
        <v>1</v>
      </c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142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7" t="s">
        <v>159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142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7" t="s">
        <v>369</v>
      </c>
      <c r="D477" s="160"/>
      <c r="E477" s="161">
        <v>1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142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76">
        <v>52</v>
      </c>
      <c r="B478" s="177" t="s">
        <v>495</v>
      </c>
      <c r="C478" s="188" t="s">
        <v>496</v>
      </c>
      <c r="D478" s="178" t="s">
        <v>497</v>
      </c>
      <c r="E478" s="179">
        <v>1</v>
      </c>
      <c r="F478" s="180"/>
      <c r="G478" s="181">
        <f>ROUND(E478*F478,2)</f>
        <v>0</v>
      </c>
      <c r="H478" s="180"/>
      <c r="I478" s="181">
        <f>ROUND(E478*H478,2)</f>
        <v>0</v>
      </c>
      <c r="J478" s="180"/>
      <c r="K478" s="181">
        <f>ROUND(E478*J478,2)</f>
        <v>0</v>
      </c>
      <c r="L478" s="181">
        <v>21</v>
      </c>
      <c r="M478" s="181">
        <f>G478*(1+L478/100)</f>
        <v>0</v>
      </c>
      <c r="N478" s="181">
        <v>0</v>
      </c>
      <c r="O478" s="181">
        <f>ROUND(E478*N478,2)</f>
        <v>0</v>
      </c>
      <c r="P478" s="181">
        <v>0</v>
      </c>
      <c r="Q478" s="181">
        <f>ROUND(E478*P478,2)</f>
        <v>0</v>
      </c>
      <c r="R478" s="181"/>
      <c r="S478" s="181" t="s">
        <v>475</v>
      </c>
      <c r="T478" s="182" t="s">
        <v>476</v>
      </c>
      <c r="U478" s="158">
        <v>0</v>
      </c>
      <c r="V478" s="158">
        <f>ROUND(E478*U478,2)</f>
        <v>0</v>
      </c>
      <c r="W478" s="158"/>
      <c r="X478" s="158" t="s">
        <v>166</v>
      </c>
      <c r="Y478" s="148"/>
      <c r="Z478" s="148"/>
      <c r="AA478" s="148"/>
      <c r="AB478" s="148"/>
      <c r="AC478" s="148"/>
      <c r="AD478" s="148"/>
      <c r="AE478" s="148"/>
      <c r="AF478" s="148"/>
      <c r="AG478" s="148" t="s">
        <v>167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ht="33.75" outlineLevel="1" x14ac:dyDescent="0.2">
      <c r="A479" s="169">
        <v>53</v>
      </c>
      <c r="B479" s="170" t="s">
        <v>498</v>
      </c>
      <c r="C479" s="186" t="s">
        <v>703</v>
      </c>
      <c r="D479" s="171" t="s">
        <v>499</v>
      </c>
      <c r="E479" s="172">
        <v>4</v>
      </c>
      <c r="F479" s="173"/>
      <c r="G479" s="174">
        <f>ROUND(E479*F479,2)</f>
        <v>0</v>
      </c>
      <c r="H479" s="173"/>
      <c r="I479" s="174">
        <f>ROUND(E479*H479,2)</f>
        <v>0</v>
      </c>
      <c r="J479" s="173"/>
      <c r="K479" s="174">
        <f>ROUND(E479*J479,2)</f>
        <v>0</v>
      </c>
      <c r="L479" s="174">
        <v>21</v>
      </c>
      <c r="M479" s="174">
        <f>G479*(1+L479/100)</f>
        <v>0</v>
      </c>
      <c r="N479" s="174">
        <v>0</v>
      </c>
      <c r="O479" s="174">
        <f>ROUND(E479*N479,2)</f>
        <v>0</v>
      </c>
      <c r="P479" s="174">
        <v>0</v>
      </c>
      <c r="Q479" s="174">
        <f>ROUND(E479*P479,2)</f>
        <v>0</v>
      </c>
      <c r="R479" s="174"/>
      <c r="S479" s="174" t="s">
        <v>475</v>
      </c>
      <c r="T479" s="175" t="s">
        <v>476</v>
      </c>
      <c r="U479" s="158">
        <v>0</v>
      </c>
      <c r="V479" s="158">
        <f>ROUND(E479*U479,2)</f>
        <v>0</v>
      </c>
      <c r="W479" s="158"/>
      <c r="X479" s="158" t="s">
        <v>166</v>
      </c>
      <c r="Y479" s="148"/>
      <c r="Z479" s="148"/>
      <c r="AA479" s="148"/>
      <c r="AB479" s="148"/>
      <c r="AC479" s="148"/>
      <c r="AD479" s="148"/>
      <c r="AE479" s="148"/>
      <c r="AF479" s="148"/>
      <c r="AG479" s="148" t="s">
        <v>167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7" t="s">
        <v>151</v>
      </c>
      <c r="D480" s="160"/>
      <c r="E480" s="161"/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142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7" t="s">
        <v>372</v>
      </c>
      <c r="D481" s="160"/>
      <c r="E481" s="161">
        <v>2</v>
      </c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142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7" t="s">
        <v>156</v>
      </c>
      <c r="D482" s="160"/>
      <c r="E482" s="161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142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7" t="s">
        <v>372</v>
      </c>
      <c r="D483" s="160"/>
      <c r="E483" s="161">
        <v>2</v>
      </c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142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s="203" customFormat="1" ht="202.5" outlineLevel="1" x14ac:dyDescent="0.2">
      <c r="A484" s="193">
        <v>54</v>
      </c>
      <c r="B484" s="194" t="s">
        <v>80</v>
      </c>
      <c r="C484" s="195" t="s">
        <v>711</v>
      </c>
      <c r="D484" s="196" t="s">
        <v>499</v>
      </c>
      <c r="E484" s="197">
        <v>11</v>
      </c>
      <c r="F484" s="198"/>
      <c r="G484" s="199">
        <f>ROUND(E484*F484,2)</f>
        <v>0</v>
      </c>
      <c r="H484" s="198"/>
      <c r="I484" s="199">
        <f>ROUND(E484*H484,2)</f>
        <v>0</v>
      </c>
      <c r="J484" s="198"/>
      <c r="K484" s="199">
        <f>ROUND(E484*J484,2)</f>
        <v>0</v>
      </c>
      <c r="L484" s="199">
        <v>21</v>
      </c>
      <c r="M484" s="199">
        <f>G484*(1+L484/100)</f>
        <v>0</v>
      </c>
      <c r="N484" s="199">
        <v>0</v>
      </c>
      <c r="O484" s="199">
        <f>ROUND(E484*N484,2)</f>
        <v>0</v>
      </c>
      <c r="P484" s="199">
        <v>0</v>
      </c>
      <c r="Q484" s="199">
        <f>ROUND(E484*P484,2)</f>
        <v>0</v>
      </c>
      <c r="R484" s="199"/>
      <c r="S484" s="199" t="s">
        <v>475</v>
      </c>
      <c r="T484" s="200" t="s">
        <v>476</v>
      </c>
      <c r="U484" s="201">
        <v>0</v>
      </c>
      <c r="V484" s="201">
        <f>ROUND(E484*U484,2)</f>
        <v>0</v>
      </c>
      <c r="W484" s="201"/>
      <c r="X484" s="201" t="s">
        <v>166</v>
      </c>
      <c r="Y484" s="202"/>
      <c r="Z484" s="202"/>
      <c r="AA484" s="202"/>
      <c r="AB484" s="202"/>
      <c r="AC484" s="202"/>
      <c r="AD484" s="202"/>
      <c r="AE484" s="202"/>
      <c r="AF484" s="202"/>
      <c r="AG484" s="202" t="s">
        <v>167</v>
      </c>
      <c r="AH484" s="202"/>
      <c r="AI484" s="202"/>
      <c r="AJ484" s="202"/>
      <c r="AK484" s="202"/>
      <c r="AL484" s="202"/>
      <c r="AM484" s="202"/>
      <c r="AN484" s="202"/>
      <c r="AO484" s="202"/>
      <c r="AP484" s="202"/>
      <c r="AQ484" s="202"/>
      <c r="AR484" s="202"/>
      <c r="AS484" s="202"/>
      <c r="AT484" s="202"/>
      <c r="AU484" s="202"/>
      <c r="AV484" s="202"/>
      <c r="AW484" s="202"/>
      <c r="AX484" s="202"/>
      <c r="AY484" s="202"/>
      <c r="AZ484" s="202"/>
      <c r="BA484" s="202"/>
      <c r="BB484" s="202"/>
      <c r="BC484" s="202"/>
      <c r="BD484" s="202"/>
      <c r="BE484" s="202"/>
      <c r="BF484" s="202"/>
      <c r="BG484" s="202"/>
      <c r="BH484" s="202"/>
    </row>
    <row r="485" spans="1:60" outlineLevel="1" x14ac:dyDescent="0.2">
      <c r="A485" s="155"/>
      <c r="B485" s="156"/>
      <c r="C485" s="187" t="s">
        <v>151</v>
      </c>
      <c r="D485" s="160"/>
      <c r="E485" s="161">
        <v>4</v>
      </c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142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204" t="s">
        <v>704</v>
      </c>
      <c r="D486" s="160"/>
      <c r="E486" s="161">
        <v>4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142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204" t="s">
        <v>705</v>
      </c>
      <c r="D487" s="160"/>
      <c r="E487" s="161">
        <v>3</v>
      </c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142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s="203" customFormat="1" ht="225" outlineLevel="1" x14ac:dyDescent="0.2">
      <c r="A488" s="193">
        <v>55</v>
      </c>
      <c r="B488" s="194" t="s">
        <v>80</v>
      </c>
      <c r="C488" s="195" t="s">
        <v>712</v>
      </c>
      <c r="D488" s="196" t="s">
        <v>499</v>
      </c>
      <c r="E488" s="197">
        <v>1</v>
      </c>
      <c r="F488" s="198"/>
      <c r="G488" s="199">
        <f>ROUND(E488*F488,2)</f>
        <v>0</v>
      </c>
      <c r="H488" s="198"/>
      <c r="I488" s="199">
        <f>ROUND(E488*H488,2)</f>
        <v>0</v>
      </c>
      <c r="J488" s="198"/>
      <c r="K488" s="199">
        <f>ROUND(E488*J488,2)</f>
        <v>0</v>
      </c>
      <c r="L488" s="199">
        <v>21</v>
      </c>
      <c r="M488" s="199">
        <f>G488*(1+L488/100)</f>
        <v>0</v>
      </c>
      <c r="N488" s="199">
        <v>0</v>
      </c>
      <c r="O488" s="199">
        <f>ROUND(E488*N488,2)</f>
        <v>0</v>
      </c>
      <c r="P488" s="199">
        <v>0</v>
      </c>
      <c r="Q488" s="199">
        <f>ROUND(E488*P488,2)</f>
        <v>0</v>
      </c>
      <c r="R488" s="199"/>
      <c r="S488" s="199" t="s">
        <v>475</v>
      </c>
      <c r="T488" s="200" t="s">
        <v>476</v>
      </c>
      <c r="U488" s="201">
        <v>0</v>
      </c>
      <c r="V488" s="201">
        <f>ROUND(E488*U488,2)</f>
        <v>0</v>
      </c>
      <c r="W488" s="201"/>
      <c r="X488" s="201" t="s">
        <v>166</v>
      </c>
      <c r="Y488" s="202"/>
      <c r="Z488" s="202"/>
      <c r="AA488" s="202"/>
      <c r="AB488" s="202"/>
      <c r="AC488" s="202"/>
      <c r="AD488" s="202"/>
      <c r="AE488" s="202"/>
      <c r="AF488" s="202"/>
      <c r="AG488" s="202" t="s">
        <v>167</v>
      </c>
      <c r="AH488" s="202"/>
      <c r="AI488" s="202"/>
      <c r="AJ488" s="202"/>
      <c r="AK488" s="202"/>
      <c r="AL488" s="202"/>
      <c r="AM488" s="202"/>
      <c r="AN488" s="202"/>
      <c r="AO488" s="202"/>
      <c r="AP488" s="202"/>
      <c r="AQ488" s="202"/>
      <c r="AR488" s="202"/>
      <c r="AS488" s="202"/>
      <c r="AT488" s="202"/>
      <c r="AU488" s="202"/>
      <c r="AV488" s="202"/>
      <c r="AW488" s="202"/>
      <c r="AX488" s="202"/>
      <c r="AY488" s="202"/>
      <c r="AZ488" s="202"/>
      <c r="BA488" s="202"/>
      <c r="BB488" s="202"/>
      <c r="BC488" s="202"/>
      <c r="BD488" s="202"/>
      <c r="BE488" s="202"/>
      <c r="BF488" s="202"/>
      <c r="BG488" s="202"/>
      <c r="BH488" s="202"/>
    </row>
    <row r="489" spans="1:60" outlineLevel="1" x14ac:dyDescent="0.2">
      <c r="A489" s="155"/>
      <c r="B489" s="156"/>
      <c r="C489" s="204" t="s">
        <v>147</v>
      </c>
      <c r="D489" s="160"/>
      <c r="E489" s="161">
        <v>1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142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>
        <v>56</v>
      </c>
      <c r="B490" s="156" t="s">
        <v>500</v>
      </c>
      <c r="C490" s="189" t="s">
        <v>501</v>
      </c>
      <c r="D490" s="157" t="s">
        <v>0</v>
      </c>
      <c r="E490" s="183"/>
      <c r="F490" s="159"/>
      <c r="G490" s="158">
        <f>ROUND(E490*F490,2)</f>
        <v>0</v>
      </c>
      <c r="H490" s="159"/>
      <c r="I490" s="158">
        <f>ROUND(E490*H490,2)</f>
        <v>0</v>
      </c>
      <c r="J490" s="159"/>
      <c r="K490" s="158">
        <f>ROUND(E490*J490,2)</f>
        <v>0</v>
      </c>
      <c r="L490" s="158">
        <v>21</v>
      </c>
      <c r="M490" s="158">
        <f>G490*(1+L490/100)</f>
        <v>0</v>
      </c>
      <c r="N490" s="158">
        <v>0</v>
      </c>
      <c r="O490" s="158">
        <f>ROUND(E490*N490,2)</f>
        <v>0</v>
      </c>
      <c r="P490" s="158">
        <v>0</v>
      </c>
      <c r="Q490" s="158">
        <f>ROUND(E490*P490,2)</f>
        <v>0</v>
      </c>
      <c r="R490" s="158"/>
      <c r="S490" s="158" t="s">
        <v>137</v>
      </c>
      <c r="T490" s="158" t="s">
        <v>138</v>
      </c>
      <c r="U490" s="158">
        <v>0</v>
      </c>
      <c r="V490" s="158">
        <f>ROUND(E490*U490,2)</f>
        <v>0</v>
      </c>
      <c r="W490" s="158"/>
      <c r="X490" s="158" t="s">
        <v>464</v>
      </c>
      <c r="Y490" s="148"/>
      <c r="Z490" s="148"/>
      <c r="AA490" s="148"/>
      <c r="AB490" s="148"/>
      <c r="AC490" s="148"/>
      <c r="AD490" s="148"/>
      <c r="AE490" s="148"/>
      <c r="AF490" s="148"/>
      <c r="AG490" s="148" t="s">
        <v>465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x14ac:dyDescent="0.2">
      <c r="A491" s="163" t="s">
        <v>132</v>
      </c>
      <c r="B491" s="164" t="s">
        <v>82</v>
      </c>
      <c r="C491" s="185" t="s">
        <v>83</v>
      </c>
      <c r="D491" s="165"/>
      <c r="E491" s="166"/>
      <c r="F491" s="167"/>
      <c r="G491" s="167">
        <f>SUMIF(AG492:AG500,"&lt;&gt;NOR",G492:G500)</f>
        <v>0</v>
      </c>
      <c r="H491" s="167"/>
      <c r="I491" s="167">
        <f>SUM(I492:I500)</f>
        <v>0</v>
      </c>
      <c r="J491" s="167"/>
      <c r="K491" s="167">
        <f>SUM(K492:K500)</f>
        <v>0</v>
      </c>
      <c r="L491" s="167"/>
      <c r="M491" s="167">
        <f>SUM(M492:M500)</f>
        <v>0</v>
      </c>
      <c r="N491" s="167"/>
      <c r="O491" s="167">
        <f>SUM(O492:O500)</f>
        <v>0.03</v>
      </c>
      <c r="P491" s="167"/>
      <c r="Q491" s="167">
        <f>SUM(Q492:Q500)</f>
        <v>0</v>
      </c>
      <c r="R491" s="167"/>
      <c r="S491" s="167"/>
      <c r="T491" s="168"/>
      <c r="U491" s="162"/>
      <c r="V491" s="162">
        <f>SUM(V492:V500)</f>
        <v>3.39</v>
      </c>
      <c r="W491" s="162"/>
      <c r="X491" s="162"/>
      <c r="AG491" t="s">
        <v>133</v>
      </c>
    </row>
    <row r="492" spans="1:60" outlineLevel="1" x14ac:dyDescent="0.2">
      <c r="A492" s="169">
        <v>57</v>
      </c>
      <c r="B492" s="170" t="s">
        <v>502</v>
      </c>
      <c r="C492" s="186" t="s">
        <v>503</v>
      </c>
      <c r="D492" s="171" t="s">
        <v>238</v>
      </c>
      <c r="E492" s="172">
        <v>22.6</v>
      </c>
      <c r="F492" s="173"/>
      <c r="G492" s="174">
        <f>ROUND(E492*F492,2)</f>
        <v>0</v>
      </c>
      <c r="H492" s="173"/>
      <c r="I492" s="174">
        <f>ROUND(E492*H492,2)</f>
        <v>0</v>
      </c>
      <c r="J492" s="173"/>
      <c r="K492" s="174">
        <f>ROUND(E492*J492,2)</f>
        <v>0</v>
      </c>
      <c r="L492" s="174">
        <v>21</v>
      </c>
      <c r="M492" s="174">
        <f>G492*(1+L492/100)</f>
        <v>0</v>
      </c>
      <c r="N492" s="174">
        <v>0</v>
      </c>
      <c r="O492" s="174">
        <f>ROUND(E492*N492,2)</f>
        <v>0</v>
      </c>
      <c r="P492" s="174">
        <v>0</v>
      </c>
      <c r="Q492" s="174">
        <f>ROUND(E492*P492,2)</f>
        <v>0</v>
      </c>
      <c r="R492" s="174"/>
      <c r="S492" s="174" t="s">
        <v>137</v>
      </c>
      <c r="T492" s="175" t="s">
        <v>138</v>
      </c>
      <c r="U492" s="158">
        <v>0.15</v>
      </c>
      <c r="V492" s="158">
        <f>ROUND(E492*U492,2)</f>
        <v>3.39</v>
      </c>
      <c r="W492" s="158"/>
      <c r="X492" s="158" t="s">
        <v>139</v>
      </c>
      <c r="Y492" s="148"/>
      <c r="Z492" s="148"/>
      <c r="AA492" s="148"/>
      <c r="AB492" s="148"/>
      <c r="AC492" s="148"/>
      <c r="AD492" s="148"/>
      <c r="AE492" s="148"/>
      <c r="AF492" s="148"/>
      <c r="AG492" s="148" t="s">
        <v>177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7" t="s">
        <v>504</v>
      </c>
      <c r="D493" s="160"/>
      <c r="E493" s="161">
        <v>10.199999999999999</v>
      </c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142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7" t="s">
        <v>505</v>
      </c>
      <c r="D494" s="160"/>
      <c r="E494" s="161">
        <v>2.8</v>
      </c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142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187" t="s">
        <v>506</v>
      </c>
      <c r="D495" s="160"/>
      <c r="E495" s="161">
        <v>9.6</v>
      </c>
      <c r="F495" s="158"/>
      <c r="G495" s="158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142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ht="22.5" outlineLevel="1" x14ac:dyDescent="0.2">
      <c r="A496" s="176">
        <v>58</v>
      </c>
      <c r="B496" s="177" t="s">
        <v>507</v>
      </c>
      <c r="C496" s="188" t="s">
        <v>508</v>
      </c>
      <c r="D496" s="178" t="s">
        <v>136</v>
      </c>
      <c r="E496" s="179">
        <v>17</v>
      </c>
      <c r="F496" s="180"/>
      <c r="G496" s="181">
        <f>ROUND(E496*F496,2)</f>
        <v>0</v>
      </c>
      <c r="H496" s="180"/>
      <c r="I496" s="181">
        <f>ROUND(E496*H496,2)</f>
        <v>0</v>
      </c>
      <c r="J496" s="180"/>
      <c r="K496" s="181">
        <f>ROUND(E496*J496,2)</f>
        <v>0</v>
      </c>
      <c r="L496" s="181">
        <v>21</v>
      </c>
      <c r="M496" s="181">
        <f>G496*(1+L496/100)</f>
        <v>0</v>
      </c>
      <c r="N496" s="181">
        <v>8.9999999999999998E-4</v>
      </c>
      <c r="O496" s="181">
        <f>ROUND(E496*N496,2)</f>
        <v>0.02</v>
      </c>
      <c r="P496" s="181">
        <v>0</v>
      </c>
      <c r="Q496" s="181">
        <f>ROUND(E496*P496,2)</f>
        <v>0</v>
      </c>
      <c r="R496" s="181" t="s">
        <v>165</v>
      </c>
      <c r="S496" s="181" t="s">
        <v>137</v>
      </c>
      <c r="T496" s="182" t="s">
        <v>138</v>
      </c>
      <c r="U496" s="158">
        <v>0</v>
      </c>
      <c r="V496" s="158">
        <f>ROUND(E496*U496,2)</f>
        <v>0</v>
      </c>
      <c r="W496" s="158"/>
      <c r="X496" s="158" t="s">
        <v>166</v>
      </c>
      <c r="Y496" s="148"/>
      <c r="Z496" s="148"/>
      <c r="AA496" s="148"/>
      <c r="AB496" s="148"/>
      <c r="AC496" s="148"/>
      <c r="AD496" s="148"/>
      <c r="AE496" s="148"/>
      <c r="AF496" s="148"/>
      <c r="AG496" s="148" t="s">
        <v>167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ht="22.5" outlineLevel="1" x14ac:dyDescent="0.2">
      <c r="A497" s="176">
        <v>59</v>
      </c>
      <c r="B497" s="177" t="s">
        <v>509</v>
      </c>
      <c r="C497" s="188" t="s">
        <v>510</v>
      </c>
      <c r="D497" s="178" t="s">
        <v>136</v>
      </c>
      <c r="E497" s="179">
        <v>4</v>
      </c>
      <c r="F497" s="180"/>
      <c r="G497" s="181">
        <f>ROUND(E497*F497,2)</f>
        <v>0</v>
      </c>
      <c r="H497" s="180"/>
      <c r="I497" s="181">
        <f>ROUND(E497*H497,2)</f>
        <v>0</v>
      </c>
      <c r="J497" s="180"/>
      <c r="K497" s="181">
        <f>ROUND(E497*J497,2)</f>
        <v>0</v>
      </c>
      <c r="L497" s="181">
        <v>21</v>
      </c>
      <c r="M497" s="181">
        <f>G497*(1+L497/100)</f>
        <v>0</v>
      </c>
      <c r="N497" s="181">
        <v>1.0499999999999999E-3</v>
      </c>
      <c r="O497" s="181">
        <f>ROUND(E497*N497,2)</f>
        <v>0</v>
      </c>
      <c r="P497" s="181">
        <v>0</v>
      </c>
      <c r="Q497" s="181">
        <f>ROUND(E497*P497,2)</f>
        <v>0</v>
      </c>
      <c r="R497" s="181" t="s">
        <v>165</v>
      </c>
      <c r="S497" s="181" t="s">
        <v>137</v>
      </c>
      <c r="T497" s="182" t="s">
        <v>138</v>
      </c>
      <c r="U497" s="158">
        <v>0</v>
      </c>
      <c r="V497" s="158">
        <f>ROUND(E497*U497,2)</f>
        <v>0</v>
      </c>
      <c r="W497" s="158"/>
      <c r="X497" s="158" t="s">
        <v>166</v>
      </c>
      <c r="Y497" s="148"/>
      <c r="Z497" s="148"/>
      <c r="AA497" s="148"/>
      <c r="AB497" s="148"/>
      <c r="AC497" s="148"/>
      <c r="AD497" s="148"/>
      <c r="AE497" s="148"/>
      <c r="AF497" s="148"/>
      <c r="AG497" s="148" t="s">
        <v>167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ht="22.5" outlineLevel="1" x14ac:dyDescent="0.2">
      <c r="A498" s="169">
        <v>60</v>
      </c>
      <c r="B498" s="170" t="s">
        <v>511</v>
      </c>
      <c r="C498" s="186" t="s">
        <v>512</v>
      </c>
      <c r="D498" s="171" t="s">
        <v>136</v>
      </c>
      <c r="E498" s="172">
        <v>12</v>
      </c>
      <c r="F498" s="173"/>
      <c r="G498" s="174">
        <f>ROUND(E498*F498,2)</f>
        <v>0</v>
      </c>
      <c r="H498" s="173"/>
      <c r="I498" s="174">
        <f>ROUND(E498*H498,2)</f>
        <v>0</v>
      </c>
      <c r="J498" s="173"/>
      <c r="K498" s="174">
        <f>ROUND(E498*J498,2)</f>
        <v>0</v>
      </c>
      <c r="L498" s="174">
        <v>21</v>
      </c>
      <c r="M498" s="174">
        <f>G498*(1+L498/100)</f>
        <v>0</v>
      </c>
      <c r="N498" s="174">
        <v>1.1999999999999999E-3</v>
      </c>
      <c r="O498" s="174">
        <f>ROUND(E498*N498,2)</f>
        <v>0.01</v>
      </c>
      <c r="P498" s="174">
        <v>0</v>
      </c>
      <c r="Q498" s="174">
        <f>ROUND(E498*P498,2)</f>
        <v>0</v>
      </c>
      <c r="R498" s="174" t="s">
        <v>165</v>
      </c>
      <c r="S498" s="174" t="s">
        <v>137</v>
      </c>
      <c r="T498" s="175" t="s">
        <v>138</v>
      </c>
      <c r="U498" s="158">
        <v>0</v>
      </c>
      <c r="V498" s="158">
        <f>ROUND(E498*U498,2)</f>
        <v>0</v>
      </c>
      <c r="W498" s="158"/>
      <c r="X498" s="158" t="s">
        <v>166</v>
      </c>
      <c r="Y498" s="148"/>
      <c r="Z498" s="148"/>
      <c r="AA498" s="148"/>
      <c r="AB498" s="148"/>
      <c r="AC498" s="148"/>
      <c r="AD498" s="148"/>
      <c r="AE498" s="148"/>
      <c r="AF498" s="148"/>
      <c r="AG498" s="148" t="s">
        <v>167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187" t="s">
        <v>513</v>
      </c>
      <c r="D499" s="160"/>
      <c r="E499" s="161">
        <v>12</v>
      </c>
      <c r="F499" s="158"/>
      <c r="G499" s="158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142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>
        <v>61</v>
      </c>
      <c r="B500" s="156" t="s">
        <v>514</v>
      </c>
      <c r="C500" s="189" t="s">
        <v>515</v>
      </c>
      <c r="D500" s="157" t="s">
        <v>0</v>
      </c>
      <c r="E500" s="183"/>
      <c r="F500" s="159"/>
      <c r="G500" s="158">
        <f>ROUND(E500*F500,2)</f>
        <v>0</v>
      </c>
      <c r="H500" s="159"/>
      <c r="I500" s="158">
        <f>ROUND(E500*H500,2)</f>
        <v>0</v>
      </c>
      <c r="J500" s="159"/>
      <c r="K500" s="158">
        <f>ROUND(E500*J500,2)</f>
        <v>0</v>
      </c>
      <c r="L500" s="158">
        <v>21</v>
      </c>
      <c r="M500" s="158">
        <f>G500*(1+L500/100)</f>
        <v>0</v>
      </c>
      <c r="N500" s="158">
        <v>0</v>
      </c>
      <c r="O500" s="158">
        <f>ROUND(E500*N500,2)</f>
        <v>0</v>
      </c>
      <c r="P500" s="158">
        <v>0</v>
      </c>
      <c r="Q500" s="158">
        <f>ROUND(E500*P500,2)</f>
        <v>0</v>
      </c>
      <c r="R500" s="158"/>
      <c r="S500" s="158" t="s">
        <v>137</v>
      </c>
      <c r="T500" s="158" t="s">
        <v>138</v>
      </c>
      <c r="U500" s="158">
        <v>0</v>
      </c>
      <c r="V500" s="158">
        <f>ROUND(E500*U500,2)</f>
        <v>0</v>
      </c>
      <c r="W500" s="158"/>
      <c r="X500" s="158" t="s">
        <v>464</v>
      </c>
      <c r="Y500" s="148"/>
      <c r="Z500" s="148"/>
      <c r="AA500" s="148"/>
      <c r="AB500" s="148"/>
      <c r="AC500" s="148"/>
      <c r="AD500" s="148"/>
      <c r="AE500" s="148"/>
      <c r="AF500" s="148"/>
      <c r="AG500" s="148" t="s">
        <v>465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x14ac:dyDescent="0.2">
      <c r="A501" s="163" t="s">
        <v>132</v>
      </c>
      <c r="B501" s="164" t="s">
        <v>84</v>
      </c>
      <c r="C501" s="185" t="s">
        <v>85</v>
      </c>
      <c r="D501" s="165"/>
      <c r="E501" s="166"/>
      <c r="F501" s="167"/>
      <c r="G501" s="167">
        <f>SUMIF(AG502:AG565,"&lt;&gt;NOR",G502:G565)</f>
        <v>0</v>
      </c>
      <c r="H501" s="167"/>
      <c r="I501" s="167">
        <f>SUM(I502:I565)</f>
        <v>0</v>
      </c>
      <c r="J501" s="167"/>
      <c r="K501" s="167">
        <f>SUM(K502:K565)</f>
        <v>0</v>
      </c>
      <c r="L501" s="167"/>
      <c r="M501" s="167">
        <f>SUM(M502:M565)</f>
        <v>0</v>
      </c>
      <c r="N501" s="167"/>
      <c r="O501" s="167">
        <f>SUM(O502:O565)</f>
        <v>0.45999999999999996</v>
      </c>
      <c r="P501" s="167"/>
      <c r="Q501" s="167">
        <f>SUM(Q502:Q565)</f>
        <v>0</v>
      </c>
      <c r="R501" s="167"/>
      <c r="S501" s="167"/>
      <c r="T501" s="168"/>
      <c r="U501" s="162"/>
      <c r="V501" s="162">
        <f>SUM(V502:V565)</f>
        <v>169.04</v>
      </c>
      <c r="W501" s="162"/>
      <c r="X501" s="162"/>
      <c r="AG501" t="s">
        <v>133</v>
      </c>
    </row>
    <row r="502" spans="1:60" outlineLevel="1" x14ac:dyDescent="0.2">
      <c r="A502" s="176">
        <v>62</v>
      </c>
      <c r="B502" s="177" t="s">
        <v>516</v>
      </c>
      <c r="C502" s="188" t="s">
        <v>517</v>
      </c>
      <c r="D502" s="178" t="s">
        <v>145</v>
      </c>
      <c r="E502" s="179">
        <v>136.50800000000001</v>
      </c>
      <c r="F502" s="180"/>
      <c r="G502" s="181">
        <f>ROUND(E502*F502,2)</f>
        <v>0</v>
      </c>
      <c r="H502" s="180"/>
      <c r="I502" s="181">
        <f>ROUND(E502*H502,2)</f>
        <v>0</v>
      </c>
      <c r="J502" s="180"/>
      <c r="K502" s="181">
        <f>ROUND(E502*J502,2)</f>
        <v>0</v>
      </c>
      <c r="L502" s="181">
        <v>21</v>
      </c>
      <c r="M502" s="181">
        <f>G502*(1+L502/100)</f>
        <v>0</v>
      </c>
      <c r="N502" s="181">
        <v>2.1000000000000001E-4</v>
      </c>
      <c r="O502" s="181">
        <f>ROUND(E502*N502,2)</f>
        <v>0.03</v>
      </c>
      <c r="P502" s="181">
        <v>0</v>
      </c>
      <c r="Q502" s="181">
        <f>ROUND(E502*P502,2)</f>
        <v>0</v>
      </c>
      <c r="R502" s="181"/>
      <c r="S502" s="181" t="s">
        <v>137</v>
      </c>
      <c r="T502" s="182" t="s">
        <v>138</v>
      </c>
      <c r="U502" s="158">
        <v>0.05</v>
      </c>
      <c r="V502" s="158">
        <f>ROUND(E502*U502,2)</f>
        <v>6.83</v>
      </c>
      <c r="W502" s="158"/>
      <c r="X502" s="158" t="s">
        <v>139</v>
      </c>
      <c r="Y502" s="148"/>
      <c r="Z502" s="148"/>
      <c r="AA502" s="148"/>
      <c r="AB502" s="148"/>
      <c r="AC502" s="148"/>
      <c r="AD502" s="148"/>
      <c r="AE502" s="148"/>
      <c r="AF502" s="148"/>
      <c r="AG502" s="148" t="s">
        <v>177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ht="22.5" outlineLevel="1" x14ac:dyDescent="0.2">
      <c r="A503" s="169">
        <v>63</v>
      </c>
      <c r="B503" s="170" t="s">
        <v>518</v>
      </c>
      <c r="C503" s="205" t="s">
        <v>706</v>
      </c>
      <c r="D503" s="171" t="s">
        <v>145</v>
      </c>
      <c r="E503" s="172">
        <v>136.50765000000001</v>
      </c>
      <c r="F503" s="173"/>
      <c r="G503" s="174">
        <f>ROUND(E503*F503,2)</f>
        <v>0</v>
      </c>
      <c r="H503" s="173"/>
      <c r="I503" s="174">
        <f>ROUND(E503*H503,2)</f>
        <v>0</v>
      </c>
      <c r="J503" s="173"/>
      <c r="K503" s="174">
        <f>ROUND(E503*J503,2)</f>
        <v>0</v>
      </c>
      <c r="L503" s="174">
        <v>21</v>
      </c>
      <c r="M503" s="174">
        <f>G503*(1+L503/100)</f>
        <v>0</v>
      </c>
      <c r="N503" s="174">
        <v>3.0500000000000002E-3</v>
      </c>
      <c r="O503" s="174">
        <f>ROUND(E503*N503,2)</f>
        <v>0.42</v>
      </c>
      <c r="P503" s="174">
        <v>0</v>
      </c>
      <c r="Q503" s="174">
        <f>ROUND(E503*P503,2)</f>
        <v>0</v>
      </c>
      <c r="R503" s="174"/>
      <c r="S503" s="174" t="s">
        <v>137</v>
      </c>
      <c r="T503" s="175" t="s">
        <v>138</v>
      </c>
      <c r="U503" s="158">
        <v>1.04</v>
      </c>
      <c r="V503" s="158">
        <f>ROUND(E503*U503,2)</f>
        <v>141.97</v>
      </c>
      <c r="W503" s="158"/>
      <c r="X503" s="158" t="s">
        <v>139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177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7" t="s">
        <v>519</v>
      </c>
      <c r="D504" s="160"/>
      <c r="E504" s="161">
        <v>15.76</v>
      </c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142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87" t="s">
        <v>520</v>
      </c>
      <c r="D505" s="160"/>
      <c r="E505" s="161">
        <v>4.6976500000000003</v>
      </c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5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142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7" t="s">
        <v>521</v>
      </c>
      <c r="D506" s="160"/>
      <c r="E506" s="161">
        <v>2.4500000000000002</v>
      </c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142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87" t="s">
        <v>522</v>
      </c>
      <c r="D507" s="160"/>
      <c r="E507" s="161">
        <v>2.5499999999999998</v>
      </c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142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7" t="s">
        <v>523</v>
      </c>
      <c r="D508" s="160"/>
      <c r="E508" s="161">
        <v>1.96</v>
      </c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142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7" t="s">
        <v>524</v>
      </c>
      <c r="D509" s="160"/>
      <c r="E509" s="161">
        <v>14.82</v>
      </c>
      <c r="F509" s="158"/>
      <c r="G509" s="158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142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7" t="s">
        <v>525</v>
      </c>
      <c r="D510" s="160"/>
      <c r="E510" s="161">
        <v>2.4</v>
      </c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142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7" t="s">
        <v>526</v>
      </c>
      <c r="D511" s="160"/>
      <c r="E511" s="161">
        <v>2.1</v>
      </c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142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7" t="s">
        <v>527</v>
      </c>
      <c r="D512" s="160"/>
      <c r="E512" s="161">
        <v>4.82</v>
      </c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  <c r="P512" s="158"/>
      <c r="Q512" s="158"/>
      <c r="R512" s="158"/>
      <c r="S512" s="158"/>
      <c r="T512" s="158"/>
      <c r="U512" s="158"/>
      <c r="V512" s="158"/>
      <c r="W512" s="158"/>
      <c r="X512" s="15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142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7" t="s">
        <v>528</v>
      </c>
      <c r="D513" s="160"/>
      <c r="E513" s="161">
        <v>9.26</v>
      </c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142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7" t="s">
        <v>529</v>
      </c>
      <c r="D514" s="160"/>
      <c r="E514" s="161">
        <v>7.62</v>
      </c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142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87" t="s">
        <v>530</v>
      </c>
      <c r="D515" s="160"/>
      <c r="E515" s="161">
        <v>9.3699999999999992</v>
      </c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142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87" t="s">
        <v>531</v>
      </c>
      <c r="D516" s="160"/>
      <c r="E516" s="161">
        <v>4.84</v>
      </c>
      <c r="F516" s="158"/>
      <c r="G516" s="158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58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142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87" t="s">
        <v>532</v>
      </c>
      <c r="D517" s="160"/>
      <c r="E517" s="161">
        <v>2.02</v>
      </c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142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7" t="s">
        <v>533</v>
      </c>
      <c r="D518" s="160"/>
      <c r="E518" s="161">
        <v>16.55</v>
      </c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142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7" t="s">
        <v>534</v>
      </c>
      <c r="D519" s="160"/>
      <c r="E519" s="161">
        <v>3.06</v>
      </c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58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142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7" t="s">
        <v>535</v>
      </c>
      <c r="D520" s="160"/>
      <c r="E520" s="161">
        <v>9.18</v>
      </c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142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7" t="s">
        <v>536</v>
      </c>
      <c r="D521" s="160"/>
      <c r="E521" s="161">
        <v>5.2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142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7" t="s">
        <v>537</v>
      </c>
      <c r="D522" s="160"/>
      <c r="E522" s="161">
        <v>7.89</v>
      </c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142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7" t="s">
        <v>538</v>
      </c>
      <c r="D523" s="160"/>
      <c r="E523" s="161">
        <v>5.35</v>
      </c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142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7" t="s">
        <v>539</v>
      </c>
      <c r="D524" s="160"/>
      <c r="E524" s="161">
        <v>4.6100000000000003</v>
      </c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142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69">
        <v>64</v>
      </c>
      <c r="B525" s="170" t="s">
        <v>540</v>
      </c>
      <c r="C525" s="186" t="s">
        <v>541</v>
      </c>
      <c r="D525" s="171" t="s">
        <v>238</v>
      </c>
      <c r="E525" s="172">
        <v>261.80799999999999</v>
      </c>
      <c r="F525" s="173"/>
      <c r="G525" s="174">
        <f>ROUND(E525*F525,2)</f>
        <v>0</v>
      </c>
      <c r="H525" s="173"/>
      <c r="I525" s="174">
        <f>ROUND(E525*H525,2)</f>
        <v>0</v>
      </c>
      <c r="J525" s="173"/>
      <c r="K525" s="174">
        <f>ROUND(E525*J525,2)</f>
        <v>0</v>
      </c>
      <c r="L525" s="174">
        <v>21</v>
      </c>
      <c r="M525" s="174">
        <f>G525*(1+L525/100)</f>
        <v>0</v>
      </c>
      <c r="N525" s="174">
        <v>4.0000000000000003E-5</v>
      </c>
      <c r="O525" s="174">
        <f>ROUND(E525*N525,2)</f>
        <v>0.01</v>
      </c>
      <c r="P525" s="174">
        <v>0</v>
      </c>
      <c r="Q525" s="174">
        <f>ROUND(E525*P525,2)</f>
        <v>0</v>
      </c>
      <c r="R525" s="174"/>
      <c r="S525" s="174" t="s">
        <v>137</v>
      </c>
      <c r="T525" s="175" t="s">
        <v>138</v>
      </c>
      <c r="U525" s="158">
        <v>7.0000000000000007E-2</v>
      </c>
      <c r="V525" s="158">
        <f>ROUND(E525*U525,2)</f>
        <v>18.329999999999998</v>
      </c>
      <c r="W525" s="158"/>
      <c r="X525" s="158" t="s">
        <v>139</v>
      </c>
      <c r="Y525" s="148"/>
      <c r="Z525" s="148"/>
      <c r="AA525" s="148"/>
      <c r="AB525" s="148"/>
      <c r="AC525" s="148"/>
      <c r="AD525" s="148"/>
      <c r="AE525" s="148"/>
      <c r="AF525" s="148"/>
      <c r="AG525" s="148" t="s">
        <v>177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7" t="s">
        <v>542</v>
      </c>
      <c r="D526" s="160"/>
      <c r="E526" s="161">
        <v>18.2</v>
      </c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142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7" t="s">
        <v>334</v>
      </c>
      <c r="D527" s="160"/>
      <c r="E527" s="161">
        <v>10.151999999999999</v>
      </c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5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142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7" t="s">
        <v>543</v>
      </c>
      <c r="D528" s="160"/>
      <c r="E528" s="161">
        <v>6.2480000000000002</v>
      </c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142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7" t="s">
        <v>544</v>
      </c>
      <c r="D529" s="160"/>
      <c r="E529" s="161">
        <v>6.98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142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187" t="s">
        <v>545</v>
      </c>
      <c r="D530" s="160"/>
      <c r="E530" s="161">
        <v>6.3</v>
      </c>
      <c r="F530" s="158"/>
      <c r="G530" s="158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142</v>
      </c>
      <c r="AH530" s="148">
        <v>0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187" t="s">
        <v>339</v>
      </c>
      <c r="D531" s="160"/>
      <c r="E531" s="161">
        <v>15.41</v>
      </c>
      <c r="F531" s="158"/>
      <c r="G531" s="158"/>
      <c r="H531" s="158"/>
      <c r="I531" s="158"/>
      <c r="J531" s="158"/>
      <c r="K531" s="158"/>
      <c r="L531" s="158"/>
      <c r="M531" s="158"/>
      <c r="N531" s="158"/>
      <c r="O531" s="158"/>
      <c r="P531" s="158"/>
      <c r="Q531" s="158"/>
      <c r="R531" s="158"/>
      <c r="S531" s="158"/>
      <c r="T531" s="158"/>
      <c r="U531" s="158"/>
      <c r="V531" s="158"/>
      <c r="W531" s="158"/>
      <c r="X531" s="158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142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87" t="s">
        <v>546</v>
      </c>
      <c r="D532" s="160"/>
      <c r="E532" s="161">
        <v>5.9</v>
      </c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142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7" t="s">
        <v>547</v>
      </c>
      <c r="D533" s="160"/>
      <c r="E533" s="161">
        <v>5.5</v>
      </c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142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7" t="s">
        <v>548</v>
      </c>
      <c r="D534" s="160"/>
      <c r="E534" s="161">
        <v>8.91</v>
      </c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5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142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187" t="s">
        <v>549</v>
      </c>
      <c r="D535" s="160"/>
      <c r="E535" s="161">
        <v>18.074000000000002</v>
      </c>
      <c r="F535" s="158"/>
      <c r="G535" s="158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142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7" t="s">
        <v>550</v>
      </c>
      <c r="D536" s="160"/>
      <c r="E536" s="161">
        <v>10.061999999999999</v>
      </c>
      <c r="F536" s="158"/>
      <c r="G536" s="158"/>
      <c r="H536" s="158"/>
      <c r="I536" s="158"/>
      <c r="J536" s="158"/>
      <c r="K536" s="158"/>
      <c r="L536" s="158"/>
      <c r="M536" s="158"/>
      <c r="N536" s="158"/>
      <c r="O536" s="158"/>
      <c r="P536" s="158"/>
      <c r="Q536" s="158"/>
      <c r="R536" s="158"/>
      <c r="S536" s="158"/>
      <c r="T536" s="158"/>
      <c r="U536" s="158"/>
      <c r="V536" s="158"/>
      <c r="W536" s="158"/>
      <c r="X536" s="158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142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87" t="s">
        <v>551</v>
      </c>
      <c r="D537" s="160"/>
      <c r="E537" s="161">
        <v>15.124000000000001</v>
      </c>
      <c r="F537" s="158"/>
      <c r="G537" s="158"/>
      <c r="H537" s="158"/>
      <c r="I537" s="158"/>
      <c r="J537" s="158"/>
      <c r="K537" s="158"/>
      <c r="L537" s="158"/>
      <c r="M537" s="158"/>
      <c r="N537" s="158"/>
      <c r="O537" s="158"/>
      <c r="P537" s="158"/>
      <c r="Q537" s="158"/>
      <c r="R537" s="158"/>
      <c r="S537" s="158"/>
      <c r="T537" s="158"/>
      <c r="U537" s="158"/>
      <c r="V537" s="158"/>
      <c r="W537" s="158"/>
      <c r="X537" s="158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142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7" t="s">
        <v>348</v>
      </c>
      <c r="D538" s="160"/>
      <c r="E538" s="161">
        <v>9.25</v>
      </c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142</v>
      </c>
      <c r="AH538" s="148">
        <v>0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187" t="s">
        <v>552</v>
      </c>
      <c r="D539" s="160"/>
      <c r="E539" s="161">
        <v>5.09</v>
      </c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142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ht="33.75" outlineLevel="1" x14ac:dyDescent="0.2">
      <c r="A540" s="155"/>
      <c r="B540" s="156"/>
      <c r="C540" s="187" t="s">
        <v>553</v>
      </c>
      <c r="D540" s="160"/>
      <c r="E540" s="161">
        <v>26.29</v>
      </c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142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187" t="s">
        <v>554</v>
      </c>
      <c r="D541" s="160"/>
      <c r="E541" s="161">
        <v>14.933999999999999</v>
      </c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142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87" t="s">
        <v>555</v>
      </c>
      <c r="D542" s="160"/>
      <c r="E542" s="161">
        <v>22.594000000000001</v>
      </c>
      <c r="F542" s="158"/>
      <c r="G542" s="158"/>
      <c r="H542" s="158"/>
      <c r="I542" s="158"/>
      <c r="J542" s="158"/>
      <c r="K542" s="158"/>
      <c r="L542" s="158"/>
      <c r="M542" s="158"/>
      <c r="N542" s="158"/>
      <c r="O542" s="158"/>
      <c r="P542" s="158"/>
      <c r="Q542" s="158"/>
      <c r="R542" s="158"/>
      <c r="S542" s="158"/>
      <c r="T542" s="158"/>
      <c r="U542" s="158"/>
      <c r="V542" s="158"/>
      <c r="W542" s="158"/>
      <c r="X542" s="158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142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187" t="s">
        <v>556</v>
      </c>
      <c r="D543" s="160"/>
      <c r="E543" s="161">
        <v>9.1980000000000004</v>
      </c>
      <c r="F543" s="158"/>
      <c r="G543" s="158"/>
      <c r="H543" s="158"/>
      <c r="I543" s="158"/>
      <c r="J543" s="158"/>
      <c r="K543" s="158"/>
      <c r="L543" s="158"/>
      <c r="M543" s="158"/>
      <c r="N543" s="158"/>
      <c r="O543" s="158"/>
      <c r="P543" s="158"/>
      <c r="Q543" s="158"/>
      <c r="R543" s="158"/>
      <c r="S543" s="158"/>
      <c r="T543" s="158"/>
      <c r="U543" s="158"/>
      <c r="V543" s="158"/>
      <c r="W543" s="158"/>
      <c r="X543" s="158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142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ht="22.5" outlineLevel="1" x14ac:dyDescent="0.2">
      <c r="A544" s="155"/>
      <c r="B544" s="156"/>
      <c r="C544" s="187" t="s">
        <v>557</v>
      </c>
      <c r="D544" s="160"/>
      <c r="E544" s="161">
        <v>21.446000000000002</v>
      </c>
      <c r="F544" s="158"/>
      <c r="G544" s="158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142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ht="22.5" outlineLevel="1" x14ac:dyDescent="0.2">
      <c r="A545" s="155"/>
      <c r="B545" s="156"/>
      <c r="C545" s="187" t="s">
        <v>558</v>
      </c>
      <c r="D545" s="160"/>
      <c r="E545" s="161">
        <v>19.646000000000001</v>
      </c>
      <c r="F545" s="158"/>
      <c r="G545" s="158"/>
      <c r="H545" s="158"/>
      <c r="I545" s="158"/>
      <c r="J545" s="158"/>
      <c r="K545" s="158"/>
      <c r="L545" s="158"/>
      <c r="M545" s="158"/>
      <c r="N545" s="158"/>
      <c r="O545" s="158"/>
      <c r="P545" s="158"/>
      <c r="Q545" s="158"/>
      <c r="R545" s="158"/>
      <c r="S545" s="158"/>
      <c r="T545" s="158"/>
      <c r="U545" s="158"/>
      <c r="V545" s="158"/>
      <c r="W545" s="158"/>
      <c r="X545" s="158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142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87" t="s">
        <v>559</v>
      </c>
      <c r="D546" s="160"/>
      <c r="E546" s="161">
        <v>6.5</v>
      </c>
      <c r="F546" s="158"/>
      <c r="G546" s="158"/>
      <c r="H546" s="158"/>
      <c r="I546" s="158"/>
      <c r="J546" s="158"/>
      <c r="K546" s="158"/>
      <c r="L546" s="158"/>
      <c r="M546" s="158"/>
      <c r="N546" s="158"/>
      <c r="O546" s="158"/>
      <c r="P546" s="158"/>
      <c r="Q546" s="158"/>
      <c r="R546" s="158"/>
      <c r="S546" s="158"/>
      <c r="T546" s="158"/>
      <c r="U546" s="158"/>
      <c r="V546" s="158"/>
      <c r="W546" s="158"/>
      <c r="X546" s="158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142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69">
        <v>65</v>
      </c>
      <c r="B547" s="170" t="s">
        <v>560</v>
      </c>
      <c r="C547" s="186" t="s">
        <v>561</v>
      </c>
      <c r="D547" s="171" t="s">
        <v>145</v>
      </c>
      <c r="E547" s="172">
        <v>63.514099999999999</v>
      </c>
      <c r="F547" s="173"/>
      <c r="G547" s="174">
        <f>ROUND(E547*F547,2)</f>
        <v>0</v>
      </c>
      <c r="H547" s="173"/>
      <c r="I547" s="174">
        <f>ROUND(E547*H547,2)</f>
        <v>0</v>
      </c>
      <c r="J547" s="173"/>
      <c r="K547" s="174">
        <f>ROUND(E547*J547,2)</f>
        <v>0</v>
      </c>
      <c r="L547" s="174">
        <v>21</v>
      </c>
      <c r="M547" s="174">
        <f>G547*(1+L547/100)</f>
        <v>0</v>
      </c>
      <c r="N547" s="174">
        <v>0</v>
      </c>
      <c r="O547" s="174">
        <f>ROUND(E547*N547,2)</f>
        <v>0</v>
      </c>
      <c r="P547" s="174">
        <v>0</v>
      </c>
      <c r="Q547" s="174">
        <f>ROUND(E547*P547,2)</f>
        <v>0</v>
      </c>
      <c r="R547" s="174"/>
      <c r="S547" s="174" t="s">
        <v>137</v>
      </c>
      <c r="T547" s="175" t="s">
        <v>138</v>
      </c>
      <c r="U547" s="158">
        <v>0.03</v>
      </c>
      <c r="V547" s="158">
        <f>ROUND(E547*U547,2)</f>
        <v>1.91</v>
      </c>
      <c r="W547" s="158"/>
      <c r="X547" s="158" t="s">
        <v>139</v>
      </c>
      <c r="Y547" s="148"/>
      <c r="Z547" s="148"/>
      <c r="AA547" s="148"/>
      <c r="AB547" s="148"/>
      <c r="AC547" s="148"/>
      <c r="AD547" s="148"/>
      <c r="AE547" s="148"/>
      <c r="AF547" s="148"/>
      <c r="AG547" s="148" t="s">
        <v>177</v>
      </c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187" t="s">
        <v>520</v>
      </c>
      <c r="D548" s="160"/>
      <c r="E548" s="161">
        <v>4.6976500000000003</v>
      </c>
      <c r="F548" s="158"/>
      <c r="G548" s="158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142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87" t="s">
        <v>521</v>
      </c>
      <c r="D549" s="160"/>
      <c r="E549" s="161">
        <v>2.4500000000000002</v>
      </c>
      <c r="F549" s="158"/>
      <c r="G549" s="158"/>
      <c r="H549" s="158"/>
      <c r="I549" s="158"/>
      <c r="J549" s="158"/>
      <c r="K549" s="158"/>
      <c r="L549" s="158"/>
      <c r="M549" s="158"/>
      <c r="N549" s="158"/>
      <c r="O549" s="158"/>
      <c r="P549" s="158"/>
      <c r="Q549" s="158"/>
      <c r="R549" s="158"/>
      <c r="S549" s="158"/>
      <c r="T549" s="158"/>
      <c r="U549" s="158"/>
      <c r="V549" s="158"/>
      <c r="W549" s="158"/>
      <c r="X549" s="158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142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7" t="s">
        <v>522</v>
      </c>
      <c r="D550" s="160"/>
      <c r="E550" s="161">
        <v>2.5499999999999998</v>
      </c>
      <c r="F550" s="158"/>
      <c r="G550" s="158"/>
      <c r="H550" s="158"/>
      <c r="I550" s="158"/>
      <c r="J550" s="158"/>
      <c r="K550" s="158"/>
      <c r="L550" s="158"/>
      <c r="M550" s="158"/>
      <c r="N550" s="158"/>
      <c r="O550" s="158"/>
      <c r="P550" s="158"/>
      <c r="Q550" s="158"/>
      <c r="R550" s="158"/>
      <c r="S550" s="158"/>
      <c r="T550" s="158"/>
      <c r="U550" s="158"/>
      <c r="V550" s="158"/>
      <c r="W550" s="158"/>
      <c r="X550" s="158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142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7" t="s">
        <v>523</v>
      </c>
      <c r="D551" s="160"/>
      <c r="E551" s="161">
        <v>1.96</v>
      </c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142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87" t="s">
        <v>525</v>
      </c>
      <c r="D552" s="160"/>
      <c r="E552" s="161">
        <v>2.4</v>
      </c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58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142</v>
      </c>
      <c r="AH552" s="148">
        <v>0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187" t="s">
        <v>526</v>
      </c>
      <c r="D553" s="160"/>
      <c r="E553" s="161">
        <v>2.1</v>
      </c>
      <c r="F553" s="158"/>
      <c r="G553" s="158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5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142</v>
      </c>
      <c r="AH553" s="148">
        <v>0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87" t="s">
        <v>527</v>
      </c>
      <c r="D554" s="160"/>
      <c r="E554" s="161">
        <v>4.82</v>
      </c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142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87" t="s">
        <v>528</v>
      </c>
      <c r="D555" s="160"/>
      <c r="E555" s="161">
        <v>9.26</v>
      </c>
      <c r="F555" s="158"/>
      <c r="G555" s="158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5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142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7" t="s">
        <v>531</v>
      </c>
      <c r="D556" s="160"/>
      <c r="E556" s="161">
        <v>4.84</v>
      </c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  <c r="P556" s="158"/>
      <c r="Q556" s="158"/>
      <c r="R556" s="158"/>
      <c r="S556" s="158"/>
      <c r="T556" s="158"/>
      <c r="U556" s="158"/>
      <c r="V556" s="158"/>
      <c r="W556" s="158"/>
      <c r="X556" s="158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142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87" t="s">
        <v>532</v>
      </c>
      <c r="D557" s="160"/>
      <c r="E557" s="161">
        <v>2.02</v>
      </c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5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142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7" t="s">
        <v>562</v>
      </c>
      <c r="D558" s="160"/>
      <c r="E558" s="161">
        <v>10.508100000000001</v>
      </c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  <c r="P558" s="158"/>
      <c r="Q558" s="158"/>
      <c r="R558" s="158"/>
      <c r="S558" s="158"/>
      <c r="T558" s="158"/>
      <c r="U558" s="158"/>
      <c r="V558" s="158"/>
      <c r="W558" s="158"/>
      <c r="X558" s="158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142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87" t="s">
        <v>534</v>
      </c>
      <c r="D559" s="160"/>
      <c r="E559" s="161">
        <v>3.06</v>
      </c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5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142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187" t="s">
        <v>563</v>
      </c>
      <c r="D560" s="160"/>
      <c r="E560" s="161">
        <v>2.88835</v>
      </c>
      <c r="F560" s="158"/>
      <c r="G560" s="158"/>
      <c r="H560" s="158"/>
      <c r="I560" s="158"/>
      <c r="J560" s="158"/>
      <c r="K560" s="158"/>
      <c r="L560" s="158"/>
      <c r="M560" s="158"/>
      <c r="N560" s="158"/>
      <c r="O560" s="158"/>
      <c r="P560" s="158"/>
      <c r="Q560" s="158"/>
      <c r="R560" s="158"/>
      <c r="S560" s="158"/>
      <c r="T560" s="158"/>
      <c r="U560" s="158"/>
      <c r="V560" s="158"/>
      <c r="W560" s="158"/>
      <c r="X560" s="158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142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87" t="s">
        <v>538</v>
      </c>
      <c r="D561" s="160"/>
      <c r="E561" s="161">
        <v>5.35</v>
      </c>
      <c r="F561" s="158"/>
      <c r="G561" s="158"/>
      <c r="H561" s="158"/>
      <c r="I561" s="158"/>
      <c r="J561" s="158"/>
      <c r="K561" s="158"/>
      <c r="L561" s="158"/>
      <c r="M561" s="158"/>
      <c r="N561" s="158"/>
      <c r="O561" s="158"/>
      <c r="P561" s="158"/>
      <c r="Q561" s="158"/>
      <c r="R561" s="158"/>
      <c r="S561" s="158"/>
      <c r="T561" s="158"/>
      <c r="U561" s="158"/>
      <c r="V561" s="158"/>
      <c r="W561" s="158"/>
      <c r="X561" s="158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142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7" t="s">
        <v>539</v>
      </c>
      <c r="D562" s="160"/>
      <c r="E562" s="161">
        <v>4.6100000000000003</v>
      </c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58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142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ht="22.5" outlineLevel="1" x14ac:dyDescent="0.2">
      <c r="A563" s="169">
        <v>66</v>
      </c>
      <c r="B563" s="170" t="s">
        <v>564</v>
      </c>
      <c r="C563" s="205" t="s">
        <v>708</v>
      </c>
      <c r="D563" s="171" t="s">
        <v>145</v>
      </c>
      <c r="E563" s="172">
        <v>143.33340000000001</v>
      </c>
      <c r="F563" s="173"/>
      <c r="G563" s="174">
        <f>ROUND(E563*F563,2)</f>
        <v>0</v>
      </c>
      <c r="H563" s="173"/>
      <c r="I563" s="174">
        <f>ROUND(E563*H563,2)</f>
        <v>0</v>
      </c>
      <c r="J563" s="173"/>
      <c r="K563" s="174">
        <f>ROUND(E563*J563,2)</f>
        <v>0</v>
      </c>
      <c r="L563" s="174">
        <v>21</v>
      </c>
      <c r="M563" s="174">
        <f>G563*(1+L563/100)</f>
        <v>0</v>
      </c>
      <c r="N563" s="174">
        <v>0</v>
      </c>
      <c r="O563" s="174">
        <f>ROUND(E563*N563,2)</f>
        <v>0</v>
      </c>
      <c r="P563" s="174">
        <v>0</v>
      </c>
      <c r="Q563" s="174">
        <f>ROUND(E563*P563,2)</f>
        <v>0</v>
      </c>
      <c r="R563" s="174"/>
      <c r="S563" s="174" t="s">
        <v>475</v>
      </c>
      <c r="T563" s="175" t="s">
        <v>476</v>
      </c>
      <c r="U563" s="158">
        <v>0</v>
      </c>
      <c r="V563" s="158">
        <f>ROUND(E563*U563,2)</f>
        <v>0</v>
      </c>
      <c r="W563" s="158"/>
      <c r="X563" s="158" t="s">
        <v>166</v>
      </c>
      <c r="Y563" s="148"/>
      <c r="Z563" s="148"/>
      <c r="AA563" s="148"/>
      <c r="AB563" s="148"/>
      <c r="AC563" s="148"/>
      <c r="AD563" s="148"/>
      <c r="AE563" s="148"/>
      <c r="AF563" s="148"/>
      <c r="AG563" s="148" t="s">
        <v>167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87" t="s">
        <v>565</v>
      </c>
      <c r="D564" s="160"/>
      <c r="E564" s="161">
        <v>143.33340000000001</v>
      </c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  <c r="P564" s="158"/>
      <c r="Q564" s="158"/>
      <c r="R564" s="158"/>
      <c r="S564" s="158"/>
      <c r="T564" s="158"/>
      <c r="U564" s="158"/>
      <c r="V564" s="158"/>
      <c r="W564" s="158"/>
      <c r="X564" s="158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142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>
        <v>67</v>
      </c>
      <c r="B565" s="156" t="s">
        <v>566</v>
      </c>
      <c r="C565" s="189" t="s">
        <v>567</v>
      </c>
      <c r="D565" s="157" t="s">
        <v>0</v>
      </c>
      <c r="E565" s="183"/>
      <c r="F565" s="159"/>
      <c r="G565" s="158">
        <f>ROUND(E565*F565,2)</f>
        <v>0</v>
      </c>
      <c r="H565" s="159"/>
      <c r="I565" s="158">
        <f>ROUND(E565*H565,2)</f>
        <v>0</v>
      </c>
      <c r="J565" s="159"/>
      <c r="K565" s="158">
        <f>ROUND(E565*J565,2)</f>
        <v>0</v>
      </c>
      <c r="L565" s="158">
        <v>21</v>
      </c>
      <c r="M565" s="158">
        <f>G565*(1+L565/100)</f>
        <v>0</v>
      </c>
      <c r="N565" s="158">
        <v>0</v>
      </c>
      <c r="O565" s="158">
        <f>ROUND(E565*N565,2)</f>
        <v>0</v>
      </c>
      <c r="P565" s="158">
        <v>0</v>
      </c>
      <c r="Q565" s="158">
        <f>ROUND(E565*P565,2)</f>
        <v>0</v>
      </c>
      <c r="R565" s="158"/>
      <c r="S565" s="158" t="s">
        <v>137</v>
      </c>
      <c r="T565" s="158" t="s">
        <v>138</v>
      </c>
      <c r="U565" s="158">
        <v>0</v>
      </c>
      <c r="V565" s="158">
        <f>ROUND(E565*U565,2)</f>
        <v>0</v>
      </c>
      <c r="W565" s="158"/>
      <c r="X565" s="158" t="s">
        <v>464</v>
      </c>
      <c r="Y565" s="148"/>
      <c r="Z565" s="148"/>
      <c r="AA565" s="148"/>
      <c r="AB565" s="148"/>
      <c r="AC565" s="148"/>
      <c r="AD565" s="148"/>
      <c r="AE565" s="148"/>
      <c r="AF565" s="148"/>
      <c r="AG565" s="148" t="s">
        <v>465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x14ac:dyDescent="0.2">
      <c r="A566" s="163" t="s">
        <v>132</v>
      </c>
      <c r="B566" s="164" t="s">
        <v>86</v>
      </c>
      <c r="C566" s="185" t="s">
        <v>87</v>
      </c>
      <c r="D566" s="165"/>
      <c r="E566" s="166"/>
      <c r="F566" s="167"/>
      <c r="G566" s="167">
        <f>SUMIF(AG567:AG584,"&lt;&gt;NOR",G567:G584)</f>
        <v>0</v>
      </c>
      <c r="H566" s="167"/>
      <c r="I566" s="167">
        <f>SUM(I567:I584)</f>
        <v>0</v>
      </c>
      <c r="J566" s="167"/>
      <c r="K566" s="167">
        <f>SUM(K567:K584)</f>
        <v>0</v>
      </c>
      <c r="L566" s="167"/>
      <c r="M566" s="167">
        <f>SUM(M567:M584)</f>
        <v>0</v>
      </c>
      <c r="N566" s="167"/>
      <c r="O566" s="167">
        <f>SUM(O567:O584)</f>
        <v>0</v>
      </c>
      <c r="P566" s="167"/>
      <c r="Q566" s="167">
        <f>SUM(Q567:Q584)</f>
        <v>0</v>
      </c>
      <c r="R566" s="167"/>
      <c r="S566" s="167"/>
      <c r="T566" s="168"/>
      <c r="U566" s="162"/>
      <c r="V566" s="162">
        <f>SUM(V567:V584)</f>
        <v>0</v>
      </c>
      <c r="W566" s="162"/>
      <c r="X566" s="162"/>
      <c r="AG566" t="s">
        <v>133</v>
      </c>
    </row>
    <row r="567" spans="1:60" ht="90" outlineLevel="1" x14ac:dyDescent="0.2">
      <c r="A567" s="169">
        <v>68</v>
      </c>
      <c r="B567" s="170" t="s">
        <v>568</v>
      </c>
      <c r="C567" s="205" t="s">
        <v>707</v>
      </c>
      <c r="D567" s="171" t="s">
        <v>569</v>
      </c>
      <c r="E567" s="172">
        <v>112.67985</v>
      </c>
      <c r="F567" s="173"/>
      <c r="G567" s="174">
        <f>ROUND(E567*F567,2)</f>
        <v>0</v>
      </c>
      <c r="H567" s="173"/>
      <c r="I567" s="174">
        <f>ROUND(E567*H567,2)</f>
        <v>0</v>
      </c>
      <c r="J567" s="173"/>
      <c r="K567" s="174">
        <f>ROUND(E567*J567,2)</f>
        <v>0</v>
      </c>
      <c r="L567" s="174">
        <v>21</v>
      </c>
      <c r="M567" s="174">
        <f>G567*(1+L567/100)</f>
        <v>0</v>
      </c>
      <c r="N567" s="174">
        <v>0</v>
      </c>
      <c r="O567" s="174">
        <f>ROUND(E567*N567,2)</f>
        <v>0</v>
      </c>
      <c r="P567" s="174">
        <v>0</v>
      </c>
      <c r="Q567" s="174">
        <f>ROUND(E567*P567,2)</f>
        <v>0</v>
      </c>
      <c r="R567" s="174"/>
      <c r="S567" s="174" t="s">
        <v>475</v>
      </c>
      <c r="T567" s="175" t="s">
        <v>476</v>
      </c>
      <c r="U567" s="158">
        <v>0</v>
      </c>
      <c r="V567" s="158">
        <f>ROUND(E567*U567,2)</f>
        <v>0</v>
      </c>
      <c r="W567" s="158"/>
      <c r="X567" s="158" t="s">
        <v>139</v>
      </c>
      <c r="Y567" s="148"/>
      <c r="Z567" s="148"/>
      <c r="AA567" s="148"/>
      <c r="AB567" s="148"/>
      <c r="AC567" s="148"/>
      <c r="AD567" s="148"/>
      <c r="AE567" s="148"/>
      <c r="AF567" s="148"/>
      <c r="AG567" s="148" t="s">
        <v>177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5"/>
      <c r="B568" s="156"/>
      <c r="C568" s="187" t="s">
        <v>570</v>
      </c>
      <c r="D568" s="160"/>
      <c r="E568" s="161"/>
      <c r="F568" s="158"/>
      <c r="G568" s="158"/>
      <c r="H568" s="158"/>
      <c r="I568" s="158"/>
      <c r="J568" s="158"/>
      <c r="K568" s="158"/>
      <c r="L568" s="158"/>
      <c r="M568" s="158"/>
      <c r="N568" s="158"/>
      <c r="O568" s="158"/>
      <c r="P568" s="158"/>
      <c r="Q568" s="158"/>
      <c r="R568" s="158"/>
      <c r="S568" s="158"/>
      <c r="T568" s="158"/>
      <c r="U568" s="158"/>
      <c r="V568" s="158"/>
      <c r="W568" s="158"/>
      <c r="X568" s="158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142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7" t="s">
        <v>571</v>
      </c>
      <c r="D569" s="160"/>
      <c r="E569" s="161">
        <v>18.524999999999999</v>
      </c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  <c r="T569" s="158"/>
      <c r="U569" s="158"/>
      <c r="V569" s="158"/>
      <c r="W569" s="158"/>
      <c r="X569" s="158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142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/>
      <c r="B570" s="156"/>
      <c r="C570" s="187" t="s">
        <v>572</v>
      </c>
      <c r="D570" s="160"/>
      <c r="E570" s="161"/>
      <c r="F570" s="158"/>
      <c r="G570" s="158"/>
      <c r="H570" s="158"/>
      <c r="I570" s="158"/>
      <c r="J570" s="158"/>
      <c r="K570" s="158"/>
      <c r="L570" s="158"/>
      <c r="M570" s="158"/>
      <c r="N570" s="158"/>
      <c r="O570" s="158"/>
      <c r="P570" s="158"/>
      <c r="Q570" s="158"/>
      <c r="R570" s="158"/>
      <c r="S570" s="158"/>
      <c r="T570" s="158"/>
      <c r="U570" s="158"/>
      <c r="V570" s="158"/>
      <c r="W570" s="158"/>
      <c r="X570" s="158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142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187" t="s">
        <v>573</v>
      </c>
      <c r="D571" s="160"/>
      <c r="E571" s="161">
        <v>16.034099999999999</v>
      </c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142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187" t="s">
        <v>574</v>
      </c>
      <c r="D572" s="160"/>
      <c r="E572" s="161"/>
      <c r="F572" s="158"/>
      <c r="G572" s="158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  <c r="T572" s="158"/>
      <c r="U572" s="158"/>
      <c r="V572" s="158"/>
      <c r="W572" s="158"/>
      <c r="X572" s="158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142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55"/>
      <c r="B573" s="156"/>
      <c r="C573" s="187" t="s">
        <v>575</v>
      </c>
      <c r="D573" s="160"/>
      <c r="E573" s="161">
        <v>11.843999999999999</v>
      </c>
      <c r="F573" s="158"/>
      <c r="G573" s="158"/>
      <c r="H573" s="158"/>
      <c r="I573" s="158"/>
      <c r="J573" s="158"/>
      <c r="K573" s="158"/>
      <c r="L573" s="158"/>
      <c r="M573" s="158"/>
      <c r="N573" s="158"/>
      <c r="O573" s="158"/>
      <c r="P573" s="158"/>
      <c r="Q573" s="158"/>
      <c r="R573" s="158"/>
      <c r="S573" s="158"/>
      <c r="T573" s="158"/>
      <c r="U573" s="158"/>
      <c r="V573" s="158"/>
      <c r="W573" s="158"/>
      <c r="X573" s="158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142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187" t="s">
        <v>576</v>
      </c>
      <c r="D574" s="160"/>
      <c r="E574" s="161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  <c r="T574" s="158"/>
      <c r="U574" s="158"/>
      <c r="V574" s="158"/>
      <c r="W574" s="158"/>
      <c r="X574" s="158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142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7" t="s">
        <v>577</v>
      </c>
      <c r="D575" s="160"/>
      <c r="E575" s="161">
        <v>37.634250000000002</v>
      </c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  <c r="T575" s="158"/>
      <c r="U575" s="158"/>
      <c r="V575" s="158"/>
      <c r="W575" s="158"/>
      <c r="X575" s="158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142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187" t="s">
        <v>578</v>
      </c>
      <c r="D576" s="160"/>
      <c r="E576" s="161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5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142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87" t="s">
        <v>579</v>
      </c>
      <c r="D577" s="160"/>
      <c r="E577" s="161">
        <v>5.5575000000000001</v>
      </c>
      <c r="F577" s="158"/>
      <c r="G577" s="158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142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5"/>
      <c r="B578" s="156"/>
      <c r="C578" s="187" t="s">
        <v>580</v>
      </c>
      <c r="D578" s="160"/>
      <c r="E578" s="161"/>
      <c r="F578" s="158"/>
      <c r="G578" s="158"/>
      <c r="H578" s="158"/>
      <c r="I578" s="158"/>
      <c r="J578" s="158"/>
      <c r="K578" s="158"/>
      <c r="L578" s="158"/>
      <c r="M578" s="158"/>
      <c r="N578" s="158"/>
      <c r="O578" s="158"/>
      <c r="P578" s="158"/>
      <c r="Q578" s="158"/>
      <c r="R578" s="158"/>
      <c r="S578" s="158"/>
      <c r="T578" s="158"/>
      <c r="U578" s="158"/>
      <c r="V578" s="158"/>
      <c r="W578" s="158"/>
      <c r="X578" s="158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142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7" t="s">
        <v>581</v>
      </c>
      <c r="D579" s="160"/>
      <c r="E579" s="161">
        <v>16.245000000000001</v>
      </c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5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142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7" t="s">
        <v>582</v>
      </c>
      <c r="D580" s="160"/>
      <c r="E580" s="161"/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  <c r="P580" s="158"/>
      <c r="Q580" s="158"/>
      <c r="R580" s="158"/>
      <c r="S580" s="158"/>
      <c r="T580" s="158"/>
      <c r="U580" s="158"/>
      <c r="V580" s="158"/>
      <c r="W580" s="158"/>
      <c r="X580" s="158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142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187" t="s">
        <v>583</v>
      </c>
      <c r="D581" s="160"/>
      <c r="E581" s="161">
        <v>3.42</v>
      </c>
      <c r="F581" s="158"/>
      <c r="G581" s="158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142</v>
      </c>
      <c r="AH581" s="148">
        <v>0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/>
      <c r="B582" s="156"/>
      <c r="C582" s="187" t="s">
        <v>584</v>
      </c>
      <c r="D582" s="160"/>
      <c r="E582" s="161"/>
      <c r="F582" s="158"/>
      <c r="G582" s="158"/>
      <c r="H582" s="158"/>
      <c r="I582" s="158"/>
      <c r="J582" s="158"/>
      <c r="K582" s="158"/>
      <c r="L582" s="158"/>
      <c r="M582" s="158"/>
      <c r="N582" s="158"/>
      <c r="O582" s="158"/>
      <c r="P582" s="158"/>
      <c r="Q582" s="158"/>
      <c r="R582" s="158"/>
      <c r="S582" s="158"/>
      <c r="T582" s="158"/>
      <c r="U582" s="158"/>
      <c r="V582" s="158"/>
      <c r="W582" s="158"/>
      <c r="X582" s="158"/>
      <c r="Y582" s="148"/>
      <c r="Z582" s="148"/>
      <c r="AA582" s="148"/>
      <c r="AB582" s="148"/>
      <c r="AC582" s="148"/>
      <c r="AD582" s="148"/>
      <c r="AE582" s="148"/>
      <c r="AF582" s="148"/>
      <c r="AG582" s="148" t="s">
        <v>142</v>
      </c>
      <c r="AH582" s="148">
        <v>0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7" t="s">
        <v>583</v>
      </c>
      <c r="D583" s="160"/>
      <c r="E583" s="161">
        <v>3.42</v>
      </c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142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>
        <v>69</v>
      </c>
      <c r="B584" s="156" t="s">
        <v>585</v>
      </c>
      <c r="C584" s="189" t="s">
        <v>586</v>
      </c>
      <c r="D584" s="157" t="s">
        <v>0</v>
      </c>
      <c r="E584" s="183"/>
      <c r="F584" s="159"/>
      <c r="G584" s="158">
        <f>ROUND(E584*F584,2)</f>
        <v>0</v>
      </c>
      <c r="H584" s="159"/>
      <c r="I584" s="158">
        <f>ROUND(E584*H584,2)</f>
        <v>0</v>
      </c>
      <c r="J584" s="159"/>
      <c r="K584" s="158">
        <f>ROUND(E584*J584,2)</f>
        <v>0</v>
      </c>
      <c r="L584" s="158">
        <v>21</v>
      </c>
      <c r="M584" s="158">
        <f>G584*(1+L584/100)</f>
        <v>0</v>
      </c>
      <c r="N584" s="158">
        <v>0</v>
      </c>
      <c r="O584" s="158">
        <f>ROUND(E584*N584,2)</f>
        <v>0</v>
      </c>
      <c r="P584" s="158">
        <v>0</v>
      </c>
      <c r="Q584" s="158">
        <f>ROUND(E584*P584,2)</f>
        <v>0</v>
      </c>
      <c r="R584" s="158"/>
      <c r="S584" s="158" t="s">
        <v>137</v>
      </c>
      <c r="T584" s="158" t="s">
        <v>138</v>
      </c>
      <c r="U584" s="158">
        <v>0</v>
      </c>
      <c r="V584" s="158">
        <f>ROUND(E584*U584,2)</f>
        <v>0</v>
      </c>
      <c r="W584" s="158"/>
      <c r="X584" s="158" t="s">
        <v>464</v>
      </c>
      <c r="Y584" s="148"/>
      <c r="Z584" s="148"/>
      <c r="AA584" s="148"/>
      <c r="AB584" s="148"/>
      <c r="AC584" s="148"/>
      <c r="AD584" s="148"/>
      <c r="AE584" s="148"/>
      <c r="AF584" s="148"/>
      <c r="AG584" s="148" t="s">
        <v>465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x14ac:dyDescent="0.2">
      <c r="A585" s="163" t="s">
        <v>132</v>
      </c>
      <c r="B585" s="164" t="s">
        <v>88</v>
      </c>
      <c r="C585" s="185" t="s">
        <v>89</v>
      </c>
      <c r="D585" s="165"/>
      <c r="E585" s="166"/>
      <c r="F585" s="167"/>
      <c r="G585" s="167">
        <f>SUMIF(AG586:AG631,"&lt;&gt;NOR",G586:G631)</f>
        <v>0</v>
      </c>
      <c r="H585" s="167"/>
      <c r="I585" s="167">
        <f>SUM(I586:I631)</f>
        <v>0</v>
      </c>
      <c r="J585" s="167"/>
      <c r="K585" s="167">
        <f>SUM(K586:K631)</f>
        <v>0</v>
      </c>
      <c r="L585" s="167"/>
      <c r="M585" s="167">
        <f>SUM(M586:M631)</f>
        <v>0</v>
      </c>
      <c r="N585" s="167"/>
      <c r="O585" s="167">
        <f>SUM(O586:O631)</f>
        <v>0.87999999999999989</v>
      </c>
      <c r="P585" s="167"/>
      <c r="Q585" s="167">
        <f>SUM(Q586:Q631)</f>
        <v>0</v>
      </c>
      <c r="R585" s="167"/>
      <c r="S585" s="167"/>
      <c r="T585" s="168"/>
      <c r="U585" s="162"/>
      <c r="V585" s="162">
        <f>SUM(V586:V631)</f>
        <v>212.07999999999998</v>
      </c>
      <c r="W585" s="162"/>
      <c r="X585" s="162"/>
      <c r="AG585" t="s">
        <v>133</v>
      </c>
    </row>
    <row r="586" spans="1:60" outlineLevel="1" x14ac:dyDescent="0.2">
      <c r="A586" s="176">
        <v>70</v>
      </c>
      <c r="B586" s="177" t="s">
        <v>587</v>
      </c>
      <c r="C586" s="188" t="s">
        <v>588</v>
      </c>
      <c r="D586" s="178" t="s">
        <v>145</v>
      </c>
      <c r="E586" s="179">
        <v>184.512</v>
      </c>
      <c r="F586" s="180"/>
      <c r="G586" s="181">
        <f>ROUND(E586*F586,2)</f>
        <v>0</v>
      </c>
      <c r="H586" s="180"/>
      <c r="I586" s="181">
        <f>ROUND(E586*H586,2)</f>
        <v>0</v>
      </c>
      <c r="J586" s="180"/>
      <c r="K586" s="181">
        <f>ROUND(E586*J586,2)</f>
        <v>0</v>
      </c>
      <c r="L586" s="181">
        <v>21</v>
      </c>
      <c r="M586" s="181">
        <f>G586*(1+L586/100)</f>
        <v>0</v>
      </c>
      <c r="N586" s="181">
        <v>0</v>
      </c>
      <c r="O586" s="181">
        <f>ROUND(E586*N586,2)</f>
        <v>0</v>
      </c>
      <c r="P586" s="181">
        <v>0</v>
      </c>
      <c r="Q586" s="181">
        <f>ROUND(E586*P586,2)</f>
        <v>0</v>
      </c>
      <c r="R586" s="181"/>
      <c r="S586" s="181" t="s">
        <v>137</v>
      </c>
      <c r="T586" s="182" t="s">
        <v>138</v>
      </c>
      <c r="U586" s="158">
        <v>0.05</v>
      </c>
      <c r="V586" s="158">
        <f>ROUND(E586*U586,2)</f>
        <v>9.23</v>
      </c>
      <c r="W586" s="158"/>
      <c r="X586" s="158" t="s">
        <v>139</v>
      </c>
      <c r="Y586" s="148"/>
      <c r="Z586" s="148"/>
      <c r="AA586" s="148"/>
      <c r="AB586" s="148"/>
      <c r="AC586" s="148"/>
      <c r="AD586" s="148"/>
      <c r="AE586" s="148"/>
      <c r="AF586" s="148"/>
      <c r="AG586" s="148" t="s">
        <v>468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ht="22.5" outlineLevel="1" x14ac:dyDescent="0.2">
      <c r="A587" s="169">
        <v>71</v>
      </c>
      <c r="B587" s="170" t="s">
        <v>589</v>
      </c>
      <c r="C587" s="205" t="s">
        <v>709</v>
      </c>
      <c r="D587" s="171" t="s">
        <v>145</v>
      </c>
      <c r="E587" s="172">
        <v>184.51240000000001</v>
      </c>
      <c r="F587" s="173"/>
      <c r="G587" s="174">
        <f>ROUND(E587*F587,2)</f>
        <v>0</v>
      </c>
      <c r="H587" s="173"/>
      <c r="I587" s="174">
        <f>ROUND(E587*H587,2)</f>
        <v>0</v>
      </c>
      <c r="J587" s="173"/>
      <c r="K587" s="174">
        <f>ROUND(E587*J587,2)</f>
        <v>0</v>
      </c>
      <c r="L587" s="174">
        <v>21</v>
      </c>
      <c r="M587" s="174">
        <f>G587*(1+L587/100)</f>
        <v>0</v>
      </c>
      <c r="N587" s="174">
        <v>3.8600000000000001E-3</v>
      </c>
      <c r="O587" s="174">
        <f>ROUND(E587*N587,2)</f>
        <v>0.71</v>
      </c>
      <c r="P587" s="174">
        <v>0</v>
      </c>
      <c r="Q587" s="174">
        <f>ROUND(E587*P587,2)</f>
        <v>0</v>
      </c>
      <c r="R587" s="174"/>
      <c r="S587" s="174" t="s">
        <v>137</v>
      </c>
      <c r="T587" s="175" t="s">
        <v>138</v>
      </c>
      <c r="U587" s="158">
        <v>0.98</v>
      </c>
      <c r="V587" s="158">
        <f>ROUND(E587*U587,2)</f>
        <v>180.82</v>
      </c>
      <c r="W587" s="158"/>
      <c r="X587" s="158" t="s">
        <v>139</v>
      </c>
      <c r="Y587" s="148"/>
      <c r="Z587" s="148"/>
      <c r="AA587" s="148"/>
      <c r="AB587" s="148"/>
      <c r="AC587" s="148"/>
      <c r="AD587" s="148"/>
      <c r="AE587" s="148"/>
      <c r="AF587" s="148"/>
      <c r="AG587" s="148" t="s">
        <v>468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187" t="s">
        <v>256</v>
      </c>
      <c r="D588" s="160"/>
      <c r="E588" s="161">
        <v>14.726100000000001</v>
      </c>
      <c r="F588" s="158"/>
      <c r="G588" s="158"/>
      <c r="H588" s="158"/>
      <c r="I588" s="158"/>
      <c r="J588" s="158"/>
      <c r="K588" s="158"/>
      <c r="L588" s="158"/>
      <c r="M588" s="158"/>
      <c r="N588" s="158"/>
      <c r="O588" s="158"/>
      <c r="P588" s="158"/>
      <c r="Q588" s="158"/>
      <c r="R588" s="158"/>
      <c r="S588" s="158"/>
      <c r="T588" s="158"/>
      <c r="U588" s="158"/>
      <c r="V588" s="158"/>
      <c r="W588" s="158"/>
      <c r="X588" s="158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142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187" t="s">
        <v>257</v>
      </c>
      <c r="D589" s="160"/>
      <c r="E589" s="161">
        <v>6.49</v>
      </c>
      <c r="F589" s="158"/>
      <c r="G589" s="158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142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55"/>
      <c r="B590" s="156"/>
      <c r="C590" s="187" t="s">
        <v>254</v>
      </c>
      <c r="D590" s="160"/>
      <c r="E590" s="161">
        <v>-1.4139999999999999</v>
      </c>
      <c r="F590" s="158"/>
      <c r="G590" s="158"/>
      <c r="H590" s="158"/>
      <c r="I590" s="158"/>
      <c r="J590" s="158"/>
      <c r="K590" s="158"/>
      <c r="L590" s="158"/>
      <c r="M590" s="158"/>
      <c r="N590" s="158"/>
      <c r="O590" s="158"/>
      <c r="P590" s="158"/>
      <c r="Q590" s="158"/>
      <c r="R590" s="158"/>
      <c r="S590" s="158"/>
      <c r="T590" s="158"/>
      <c r="U590" s="158"/>
      <c r="V590" s="158"/>
      <c r="W590" s="158"/>
      <c r="X590" s="158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142</v>
      </c>
      <c r="AH590" s="148">
        <v>0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187" t="s">
        <v>590</v>
      </c>
      <c r="D591" s="160"/>
      <c r="E591" s="161">
        <v>5.2685000000000004</v>
      </c>
      <c r="F591" s="158"/>
      <c r="G591" s="158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142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187" t="s">
        <v>591</v>
      </c>
      <c r="D592" s="160"/>
      <c r="E592" s="161">
        <v>30.017600000000002</v>
      </c>
      <c r="F592" s="158"/>
      <c r="G592" s="158"/>
      <c r="H592" s="158"/>
      <c r="I592" s="158"/>
      <c r="J592" s="158"/>
      <c r="K592" s="158"/>
      <c r="L592" s="158"/>
      <c r="M592" s="158"/>
      <c r="N592" s="158"/>
      <c r="O592" s="158"/>
      <c r="P592" s="158"/>
      <c r="Q592" s="158"/>
      <c r="R592" s="158"/>
      <c r="S592" s="158"/>
      <c r="T592" s="158"/>
      <c r="U592" s="158"/>
      <c r="V592" s="158"/>
      <c r="W592" s="158"/>
      <c r="X592" s="158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142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55"/>
      <c r="B593" s="156"/>
      <c r="C593" s="187" t="s">
        <v>592</v>
      </c>
      <c r="D593" s="160"/>
      <c r="E593" s="161">
        <v>8.4075000000000006</v>
      </c>
      <c r="F593" s="158"/>
      <c r="G593" s="158"/>
      <c r="H593" s="158"/>
      <c r="I593" s="158"/>
      <c r="J593" s="158"/>
      <c r="K593" s="158"/>
      <c r="L593" s="158"/>
      <c r="M593" s="158"/>
      <c r="N593" s="158"/>
      <c r="O593" s="158"/>
      <c r="P593" s="158"/>
      <c r="Q593" s="158"/>
      <c r="R593" s="158"/>
      <c r="S593" s="158"/>
      <c r="T593" s="158"/>
      <c r="U593" s="158"/>
      <c r="V593" s="158"/>
      <c r="W593" s="158"/>
      <c r="X593" s="158"/>
      <c r="Y593" s="148"/>
      <c r="Z593" s="148"/>
      <c r="AA593" s="148"/>
      <c r="AB593" s="148"/>
      <c r="AC593" s="148"/>
      <c r="AD593" s="148"/>
      <c r="AE593" s="148"/>
      <c r="AF593" s="148"/>
      <c r="AG593" s="148" t="s">
        <v>142</v>
      </c>
      <c r="AH593" s="148">
        <v>0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55"/>
      <c r="B594" s="156"/>
      <c r="C594" s="187" t="s">
        <v>593</v>
      </c>
      <c r="D594" s="160"/>
      <c r="E594" s="161">
        <v>4.2750000000000004</v>
      </c>
      <c r="F594" s="158"/>
      <c r="G594" s="158"/>
      <c r="H594" s="158"/>
      <c r="I594" s="158"/>
      <c r="J594" s="158"/>
      <c r="K594" s="158"/>
      <c r="L594" s="158"/>
      <c r="M594" s="158"/>
      <c r="N594" s="158"/>
      <c r="O594" s="158"/>
      <c r="P594" s="158"/>
      <c r="Q594" s="158"/>
      <c r="R594" s="158"/>
      <c r="S594" s="158"/>
      <c r="T594" s="158"/>
      <c r="U594" s="158"/>
      <c r="V594" s="158"/>
      <c r="W594" s="158"/>
      <c r="X594" s="158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142</v>
      </c>
      <c r="AH594" s="148">
        <v>0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7" t="s">
        <v>594</v>
      </c>
      <c r="D595" s="160"/>
      <c r="E595" s="161">
        <v>7.41</v>
      </c>
      <c r="F595" s="158"/>
      <c r="G595" s="158"/>
      <c r="H595" s="158"/>
      <c r="I595" s="158"/>
      <c r="J595" s="158"/>
      <c r="K595" s="158"/>
      <c r="L595" s="158"/>
      <c r="M595" s="158"/>
      <c r="N595" s="158"/>
      <c r="O595" s="158"/>
      <c r="P595" s="158"/>
      <c r="Q595" s="158"/>
      <c r="R595" s="158"/>
      <c r="S595" s="158"/>
      <c r="T595" s="158"/>
      <c r="U595" s="158"/>
      <c r="V595" s="158"/>
      <c r="W595" s="158"/>
      <c r="X595" s="158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142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87" t="s">
        <v>595</v>
      </c>
      <c r="D596" s="160"/>
      <c r="E596" s="161">
        <v>2.2799999999999998</v>
      </c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142</v>
      </c>
      <c r="AH596" s="148">
        <v>0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55"/>
      <c r="B597" s="156"/>
      <c r="C597" s="187" t="s">
        <v>216</v>
      </c>
      <c r="D597" s="160"/>
      <c r="E597" s="161">
        <v>5.4947999999999997</v>
      </c>
      <c r="F597" s="158"/>
      <c r="G597" s="158"/>
      <c r="H597" s="158"/>
      <c r="I597" s="158"/>
      <c r="J597" s="158"/>
      <c r="K597" s="158"/>
      <c r="L597" s="158"/>
      <c r="M597" s="158"/>
      <c r="N597" s="158"/>
      <c r="O597" s="158"/>
      <c r="P597" s="158"/>
      <c r="Q597" s="158"/>
      <c r="R597" s="158"/>
      <c r="S597" s="158"/>
      <c r="T597" s="158"/>
      <c r="U597" s="158"/>
      <c r="V597" s="158"/>
      <c r="W597" s="158"/>
      <c r="X597" s="158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142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187" t="s">
        <v>596</v>
      </c>
      <c r="D598" s="160"/>
      <c r="E598" s="161">
        <v>18.949649999999998</v>
      </c>
      <c r="F598" s="158"/>
      <c r="G598" s="158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142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87" t="s">
        <v>597</v>
      </c>
      <c r="D599" s="160"/>
      <c r="E599" s="161">
        <v>4.5599999999999996</v>
      </c>
      <c r="F599" s="158"/>
      <c r="G599" s="158"/>
      <c r="H599" s="158"/>
      <c r="I599" s="158"/>
      <c r="J599" s="158"/>
      <c r="K599" s="158"/>
      <c r="L599" s="158"/>
      <c r="M599" s="158"/>
      <c r="N599" s="158"/>
      <c r="O599" s="158"/>
      <c r="P599" s="158"/>
      <c r="Q599" s="158"/>
      <c r="R599" s="158"/>
      <c r="S599" s="158"/>
      <c r="T599" s="158"/>
      <c r="U599" s="158"/>
      <c r="V599" s="158"/>
      <c r="W599" s="158"/>
      <c r="X599" s="158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142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7" t="s">
        <v>598</v>
      </c>
      <c r="D600" s="160"/>
      <c r="E600" s="161">
        <v>3.99</v>
      </c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142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ht="22.5" outlineLevel="1" x14ac:dyDescent="0.2">
      <c r="A601" s="155"/>
      <c r="B601" s="156"/>
      <c r="C601" s="187" t="s">
        <v>599</v>
      </c>
      <c r="D601" s="160"/>
      <c r="E601" s="161">
        <v>18.841349999999998</v>
      </c>
      <c r="F601" s="158"/>
      <c r="G601" s="158"/>
      <c r="H601" s="158"/>
      <c r="I601" s="158"/>
      <c r="J601" s="158"/>
      <c r="K601" s="158"/>
      <c r="L601" s="158"/>
      <c r="M601" s="158"/>
      <c r="N601" s="158"/>
      <c r="O601" s="158"/>
      <c r="P601" s="158"/>
      <c r="Q601" s="158"/>
      <c r="R601" s="158"/>
      <c r="S601" s="158"/>
      <c r="T601" s="158"/>
      <c r="U601" s="158"/>
      <c r="V601" s="158"/>
      <c r="W601" s="158"/>
      <c r="X601" s="158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142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187" t="s">
        <v>600</v>
      </c>
      <c r="D602" s="160"/>
      <c r="E602" s="161">
        <v>19.020900000000001</v>
      </c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142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7" t="s">
        <v>601</v>
      </c>
      <c r="D603" s="160"/>
      <c r="E603" s="161">
        <v>10.26</v>
      </c>
      <c r="F603" s="158"/>
      <c r="G603" s="158"/>
      <c r="H603" s="158"/>
      <c r="I603" s="158"/>
      <c r="J603" s="158"/>
      <c r="K603" s="158"/>
      <c r="L603" s="158"/>
      <c r="M603" s="158"/>
      <c r="N603" s="158"/>
      <c r="O603" s="158"/>
      <c r="P603" s="158"/>
      <c r="Q603" s="158"/>
      <c r="R603" s="158"/>
      <c r="S603" s="158"/>
      <c r="T603" s="158"/>
      <c r="U603" s="158"/>
      <c r="V603" s="158"/>
      <c r="W603" s="158"/>
      <c r="X603" s="158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142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7" t="s">
        <v>602</v>
      </c>
      <c r="D604" s="160"/>
      <c r="E604" s="161">
        <v>7.125</v>
      </c>
      <c r="F604" s="158"/>
      <c r="G604" s="158"/>
      <c r="H604" s="158"/>
      <c r="I604" s="158"/>
      <c r="J604" s="158"/>
      <c r="K604" s="158"/>
      <c r="L604" s="158"/>
      <c r="M604" s="158"/>
      <c r="N604" s="158"/>
      <c r="O604" s="158"/>
      <c r="P604" s="158"/>
      <c r="Q604" s="158"/>
      <c r="R604" s="158"/>
      <c r="S604" s="158"/>
      <c r="T604" s="158"/>
      <c r="U604" s="158"/>
      <c r="V604" s="158"/>
      <c r="W604" s="158"/>
      <c r="X604" s="158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142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187" t="s">
        <v>603</v>
      </c>
      <c r="D605" s="160"/>
      <c r="E605" s="161">
        <v>8.8350000000000009</v>
      </c>
      <c r="F605" s="158"/>
      <c r="G605" s="158"/>
      <c r="H605" s="158"/>
      <c r="I605" s="158"/>
      <c r="J605" s="158"/>
      <c r="K605" s="158"/>
      <c r="L605" s="158"/>
      <c r="M605" s="158"/>
      <c r="N605" s="158"/>
      <c r="O605" s="158"/>
      <c r="P605" s="158"/>
      <c r="Q605" s="158"/>
      <c r="R605" s="158"/>
      <c r="S605" s="158"/>
      <c r="T605" s="158"/>
      <c r="U605" s="158"/>
      <c r="V605" s="158"/>
      <c r="W605" s="158"/>
      <c r="X605" s="158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142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87" t="s">
        <v>604</v>
      </c>
      <c r="D606" s="160"/>
      <c r="E606" s="161">
        <v>7.41</v>
      </c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142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55"/>
      <c r="B607" s="156"/>
      <c r="C607" s="187" t="s">
        <v>605</v>
      </c>
      <c r="D607" s="160"/>
      <c r="E607" s="161">
        <v>2.5649999999999999</v>
      </c>
      <c r="F607" s="158"/>
      <c r="G607" s="158"/>
      <c r="H607" s="158"/>
      <c r="I607" s="158"/>
      <c r="J607" s="158"/>
      <c r="K607" s="158"/>
      <c r="L607" s="158"/>
      <c r="M607" s="158"/>
      <c r="N607" s="158"/>
      <c r="O607" s="158"/>
      <c r="P607" s="158"/>
      <c r="Q607" s="158"/>
      <c r="R607" s="158"/>
      <c r="S607" s="158"/>
      <c r="T607" s="158"/>
      <c r="U607" s="158"/>
      <c r="V607" s="158"/>
      <c r="W607" s="158"/>
      <c r="X607" s="158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142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69">
        <v>72</v>
      </c>
      <c r="B608" s="170" t="s">
        <v>606</v>
      </c>
      <c r="C608" s="186" t="s">
        <v>607</v>
      </c>
      <c r="D608" s="171" t="s">
        <v>238</v>
      </c>
      <c r="E608" s="172">
        <v>183.62</v>
      </c>
      <c r="F608" s="173"/>
      <c r="G608" s="174">
        <f>ROUND(E608*F608,2)</f>
        <v>0</v>
      </c>
      <c r="H608" s="173"/>
      <c r="I608" s="174">
        <f>ROUND(E608*H608,2)</f>
        <v>0</v>
      </c>
      <c r="J608" s="173"/>
      <c r="K608" s="174">
        <f>ROUND(E608*J608,2)</f>
        <v>0</v>
      </c>
      <c r="L608" s="174">
        <v>21</v>
      </c>
      <c r="M608" s="174">
        <f>G608*(1+L608/100)</f>
        <v>0</v>
      </c>
      <c r="N608" s="174">
        <v>4.2000000000000002E-4</v>
      </c>
      <c r="O608" s="174">
        <f>ROUND(E608*N608,2)</f>
        <v>0.08</v>
      </c>
      <c r="P608" s="174">
        <v>0</v>
      </c>
      <c r="Q608" s="174">
        <f>ROUND(E608*P608,2)</f>
        <v>0</v>
      </c>
      <c r="R608" s="174"/>
      <c r="S608" s="174" t="s">
        <v>137</v>
      </c>
      <c r="T608" s="175" t="s">
        <v>138</v>
      </c>
      <c r="U608" s="158">
        <v>0.12</v>
      </c>
      <c r="V608" s="158">
        <f>ROUND(E608*U608,2)</f>
        <v>22.03</v>
      </c>
      <c r="W608" s="158"/>
      <c r="X608" s="158" t="s">
        <v>139</v>
      </c>
      <c r="Y608" s="148"/>
      <c r="Z608" s="148"/>
      <c r="AA608" s="148"/>
      <c r="AB608" s="148"/>
      <c r="AC608" s="148"/>
      <c r="AD608" s="148"/>
      <c r="AE608" s="148"/>
      <c r="AF608" s="148"/>
      <c r="AG608" s="148" t="s">
        <v>177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187" t="s">
        <v>608</v>
      </c>
      <c r="D609" s="160"/>
      <c r="E609" s="161">
        <v>10.28</v>
      </c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142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 x14ac:dyDescent="0.2">
      <c r="A610" s="155"/>
      <c r="B610" s="156"/>
      <c r="C610" s="187" t="s">
        <v>609</v>
      </c>
      <c r="D610" s="160"/>
      <c r="E610" s="161">
        <v>10.28</v>
      </c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  <c r="P610" s="158"/>
      <c r="Q610" s="158"/>
      <c r="R610" s="158"/>
      <c r="S610" s="158"/>
      <c r="T610" s="158"/>
      <c r="U610" s="158"/>
      <c r="V610" s="158"/>
      <c r="W610" s="158"/>
      <c r="X610" s="158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142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187" t="s">
        <v>610</v>
      </c>
      <c r="D611" s="160"/>
      <c r="E611" s="161">
        <v>10.28</v>
      </c>
      <c r="F611" s="158"/>
      <c r="G611" s="158"/>
      <c r="H611" s="158"/>
      <c r="I611" s="158"/>
      <c r="J611" s="158"/>
      <c r="K611" s="158"/>
      <c r="L611" s="158"/>
      <c r="M611" s="158"/>
      <c r="N611" s="158"/>
      <c r="O611" s="158"/>
      <c r="P611" s="158"/>
      <c r="Q611" s="158"/>
      <c r="R611" s="158"/>
      <c r="S611" s="158"/>
      <c r="T611" s="158"/>
      <c r="U611" s="158"/>
      <c r="V611" s="158"/>
      <c r="W611" s="158"/>
      <c r="X611" s="158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142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55"/>
      <c r="B612" s="156"/>
      <c r="C612" s="187" t="s">
        <v>611</v>
      </c>
      <c r="D612" s="160"/>
      <c r="E612" s="161">
        <v>10.28</v>
      </c>
      <c r="F612" s="158"/>
      <c r="G612" s="158"/>
      <c r="H612" s="158"/>
      <c r="I612" s="158"/>
      <c r="J612" s="158"/>
      <c r="K612" s="158"/>
      <c r="L612" s="158"/>
      <c r="M612" s="158"/>
      <c r="N612" s="158"/>
      <c r="O612" s="158"/>
      <c r="P612" s="158"/>
      <c r="Q612" s="158"/>
      <c r="R612" s="158"/>
      <c r="S612" s="158"/>
      <c r="T612" s="158"/>
      <c r="U612" s="158"/>
      <c r="V612" s="158"/>
      <c r="W612" s="158"/>
      <c r="X612" s="158"/>
      <c r="Y612" s="148"/>
      <c r="Z612" s="148"/>
      <c r="AA612" s="148"/>
      <c r="AB612" s="148"/>
      <c r="AC612" s="148"/>
      <c r="AD612" s="148"/>
      <c r="AE612" s="148"/>
      <c r="AF612" s="148"/>
      <c r="AG612" s="148" t="s">
        <v>142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87" t="s">
        <v>612</v>
      </c>
      <c r="D613" s="160"/>
      <c r="E613" s="161">
        <v>5.7</v>
      </c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  <c r="P613" s="158"/>
      <c r="Q613" s="158"/>
      <c r="R613" s="158"/>
      <c r="S613" s="158"/>
      <c r="T613" s="158"/>
      <c r="U613" s="158"/>
      <c r="V613" s="158"/>
      <c r="W613" s="158"/>
      <c r="X613" s="158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142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55"/>
      <c r="B614" s="156"/>
      <c r="C614" s="187" t="s">
        <v>613</v>
      </c>
      <c r="D614" s="160"/>
      <c r="E614" s="161">
        <v>5.7</v>
      </c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  <c r="P614" s="158"/>
      <c r="Q614" s="158"/>
      <c r="R614" s="158"/>
      <c r="S614" s="158"/>
      <c r="T614" s="158"/>
      <c r="U614" s="158"/>
      <c r="V614" s="158"/>
      <c r="W614" s="158"/>
      <c r="X614" s="158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142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87" t="s">
        <v>614</v>
      </c>
      <c r="D615" s="160"/>
      <c r="E615" s="161">
        <v>5.7</v>
      </c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142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87" t="s">
        <v>615</v>
      </c>
      <c r="D616" s="160"/>
      <c r="E616" s="161">
        <v>11.4</v>
      </c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142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187" t="s">
        <v>616</v>
      </c>
      <c r="D617" s="160"/>
      <c r="E617" s="161">
        <v>11.4</v>
      </c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  <c r="P617" s="158"/>
      <c r="Q617" s="158"/>
      <c r="R617" s="158"/>
      <c r="S617" s="158"/>
      <c r="T617" s="158"/>
      <c r="U617" s="158"/>
      <c r="V617" s="158"/>
      <c r="W617" s="158"/>
      <c r="X617" s="158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142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55"/>
      <c r="B618" s="156"/>
      <c r="C618" s="187" t="s">
        <v>617</v>
      </c>
      <c r="D618" s="160"/>
      <c r="E618" s="161">
        <v>5.7</v>
      </c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142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187" t="s">
        <v>618</v>
      </c>
      <c r="D619" s="160"/>
      <c r="E619" s="161">
        <v>5.7</v>
      </c>
      <c r="F619" s="158"/>
      <c r="G619" s="158"/>
      <c r="H619" s="158"/>
      <c r="I619" s="158"/>
      <c r="J619" s="158"/>
      <c r="K619" s="158"/>
      <c r="L619" s="158"/>
      <c r="M619" s="158"/>
      <c r="N619" s="158"/>
      <c r="O619" s="158"/>
      <c r="P619" s="158"/>
      <c r="Q619" s="158"/>
      <c r="R619" s="158"/>
      <c r="S619" s="158"/>
      <c r="T619" s="158"/>
      <c r="U619" s="158"/>
      <c r="V619" s="158"/>
      <c r="W619" s="158"/>
      <c r="X619" s="158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142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87" t="s">
        <v>619</v>
      </c>
      <c r="D620" s="160"/>
      <c r="E620" s="161">
        <v>34.200000000000003</v>
      </c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  <c r="P620" s="158"/>
      <c r="Q620" s="158"/>
      <c r="R620" s="158"/>
      <c r="S620" s="158"/>
      <c r="T620" s="158"/>
      <c r="U620" s="158"/>
      <c r="V620" s="158"/>
      <c r="W620" s="158"/>
      <c r="X620" s="158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142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187" t="s">
        <v>620</v>
      </c>
      <c r="D621" s="160"/>
      <c r="E621" s="161">
        <v>11.4</v>
      </c>
      <c r="F621" s="158"/>
      <c r="G621" s="158"/>
      <c r="H621" s="158"/>
      <c r="I621" s="158"/>
      <c r="J621" s="158"/>
      <c r="K621" s="158"/>
      <c r="L621" s="158"/>
      <c r="M621" s="158"/>
      <c r="N621" s="158"/>
      <c r="O621" s="158"/>
      <c r="P621" s="158"/>
      <c r="Q621" s="158"/>
      <c r="R621" s="158"/>
      <c r="S621" s="158"/>
      <c r="T621" s="158"/>
      <c r="U621" s="158"/>
      <c r="V621" s="158"/>
      <c r="W621" s="158"/>
      <c r="X621" s="158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142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55"/>
      <c r="B622" s="156"/>
      <c r="C622" s="187" t="s">
        <v>621</v>
      </c>
      <c r="D622" s="160"/>
      <c r="E622" s="161">
        <v>5.7</v>
      </c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  <c r="P622" s="158"/>
      <c r="Q622" s="158"/>
      <c r="R622" s="158"/>
      <c r="S622" s="158"/>
      <c r="T622" s="158"/>
      <c r="U622" s="158"/>
      <c r="V622" s="158"/>
      <c r="W622" s="158"/>
      <c r="X622" s="158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142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87" t="s">
        <v>622</v>
      </c>
      <c r="D623" s="160"/>
      <c r="E623" s="161">
        <v>17.100000000000001</v>
      </c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  <c r="P623" s="158"/>
      <c r="Q623" s="158"/>
      <c r="R623" s="158"/>
      <c r="S623" s="158"/>
      <c r="T623" s="158"/>
      <c r="U623" s="158"/>
      <c r="V623" s="158"/>
      <c r="W623" s="158"/>
      <c r="X623" s="158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142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55"/>
      <c r="B624" s="156"/>
      <c r="C624" s="187" t="s">
        <v>623</v>
      </c>
      <c r="D624" s="160"/>
      <c r="E624" s="161">
        <v>11.4</v>
      </c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142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87" t="s">
        <v>624</v>
      </c>
      <c r="D625" s="160"/>
      <c r="E625" s="161">
        <v>5.7</v>
      </c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142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187" t="s">
        <v>625</v>
      </c>
      <c r="D626" s="160"/>
      <c r="E626" s="161">
        <v>5.7</v>
      </c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142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 x14ac:dyDescent="0.2">
      <c r="A627" s="169">
        <v>73</v>
      </c>
      <c r="B627" s="170" t="s">
        <v>626</v>
      </c>
      <c r="C627" s="186" t="s">
        <v>627</v>
      </c>
      <c r="D627" s="171" t="s">
        <v>628</v>
      </c>
      <c r="E627" s="172">
        <v>92.256</v>
      </c>
      <c r="F627" s="173"/>
      <c r="G627" s="174">
        <f>ROUND(E627*F627,2)</f>
        <v>0</v>
      </c>
      <c r="H627" s="173"/>
      <c r="I627" s="174">
        <f>ROUND(E627*H627,2)</f>
        <v>0</v>
      </c>
      <c r="J627" s="173"/>
      <c r="K627" s="174">
        <f>ROUND(E627*J627,2)</f>
        <v>0</v>
      </c>
      <c r="L627" s="174">
        <v>21</v>
      </c>
      <c r="M627" s="174">
        <f>G627*(1+L627/100)</f>
        <v>0</v>
      </c>
      <c r="N627" s="174">
        <v>1E-3</v>
      </c>
      <c r="O627" s="174">
        <f>ROUND(E627*N627,2)</f>
        <v>0.09</v>
      </c>
      <c r="P627" s="174">
        <v>0</v>
      </c>
      <c r="Q627" s="174">
        <f>ROUND(E627*P627,2)</f>
        <v>0</v>
      </c>
      <c r="R627" s="174" t="s">
        <v>165</v>
      </c>
      <c r="S627" s="174" t="s">
        <v>137</v>
      </c>
      <c r="T627" s="175" t="s">
        <v>138</v>
      </c>
      <c r="U627" s="158">
        <v>0</v>
      </c>
      <c r="V627" s="158">
        <f>ROUND(E627*U627,2)</f>
        <v>0</v>
      </c>
      <c r="W627" s="158"/>
      <c r="X627" s="158" t="s">
        <v>166</v>
      </c>
      <c r="Y627" s="148"/>
      <c r="Z627" s="148"/>
      <c r="AA627" s="148"/>
      <c r="AB627" s="148"/>
      <c r="AC627" s="148"/>
      <c r="AD627" s="148"/>
      <c r="AE627" s="148"/>
      <c r="AF627" s="148"/>
      <c r="AG627" s="148" t="s">
        <v>167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187" t="s">
        <v>629</v>
      </c>
      <c r="D628" s="160"/>
      <c r="E628" s="161">
        <v>92.256</v>
      </c>
      <c r="F628" s="158"/>
      <c r="G628" s="158"/>
      <c r="H628" s="158"/>
      <c r="I628" s="158"/>
      <c r="J628" s="158"/>
      <c r="K628" s="158"/>
      <c r="L628" s="158"/>
      <c r="M628" s="158"/>
      <c r="N628" s="158"/>
      <c r="O628" s="158"/>
      <c r="P628" s="158"/>
      <c r="Q628" s="158"/>
      <c r="R628" s="158"/>
      <c r="S628" s="158"/>
      <c r="T628" s="158"/>
      <c r="U628" s="158"/>
      <c r="V628" s="158"/>
      <c r="W628" s="158"/>
      <c r="X628" s="158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142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69">
        <v>74</v>
      </c>
      <c r="B629" s="170" t="s">
        <v>630</v>
      </c>
      <c r="C629" s="186" t="s">
        <v>631</v>
      </c>
      <c r="D629" s="171" t="s">
        <v>145</v>
      </c>
      <c r="E629" s="172">
        <v>190.04736</v>
      </c>
      <c r="F629" s="173"/>
      <c r="G629" s="174">
        <f>ROUND(E629*F629,2)</f>
        <v>0</v>
      </c>
      <c r="H629" s="173"/>
      <c r="I629" s="174">
        <f>ROUND(E629*H629,2)</f>
        <v>0</v>
      </c>
      <c r="J629" s="173"/>
      <c r="K629" s="174">
        <f>ROUND(E629*J629,2)</f>
        <v>0</v>
      </c>
      <c r="L629" s="174">
        <v>21</v>
      </c>
      <c r="M629" s="174">
        <f>G629*(1+L629/100)</f>
        <v>0</v>
      </c>
      <c r="N629" s="174">
        <v>0</v>
      </c>
      <c r="O629" s="174">
        <f>ROUND(E629*N629,2)</f>
        <v>0</v>
      </c>
      <c r="P629" s="174">
        <v>0</v>
      </c>
      <c r="Q629" s="174">
        <f>ROUND(E629*P629,2)</f>
        <v>0</v>
      </c>
      <c r="R629" s="174" t="s">
        <v>165</v>
      </c>
      <c r="S629" s="174" t="s">
        <v>137</v>
      </c>
      <c r="T629" s="175" t="s">
        <v>476</v>
      </c>
      <c r="U629" s="158">
        <v>0</v>
      </c>
      <c r="V629" s="158">
        <f>ROUND(E629*U629,2)</f>
        <v>0</v>
      </c>
      <c r="W629" s="158"/>
      <c r="X629" s="158" t="s">
        <v>166</v>
      </c>
      <c r="Y629" s="148"/>
      <c r="Z629" s="148"/>
      <c r="AA629" s="148"/>
      <c r="AB629" s="148"/>
      <c r="AC629" s="148"/>
      <c r="AD629" s="148"/>
      <c r="AE629" s="148"/>
      <c r="AF629" s="148"/>
      <c r="AG629" s="148" t="s">
        <v>167</v>
      </c>
      <c r="AH629" s="148"/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7" t="s">
        <v>632</v>
      </c>
      <c r="D630" s="160"/>
      <c r="E630" s="161">
        <v>190.04736</v>
      </c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142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>
        <v>75</v>
      </c>
      <c r="B631" s="156" t="s">
        <v>633</v>
      </c>
      <c r="C631" s="189" t="s">
        <v>634</v>
      </c>
      <c r="D631" s="157" t="s">
        <v>0</v>
      </c>
      <c r="E631" s="183"/>
      <c r="F631" s="159"/>
      <c r="G631" s="158">
        <f>ROUND(E631*F631,2)</f>
        <v>0</v>
      </c>
      <c r="H631" s="159"/>
      <c r="I631" s="158">
        <f>ROUND(E631*H631,2)</f>
        <v>0</v>
      </c>
      <c r="J631" s="159"/>
      <c r="K631" s="158">
        <f>ROUND(E631*J631,2)</f>
        <v>0</v>
      </c>
      <c r="L631" s="158">
        <v>21</v>
      </c>
      <c r="M631" s="158">
        <f>G631*(1+L631/100)</f>
        <v>0</v>
      </c>
      <c r="N631" s="158">
        <v>0</v>
      </c>
      <c r="O631" s="158">
        <f>ROUND(E631*N631,2)</f>
        <v>0</v>
      </c>
      <c r="P631" s="158">
        <v>0</v>
      </c>
      <c r="Q631" s="158">
        <f>ROUND(E631*P631,2)</f>
        <v>0</v>
      </c>
      <c r="R631" s="158"/>
      <c r="S631" s="158" t="s">
        <v>137</v>
      </c>
      <c r="T631" s="158" t="s">
        <v>138</v>
      </c>
      <c r="U631" s="158">
        <v>0</v>
      </c>
      <c r="V631" s="158">
        <f>ROUND(E631*U631,2)</f>
        <v>0</v>
      </c>
      <c r="W631" s="158"/>
      <c r="X631" s="158" t="s">
        <v>464</v>
      </c>
      <c r="Y631" s="148"/>
      <c r="Z631" s="148"/>
      <c r="AA631" s="148"/>
      <c r="AB631" s="148"/>
      <c r="AC631" s="148"/>
      <c r="AD631" s="148"/>
      <c r="AE631" s="148"/>
      <c r="AF631" s="148"/>
      <c r="AG631" s="148" t="s">
        <v>465</v>
      </c>
      <c r="AH631" s="148"/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x14ac:dyDescent="0.2">
      <c r="A632" s="163" t="s">
        <v>132</v>
      </c>
      <c r="B632" s="164" t="s">
        <v>90</v>
      </c>
      <c r="C632" s="185" t="s">
        <v>91</v>
      </c>
      <c r="D632" s="165"/>
      <c r="E632" s="166"/>
      <c r="F632" s="167"/>
      <c r="G632" s="167">
        <f>SUMIF(AG633:AG634,"&lt;&gt;NOR",G633:G634)</f>
        <v>0</v>
      </c>
      <c r="H632" s="167"/>
      <c r="I632" s="167">
        <f>SUM(I633:I634)</f>
        <v>0</v>
      </c>
      <c r="J632" s="167"/>
      <c r="K632" s="167">
        <f>SUM(K633:K634)</f>
        <v>0</v>
      </c>
      <c r="L632" s="167"/>
      <c r="M632" s="167">
        <f>SUM(M633:M634)</f>
        <v>0</v>
      </c>
      <c r="N632" s="167"/>
      <c r="O632" s="167">
        <f>SUM(O633:O634)</f>
        <v>0.02</v>
      </c>
      <c r="P632" s="167"/>
      <c r="Q632" s="167">
        <f>SUM(Q633:Q634)</f>
        <v>0</v>
      </c>
      <c r="R632" s="167"/>
      <c r="S632" s="167"/>
      <c r="T632" s="168"/>
      <c r="U632" s="162"/>
      <c r="V632" s="162">
        <f>SUM(V633:V634)</f>
        <v>70.7</v>
      </c>
      <c r="W632" s="162"/>
      <c r="X632" s="162"/>
      <c r="AG632" t="s">
        <v>133</v>
      </c>
    </row>
    <row r="633" spans="1:60" ht="22.5" outlineLevel="1" x14ac:dyDescent="0.2">
      <c r="A633" s="169">
        <v>76</v>
      </c>
      <c r="B633" s="170" t="s">
        <v>635</v>
      </c>
      <c r="C633" s="205" t="s">
        <v>710</v>
      </c>
      <c r="D633" s="171" t="s">
        <v>145</v>
      </c>
      <c r="E633" s="172">
        <v>20</v>
      </c>
      <c r="F633" s="173"/>
      <c r="G633" s="174">
        <f>ROUND(E633*F633,2)</f>
        <v>0</v>
      </c>
      <c r="H633" s="173"/>
      <c r="I633" s="174">
        <f>ROUND(E633*H633,2)</f>
        <v>0</v>
      </c>
      <c r="J633" s="173"/>
      <c r="K633" s="174">
        <f>ROUND(E633*J633,2)</f>
        <v>0</v>
      </c>
      <c r="L633" s="174">
        <v>21</v>
      </c>
      <c r="M633" s="174">
        <f>G633*(1+L633/100)</f>
        <v>0</v>
      </c>
      <c r="N633" s="174">
        <v>1.09E-3</v>
      </c>
      <c r="O633" s="174">
        <f>ROUND(E633*N633,2)</f>
        <v>0.02</v>
      </c>
      <c r="P633" s="174">
        <v>0</v>
      </c>
      <c r="Q633" s="174">
        <f>ROUND(E633*P633,2)</f>
        <v>0</v>
      </c>
      <c r="R633" s="174"/>
      <c r="S633" s="174" t="s">
        <v>475</v>
      </c>
      <c r="T633" s="175" t="s">
        <v>138</v>
      </c>
      <c r="U633" s="158">
        <v>3.5350000000000001</v>
      </c>
      <c r="V633" s="158">
        <f>ROUND(E633*U633,2)</f>
        <v>70.7</v>
      </c>
      <c r="W633" s="158"/>
      <c r="X633" s="158" t="s">
        <v>139</v>
      </c>
      <c r="Y633" s="148"/>
      <c r="Z633" s="148"/>
      <c r="AA633" s="148"/>
      <c r="AB633" s="148"/>
      <c r="AC633" s="148"/>
      <c r="AD633" s="148"/>
      <c r="AE633" s="148"/>
      <c r="AF633" s="148"/>
      <c r="AG633" s="148" t="s">
        <v>177</v>
      </c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>
        <v>77</v>
      </c>
      <c r="B634" s="156" t="s">
        <v>636</v>
      </c>
      <c r="C634" s="189" t="s">
        <v>637</v>
      </c>
      <c r="D634" s="157" t="s">
        <v>0</v>
      </c>
      <c r="E634" s="183"/>
      <c r="F634" s="159"/>
      <c r="G634" s="158">
        <f>ROUND(E634*F634,2)</f>
        <v>0</v>
      </c>
      <c r="H634" s="159"/>
      <c r="I634" s="158">
        <f>ROUND(E634*H634,2)</f>
        <v>0</v>
      </c>
      <c r="J634" s="159"/>
      <c r="K634" s="158">
        <f>ROUND(E634*J634,2)</f>
        <v>0</v>
      </c>
      <c r="L634" s="158">
        <v>21</v>
      </c>
      <c r="M634" s="158">
        <f>G634*(1+L634/100)</f>
        <v>0</v>
      </c>
      <c r="N634" s="158">
        <v>0</v>
      </c>
      <c r="O634" s="158">
        <f>ROUND(E634*N634,2)</f>
        <v>0</v>
      </c>
      <c r="P634" s="158">
        <v>0</v>
      </c>
      <c r="Q634" s="158">
        <f>ROUND(E634*P634,2)</f>
        <v>0</v>
      </c>
      <c r="R634" s="158"/>
      <c r="S634" s="158" t="s">
        <v>137</v>
      </c>
      <c r="T634" s="158" t="s">
        <v>138</v>
      </c>
      <c r="U634" s="158">
        <v>0</v>
      </c>
      <c r="V634" s="158">
        <f>ROUND(E634*U634,2)</f>
        <v>0</v>
      </c>
      <c r="W634" s="158"/>
      <c r="X634" s="158" t="s">
        <v>464</v>
      </c>
      <c r="Y634" s="148"/>
      <c r="Z634" s="148"/>
      <c r="AA634" s="148"/>
      <c r="AB634" s="148"/>
      <c r="AC634" s="148"/>
      <c r="AD634" s="148"/>
      <c r="AE634" s="148"/>
      <c r="AF634" s="148"/>
      <c r="AG634" s="148" t="s">
        <v>465</v>
      </c>
      <c r="AH634" s="148"/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x14ac:dyDescent="0.2">
      <c r="A635" s="163" t="s">
        <v>132</v>
      </c>
      <c r="B635" s="164" t="s">
        <v>92</v>
      </c>
      <c r="C635" s="185" t="s">
        <v>93</v>
      </c>
      <c r="D635" s="165"/>
      <c r="E635" s="166"/>
      <c r="F635" s="167"/>
      <c r="G635" s="167">
        <f>SUMIF(AG636:AG639,"&lt;&gt;NOR",G636:G639)</f>
        <v>0</v>
      </c>
      <c r="H635" s="167"/>
      <c r="I635" s="167">
        <f>SUM(I636:I639)</f>
        <v>0</v>
      </c>
      <c r="J635" s="167"/>
      <c r="K635" s="167">
        <f>SUM(K636:K639)</f>
        <v>0</v>
      </c>
      <c r="L635" s="167"/>
      <c r="M635" s="167">
        <f>SUM(M636:M639)</f>
        <v>0</v>
      </c>
      <c r="N635" s="167"/>
      <c r="O635" s="167">
        <f>SUM(O636:O639)</f>
        <v>0.01</v>
      </c>
      <c r="P635" s="167"/>
      <c r="Q635" s="167">
        <f>SUM(Q636:Q639)</f>
        <v>0</v>
      </c>
      <c r="R635" s="167"/>
      <c r="S635" s="167"/>
      <c r="T635" s="168"/>
      <c r="U635" s="162"/>
      <c r="V635" s="162">
        <f>SUM(V636:V639)</f>
        <v>15.46</v>
      </c>
      <c r="W635" s="162"/>
      <c r="X635" s="162"/>
      <c r="AG635" t="s">
        <v>133</v>
      </c>
    </row>
    <row r="636" spans="1:60" outlineLevel="1" x14ac:dyDescent="0.2">
      <c r="A636" s="169">
        <v>78</v>
      </c>
      <c r="B636" s="170" t="s">
        <v>638</v>
      </c>
      <c r="C636" s="186" t="s">
        <v>639</v>
      </c>
      <c r="D636" s="171" t="s">
        <v>145</v>
      </c>
      <c r="E636" s="172">
        <v>38.65</v>
      </c>
      <c r="F636" s="173"/>
      <c r="G636" s="174">
        <f>ROUND(E636*F636,2)</f>
        <v>0</v>
      </c>
      <c r="H636" s="173"/>
      <c r="I636" s="174">
        <f>ROUND(E636*H636,2)</f>
        <v>0</v>
      </c>
      <c r="J636" s="173"/>
      <c r="K636" s="174">
        <f>ROUND(E636*J636,2)</f>
        <v>0</v>
      </c>
      <c r="L636" s="174">
        <v>21</v>
      </c>
      <c r="M636" s="174">
        <f>G636*(1+L636/100)</f>
        <v>0</v>
      </c>
      <c r="N636" s="174">
        <v>3.1E-4</v>
      </c>
      <c r="O636" s="174">
        <f>ROUND(E636*N636,2)</f>
        <v>0.01</v>
      </c>
      <c r="P636" s="174">
        <v>0</v>
      </c>
      <c r="Q636" s="174">
        <f>ROUND(E636*P636,2)</f>
        <v>0</v>
      </c>
      <c r="R636" s="174"/>
      <c r="S636" s="174" t="s">
        <v>137</v>
      </c>
      <c r="T636" s="175" t="s">
        <v>138</v>
      </c>
      <c r="U636" s="158">
        <v>0.4</v>
      </c>
      <c r="V636" s="158">
        <f>ROUND(E636*U636,2)</f>
        <v>15.46</v>
      </c>
      <c r="W636" s="158"/>
      <c r="X636" s="158" t="s">
        <v>139</v>
      </c>
      <c r="Y636" s="148"/>
      <c r="Z636" s="148"/>
      <c r="AA636" s="148"/>
      <c r="AB636" s="148"/>
      <c r="AC636" s="148"/>
      <c r="AD636" s="148"/>
      <c r="AE636" s="148"/>
      <c r="AF636" s="148"/>
      <c r="AG636" s="148" t="s">
        <v>177</v>
      </c>
      <c r="AH636" s="148"/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 x14ac:dyDescent="0.2">
      <c r="A637" s="155"/>
      <c r="B637" s="156"/>
      <c r="C637" s="187" t="s">
        <v>640</v>
      </c>
      <c r="D637" s="160"/>
      <c r="E637" s="161">
        <v>19.55</v>
      </c>
      <c r="F637" s="158"/>
      <c r="G637" s="158"/>
      <c r="H637" s="158"/>
      <c r="I637" s="158"/>
      <c r="J637" s="158"/>
      <c r="K637" s="158"/>
      <c r="L637" s="158"/>
      <c r="M637" s="158"/>
      <c r="N637" s="158"/>
      <c r="O637" s="158"/>
      <c r="P637" s="158"/>
      <c r="Q637" s="158"/>
      <c r="R637" s="158"/>
      <c r="S637" s="158"/>
      <c r="T637" s="158"/>
      <c r="U637" s="158"/>
      <c r="V637" s="158"/>
      <c r="W637" s="158"/>
      <c r="X637" s="158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142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7" t="s">
        <v>641</v>
      </c>
      <c r="D638" s="160"/>
      <c r="E638" s="161">
        <v>4.7</v>
      </c>
      <c r="F638" s="158"/>
      <c r="G638" s="158"/>
      <c r="H638" s="158"/>
      <c r="I638" s="158"/>
      <c r="J638" s="158"/>
      <c r="K638" s="158"/>
      <c r="L638" s="158"/>
      <c r="M638" s="158"/>
      <c r="N638" s="158"/>
      <c r="O638" s="158"/>
      <c r="P638" s="158"/>
      <c r="Q638" s="158"/>
      <c r="R638" s="158"/>
      <c r="S638" s="158"/>
      <c r="T638" s="158"/>
      <c r="U638" s="158"/>
      <c r="V638" s="158"/>
      <c r="W638" s="158"/>
      <c r="X638" s="158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142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187" t="s">
        <v>642</v>
      </c>
      <c r="D639" s="160"/>
      <c r="E639" s="161">
        <v>14.4</v>
      </c>
      <c r="F639" s="158"/>
      <c r="G639" s="158"/>
      <c r="H639" s="158"/>
      <c r="I639" s="158"/>
      <c r="J639" s="158"/>
      <c r="K639" s="158"/>
      <c r="L639" s="158"/>
      <c r="M639" s="158"/>
      <c r="N639" s="158"/>
      <c r="O639" s="158"/>
      <c r="P639" s="158"/>
      <c r="Q639" s="158"/>
      <c r="R639" s="158"/>
      <c r="S639" s="158"/>
      <c r="T639" s="158"/>
      <c r="U639" s="158"/>
      <c r="V639" s="158"/>
      <c r="W639" s="158"/>
      <c r="X639" s="158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142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x14ac:dyDescent="0.2">
      <c r="A640" s="163" t="s">
        <v>132</v>
      </c>
      <c r="B640" s="164" t="s">
        <v>94</v>
      </c>
      <c r="C640" s="185" t="s">
        <v>95</v>
      </c>
      <c r="D640" s="165"/>
      <c r="E640" s="166"/>
      <c r="F640" s="167"/>
      <c r="G640" s="167">
        <f>SUMIF(AG641:AG645,"&lt;&gt;NOR",G641:G645)</f>
        <v>0</v>
      </c>
      <c r="H640" s="167"/>
      <c r="I640" s="167">
        <f>SUM(I641:I645)</f>
        <v>0</v>
      </c>
      <c r="J640" s="167"/>
      <c r="K640" s="167">
        <f>SUM(K641:K645)</f>
        <v>0</v>
      </c>
      <c r="L640" s="167"/>
      <c r="M640" s="167">
        <f>SUM(M641:M645)</f>
        <v>0</v>
      </c>
      <c r="N640" s="167"/>
      <c r="O640" s="167">
        <f>SUM(O641:O645)</f>
        <v>0.01</v>
      </c>
      <c r="P640" s="167"/>
      <c r="Q640" s="167">
        <f>SUM(Q641:Q645)</f>
        <v>0</v>
      </c>
      <c r="R640" s="167"/>
      <c r="S640" s="167"/>
      <c r="T640" s="168"/>
      <c r="U640" s="162"/>
      <c r="V640" s="162">
        <f>SUM(V641:V645)</f>
        <v>59.18</v>
      </c>
      <c r="W640" s="162"/>
      <c r="X640" s="162"/>
      <c r="AG640" t="s">
        <v>133</v>
      </c>
    </row>
    <row r="641" spans="1:60" outlineLevel="1" x14ac:dyDescent="0.2">
      <c r="A641" s="169">
        <v>79</v>
      </c>
      <c r="B641" s="170" t="s">
        <v>643</v>
      </c>
      <c r="C641" s="186" t="s">
        <v>644</v>
      </c>
      <c r="D641" s="171" t="s">
        <v>145</v>
      </c>
      <c r="E641" s="172">
        <v>322.17200000000003</v>
      </c>
      <c r="F641" s="173"/>
      <c r="G641" s="174">
        <f>ROUND(E641*F641,2)</f>
        <v>0</v>
      </c>
      <c r="H641" s="173"/>
      <c r="I641" s="174">
        <f>ROUND(E641*H641,2)</f>
        <v>0</v>
      </c>
      <c r="J641" s="173"/>
      <c r="K641" s="174">
        <f>ROUND(E641*J641,2)</f>
        <v>0</v>
      </c>
      <c r="L641" s="174">
        <v>21</v>
      </c>
      <c r="M641" s="174">
        <f>G641*(1+L641/100)</f>
        <v>0</v>
      </c>
      <c r="N641" s="174">
        <v>0</v>
      </c>
      <c r="O641" s="174">
        <f>ROUND(E641*N641,2)</f>
        <v>0</v>
      </c>
      <c r="P641" s="174">
        <v>0</v>
      </c>
      <c r="Q641" s="174">
        <f>ROUND(E641*P641,2)</f>
        <v>0</v>
      </c>
      <c r="R641" s="174"/>
      <c r="S641" s="174" t="s">
        <v>137</v>
      </c>
      <c r="T641" s="175" t="s">
        <v>138</v>
      </c>
      <c r="U641" s="158">
        <v>0.03</v>
      </c>
      <c r="V641" s="158">
        <f>ROUND(E641*U641,2)</f>
        <v>9.67</v>
      </c>
      <c r="W641" s="158"/>
      <c r="X641" s="158" t="s">
        <v>139</v>
      </c>
      <c r="Y641" s="148"/>
      <c r="Z641" s="148"/>
      <c r="AA641" s="148"/>
      <c r="AB641" s="148"/>
      <c r="AC641" s="148"/>
      <c r="AD641" s="148"/>
      <c r="AE641" s="148"/>
      <c r="AF641" s="148"/>
      <c r="AG641" s="148" t="s">
        <v>468</v>
      </c>
      <c r="AH641" s="148"/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187" t="s">
        <v>645</v>
      </c>
      <c r="D642" s="160"/>
      <c r="E642" s="161">
        <v>322.17200000000003</v>
      </c>
      <c r="F642" s="158"/>
      <c r="G642" s="158"/>
      <c r="H642" s="158"/>
      <c r="I642" s="158"/>
      <c r="J642" s="158"/>
      <c r="K642" s="158"/>
      <c r="L642" s="158"/>
      <c r="M642" s="158"/>
      <c r="N642" s="158"/>
      <c r="O642" s="158"/>
      <c r="P642" s="158"/>
      <c r="Q642" s="158"/>
      <c r="R642" s="158"/>
      <c r="S642" s="158"/>
      <c r="T642" s="158"/>
      <c r="U642" s="158"/>
      <c r="V642" s="158"/>
      <c r="W642" s="158"/>
      <c r="X642" s="158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142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69">
        <v>80</v>
      </c>
      <c r="B643" s="170" t="s">
        <v>646</v>
      </c>
      <c r="C643" s="186" t="s">
        <v>647</v>
      </c>
      <c r="D643" s="171" t="s">
        <v>145</v>
      </c>
      <c r="E643" s="172">
        <v>441.77199999999999</v>
      </c>
      <c r="F643" s="173"/>
      <c r="G643" s="174">
        <f>ROUND(E643*F643,2)</f>
        <v>0</v>
      </c>
      <c r="H643" s="173"/>
      <c r="I643" s="174">
        <f>ROUND(E643*H643,2)</f>
        <v>0</v>
      </c>
      <c r="J643" s="173"/>
      <c r="K643" s="174">
        <f>ROUND(E643*J643,2)</f>
        <v>0</v>
      </c>
      <c r="L643" s="174">
        <v>21</v>
      </c>
      <c r="M643" s="174">
        <f>G643*(1+L643/100)</f>
        <v>0</v>
      </c>
      <c r="N643" s="174">
        <v>0</v>
      </c>
      <c r="O643" s="174">
        <f>ROUND(E643*N643,2)</f>
        <v>0</v>
      </c>
      <c r="P643" s="174">
        <v>0</v>
      </c>
      <c r="Q643" s="174">
        <f>ROUND(E643*P643,2)</f>
        <v>0</v>
      </c>
      <c r="R643" s="174"/>
      <c r="S643" s="174" t="s">
        <v>137</v>
      </c>
      <c r="T643" s="175" t="s">
        <v>138</v>
      </c>
      <c r="U643" s="158">
        <v>0.1</v>
      </c>
      <c r="V643" s="158">
        <f>ROUND(E643*U643,2)</f>
        <v>44.18</v>
      </c>
      <c r="W643" s="158"/>
      <c r="X643" s="158" t="s">
        <v>139</v>
      </c>
      <c r="Y643" s="148"/>
      <c r="Z643" s="148"/>
      <c r="AA643" s="148"/>
      <c r="AB643" s="148"/>
      <c r="AC643" s="148"/>
      <c r="AD643" s="148"/>
      <c r="AE643" s="148"/>
      <c r="AF643" s="148"/>
      <c r="AG643" s="148" t="s">
        <v>468</v>
      </c>
      <c r="AH643" s="148"/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187" t="s">
        <v>648</v>
      </c>
      <c r="D644" s="160"/>
      <c r="E644" s="161">
        <v>441.77199999999999</v>
      </c>
      <c r="F644" s="158"/>
      <c r="G644" s="158"/>
      <c r="H644" s="158"/>
      <c r="I644" s="158"/>
      <c r="J644" s="158"/>
      <c r="K644" s="158"/>
      <c r="L644" s="158"/>
      <c r="M644" s="158"/>
      <c r="N644" s="158"/>
      <c r="O644" s="158"/>
      <c r="P644" s="158"/>
      <c r="Q644" s="158"/>
      <c r="R644" s="158"/>
      <c r="S644" s="158"/>
      <c r="T644" s="158"/>
      <c r="U644" s="158"/>
      <c r="V644" s="158"/>
      <c r="W644" s="158"/>
      <c r="X644" s="158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142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76">
        <v>81</v>
      </c>
      <c r="B645" s="177" t="s">
        <v>649</v>
      </c>
      <c r="C645" s="188" t="s">
        <v>650</v>
      </c>
      <c r="D645" s="178" t="s">
        <v>145</v>
      </c>
      <c r="E645" s="179">
        <v>50</v>
      </c>
      <c r="F645" s="180"/>
      <c r="G645" s="181">
        <f>ROUND(E645*F645,2)</f>
        <v>0</v>
      </c>
      <c r="H645" s="180"/>
      <c r="I645" s="181">
        <f>ROUND(E645*H645,2)</f>
        <v>0</v>
      </c>
      <c r="J645" s="180"/>
      <c r="K645" s="181">
        <f>ROUND(E645*J645,2)</f>
        <v>0</v>
      </c>
      <c r="L645" s="181">
        <v>21</v>
      </c>
      <c r="M645" s="181">
        <f>G645*(1+L645/100)</f>
        <v>0</v>
      </c>
      <c r="N645" s="181">
        <v>2.0000000000000001E-4</v>
      </c>
      <c r="O645" s="181">
        <f>ROUND(E645*N645,2)</f>
        <v>0.01</v>
      </c>
      <c r="P645" s="181">
        <v>0</v>
      </c>
      <c r="Q645" s="181">
        <f>ROUND(E645*P645,2)</f>
        <v>0</v>
      </c>
      <c r="R645" s="181"/>
      <c r="S645" s="181" t="s">
        <v>137</v>
      </c>
      <c r="T645" s="182" t="s">
        <v>651</v>
      </c>
      <c r="U645" s="158">
        <v>0.10664999999999999</v>
      </c>
      <c r="V645" s="158">
        <f>ROUND(E645*U645,2)</f>
        <v>5.33</v>
      </c>
      <c r="W645" s="158"/>
      <c r="X645" s="158" t="s">
        <v>139</v>
      </c>
      <c r="Y645" s="148"/>
      <c r="Z645" s="148"/>
      <c r="AA645" s="148"/>
      <c r="AB645" s="148"/>
      <c r="AC645" s="148"/>
      <c r="AD645" s="148"/>
      <c r="AE645" s="148"/>
      <c r="AF645" s="148"/>
      <c r="AG645" s="148" t="s">
        <v>177</v>
      </c>
      <c r="AH645" s="148"/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x14ac:dyDescent="0.2">
      <c r="A646" s="163" t="s">
        <v>132</v>
      </c>
      <c r="B646" s="164" t="s">
        <v>96</v>
      </c>
      <c r="C646" s="185" t="s">
        <v>97</v>
      </c>
      <c r="D646" s="165"/>
      <c r="E646" s="166"/>
      <c r="F646" s="167"/>
      <c r="G646" s="167">
        <f>SUMIF(AG647:AG647,"&lt;&gt;NOR",G647:G647)</f>
        <v>0</v>
      </c>
      <c r="H646" s="167"/>
      <c r="I646" s="167">
        <f>SUM(I647:I647)</f>
        <v>0</v>
      </c>
      <c r="J646" s="167"/>
      <c r="K646" s="167">
        <f>SUM(K647:K647)</f>
        <v>0</v>
      </c>
      <c r="L646" s="167"/>
      <c r="M646" s="167">
        <f>SUM(M647:M647)</f>
        <v>0</v>
      </c>
      <c r="N646" s="167"/>
      <c r="O646" s="167">
        <f>SUM(O647:O647)</f>
        <v>0</v>
      </c>
      <c r="P646" s="167"/>
      <c r="Q646" s="167">
        <f>SUM(Q647:Q647)</f>
        <v>0</v>
      </c>
      <c r="R646" s="167"/>
      <c r="S646" s="167"/>
      <c r="T646" s="168"/>
      <c r="U646" s="162"/>
      <c r="V646" s="162">
        <f>SUM(V647:V647)</f>
        <v>0</v>
      </c>
      <c r="W646" s="162"/>
      <c r="X646" s="162"/>
      <c r="AG646" t="s">
        <v>133</v>
      </c>
    </row>
    <row r="647" spans="1:60" ht="22.5" outlineLevel="1" x14ac:dyDescent="0.2">
      <c r="A647" s="176">
        <v>82</v>
      </c>
      <c r="B647" s="177" t="s">
        <v>652</v>
      </c>
      <c r="C647" s="188" t="s">
        <v>653</v>
      </c>
      <c r="D647" s="178" t="s">
        <v>497</v>
      </c>
      <c r="E647" s="179">
        <v>1</v>
      </c>
      <c r="F647" s="180"/>
      <c r="G647" s="181">
        <f>ROUND(E647*F647,2)</f>
        <v>0</v>
      </c>
      <c r="H647" s="180"/>
      <c r="I647" s="181">
        <f>ROUND(E647*H647,2)</f>
        <v>0</v>
      </c>
      <c r="J647" s="180"/>
      <c r="K647" s="181">
        <f>ROUND(E647*J647,2)</f>
        <v>0</v>
      </c>
      <c r="L647" s="181">
        <v>21</v>
      </c>
      <c r="M647" s="181">
        <f>G647*(1+L647/100)</f>
        <v>0</v>
      </c>
      <c r="N647" s="181">
        <v>0</v>
      </c>
      <c r="O647" s="181">
        <f>ROUND(E647*N647,2)</f>
        <v>0</v>
      </c>
      <c r="P647" s="181">
        <v>0</v>
      </c>
      <c r="Q647" s="181">
        <f>ROUND(E647*P647,2)</f>
        <v>0</v>
      </c>
      <c r="R647" s="181"/>
      <c r="S647" s="181" t="s">
        <v>475</v>
      </c>
      <c r="T647" s="182" t="s">
        <v>476</v>
      </c>
      <c r="U647" s="158">
        <v>0</v>
      </c>
      <c r="V647" s="158">
        <f>ROUND(E647*U647,2)</f>
        <v>0</v>
      </c>
      <c r="W647" s="158"/>
      <c r="X647" s="158" t="s">
        <v>166</v>
      </c>
      <c r="Y647" s="148"/>
      <c r="Z647" s="148"/>
      <c r="AA647" s="148"/>
      <c r="AB647" s="148"/>
      <c r="AC647" s="148"/>
      <c r="AD647" s="148"/>
      <c r="AE647" s="148"/>
      <c r="AF647" s="148"/>
      <c r="AG647" s="148" t="s">
        <v>167</v>
      </c>
      <c r="AH647" s="148"/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x14ac:dyDescent="0.2">
      <c r="A648" s="163" t="s">
        <v>132</v>
      </c>
      <c r="B648" s="164" t="s">
        <v>98</v>
      </c>
      <c r="C648" s="185" t="s">
        <v>99</v>
      </c>
      <c r="D648" s="165"/>
      <c r="E648" s="166"/>
      <c r="F648" s="167"/>
      <c r="G648" s="167">
        <f>SUMIF(AG649:AG649,"&lt;&gt;NOR",G649:G649)</f>
        <v>0</v>
      </c>
      <c r="H648" s="167"/>
      <c r="I648" s="167">
        <f>SUM(I649:I649)</f>
        <v>0</v>
      </c>
      <c r="J648" s="167"/>
      <c r="K648" s="167">
        <f>SUM(K649:K649)</f>
        <v>0</v>
      </c>
      <c r="L648" s="167"/>
      <c r="M648" s="167">
        <f>SUM(M649:M649)</f>
        <v>0</v>
      </c>
      <c r="N648" s="167"/>
      <c r="O648" s="167">
        <f>SUM(O649:O649)</f>
        <v>0</v>
      </c>
      <c r="P648" s="167"/>
      <c r="Q648" s="167">
        <f>SUM(Q649:Q649)</f>
        <v>0</v>
      </c>
      <c r="R648" s="167"/>
      <c r="S648" s="167"/>
      <c r="T648" s="168"/>
      <c r="U648" s="162"/>
      <c r="V648" s="162">
        <f>SUM(V649:V649)</f>
        <v>0</v>
      </c>
      <c r="W648" s="162"/>
      <c r="X648" s="162"/>
      <c r="AG648" t="s">
        <v>133</v>
      </c>
    </row>
    <row r="649" spans="1:60" outlineLevel="1" x14ac:dyDescent="0.2">
      <c r="A649" s="176">
        <v>83</v>
      </c>
      <c r="B649" s="177" t="s">
        <v>654</v>
      </c>
      <c r="C649" s="188" t="s">
        <v>655</v>
      </c>
      <c r="D649" s="178" t="s">
        <v>474</v>
      </c>
      <c r="E649" s="179">
        <v>1</v>
      </c>
      <c r="F649" s="180"/>
      <c r="G649" s="181">
        <f>ROUND(E649*F649,2)</f>
        <v>0</v>
      </c>
      <c r="H649" s="180"/>
      <c r="I649" s="181">
        <f>ROUND(E649*H649,2)</f>
        <v>0</v>
      </c>
      <c r="J649" s="180"/>
      <c r="K649" s="181">
        <f>ROUND(E649*J649,2)</f>
        <v>0</v>
      </c>
      <c r="L649" s="181">
        <v>21</v>
      </c>
      <c r="M649" s="181">
        <f>G649*(1+L649/100)</f>
        <v>0</v>
      </c>
      <c r="N649" s="181">
        <v>0</v>
      </c>
      <c r="O649" s="181">
        <f>ROUND(E649*N649,2)</f>
        <v>0</v>
      </c>
      <c r="P649" s="181">
        <v>0</v>
      </c>
      <c r="Q649" s="181">
        <f>ROUND(E649*P649,2)</f>
        <v>0</v>
      </c>
      <c r="R649" s="181"/>
      <c r="S649" s="181" t="s">
        <v>475</v>
      </c>
      <c r="T649" s="182" t="s">
        <v>476</v>
      </c>
      <c r="U649" s="158">
        <v>0</v>
      </c>
      <c r="V649" s="158">
        <f>ROUND(E649*U649,2)</f>
        <v>0</v>
      </c>
      <c r="W649" s="158"/>
      <c r="X649" s="158" t="s">
        <v>166</v>
      </c>
      <c r="Y649" s="148"/>
      <c r="Z649" s="148"/>
      <c r="AA649" s="148"/>
      <c r="AB649" s="148"/>
      <c r="AC649" s="148"/>
      <c r="AD649" s="148"/>
      <c r="AE649" s="148"/>
      <c r="AF649" s="148"/>
      <c r="AG649" s="148" t="s">
        <v>656</v>
      </c>
      <c r="AH649" s="148"/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x14ac:dyDescent="0.2">
      <c r="A650" s="163" t="s">
        <v>132</v>
      </c>
      <c r="B650" s="164" t="s">
        <v>100</v>
      </c>
      <c r="C650" s="185" t="s">
        <v>101</v>
      </c>
      <c r="D650" s="165"/>
      <c r="E650" s="166"/>
      <c r="F650" s="167"/>
      <c r="G650" s="167">
        <f>SUMIF(AG651:AG651,"&lt;&gt;NOR",G651:G651)</f>
        <v>0</v>
      </c>
      <c r="H650" s="167"/>
      <c r="I650" s="167">
        <f>SUM(I651:I651)</f>
        <v>0</v>
      </c>
      <c r="J650" s="167"/>
      <c r="K650" s="167">
        <f>SUM(K651:K651)</f>
        <v>0</v>
      </c>
      <c r="L650" s="167"/>
      <c r="M650" s="167">
        <f>SUM(M651:M651)</f>
        <v>0</v>
      </c>
      <c r="N650" s="167"/>
      <c r="O650" s="167">
        <f>SUM(O651:O651)</f>
        <v>0</v>
      </c>
      <c r="P650" s="167"/>
      <c r="Q650" s="167">
        <f>SUM(Q651:Q651)</f>
        <v>0</v>
      </c>
      <c r="R650" s="167"/>
      <c r="S650" s="167"/>
      <c r="T650" s="168"/>
      <c r="U650" s="162"/>
      <c r="V650" s="162">
        <f>SUM(V651:V651)</f>
        <v>0</v>
      </c>
      <c r="W650" s="162"/>
      <c r="X650" s="162"/>
      <c r="AG650" t="s">
        <v>133</v>
      </c>
    </row>
    <row r="651" spans="1:60" outlineLevel="1" x14ac:dyDescent="0.2">
      <c r="A651" s="176">
        <v>84</v>
      </c>
      <c r="B651" s="177" t="s">
        <v>657</v>
      </c>
      <c r="C651" s="188" t="s">
        <v>658</v>
      </c>
      <c r="D651" s="178" t="s">
        <v>474</v>
      </c>
      <c r="E651" s="179">
        <v>1</v>
      </c>
      <c r="F651" s="180"/>
      <c r="G651" s="181">
        <f>ROUND(E651*F651,2)</f>
        <v>0</v>
      </c>
      <c r="H651" s="180"/>
      <c r="I651" s="181">
        <f>ROUND(E651*H651,2)</f>
        <v>0</v>
      </c>
      <c r="J651" s="180"/>
      <c r="K651" s="181">
        <f>ROUND(E651*J651,2)</f>
        <v>0</v>
      </c>
      <c r="L651" s="181">
        <v>21</v>
      </c>
      <c r="M651" s="181">
        <f>G651*(1+L651/100)</f>
        <v>0</v>
      </c>
      <c r="N651" s="181">
        <v>0</v>
      </c>
      <c r="O651" s="181">
        <f>ROUND(E651*N651,2)</f>
        <v>0</v>
      </c>
      <c r="P651" s="181">
        <v>0</v>
      </c>
      <c r="Q651" s="181">
        <f>ROUND(E651*P651,2)</f>
        <v>0</v>
      </c>
      <c r="R651" s="181"/>
      <c r="S651" s="181" t="s">
        <v>475</v>
      </c>
      <c r="T651" s="182" t="s">
        <v>476</v>
      </c>
      <c r="U651" s="158">
        <v>0</v>
      </c>
      <c r="V651" s="158">
        <f>ROUND(E651*U651,2)</f>
        <v>0</v>
      </c>
      <c r="W651" s="158"/>
      <c r="X651" s="158" t="s">
        <v>139</v>
      </c>
      <c r="Y651" s="148"/>
      <c r="Z651" s="148"/>
      <c r="AA651" s="148"/>
      <c r="AB651" s="148"/>
      <c r="AC651" s="148"/>
      <c r="AD651" s="148"/>
      <c r="AE651" s="148"/>
      <c r="AF651" s="148"/>
      <c r="AG651" s="148" t="s">
        <v>177</v>
      </c>
      <c r="AH651" s="148"/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x14ac:dyDescent="0.2">
      <c r="A652" s="163" t="s">
        <v>132</v>
      </c>
      <c r="B652" s="164" t="s">
        <v>102</v>
      </c>
      <c r="C652" s="185" t="s">
        <v>103</v>
      </c>
      <c r="D652" s="165"/>
      <c r="E652" s="166"/>
      <c r="F652" s="167"/>
      <c r="G652" s="167">
        <f>SUMIF(AG653:AG661,"&lt;&gt;NOR",G653:G661)</f>
        <v>0</v>
      </c>
      <c r="H652" s="167"/>
      <c r="I652" s="167">
        <f>SUM(I653:I661)</f>
        <v>0</v>
      </c>
      <c r="J652" s="167"/>
      <c r="K652" s="167">
        <f>SUM(K653:K661)</f>
        <v>0</v>
      </c>
      <c r="L652" s="167"/>
      <c r="M652" s="167">
        <f>SUM(M653:M661)</f>
        <v>0</v>
      </c>
      <c r="N652" s="167"/>
      <c r="O652" s="167">
        <f>SUM(O653:O661)</f>
        <v>0</v>
      </c>
      <c r="P652" s="167"/>
      <c r="Q652" s="167">
        <f>SUM(Q653:Q661)</f>
        <v>0</v>
      </c>
      <c r="R652" s="167"/>
      <c r="S652" s="167"/>
      <c r="T652" s="168"/>
      <c r="U652" s="162"/>
      <c r="V652" s="162">
        <f>SUM(V653:V661)</f>
        <v>744.42000000000007</v>
      </c>
      <c r="W652" s="162"/>
      <c r="X652" s="162"/>
      <c r="AG652" t="s">
        <v>133</v>
      </c>
    </row>
    <row r="653" spans="1:60" outlineLevel="1" x14ac:dyDescent="0.2">
      <c r="A653" s="176">
        <v>85</v>
      </c>
      <c r="B653" s="177" t="s">
        <v>659</v>
      </c>
      <c r="C653" s="188" t="s">
        <v>660</v>
      </c>
      <c r="D653" s="178" t="s">
        <v>463</v>
      </c>
      <c r="E653" s="179">
        <v>111.27426</v>
      </c>
      <c r="F653" s="180"/>
      <c r="G653" s="181">
        <f>ROUND(E653*F653,2)</f>
        <v>0</v>
      </c>
      <c r="H653" s="180"/>
      <c r="I653" s="181">
        <f>ROUND(E653*H653,2)</f>
        <v>0</v>
      </c>
      <c r="J653" s="180"/>
      <c r="K653" s="181">
        <f>ROUND(E653*J653,2)</f>
        <v>0</v>
      </c>
      <c r="L653" s="181">
        <v>21</v>
      </c>
      <c r="M653" s="181">
        <f>G653*(1+L653/100)</f>
        <v>0</v>
      </c>
      <c r="N653" s="181">
        <v>0</v>
      </c>
      <c r="O653" s="181">
        <f>ROUND(E653*N653,2)</f>
        <v>0</v>
      </c>
      <c r="P653" s="181">
        <v>0</v>
      </c>
      <c r="Q653" s="181">
        <f>ROUND(E653*P653,2)</f>
        <v>0</v>
      </c>
      <c r="R653" s="181"/>
      <c r="S653" s="181" t="s">
        <v>137</v>
      </c>
      <c r="T653" s="182" t="s">
        <v>138</v>
      </c>
      <c r="U653" s="158">
        <v>2.0099999999999998</v>
      </c>
      <c r="V653" s="158">
        <f>ROUND(E653*U653,2)</f>
        <v>223.66</v>
      </c>
      <c r="W653" s="158"/>
      <c r="X653" s="158" t="s">
        <v>661</v>
      </c>
      <c r="Y653" s="148"/>
      <c r="Z653" s="148"/>
      <c r="AA653" s="148"/>
      <c r="AB653" s="148"/>
      <c r="AC653" s="148"/>
      <c r="AD653" s="148"/>
      <c r="AE653" s="148"/>
      <c r="AF653" s="148"/>
      <c r="AG653" s="148" t="s">
        <v>662</v>
      </c>
      <c r="AH653" s="148"/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76">
        <v>86</v>
      </c>
      <c r="B654" s="177" t="s">
        <v>663</v>
      </c>
      <c r="C654" s="188" t="s">
        <v>664</v>
      </c>
      <c r="D654" s="178" t="s">
        <v>463</v>
      </c>
      <c r="E654" s="179">
        <v>111.27426</v>
      </c>
      <c r="F654" s="180"/>
      <c r="G654" s="181">
        <f>ROUND(E654*F654,2)</f>
        <v>0</v>
      </c>
      <c r="H654" s="180"/>
      <c r="I654" s="181">
        <f>ROUND(E654*H654,2)</f>
        <v>0</v>
      </c>
      <c r="J654" s="180"/>
      <c r="K654" s="181">
        <f>ROUND(E654*J654,2)</f>
        <v>0</v>
      </c>
      <c r="L654" s="181">
        <v>21</v>
      </c>
      <c r="M654" s="181">
        <f>G654*(1+L654/100)</f>
        <v>0</v>
      </c>
      <c r="N654" s="181">
        <v>0</v>
      </c>
      <c r="O654" s="181">
        <f>ROUND(E654*N654,2)</f>
        <v>0</v>
      </c>
      <c r="P654" s="181">
        <v>0</v>
      </c>
      <c r="Q654" s="181">
        <f>ROUND(E654*P654,2)</f>
        <v>0</v>
      </c>
      <c r="R654" s="181"/>
      <c r="S654" s="181" t="s">
        <v>137</v>
      </c>
      <c r="T654" s="182" t="s">
        <v>138</v>
      </c>
      <c r="U654" s="158">
        <v>0.96</v>
      </c>
      <c r="V654" s="158">
        <f>ROUND(E654*U654,2)</f>
        <v>106.82</v>
      </c>
      <c r="W654" s="158"/>
      <c r="X654" s="158" t="s">
        <v>661</v>
      </c>
      <c r="Y654" s="148"/>
      <c r="Z654" s="148"/>
      <c r="AA654" s="148"/>
      <c r="AB654" s="148"/>
      <c r="AC654" s="148"/>
      <c r="AD654" s="148"/>
      <c r="AE654" s="148"/>
      <c r="AF654" s="148"/>
      <c r="AG654" s="148" t="s">
        <v>662</v>
      </c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76">
        <v>87</v>
      </c>
      <c r="B655" s="177" t="s">
        <v>665</v>
      </c>
      <c r="C655" s="188" t="s">
        <v>666</v>
      </c>
      <c r="D655" s="178" t="s">
        <v>463</v>
      </c>
      <c r="E655" s="179">
        <v>111.27426</v>
      </c>
      <c r="F655" s="180"/>
      <c r="G655" s="181">
        <f>ROUND(E655*F655,2)</f>
        <v>0</v>
      </c>
      <c r="H655" s="180"/>
      <c r="I655" s="181">
        <f>ROUND(E655*H655,2)</f>
        <v>0</v>
      </c>
      <c r="J655" s="180"/>
      <c r="K655" s="181">
        <f>ROUND(E655*J655,2)</f>
        <v>0</v>
      </c>
      <c r="L655" s="181">
        <v>21</v>
      </c>
      <c r="M655" s="181">
        <f>G655*(1+L655/100)</f>
        <v>0</v>
      </c>
      <c r="N655" s="181">
        <v>0</v>
      </c>
      <c r="O655" s="181">
        <f>ROUND(E655*N655,2)</f>
        <v>0</v>
      </c>
      <c r="P655" s="181">
        <v>0</v>
      </c>
      <c r="Q655" s="181">
        <f>ROUND(E655*P655,2)</f>
        <v>0</v>
      </c>
      <c r="R655" s="181"/>
      <c r="S655" s="181" t="s">
        <v>137</v>
      </c>
      <c r="T655" s="182" t="s">
        <v>138</v>
      </c>
      <c r="U655" s="158">
        <v>2.0699999999999998</v>
      </c>
      <c r="V655" s="158">
        <f>ROUND(E655*U655,2)</f>
        <v>230.34</v>
      </c>
      <c r="W655" s="158"/>
      <c r="X655" s="158" t="s">
        <v>661</v>
      </c>
      <c r="Y655" s="148"/>
      <c r="Z655" s="148"/>
      <c r="AA655" s="148"/>
      <c r="AB655" s="148"/>
      <c r="AC655" s="148"/>
      <c r="AD655" s="148"/>
      <c r="AE655" s="148"/>
      <c r="AF655" s="148"/>
      <c r="AG655" s="148" t="s">
        <v>662</v>
      </c>
      <c r="AH655" s="148"/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76">
        <v>88</v>
      </c>
      <c r="B656" s="170" t="s">
        <v>667</v>
      </c>
      <c r="C656" s="186" t="s">
        <v>668</v>
      </c>
      <c r="D656" s="171" t="s">
        <v>463</v>
      </c>
      <c r="E656" s="172">
        <v>111.27426</v>
      </c>
      <c r="F656" s="173"/>
      <c r="G656" s="174">
        <f>ROUND(E656*F656,2)</f>
        <v>0</v>
      </c>
      <c r="H656" s="173"/>
      <c r="I656" s="174">
        <f>ROUND(E656*H656,2)</f>
        <v>0</v>
      </c>
      <c r="J656" s="173"/>
      <c r="K656" s="174">
        <f>ROUND(E656*J656,2)</f>
        <v>0</v>
      </c>
      <c r="L656" s="174">
        <v>21</v>
      </c>
      <c r="M656" s="174">
        <f>G656*(1+L656/100)</f>
        <v>0</v>
      </c>
      <c r="N656" s="174">
        <v>0</v>
      </c>
      <c r="O656" s="174">
        <f>ROUND(E656*N656,2)</f>
        <v>0</v>
      </c>
      <c r="P656" s="174">
        <v>0</v>
      </c>
      <c r="Q656" s="174">
        <f>ROUND(E656*P656,2)</f>
        <v>0</v>
      </c>
      <c r="R656" s="174"/>
      <c r="S656" s="174" t="s">
        <v>137</v>
      </c>
      <c r="T656" s="175" t="s">
        <v>138</v>
      </c>
      <c r="U656" s="158">
        <v>0.49</v>
      </c>
      <c r="V656" s="158">
        <f>ROUND(E656*U656,2)</f>
        <v>54.52</v>
      </c>
      <c r="W656" s="158"/>
      <c r="X656" s="158" t="s">
        <v>661</v>
      </c>
      <c r="Y656" s="148"/>
      <c r="Z656" s="148"/>
      <c r="AA656" s="148"/>
      <c r="AB656" s="148"/>
      <c r="AC656" s="148"/>
      <c r="AD656" s="148"/>
      <c r="AE656" s="148"/>
      <c r="AF656" s="148"/>
      <c r="AG656" s="148" t="s">
        <v>662</v>
      </c>
      <c r="AH656" s="148"/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76"/>
      <c r="B657" s="156"/>
      <c r="C657" s="275" t="s">
        <v>669</v>
      </c>
      <c r="D657" s="276"/>
      <c r="E657" s="276"/>
      <c r="F657" s="276"/>
      <c r="G657" s="276"/>
      <c r="H657" s="158"/>
      <c r="I657" s="158"/>
      <c r="J657" s="158"/>
      <c r="K657" s="158"/>
      <c r="L657" s="158"/>
      <c r="M657" s="158"/>
      <c r="N657" s="158"/>
      <c r="O657" s="158"/>
      <c r="P657" s="158"/>
      <c r="Q657" s="158"/>
      <c r="R657" s="158"/>
      <c r="S657" s="158"/>
      <c r="T657" s="158"/>
      <c r="U657" s="158"/>
      <c r="V657" s="158"/>
      <c r="W657" s="158"/>
      <c r="X657" s="158"/>
      <c r="Y657" s="148"/>
      <c r="Z657" s="148"/>
      <c r="AA657" s="148"/>
      <c r="AB657" s="148"/>
      <c r="AC657" s="148"/>
      <c r="AD657" s="148"/>
      <c r="AE657" s="148"/>
      <c r="AF657" s="148"/>
      <c r="AG657" s="148" t="s">
        <v>670</v>
      </c>
      <c r="AH657" s="148"/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76">
        <v>89</v>
      </c>
      <c r="B658" s="177" t="s">
        <v>671</v>
      </c>
      <c r="C658" s="188" t="s">
        <v>672</v>
      </c>
      <c r="D658" s="178" t="s">
        <v>463</v>
      </c>
      <c r="E658" s="179">
        <v>1001.46836</v>
      </c>
      <c r="F658" s="180"/>
      <c r="G658" s="181">
        <f>ROUND(E658*F658,2)</f>
        <v>0</v>
      </c>
      <c r="H658" s="180"/>
      <c r="I658" s="181">
        <f>ROUND(E658*H658,2)</f>
        <v>0</v>
      </c>
      <c r="J658" s="180"/>
      <c r="K658" s="181">
        <f>ROUND(E658*J658,2)</f>
        <v>0</v>
      </c>
      <c r="L658" s="181">
        <v>21</v>
      </c>
      <c r="M658" s="181">
        <f>G658*(1+L658/100)</f>
        <v>0</v>
      </c>
      <c r="N658" s="181">
        <v>0</v>
      </c>
      <c r="O658" s="181">
        <f>ROUND(E658*N658,2)</f>
        <v>0</v>
      </c>
      <c r="P658" s="181">
        <v>0</v>
      </c>
      <c r="Q658" s="181">
        <f>ROUND(E658*P658,2)</f>
        <v>0</v>
      </c>
      <c r="R658" s="181"/>
      <c r="S658" s="181" t="s">
        <v>137</v>
      </c>
      <c r="T658" s="182" t="s">
        <v>138</v>
      </c>
      <c r="U658" s="158">
        <v>0</v>
      </c>
      <c r="V658" s="158">
        <f>ROUND(E658*U658,2)</f>
        <v>0</v>
      </c>
      <c r="W658" s="158"/>
      <c r="X658" s="158" t="s">
        <v>661</v>
      </c>
      <c r="Y658" s="148"/>
      <c r="Z658" s="148"/>
      <c r="AA658" s="148"/>
      <c r="AB658" s="148"/>
      <c r="AC658" s="148"/>
      <c r="AD658" s="148"/>
      <c r="AE658" s="148"/>
      <c r="AF658" s="148"/>
      <c r="AG658" s="148" t="s">
        <v>662</v>
      </c>
      <c r="AH658" s="148"/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76">
        <v>90</v>
      </c>
      <c r="B659" s="177" t="s">
        <v>673</v>
      </c>
      <c r="C659" s="188" t="s">
        <v>674</v>
      </c>
      <c r="D659" s="178" t="s">
        <v>463</v>
      </c>
      <c r="E659" s="179">
        <v>111.27426</v>
      </c>
      <c r="F659" s="180"/>
      <c r="G659" s="181">
        <f>ROUND(E659*F659,2)</f>
        <v>0</v>
      </c>
      <c r="H659" s="180"/>
      <c r="I659" s="181">
        <f>ROUND(E659*H659,2)</f>
        <v>0</v>
      </c>
      <c r="J659" s="180"/>
      <c r="K659" s="181">
        <f>ROUND(E659*J659,2)</f>
        <v>0</v>
      </c>
      <c r="L659" s="181">
        <v>21</v>
      </c>
      <c r="M659" s="181">
        <f>G659*(1+L659/100)</f>
        <v>0</v>
      </c>
      <c r="N659" s="181">
        <v>0</v>
      </c>
      <c r="O659" s="181">
        <f>ROUND(E659*N659,2)</f>
        <v>0</v>
      </c>
      <c r="P659" s="181">
        <v>0</v>
      </c>
      <c r="Q659" s="181">
        <f>ROUND(E659*P659,2)</f>
        <v>0</v>
      </c>
      <c r="R659" s="181"/>
      <c r="S659" s="181" t="s">
        <v>137</v>
      </c>
      <c r="T659" s="182" t="s">
        <v>138</v>
      </c>
      <c r="U659" s="158">
        <v>0.94</v>
      </c>
      <c r="V659" s="158">
        <f>ROUND(E659*U659,2)</f>
        <v>104.6</v>
      </c>
      <c r="W659" s="158"/>
      <c r="X659" s="158" t="s">
        <v>661</v>
      </c>
      <c r="Y659" s="148"/>
      <c r="Z659" s="148"/>
      <c r="AA659" s="148"/>
      <c r="AB659" s="148"/>
      <c r="AC659" s="148"/>
      <c r="AD659" s="148"/>
      <c r="AE659" s="148"/>
      <c r="AF659" s="148"/>
      <c r="AG659" s="148" t="s">
        <v>662</v>
      </c>
      <c r="AH659" s="148"/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76">
        <v>91</v>
      </c>
      <c r="B660" s="177" t="s">
        <v>675</v>
      </c>
      <c r="C660" s="188" t="s">
        <v>676</v>
      </c>
      <c r="D660" s="178" t="s">
        <v>463</v>
      </c>
      <c r="E660" s="179">
        <v>222.54852</v>
      </c>
      <c r="F660" s="180"/>
      <c r="G660" s="181">
        <f>ROUND(E660*F660,2)</f>
        <v>0</v>
      </c>
      <c r="H660" s="180"/>
      <c r="I660" s="181">
        <f>ROUND(E660*H660,2)</f>
        <v>0</v>
      </c>
      <c r="J660" s="180"/>
      <c r="K660" s="181">
        <f>ROUND(E660*J660,2)</f>
        <v>0</v>
      </c>
      <c r="L660" s="181">
        <v>21</v>
      </c>
      <c r="M660" s="181">
        <f>G660*(1+L660/100)</f>
        <v>0</v>
      </c>
      <c r="N660" s="181">
        <v>0</v>
      </c>
      <c r="O660" s="181">
        <f>ROUND(E660*N660,2)</f>
        <v>0</v>
      </c>
      <c r="P660" s="181">
        <v>0</v>
      </c>
      <c r="Q660" s="181">
        <f>ROUND(E660*P660,2)</f>
        <v>0</v>
      </c>
      <c r="R660" s="181"/>
      <c r="S660" s="181" t="s">
        <v>137</v>
      </c>
      <c r="T660" s="182" t="s">
        <v>138</v>
      </c>
      <c r="U660" s="158">
        <v>0.11</v>
      </c>
      <c r="V660" s="158">
        <f>ROUND(E660*U660,2)</f>
        <v>24.48</v>
      </c>
      <c r="W660" s="158"/>
      <c r="X660" s="158" t="s">
        <v>661</v>
      </c>
      <c r="Y660" s="148"/>
      <c r="Z660" s="148"/>
      <c r="AA660" s="148"/>
      <c r="AB660" s="148"/>
      <c r="AC660" s="148"/>
      <c r="AD660" s="148"/>
      <c r="AE660" s="148"/>
      <c r="AF660" s="148"/>
      <c r="AG660" s="148" t="s">
        <v>662</v>
      </c>
      <c r="AH660" s="148"/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76">
        <v>92</v>
      </c>
      <c r="B661" s="177" t="s">
        <v>677</v>
      </c>
      <c r="C661" s="188" t="s">
        <v>678</v>
      </c>
      <c r="D661" s="178" t="s">
        <v>463</v>
      </c>
      <c r="E661" s="179">
        <v>111.27426</v>
      </c>
      <c r="F661" s="180"/>
      <c r="G661" s="181">
        <f>ROUND(E661*F661,2)</f>
        <v>0</v>
      </c>
      <c r="H661" s="180"/>
      <c r="I661" s="181">
        <f>ROUND(E661*H661,2)</f>
        <v>0</v>
      </c>
      <c r="J661" s="180"/>
      <c r="K661" s="181">
        <f>ROUND(E661*J661,2)</f>
        <v>0</v>
      </c>
      <c r="L661" s="181">
        <v>21</v>
      </c>
      <c r="M661" s="181">
        <f>G661*(1+L661/100)</f>
        <v>0</v>
      </c>
      <c r="N661" s="181">
        <v>0</v>
      </c>
      <c r="O661" s="181">
        <f>ROUND(E661*N661,2)</f>
        <v>0</v>
      </c>
      <c r="P661" s="181">
        <v>0</v>
      </c>
      <c r="Q661" s="181">
        <f>ROUND(E661*P661,2)</f>
        <v>0</v>
      </c>
      <c r="R661" s="181"/>
      <c r="S661" s="181" t="s">
        <v>137</v>
      </c>
      <c r="T661" s="182" t="s">
        <v>138</v>
      </c>
      <c r="U661" s="158">
        <v>0</v>
      </c>
      <c r="V661" s="158">
        <f>ROUND(E661*U661,2)</f>
        <v>0</v>
      </c>
      <c r="W661" s="158"/>
      <c r="X661" s="158" t="s">
        <v>661</v>
      </c>
      <c r="Y661" s="148"/>
      <c r="Z661" s="148"/>
      <c r="AA661" s="148"/>
      <c r="AB661" s="148"/>
      <c r="AC661" s="148"/>
      <c r="AD661" s="148"/>
      <c r="AE661" s="148"/>
      <c r="AF661" s="148"/>
      <c r="AG661" s="148" t="s">
        <v>662</v>
      </c>
      <c r="AH661" s="148"/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x14ac:dyDescent="0.2">
      <c r="A662" s="163" t="s">
        <v>132</v>
      </c>
      <c r="B662" s="164" t="s">
        <v>105</v>
      </c>
      <c r="C662" s="185" t="s">
        <v>29</v>
      </c>
      <c r="D662" s="165"/>
      <c r="E662" s="166"/>
      <c r="F662" s="167"/>
      <c r="G662" s="167">
        <f>SUMIF(AG663:AG665,"&lt;&gt;NOR",G663:G665)</f>
        <v>0</v>
      </c>
      <c r="H662" s="167"/>
      <c r="I662" s="167">
        <f>SUM(I663:I665)</f>
        <v>0</v>
      </c>
      <c r="J662" s="167"/>
      <c r="K662" s="167">
        <f>SUM(K663:K665)</f>
        <v>0</v>
      </c>
      <c r="L662" s="167"/>
      <c r="M662" s="167">
        <f>SUM(M663:M665)</f>
        <v>0</v>
      </c>
      <c r="N662" s="167"/>
      <c r="O662" s="167">
        <f>SUM(O663:O665)</f>
        <v>0</v>
      </c>
      <c r="P662" s="167"/>
      <c r="Q662" s="167">
        <f>SUM(Q663:Q665)</f>
        <v>0</v>
      </c>
      <c r="R662" s="167"/>
      <c r="S662" s="167"/>
      <c r="T662" s="168"/>
      <c r="U662" s="162"/>
      <c r="V662" s="162">
        <f>SUM(V663:V665)</f>
        <v>0</v>
      </c>
      <c r="W662" s="162"/>
      <c r="X662" s="162"/>
      <c r="AG662" t="s">
        <v>133</v>
      </c>
    </row>
    <row r="663" spans="1:60" outlineLevel="1" x14ac:dyDescent="0.2">
      <c r="A663" s="176">
        <v>93</v>
      </c>
      <c r="B663" s="177" t="s">
        <v>679</v>
      </c>
      <c r="C663" s="188" t="s">
        <v>680</v>
      </c>
      <c r="D663" s="178" t="s">
        <v>0</v>
      </c>
      <c r="E663" s="179">
        <v>1</v>
      </c>
      <c r="F663" s="180"/>
      <c r="G663" s="181">
        <f>ROUND(E663*F663,2)</f>
        <v>0</v>
      </c>
      <c r="H663" s="180"/>
      <c r="I663" s="181">
        <f>ROUND(E663*H663,2)</f>
        <v>0</v>
      </c>
      <c r="J663" s="180"/>
      <c r="K663" s="181">
        <f>ROUND(E663*J663,2)</f>
        <v>0</v>
      </c>
      <c r="L663" s="181">
        <v>21</v>
      </c>
      <c r="M663" s="181">
        <f>G663*(1+L663/100)</f>
        <v>0</v>
      </c>
      <c r="N663" s="181">
        <v>0</v>
      </c>
      <c r="O663" s="181">
        <f>ROUND(E663*N663,2)</f>
        <v>0</v>
      </c>
      <c r="P663" s="181">
        <v>0</v>
      </c>
      <c r="Q663" s="181">
        <f>ROUND(E663*P663,2)</f>
        <v>0</v>
      </c>
      <c r="R663" s="181"/>
      <c r="S663" s="181" t="s">
        <v>137</v>
      </c>
      <c r="T663" s="182" t="s">
        <v>476</v>
      </c>
      <c r="U663" s="158">
        <v>0</v>
      </c>
      <c r="V663" s="158">
        <f>ROUND(E663*U663,2)</f>
        <v>0</v>
      </c>
      <c r="W663" s="158"/>
      <c r="X663" s="158" t="s">
        <v>681</v>
      </c>
      <c r="Y663" s="148"/>
      <c r="Z663" s="148"/>
      <c r="AA663" s="148"/>
      <c r="AB663" s="148"/>
      <c r="AC663" s="148"/>
      <c r="AD663" s="148"/>
      <c r="AE663" s="148"/>
      <c r="AF663" s="148"/>
      <c r="AG663" s="148" t="s">
        <v>682</v>
      </c>
      <c r="AH663" s="148"/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 x14ac:dyDescent="0.2">
      <c r="A664" s="176">
        <v>94</v>
      </c>
      <c r="B664" s="177" t="s">
        <v>683</v>
      </c>
      <c r="C664" s="188" t="s">
        <v>684</v>
      </c>
      <c r="D664" s="178" t="s">
        <v>0</v>
      </c>
      <c r="E664" s="179">
        <v>1</v>
      </c>
      <c r="F664" s="180"/>
      <c r="G664" s="181">
        <f>ROUND(E664*F664,2)</f>
        <v>0</v>
      </c>
      <c r="H664" s="180"/>
      <c r="I664" s="181">
        <f>ROUND(E664*H664,2)</f>
        <v>0</v>
      </c>
      <c r="J664" s="180"/>
      <c r="K664" s="181">
        <f>ROUND(E664*J664,2)</f>
        <v>0</v>
      </c>
      <c r="L664" s="181">
        <v>21</v>
      </c>
      <c r="M664" s="181">
        <f>G664*(1+L664/100)</f>
        <v>0</v>
      </c>
      <c r="N664" s="181">
        <v>0</v>
      </c>
      <c r="O664" s="181">
        <f>ROUND(E664*N664,2)</f>
        <v>0</v>
      </c>
      <c r="P664" s="181">
        <v>0</v>
      </c>
      <c r="Q664" s="181">
        <f>ROUND(E664*P664,2)</f>
        <v>0</v>
      </c>
      <c r="R664" s="181"/>
      <c r="S664" s="181" t="s">
        <v>137</v>
      </c>
      <c r="T664" s="182" t="s">
        <v>476</v>
      </c>
      <c r="U664" s="158">
        <v>0</v>
      </c>
      <c r="V664" s="158">
        <f>ROUND(E664*U664,2)</f>
        <v>0</v>
      </c>
      <c r="W664" s="158"/>
      <c r="X664" s="158" t="s">
        <v>681</v>
      </c>
      <c r="Y664" s="148"/>
      <c r="Z664" s="148"/>
      <c r="AA664" s="148"/>
      <c r="AB664" s="148"/>
      <c r="AC664" s="148"/>
      <c r="AD664" s="148"/>
      <c r="AE664" s="148"/>
      <c r="AF664" s="148"/>
      <c r="AG664" s="148" t="s">
        <v>682</v>
      </c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76">
        <v>95</v>
      </c>
      <c r="B665" s="177" t="s">
        <v>685</v>
      </c>
      <c r="C665" s="188" t="s">
        <v>686</v>
      </c>
      <c r="D665" s="178" t="s">
        <v>0</v>
      </c>
      <c r="E665" s="179">
        <v>1</v>
      </c>
      <c r="F665" s="180"/>
      <c r="G665" s="181">
        <f>ROUND(E665*F665,2)</f>
        <v>0</v>
      </c>
      <c r="H665" s="180"/>
      <c r="I665" s="181">
        <f>ROUND(E665*H665,2)</f>
        <v>0</v>
      </c>
      <c r="J665" s="180"/>
      <c r="K665" s="181">
        <f>ROUND(E665*J665,2)</f>
        <v>0</v>
      </c>
      <c r="L665" s="181">
        <v>21</v>
      </c>
      <c r="M665" s="181">
        <f>G665*(1+L665/100)</f>
        <v>0</v>
      </c>
      <c r="N665" s="181">
        <v>0</v>
      </c>
      <c r="O665" s="181">
        <f>ROUND(E665*N665,2)</f>
        <v>0</v>
      </c>
      <c r="P665" s="181">
        <v>0</v>
      </c>
      <c r="Q665" s="181">
        <f>ROUND(E665*P665,2)</f>
        <v>0</v>
      </c>
      <c r="R665" s="181"/>
      <c r="S665" s="181" t="s">
        <v>137</v>
      </c>
      <c r="T665" s="182" t="s">
        <v>476</v>
      </c>
      <c r="U665" s="158">
        <v>0</v>
      </c>
      <c r="V665" s="158">
        <f>ROUND(E665*U665,2)</f>
        <v>0</v>
      </c>
      <c r="W665" s="158"/>
      <c r="X665" s="158" t="s">
        <v>681</v>
      </c>
      <c r="Y665" s="148"/>
      <c r="Z665" s="148"/>
      <c r="AA665" s="148"/>
      <c r="AB665" s="148"/>
      <c r="AC665" s="148"/>
      <c r="AD665" s="148"/>
      <c r="AE665" s="148"/>
      <c r="AF665" s="148"/>
      <c r="AG665" s="148" t="s">
        <v>682</v>
      </c>
      <c r="AH665" s="148"/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x14ac:dyDescent="0.2">
      <c r="A666" s="163" t="s">
        <v>132</v>
      </c>
      <c r="B666" s="164" t="s">
        <v>106</v>
      </c>
      <c r="C666" s="185" t="s">
        <v>30</v>
      </c>
      <c r="D666" s="165"/>
      <c r="E666" s="166"/>
      <c r="F666" s="167"/>
      <c r="G666" s="167">
        <f>SUMIF(AG667:AG669,"&lt;&gt;NOR",G667:G669)</f>
        <v>0</v>
      </c>
      <c r="H666" s="167"/>
      <c r="I666" s="167">
        <f>SUM(I667:I669)</f>
        <v>0</v>
      </c>
      <c r="J666" s="167"/>
      <c r="K666" s="167">
        <f>SUM(K667:K669)</f>
        <v>0</v>
      </c>
      <c r="L666" s="167"/>
      <c r="M666" s="167">
        <f>SUM(M667:M669)</f>
        <v>0</v>
      </c>
      <c r="N666" s="167"/>
      <c r="O666" s="167">
        <f>SUM(O667:O669)</f>
        <v>0</v>
      </c>
      <c r="P666" s="167"/>
      <c r="Q666" s="167">
        <f>SUM(Q667:Q669)</f>
        <v>0</v>
      </c>
      <c r="R666" s="167"/>
      <c r="S666" s="167"/>
      <c r="T666" s="168"/>
      <c r="U666" s="162"/>
      <c r="V666" s="162">
        <f>SUM(V667:V669)</f>
        <v>0</v>
      </c>
      <c r="W666" s="162"/>
      <c r="X666" s="162"/>
      <c r="AG666" t="s">
        <v>133</v>
      </c>
    </row>
    <row r="667" spans="1:60" outlineLevel="1" x14ac:dyDescent="0.2">
      <c r="A667" s="176">
        <v>96</v>
      </c>
      <c r="B667" s="177" t="s">
        <v>687</v>
      </c>
      <c r="C667" s="188" t="s">
        <v>688</v>
      </c>
      <c r="D667" s="178" t="s">
        <v>689</v>
      </c>
      <c r="E667" s="179">
        <v>1</v>
      </c>
      <c r="F667" s="180"/>
      <c r="G667" s="181">
        <f>ROUND(E667*F667,2)</f>
        <v>0</v>
      </c>
      <c r="H667" s="180"/>
      <c r="I667" s="181">
        <f>ROUND(E667*H667,2)</f>
        <v>0</v>
      </c>
      <c r="J667" s="180"/>
      <c r="K667" s="181">
        <f>ROUND(E667*J667,2)</f>
        <v>0</v>
      </c>
      <c r="L667" s="181">
        <v>21</v>
      </c>
      <c r="M667" s="181">
        <f>G667*(1+L667/100)</f>
        <v>0</v>
      </c>
      <c r="N667" s="181">
        <v>0</v>
      </c>
      <c r="O667" s="181">
        <f>ROUND(E667*N667,2)</f>
        <v>0</v>
      </c>
      <c r="P667" s="181">
        <v>0</v>
      </c>
      <c r="Q667" s="181">
        <f>ROUND(E667*P667,2)</f>
        <v>0</v>
      </c>
      <c r="R667" s="181"/>
      <c r="S667" s="181" t="s">
        <v>137</v>
      </c>
      <c r="T667" s="182" t="s">
        <v>476</v>
      </c>
      <c r="U667" s="158">
        <v>0</v>
      </c>
      <c r="V667" s="158">
        <f>ROUND(E667*U667,2)</f>
        <v>0</v>
      </c>
      <c r="W667" s="158"/>
      <c r="X667" s="158" t="s">
        <v>681</v>
      </c>
      <c r="Y667" s="148"/>
      <c r="Z667" s="148"/>
      <c r="AA667" s="148"/>
      <c r="AB667" s="148"/>
      <c r="AC667" s="148"/>
      <c r="AD667" s="148"/>
      <c r="AE667" s="148"/>
      <c r="AF667" s="148"/>
      <c r="AG667" s="148" t="s">
        <v>690</v>
      </c>
      <c r="AH667" s="148"/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76">
        <v>97</v>
      </c>
      <c r="B668" s="177" t="s">
        <v>691</v>
      </c>
      <c r="C668" s="188" t="s">
        <v>692</v>
      </c>
      <c r="D668" s="178" t="s">
        <v>689</v>
      </c>
      <c r="E668" s="179">
        <v>1</v>
      </c>
      <c r="F668" s="180"/>
      <c r="G668" s="181">
        <f>ROUND(E668*F668,2)</f>
        <v>0</v>
      </c>
      <c r="H668" s="180"/>
      <c r="I668" s="181">
        <f>ROUND(E668*H668,2)</f>
        <v>0</v>
      </c>
      <c r="J668" s="180"/>
      <c r="K668" s="181">
        <f>ROUND(E668*J668,2)</f>
        <v>0</v>
      </c>
      <c r="L668" s="181">
        <v>21</v>
      </c>
      <c r="M668" s="181">
        <f>G668*(1+L668/100)</f>
        <v>0</v>
      </c>
      <c r="N668" s="181">
        <v>0</v>
      </c>
      <c r="O668" s="181">
        <f>ROUND(E668*N668,2)</f>
        <v>0</v>
      </c>
      <c r="P668" s="181">
        <v>0</v>
      </c>
      <c r="Q668" s="181">
        <f>ROUND(E668*P668,2)</f>
        <v>0</v>
      </c>
      <c r="R668" s="181"/>
      <c r="S668" s="181" t="s">
        <v>137</v>
      </c>
      <c r="T668" s="182" t="s">
        <v>476</v>
      </c>
      <c r="U668" s="158">
        <v>0</v>
      </c>
      <c r="V668" s="158">
        <f>ROUND(E668*U668,2)</f>
        <v>0</v>
      </c>
      <c r="W668" s="158"/>
      <c r="X668" s="158" t="s">
        <v>681</v>
      </c>
      <c r="Y668" s="148"/>
      <c r="Z668" s="148"/>
      <c r="AA668" s="148"/>
      <c r="AB668" s="148"/>
      <c r="AC668" s="148"/>
      <c r="AD668" s="148"/>
      <c r="AE668" s="148"/>
      <c r="AF668" s="148"/>
      <c r="AG668" s="148" t="s">
        <v>690</v>
      </c>
      <c r="AH668" s="148"/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69">
        <v>98</v>
      </c>
      <c r="B669" s="170" t="s">
        <v>693</v>
      </c>
      <c r="C669" s="186" t="s">
        <v>694</v>
      </c>
      <c r="D669" s="171" t="s">
        <v>474</v>
      </c>
      <c r="E669" s="172">
        <v>1</v>
      </c>
      <c r="F669" s="173"/>
      <c r="G669" s="174">
        <f>ROUND(E669*F669,2)</f>
        <v>0</v>
      </c>
      <c r="H669" s="173"/>
      <c r="I669" s="174">
        <f>ROUND(E669*H669,2)</f>
        <v>0</v>
      </c>
      <c r="J669" s="173"/>
      <c r="K669" s="174">
        <f>ROUND(E669*J669,2)</f>
        <v>0</v>
      </c>
      <c r="L669" s="174">
        <v>21</v>
      </c>
      <c r="M669" s="174">
        <f>G669*(1+L669/100)</f>
        <v>0</v>
      </c>
      <c r="N669" s="174">
        <v>0</v>
      </c>
      <c r="O669" s="174">
        <f>ROUND(E669*N669,2)</f>
        <v>0</v>
      </c>
      <c r="P669" s="174">
        <v>0</v>
      </c>
      <c r="Q669" s="174">
        <f>ROUND(E669*P669,2)</f>
        <v>0</v>
      </c>
      <c r="R669" s="174"/>
      <c r="S669" s="174" t="s">
        <v>475</v>
      </c>
      <c r="T669" s="175" t="s">
        <v>476</v>
      </c>
      <c r="U669" s="158">
        <v>0</v>
      </c>
      <c r="V669" s="158">
        <f>ROUND(E669*U669,2)</f>
        <v>0</v>
      </c>
      <c r="W669" s="158"/>
      <c r="X669" s="158" t="s">
        <v>681</v>
      </c>
      <c r="Y669" s="148"/>
      <c r="Z669" s="148"/>
      <c r="AA669" s="148"/>
      <c r="AB669" s="148"/>
      <c r="AC669" s="148"/>
      <c r="AD669" s="148"/>
      <c r="AE669" s="148"/>
      <c r="AF669" s="148"/>
      <c r="AG669" s="148" t="s">
        <v>690</v>
      </c>
      <c r="AH669" s="148"/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x14ac:dyDescent="0.2">
      <c r="A670" s="3"/>
      <c r="B670" s="4"/>
      <c r="C670" s="190"/>
      <c r="D670" s="6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AE670">
        <v>15</v>
      </c>
      <c r="AF670">
        <v>21</v>
      </c>
      <c r="AG670" t="s">
        <v>119</v>
      </c>
    </row>
    <row r="671" spans="1:60" x14ac:dyDescent="0.2">
      <c r="A671" s="151"/>
      <c r="B671" s="152" t="s">
        <v>31</v>
      </c>
      <c r="C671" s="191"/>
      <c r="D671" s="153"/>
      <c r="E671" s="154"/>
      <c r="F671" s="154"/>
      <c r="G671" s="184">
        <f>G8+G36+G106+G196+G242+G296+G302+G308+G419+G421+G429+G431+G433+G491+G501+G566+G585+G632+G635+G640+G646+G648+G650+G652+G662+G666</f>
        <v>0</v>
      </c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AE671">
        <f>SUMIF(L7:L669,AE670,G7:G669)</f>
        <v>0</v>
      </c>
      <c r="AF671">
        <f>SUMIF(L7:L669,AF670,G7:G669)</f>
        <v>0</v>
      </c>
      <c r="AG671" t="s">
        <v>695</v>
      </c>
    </row>
    <row r="672" spans="1:60" x14ac:dyDescent="0.2">
      <c r="A672" s="3"/>
      <c r="B672" s="4"/>
      <c r="C672" s="190"/>
      <c r="D672" s="6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33" x14ac:dyDescent="0.2">
      <c r="A673" s="3"/>
      <c r="B673" s="4"/>
      <c r="C673" s="190"/>
      <c r="D673" s="6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33" x14ac:dyDescent="0.2">
      <c r="A674" s="284" t="s">
        <v>696</v>
      </c>
      <c r="B674" s="284"/>
      <c r="C674" s="285"/>
      <c r="D674" s="6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33" x14ac:dyDescent="0.2">
      <c r="A675" s="263"/>
      <c r="B675" s="264"/>
      <c r="C675" s="265"/>
      <c r="D675" s="264"/>
      <c r="E675" s="264"/>
      <c r="F675" s="264"/>
      <c r="G675" s="266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AG675" t="s">
        <v>697</v>
      </c>
    </row>
    <row r="676" spans="1:33" x14ac:dyDescent="0.2">
      <c r="A676" s="267"/>
      <c r="B676" s="268"/>
      <c r="C676" s="269"/>
      <c r="D676" s="268"/>
      <c r="E676" s="268"/>
      <c r="F676" s="268"/>
      <c r="G676" s="270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33" x14ac:dyDescent="0.2">
      <c r="A677" s="267"/>
      <c r="B677" s="268"/>
      <c r="C677" s="269"/>
      <c r="D677" s="268"/>
      <c r="E677" s="268"/>
      <c r="F677" s="268"/>
      <c r="G677" s="270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33" x14ac:dyDescent="0.2">
      <c r="A678" s="267"/>
      <c r="B678" s="268"/>
      <c r="C678" s="269"/>
      <c r="D678" s="268"/>
      <c r="E678" s="268"/>
      <c r="F678" s="268"/>
      <c r="G678" s="270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33" x14ac:dyDescent="0.2">
      <c r="A679" s="271"/>
      <c r="B679" s="272"/>
      <c r="C679" s="273"/>
      <c r="D679" s="272"/>
      <c r="E679" s="272"/>
      <c r="F679" s="272"/>
      <c r="G679" s="274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33" x14ac:dyDescent="0.2">
      <c r="A680" s="3"/>
      <c r="B680" s="4"/>
      <c r="C680" s="190"/>
      <c r="D680" s="6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33" x14ac:dyDescent="0.2">
      <c r="C681" s="192"/>
      <c r="D681" s="10"/>
      <c r="AG681" t="s">
        <v>698</v>
      </c>
    </row>
    <row r="682" spans="1:33" x14ac:dyDescent="0.2">
      <c r="D682" s="10"/>
    </row>
    <row r="683" spans="1:33" x14ac:dyDescent="0.2">
      <c r="D683" s="10"/>
    </row>
    <row r="684" spans="1:33" x14ac:dyDescent="0.2">
      <c r="D684" s="10"/>
    </row>
    <row r="685" spans="1:33" x14ac:dyDescent="0.2">
      <c r="D685" s="10"/>
    </row>
    <row r="686" spans="1:33" x14ac:dyDescent="0.2">
      <c r="D686" s="10"/>
    </row>
    <row r="687" spans="1:33" x14ac:dyDescent="0.2">
      <c r="D687" s="10"/>
    </row>
    <row r="688" spans="1:33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</sheetData>
  <mergeCells count="7">
    <mergeCell ref="A675:G679"/>
    <mergeCell ref="C657:G657"/>
    <mergeCell ref="A1:G1"/>
    <mergeCell ref="C2:G2"/>
    <mergeCell ref="C3:G3"/>
    <mergeCell ref="C4:G4"/>
    <mergeCell ref="A674:C67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01B 1250B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01B 1250B Pol'!Názvy_tisku</vt:lpstr>
      <vt:lpstr>oadresa</vt:lpstr>
      <vt:lpstr>Stavba!Objednatel</vt:lpstr>
      <vt:lpstr>Stavba!Objekt</vt:lpstr>
      <vt:lpstr>'SO 01B 1250B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Vladimíra Martiníková</cp:lastModifiedBy>
  <cp:lastPrinted>2019-03-19T12:27:02Z</cp:lastPrinted>
  <dcterms:created xsi:type="dcterms:W3CDTF">2009-04-08T07:15:50Z</dcterms:created>
  <dcterms:modified xsi:type="dcterms:W3CDTF">2020-05-06T10:59:12Z</dcterms:modified>
</cp:coreProperties>
</file>