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X:\01_VZ\01_Verejne_zakazky\03_2021\233_PMA_Koprivnice_Expozice_Zatopek\01_ZD\02_ZD_K_vydani\"/>
    </mc:Choice>
  </mc:AlternateContent>
  <xr:revisionPtr revIDLastSave="0" documentId="13_ncr:81_{28063C94-3CF2-4C61-854F-E1748C4BE132}" xr6:coauthVersionLast="47" xr6:coauthVersionMax="47" xr10:uidLastSave="{00000000-0000-0000-0000-000000000000}"/>
  <bookViews>
    <workbookView xWindow="-108" yWindow="-108" windowWidth="20148" windowHeight="13176" tabRatio="587" xr2:uid="{00000000-000D-0000-FFFF-FFFF00000000}"/>
  </bookViews>
  <sheets>
    <sheet name="EXPOZICE" sheetId="1" r:id="rId1"/>
    <sheet name="List1" sheetId="3" r:id="rId2"/>
    <sheet name="List2" sheetId="2" r:id="rId3"/>
  </sheets>
  <definedNames>
    <definedName name="_xlnm.Print_Area" localSheetId="0">EXPOZICE!$B$2:$J$103</definedName>
    <definedName name="Z_2DFE94BD_1C31_B548_85CF_7634539A7B02_.wvu.PrintArea" localSheetId="0" hidden="1">EXPOZICE!$B$2:$J$103</definedName>
    <definedName name="Z_30CE5215_EB17_4DC3_9C7C_AD122747406F_.wvu.PrintArea" localSheetId="0" hidden="1">EXPOZICE!$B$2:$G$98</definedName>
    <definedName name="Z_3E419157_C573_41BF_AF2F_33C036BE703F_.wvu.PrintArea" localSheetId="0" hidden="1">EXPOZICE!$B$2:$G$98</definedName>
    <definedName name="Z_507F301C_2E3E_4E1F_A35D_0E90815682B8_.wvu.PrintArea" localSheetId="0" hidden="1">EXPOZICE!$B$2:$J$103</definedName>
    <definedName name="Z_EEC59C5B_F5C3_42FE_A03B_6BCB14D6EE2A_.wvu.PrintArea" localSheetId="0" hidden="1">EXPOZICE!$B$2:$J$103</definedName>
  </definedNames>
  <calcPr calcId="191029"/>
  <customWorkbookViews>
    <customWorkbookView name="Mgr. Lukáš Pruška – osobní zobrazení" guid="{EEC59C5B-F5C3-42FE-A03B-6BCB14D6EE2A}" mergeInterval="0" personalView="1" maximized="1" xWindow="-9" yWindow="-9" windowWidth="1679" windowHeight="1098" tabRatio="587" activeSheetId="1" showComments="commIndAndComment"/>
    <customWorkbookView name="User – osobní zobrazení" guid="{507F301C-2E3E-4E1F-A35D-0E90815682B8}" mergeInterval="0" personalView="1" maximized="1" xWindow="-8" yWindow="-8" windowWidth="1936" windowHeight="1056" tabRatio="587" activeSheetId="1"/>
    <customWorkbookView name="Tomáš Skalík – osobní zobrazení" guid="{2DFE94BD-1C31-B548-85CF-7634539A7B02}" mergeInterval="0" personalView="1" maximized="1" xWindow="-460" yWindow="-1415" windowWidth="2560" windowHeight="1415" tabRatio="587" activeSheetId="1" showComments="commIndAndComment"/>
    <customWorkbookView name="Papřok Petr – osobní zobrazení" guid="{3E419157-C573-41BF-AF2F-33C036BE703F}" mergeInterval="0" personalView="1" maximized="1" xWindow="-8" yWindow="-8" windowWidth="1936" windowHeight="1056" tabRatio="587" activeSheetId="1" showComments="commIndAndComment"/>
    <customWorkbookView name="Ivan – osobní zobrazení" guid="{30CE5215-EB17-4DC3-9C7C-AD122747406F}" mergeInterval="0" personalView="1" maximized="1" xWindow="-8" yWindow="-8" windowWidth="1936" windowHeight="1096" tabRatio="587" activeSheetId="1"/>
  </customWorkbookViews>
</workbook>
</file>

<file path=xl/calcChain.xml><?xml version="1.0" encoding="utf-8"?>
<calcChain xmlns="http://schemas.openxmlformats.org/spreadsheetml/2006/main">
  <c r="G84" i="1" l="1"/>
  <c r="H84" i="1" s="1"/>
  <c r="I84" i="1" s="1"/>
  <c r="G91" i="1"/>
  <c r="H91" i="1" s="1"/>
  <c r="I91" i="1" s="1"/>
  <c r="G87" i="1"/>
  <c r="H87" i="1" s="1"/>
  <c r="I87" i="1" s="1"/>
  <c r="G90" i="1"/>
  <c r="H90" i="1" s="1"/>
  <c r="I90" i="1" s="1"/>
  <c r="G89" i="1"/>
  <c r="H89" i="1" s="1"/>
  <c r="I89" i="1" s="1"/>
  <c r="G88" i="1"/>
  <c r="H88" i="1" s="1"/>
  <c r="I88" i="1" s="1"/>
  <c r="G26" i="1" l="1"/>
  <c r="H26" i="1" s="1"/>
  <c r="I26" i="1" s="1"/>
  <c r="G63" i="1"/>
  <c r="H63" i="1" s="1"/>
  <c r="I63" i="1" s="1"/>
  <c r="G83" i="1"/>
  <c r="H83" i="1" s="1"/>
  <c r="I83" i="1" s="1"/>
  <c r="G13" i="1"/>
  <c r="H13" i="1" s="1"/>
  <c r="I13" i="1" s="1"/>
  <c r="G76" i="1"/>
  <c r="H76" i="1" s="1"/>
  <c r="I76" i="1" s="1"/>
  <c r="G82" i="1" l="1"/>
  <c r="H82" i="1" s="1"/>
  <c r="I82" i="1" s="1"/>
  <c r="G81" i="1"/>
  <c r="H81" i="1" s="1"/>
  <c r="I81" i="1" s="1"/>
  <c r="G80" i="1"/>
  <c r="H80" i="1" s="1"/>
  <c r="I80" i="1" s="1"/>
  <c r="G72" i="1" l="1"/>
  <c r="H72" i="1" s="1"/>
  <c r="I72" i="1" s="1"/>
  <c r="G73" i="1"/>
  <c r="H73" i="1" s="1"/>
  <c r="I73" i="1" s="1"/>
  <c r="G74" i="1"/>
  <c r="H74" i="1" s="1"/>
  <c r="I74" i="1" s="1"/>
  <c r="G68" i="1"/>
  <c r="H68" i="1" s="1"/>
  <c r="I68" i="1" s="1"/>
  <c r="G69" i="1"/>
  <c r="H69" i="1" s="1"/>
  <c r="I69" i="1" s="1"/>
  <c r="G70" i="1"/>
  <c r="H70" i="1" s="1"/>
  <c r="I70" i="1" s="1"/>
  <c r="G71" i="1"/>
  <c r="H71" i="1" s="1"/>
  <c r="I71" i="1" s="1"/>
  <c r="G67" i="1"/>
  <c r="H67" i="1" l="1"/>
  <c r="I67" i="1" s="1"/>
  <c r="G9" i="1"/>
  <c r="H9" i="1" s="1"/>
  <c r="I9" i="1" s="1"/>
  <c r="G48" i="1" l="1"/>
  <c r="H48" i="1" s="1"/>
  <c r="I48" i="1" s="1"/>
  <c r="G47" i="1"/>
  <c r="H47" i="1" s="1"/>
  <c r="I47" i="1" s="1"/>
  <c r="G45" i="1"/>
  <c r="H45" i="1" s="1"/>
  <c r="I45" i="1" s="1"/>
  <c r="G51" i="1"/>
  <c r="H51" i="1" s="1"/>
  <c r="I51" i="1" s="1"/>
  <c r="G25" i="1"/>
  <c r="H25" i="1" s="1"/>
  <c r="I25" i="1" s="1"/>
  <c r="G52" i="1" l="1"/>
  <c r="H52" i="1" s="1"/>
  <c r="I52" i="1" s="1"/>
  <c r="G79" i="1" l="1"/>
  <c r="H79" i="1" s="1"/>
  <c r="I79" i="1" s="1"/>
  <c r="G39" i="1"/>
  <c r="H39" i="1" s="1"/>
  <c r="I39" i="1" s="1"/>
  <c r="G38" i="1"/>
  <c r="H38" i="1" s="1"/>
  <c r="I38" i="1" s="1"/>
  <c r="G37" i="1"/>
  <c r="H37" i="1" s="1"/>
  <c r="I37" i="1" s="1"/>
  <c r="G36" i="1"/>
  <c r="H36" i="1" s="1"/>
  <c r="I36" i="1" s="1"/>
  <c r="G33" i="1"/>
  <c r="H33" i="1" s="1"/>
  <c r="I33" i="1" s="1"/>
  <c r="G34" i="1"/>
  <c r="H34" i="1" s="1"/>
  <c r="I34" i="1" s="1"/>
  <c r="G31" i="1" l="1"/>
  <c r="H31" i="1" s="1"/>
  <c r="I31" i="1" s="1"/>
  <c r="G24" i="1"/>
  <c r="H24" i="1" s="1"/>
  <c r="I24" i="1" s="1"/>
  <c r="G23" i="1"/>
  <c r="H23" i="1" s="1"/>
  <c r="I23" i="1" s="1"/>
  <c r="G22" i="1"/>
  <c r="H22" i="1" s="1"/>
  <c r="I22" i="1" s="1"/>
  <c r="G21" i="1"/>
  <c r="H21" i="1" s="1"/>
  <c r="I21" i="1" s="1"/>
  <c r="G20" i="1"/>
  <c r="H20" i="1" s="1"/>
  <c r="I20" i="1" s="1"/>
  <c r="G19" i="1"/>
  <c r="H19" i="1" s="1"/>
  <c r="I19" i="1" s="1"/>
  <c r="G17" i="1"/>
  <c r="H17" i="1" s="1"/>
  <c r="I17" i="1" s="1"/>
  <c r="G16" i="1"/>
  <c r="H16" i="1" s="1"/>
  <c r="I16" i="1" s="1"/>
  <c r="G18" i="1"/>
  <c r="H18" i="1" s="1"/>
  <c r="I18" i="1" s="1"/>
  <c r="G15" i="1"/>
  <c r="H15" i="1" s="1"/>
  <c r="I15" i="1" s="1"/>
  <c r="G14" i="1" l="1"/>
  <c r="H14" i="1" s="1"/>
  <c r="I14" i="1" s="1"/>
  <c r="G97" i="1" l="1"/>
  <c r="H97" i="1" s="1"/>
  <c r="I97" i="1" s="1"/>
  <c r="G92" i="1"/>
  <c r="G86" i="1" s="1"/>
  <c r="G85" i="1"/>
  <c r="H85" i="1" s="1"/>
  <c r="I85" i="1" s="1"/>
  <c r="G78" i="1"/>
  <c r="H78" i="1" s="1"/>
  <c r="I78" i="1" s="1"/>
  <c r="G77" i="1"/>
  <c r="H77" i="1" s="1"/>
  <c r="I77" i="1" s="1"/>
  <c r="H92" i="1" l="1"/>
  <c r="I92" i="1" s="1"/>
  <c r="H86" i="1"/>
  <c r="I86" i="1" s="1"/>
  <c r="G75" i="1"/>
  <c r="H75" i="1" s="1"/>
  <c r="I75" i="1" s="1"/>
  <c r="G62" i="1"/>
  <c r="H62" i="1" s="1"/>
  <c r="I62" i="1" s="1"/>
  <c r="G61" i="1"/>
  <c r="G65" i="1"/>
  <c r="H65" i="1" s="1"/>
  <c r="I65" i="1" s="1"/>
  <c r="G58" i="1"/>
  <c r="H58" i="1" s="1"/>
  <c r="I58" i="1" s="1"/>
  <c r="G59" i="1"/>
  <c r="H59" i="1" s="1"/>
  <c r="I59" i="1" s="1"/>
  <c r="G56" i="1"/>
  <c r="H56" i="1" s="1"/>
  <c r="I56" i="1" s="1"/>
  <c r="G54" i="1"/>
  <c r="H54" i="1" s="1"/>
  <c r="I54" i="1" s="1"/>
  <c r="G50" i="1"/>
  <c r="H50" i="1" s="1"/>
  <c r="I50" i="1" s="1"/>
  <c r="G49" i="1"/>
  <c r="H49" i="1" s="1"/>
  <c r="I49" i="1" s="1"/>
  <c r="G46" i="1"/>
  <c r="H46" i="1" s="1"/>
  <c r="I46" i="1" s="1"/>
  <c r="G44" i="1"/>
  <c r="H44" i="1" s="1"/>
  <c r="I44" i="1" s="1"/>
  <c r="G43" i="1"/>
  <c r="H43" i="1" s="1"/>
  <c r="I43" i="1" s="1"/>
  <c r="G42" i="1"/>
  <c r="H42" i="1" s="1"/>
  <c r="I42" i="1" s="1"/>
  <c r="G41" i="1"/>
  <c r="H41" i="1" s="1"/>
  <c r="I41" i="1" s="1"/>
  <c r="G35" i="1"/>
  <c r="H35" i="1" s="1"/>
  <c r="I35" i="1" s="1"/>
  <c r="G32" i="1"/>
  <c r="H32" i="1" s="1"/>
  <c r="I32" i="1" s="1"/>
  <c r="G66" i="1" l="1"/>
  <c r="H66" i="1" s="1"/>
  <c r="I66" i="1" s="1"/>
  <c r="H61" i="1"/>
  <c r="I61" i="1" s="1"/>
  <c r="G53" i="1"/>
  <c r="H53" i="1" s="1"/>
  <c r="I53" i="1" s="1"/>
  <c r="G40" i="1"/>
  <c r="G30" i="1"/>
  <c r="H30" i="1" s="1"/>
  <c r="I30" i="1" s="1"/>
  <c r="G29" i="1"/>
  <c r="G28" i="1" l="1"/>
  <c r="H29" i="1"/>
  <c r="I29" i="1" s="1"/>
  <c r="H28" i="1" l="1"/>
  <c r="I28" i="1" s="1"/>
  <c r="G10" i="1"/>
  <c r="H10" i="1" s="1"/>
  <c r="I10" i="1" s="1"/>
  <c r="G8" i="1"/>
  <c r="H8" i="1" s="1"/>
  <c r="I8" i="1" s="1"/>
  <c r="G7" i="1"/>
  <c r="H7" i="1" l="1"/>
  <c r="I7" i="1" s="1"/>
  <c r="G6" i="1"/>
  <c r="H6" i="1" l="1"/>
  <c r="I6" i="1" s="1"/>
  <c r="G64" i="1"/>
  <c r="G94" i="1"/>
  <c r="H94" i="1" s="1"/>
  <c r="I94" i="1" s="1"/>
  <c r="G95" i="1"/>
  <c r="G96" i="1"/>
  <c r="H96" i="1" s="1"/>
  <c r="I96" i="1" s="1"/>
  <c r="G12" i="1"/>
  <c r="G27" i="1"/>
  <c r="H27" i="1" s="1"/>
  <c r="I27" i="1" s="1"/>
  <c r="H40" i="1"/>
  <c r="I40" i="1" s="1"/>
  <c r="G57" i="1"/>
  <c r="G11" i="1" l="1"/>
  <c r="H95" i="1"/>
  <c r="I95" i="1" s="1"/>
  <c r="G93" i="1"/>
  <c r="H57" i="1"/>
  <c r="I57" i="1" s="1"/>
  <c r="G55" i="1"/>
  <c r="H55" i="1" s="1"/>
  <c r="I55" i="1" s="1"/>
  <c r="H64" i="1"/>
  <c r="I64" i="1" s="1"/>
  <c r="G60" i="1"/>
  <c r="H60" i="1" s="1"/>
  <c r="I60" i="1" s="1"/>
  <c r="H12" i="1"/>
  <c r="I12" i="1" s="1"/>
  <c r="H11" i="1" l="1"/>
  <c r="I11" i="1" s="1"/>
  <c r="G98" i="1"/>
  <c r="H98" i="1" s="1"/>
  <c r="I98" i="1" s="1"/>
  <c r="H93" i="1"/>
  <c r="I93" i="1" s="1"/>
</calcChain>
</file>

<file path=xl/sharedStrings.xml><?xml version="1.0" encoding="utf-8"?>
<sst xmlns="http://schemas.openxmlformats.org/spreadsheetml/2006/main" count="338" uniqueCount="258">
  <si>
    <t>číslo položky</t>
  </si>
  <si>
    <t>položka</t>
  </si>
  <si>
    <t>měrná jednotka</t>
  </si>
  <si>
    <t>množství</t>
  </si>
  <si>
    <t>2.1.</t>
  </si>
  <si>
    <t>2.2.</t>
  </si>
  <si>
    <t>1.2.</t>
  </si>
  <si>
    <t>2.3.</t>
  </si>
  <si>
    <t>cena za jednotku (v Kč)</t>
  </si>
  <si>
    <t>cena celkem (v Kč)</t>
  </si>
  <si>
    <t>komplet</t>
  </si>
  <si>
    <t>1.1.</t>
  </si>
  <si>
    <t>1.3.</t>
  </si>
  <si>
    <r>
      <t>Instalační práce -</t>
    </r>
    <r>
      <rPr>
        <sz val="11"/>
        <rFont val="Calibri"/>
        <family val="2"/>
        <scheme val="minor"/>
      </rPr>
      <t xml:space="preserve"> vybudování prostoru expozice, Instalace výstavy, instalace sbírkových předmětů, infografiky a popisek </t>
    </r>
  </si>
  <si>
    <r>
      <t xml:space="preserve">Deinstalace - </t>
    </r>
    <r>
      <rPr>
        <sz val="11"/>
        <rFont val="Calibri"/>
        <family val="2"/>
        <scheme val="minor"/>
      </rPr>
      <t>odinstalování stávající expozice</t>
    </r>
  </si>
  <si>
    <t>Celkové náklady</t>
  </si>
  <si>
    <r>
      <t xml:space="preserve">Dokumentace - </t>
    </r>
    <r>
      <rPr>
        <sz val="11"/>
        <rFont val="Calibri"/>
        <family val="2"/>
        <scheme val="minor"/>
      </rPr>
      <t>dokumentace skutečného prvedení, manuál expozice pro kutátory</t>
    </r>
  </si>
  <si>
    <t>DPH (v Kč)</t>
  </si>
  <si>
    <t>cena s DPH (v Kč)</t>
  </si>
  <si>
    <t>označení prvku v půdorysu či knize prvků</t>
  </si>
  <si>
    <t xml:space="preserve">1. </t>
  </si>
  <si>
    <t>Elektroinstalace</t>
  </si>
  <si>
    <t>2.</t>
  </si>
  <si>
    <t>ks</t>
  </si>
  <si>
    <t xml:space="preserve">Studie proveditelnosti projektu „Vytvoření muzejní expozice Dany a Emila Zátopkových v Šustalově vile v Kopřivnici." </t>
  </si>
  <si>
    <t>3.1.</t>
  </si>
  <si>
    <t>3.</t>
  </si>
  <si>
    <t>Expoziční mobiliář</t>
  </si>
  <si>
    <t>3.2.</t>
  </si>
  <si>
    <t>3.3.</t>
  </si>
  <si>
    <t>3.4.</t>
  </si>
  <si>
    <t>3.5.</t>
  </si>
  <si>
    <r>
      <t xml:space="preserve">Mobiliář a nábytek dalšího vybavení - </t>
    </r>
    <r>
      <rPr>
        <sz val="11"/>
        <rFont val="Calibri"/>
        <family val="2"/>
        <scheme val="minor"/>
      </rPr>
      <t>mobiliář recepce, mobiliář  uživatelský</t>
    </r>
  </si>
  <si>
    <t>4.</t>
  </si>
  <si>
    <t>4.1.</t>
  </si>
  <si>
    <t>4.2.</t>
  </si>
  <si>
    <t>4.3.</t>
  </si>
  <si>
    <t>4.4.</t>
  </si>
  <si>
    <t>4.5.</t>
  </si>
  <si>
    <t>4.6.</t>
  </si>
  <si>
    <t xml:space="preserve">ks </t>
  </si>
  <si>
    <t>4.7.</t>
  </si>
  <si>
    <t>4.8.</t>
  </si>
  <si>
    <t>5.</t>
  </si>
  <si>
    <t>Grafika a preprint</t>
  </si>
  <si>
    <t>5.1.</t>
  </si>
  <si>
    <t>6.</t>
  </si>
  <si>
    <t>Infografika tisk</t>
  </si>
  <si>
    <t>6.1.</t>
  </si>
  <si>
    <t>polepy s plošným potiskem (PE)</t>
  </si>
  <si>
    <t>soubor</t>
  </si>
  <si>
    <t>m2</t>
  </si>
  <si>
    <t>6.2.</t>
  </si>
  <si>
    <t>6.3.</t>
  </si>
  <si>
    <t>6.4.</t>
  </si>
  <si>
    <t>7.</t>
  </si>
  <si>
    <r>
      <rPr>
        <b/>
        <sz val="11"/>
        <rFont val="Calibri"/>
        <family val="2"/>
        <scheme val="minor"/>
      </rPr>
      <t>PE polepy jako popisky</t>
    </r>
    <r>
      <rPr>
        <sz val="11"/>
        <rFont val="Calibri"/>
        <family val="2"/>
        <scheme val="minor"/>
      </rPr>
      <t xml:space="preserve"> - částečně transparentní folie</t>
    </r>
  </si>
  <si>
    <r>
      <rPr>
        <b/>
        <sz val="11"/>
        <rFont val="Calibri"/>
        <family val="2"/>
        <scheme val="minor"/>
      </rPr>
      <t>honoráře pro zpracovatele,</t>
    </r>
    <r>
      <rPr>
        <sz val="11"/>
        <rFont val="Calibri"/>
        <family val="2"/>
        <scheme val="minor"/>
      </rPr>
      <t xml:space="preserve"> odborná garance</t>
    </r>
  </si>
  <si>
    <t>7.1.</t>
  </si>
  <si>
    <t>hod.</t>
  </si>
  <si>
    <t>7.2.</t>
  </si>
  <si>
    <t>7.3.</t>
  </si>
  <si>
    <r>
      <rPr>
        <b/>
        <sz val="11"/>
        <rFont val="Calibri"/>
        <family val="2"/>
        <charset val="238"/>
        <scheme val="minor"/>
      </rPr>
      <t>Jazyková korektura textů</t>
    </r>
    <r>
      <rPr>
        <sz val="11"/>
        <rFont val="Calibri"/>
        <family val="2"/>
        <charset val="238"/>
        <scheme val="minor"/>
      </rPr>
      <t xml:space="preserve"> - český, anglický, německý (zahrnuje tištěný průvodce i celopu expozici)</t>
    </r>
  </si>
  <si>
    <t>7.4.</t>
  </si>
  <si>
    <t xml:space="preserve">Tištěný průvodce expozicí </t>
  </si>
  <si>
    <t>NS</t>
  </si>
  <si>
    <t>8.</t>
  </si>
  <si>
    <t xml:space="preserve">Interaktivní prvky </t>
  </si>
  <si>
    <t>8.1.</t>
  </si>
  <si>
    <r>
      <t xml:space="preserve">Audiovizuální - multimediální technika </t>
    </r>
    <r>
      <rPr>
        <sz val="11"/>
        <rFont val="Calibri"/>
        <family val="2"/>
        <scheme val="minor"/>
      </rPr>
      <t>- repro, projektory, displeje</t>
    </r>
  </si>
  <si>
    <t>9.</t>
  </si>
  <si>
    <t>9.1.</t>
  </si>
  <si>
    <t>9.2.</t>
  </si>
  <si>
    <t>9.3.</t>
  </si>
  <si>
    <t>9.4.</t>
  </si>
  <si>
    <t>10.</t>
  </si>
  <si>
    <t>Audiovizuální - multimediální obsah</t>
  </si>
  <si>
    <t>10.1.</t>
  </si>
  <si>
    <t>Deinstalace, instalace, dokumentace, režije</t>
  </si>
  <si>
    <t>11.</t>
  </si>
  <si>
    <t>11.1.</t>
  </si>
  <si>
    <t>11.2.</t>
  </si>
  <si>
    <t>11.3.</t>
  </si>
  <si>
    <t>11.4.</t>
  </si>
  <si>
    <t>Zaškolení obsluhy a personálu</t>
  </si>
  <si>
    <t>2.4.</t>
  </si>
  <si>
    <t>2.5.</t>
  </si>
  <si>
    <t>2.6.</t>
  </si>
  <si>
    <t>2.7.</t>
  </si>
  <si>
    <t>VD1</t>
  </si>
  <si>
    <t>2.8.</t>
  </si>
  <si>
    <t>2.9.</t>
  </si>
  <si>
    <t>VA9</t>
  </si>
  <si>
    <t>VA8</t>
  </si>
  <si>
    <t>VA10</t>
  </si>
  <si>
    <t>VA11</t>
  </si>
  <si>
    <t>3.6.</t>
  </si>
  <si>
    <t>3.7.</t>
  </si>
  <si>
    <t>3.8.</t>
  </si>
  <si>
    <t>3.9.</t>
  </si>
  <si>
    <t>3.10.</t>
  </si>
  <si>
    <t>3.11.</t>
  </si>
  <si>
    <r>
      <t xml:space="preserve">Displej </t>
    </r>
    <r>
      <rPr>
        <sz val="11"/>
        <rFont val="Calibri"/>
        <family val="2"/>
        <scheme val="minor"/>
      </rPr>
      <t>- Velkoformátový  86" (218,44 cm) displej, minimální požadavky: 4K Ultra HD alespoň 3840 × 2160, VA, 16:9, min. kontrast 1200:1, HDMI 1.4, VGA, USB, repro
Může být zapnutý 16 hodin denně 7 dní v týdnu 
Osazený HDMI, VGA i LAN vstupy USB přehrávač podporuje velké množství formátů,</t>
    </r>
  </si>
  <si>
    <t>9.5.</t>
  </si>
  <si>
    <t>4.9.</t>
  </si>
  <si>
    <r>
      <t xml:space="preserve">Atypická vitrína 50 x 50 x 220 cm 
</t>
    </r>
    <r>
      <rPr>
        <sz val="11"/>
        <rFont val="Calibri"/>
        <family val="2"/>
        <scheme val="minor"/>
      </rPr>
      <t>Popis vitríny: viz popis vitríny 2.3.</t>
    </r>
  </si>
  <si>
    <t>VA 1-2</t>
  </si>
  <si>
    <t>VA 6</t>
  </si>
  <si>
    <r>
      <t xml:space="preserve">Atypická vitrína 40 x 40 x 70 cm 
</t>
    </r>
    <r>
      <rPr>
        <sz val="11"/>
        <rFont val="Calibri"/>
        <family val="2"/>
        <scheme val="minor"/>
      </rPr>
      <t>Popis vitríny: viz popis vitríny 2.3.</t>
    </r>
  </si>
  <si>
    <t>VA 3</t>
  </si>
  <si>
    <t>VA 4-5</t>
  </si>
  <si>
    <t>VD2</t>
  </si>
  <si>
    <t>2.10.</t>
  </si>
  <si>
    <t>2.11.</t>
  </si>
  <si>
    <t>2.12.</t>
  </si>
  <si>
    <t>AVT 1</t>
  </si>
  <si>
    <t>EXPP 3</t>
  </si>
  <si>
    <t>EXPP 2</t>
  </si>
  <si>
    <t>EXPP 4</t>
  </si>
  <si>
    <t>EXPP 5</t>
  </si>
  <si>
    <t>EXPP 6</t>
  </si>
  <si>
    <t>EXPP 7</t>
  </si>
  <si>
    <t>EXPP 8</t>
  </si>
  <si>
    <t>EXPP 9</t>
  </si>
  <si>
    <t>EXPP 10</t>
  </si>
  <si>
    <t>AVT 3</t>
  </si>
  <si>
    <t>AVT 4</t>
  </si>
  <si>
    <t>AVT 5</t>
  </si>
  <si>
    <t>VA12, VA13</t>
  </si>
  <si>
    <t>2.13.</t>
  </si>
  <si>
    <t>2.14.</t>
  </si>
  <si>
    <t>4.10.</t>
  </si>
  <si>
    <t>4.11.</t>
  </si>
  <si>
    <t>MOB 1</t>
  </si>
  <si>
    <t>MOB 2</t>
  </si>
  <si>
    <t>MOB 3</t>
  </si>
  <si>
    <t>MOB 4</t>
  </si>
  <si>
    <t>MOB 5</t>
  </si>
  <si>
    <t>MOB 6</t>
  </si>
  <si>
    <t>MOB 7</t>
  </si>
  <si>
    <t>MOB 8</t>
  </si>
  <si>
    <t>MOB 9</t>
  </si>
  <si>
    <t>MOB 10</t>
  </si>
  <si>
    <t>MOB 11</t>
  </si>
  <si>
    <t>4.12.</t>
  </si>
  <si>
    <t>MOB 12</t>
  </si>
  <si>
    <r>
      <t xml:space="preserve">Vybavení recepce - pokladní recepční pult - stolařský ponk, </t>
    </r>
    <r>
      <rPr>
        <sz val="11"/>
        <rFont val="Calibri"/>
        <family val="2"/>
        <scheme val="minor"/>
      </rPr>
      <t>rozměry cca 170 x 65 cm</t>
    </r>
  </si>
  <si>
    <r>
      <t xml:space="preserve">Vybavení recepce - </t>
    </r>
    <r>
      <rPr>
        <sz val="11"/>
        <rFont val="Calibri"/>
        <family val="2"/>
        <scheme val="minor"/>
      </rPr>
      <t>kuchyňská židle stará</t>
    </r>
  </si>
  <si>
    <t>1.4.</t>
  </si>
  <si>
    <r>
      <rPr>
        <b/>
        <sz val="11"/>
        <rFont val="Calibri"/>
        <family val="2"/>
        <scheme val="minor"/>
      </rPr>
      <t>Expoziční scénické osvětlení:</t>
    </r>
    <r>
      <rPr>
        <sz val="11"/>
        <rFont val="Calibri"/>
        <family val="2"/>
        <scheme val="minor"/>
      </rPr>
      <t xml:space="preserve"> nosná lišta pro lištová svítidla s elektrickým vedením 5x2, barva černá, hliník, komplet včetně nosných členů lišty, včetně koncovek, spojek a kabelů k propojení na přípojný bod ve stavbě</t>
    </r>
  </si>
  <si>
    <r>
      <rPr>
        <b/>
        <sz val="11"/>
        <rFont val="Calibri"/>
        <family val="2"/>
        <scheme val="minor"/>
      </rPr>
      <t>Expoziční scénické osvětlení:</t>
    </r>
    <r>
      <rPr>
        <sz val="11"/>
        <rFont val="Calibri"/>
        <family val="2"/>
        <scheme val="minor"/>
      </rPr>
      <t xml:space="preserve"> 3f lištové svítidlo s rotačně symetrickou optikou pro expoziční nasvětlení. Úzký úhel vyzařování (možnost změny příslušenstvím). Kryt zářiče z výtlačně lisovaného hliníku. Černá barva.Čelní prstenec slouží k uchycení příslušenství (optika, ochrané sklo, voštinový rastr)
Zrcadlový reflektor z polykarbonátu, povrstvený hliníkovým nápraškem, vysoký lesk, bez duhování
Životnost: 50000 hod při 80 % světelného toku
Účinnost svítidla: min 83 lm/W, Teplota chromatičnosti 4000K. Světelný výkon min 2100lm. Konstrukce svítidla e zabudovaným driverem v těle zářiče. Vybaveno DALI předřadníkem nebo možností ovládání přes bluetooth.</t>
    </r>
  </si>
  <si>
    <r>
      <rPr>
        <b/>
        <sz val="11"/>
        <rFont val="Calibri"/>
        <family val="2"/>
        <scheme val="minor"/>
      </rPr>
      <t>Expoziční scénické osvětlení:</t>
    </r>
    <r>
      <rPr>
        <sz val="11"/>
        <rFont val="Calibri"/>
        <family val="2"/>
        <scheme val="minor"/>
      </rPr>
      <t xml:space="preserve"> 3f lištové svítidlo s rotačně symetrickou optikou pro expoziční nasvětlení. Široký úhel vyzařování (možnost změny příslušenstvím). Kryt zářiče z výtlačně lisovaného hliníku. Černá barva.
Zrcadlový reflektor z polykarbonátu, povrstvený hliníkovým nápraškem, vysoký lesk, bez duhování
Životnost: 50000 hod při 80 % světelného toku
Účinnost svítidla: min 83 lm/W, Teplota chromatičnosti 4000K. Světelný výkon min 2100lm. Vybaveno DALI předřadníkem.Pro zabránění rozptýleného světla jsou čočky a clony integrovány v pouzdře reflektoru. Zaostření přes čočku objektivu</t>
    </r>
  </si>
  <si>
    <t>bm</t>
  </si>
  <si>
    <t>IG</t>
  </si>
  <si>
    <t>8.2.</t>
  </si>
  <si>
    <r>
      <t xml:space="preserve">Multimediální přehrávač 
</t>
    </r>
    <r>
      <rPr>
        <sz val="11"/>
        <rFont val="Calibri"/>
        <family val="2"/>
        <scheme val="minor"/>
      </rPr>
      <t>Síťový full HD  player pro přehrávání médií s řízením pomocí  TCP/IP. Player určený jako zdroj videosignálu  . Pro uložení AV je využito SD karty.  Výstup HDMI + analog audio. Player určen pro provoz 24/7</t>
    </r>
  </si>
  <si>
    <r>
      <rPr>
        <b/>
        <sz val="11"/>
        <rFont val="Calibri"/>
        <family val="2"/>
        <scheme val="minor"/>
      </rPr>
      <t>Místa v Kopřivnici</t>
    </r>
    <r>
      <rPr>
        <sz val="11"/>
        <rFont val="Calibri"/>
        <family val="2"/>
        <charset val="238"/>
        <scheme val="minor"/>
      </rPr>
      <t xml:space="preserve"> - odklápěcí destičky - otevírací okénka, na čelní straně písmeno z abecedy související s místem na mapě, zadní strana destičky po otevření uvádí textovou popisku, plocha pod ní -  fotka daného místa v mapě. (MDF lakovaná, skryté odolné panty na horní straně destiček)</t>
    </r>
  </si>
  <si>
    <r>
      <rPr>
        <b/>
        <sz val="11"/>
        <rFont val="Calibri"/>
        <family val="2"/>
        <scheme val="minor"/>
      </rPr>
      <t>Místa ve světě</t>
    </r>
    <r>
      <rPr>
        <sz val="11"/>
        <rFont val="Calibri"/>
        <family val="2"/>
        <charset val="238"/>
        <scheme val="minor"/>
      </rPr>
      <t xml:space="preserve"> - odklápěcí destičky - otevírací okénka, na čelní straně písmeno z abecedy související s místem na mapě, zadní strana destičky po otevření uvádí textovou popisku, plocha pod ní -  fotka daného místa v mapě. (MDF lakovaná, skryté odolné panty na horní straně destiček)</t>
    </r>
  </si>
  <si>
    <t xml:space="preserve">IP 1 </t>
  </si>
  <si>
    <t>8.3.</t>
  </si>
  <si>
    <r>
      <rPr>
        <b/>
        <sz val="11"/>
        <rFont val="Calibri"/>
        <family val="2"/>
        <scheme val="minor"/>
      </rPr>
      <t xml:space="preserve">Postav atletický stadion, zjisti délku trati na stadionu, </t>
    </r>
    <r>
      <rPr>
        <sz val="11"/>
        <rFont val="Calibri"/>
        <family val="2"/>
        <scheme val="minor"/>
      </rPr>
      <t xml:space="preserve">magnetická tabule, čtverce s grafikou, rozřezanou na prvky - díly. Po poskládánií oválu a sportovišť bude také čitelný text popisků s údaji o rozměrech a parametrech stadionu. </t>
    </r>
  </si>
  <si>
    <t>8.4.</t>
  </si>
  <si>
    <t>8.5.</t>
  </si>
  <si>
    <t>8.6.</t>
  </si>
  <si>
    <t>8.7.</t>
  </si>
  <si>
    <t>8.8.</t>
  </si>
  <si>
    <r>
      <rPr>
        <b/>
        <sz val="11"/>
        <rFont val="Calibri"/>
        <family val="2"/>
        <scheme val="minor"/>
      </rPr>
      <t xml:space="preserve">Jak rychle kdo běží </t>
    </r>
    <r>
      <rPr>
        <sz val="11"/>
        <rFont val="Calibri"/>
        <family val="2"/>
        <scheme val="minor"/>
      </rPr>
      <t>- Vnější časový kruh a vnitřní kruh srychlostními údaji spojený. Střední šedý kruh s piktogramy se samostatně otáčí. Přiřazením příslušné rychlosti k piktogramu se dozvíme jakou rychlostí zvíře či běžec EZ se pohybuje. Tu je provázanost na interaktivní panel P5, který nám určuje čas na základě vzdálenosti.</t>
    </r>
  </si>
  <si>
    <r>
      <rPr>
        <b/>
        <sz val="11"/>
        <rFont val="Calibri"/>
        <family val="2"/>
        <scheme val="minor"/>
      </rPr>
      <t xml:space="preserve">Kolik kdo uběhne </t>
    </r>
    <r>
      <rPr>
        <sz val="11"/>
        <rFont val="Calibri"/>
        <family val="2"/>
        <scheme val="minor"/>
      </rPr>
      <t xml:space="preserve">- Posuvný kříž pohybující se po mechanické horizontální  a vertikální lati/ose, pro  vyhodnocení správné hodnoty. </t>
    </r>
  </si>
  <si>
    <r>
      <rPr>
        <b/>
        <sz val="11"/>
        <rFont val="Calibri"/>
        <family val="2"/>
        <scheme val="minor"/>
      </rPr>
      <t>Natočili...</t>
    </r>
    <r>
      <rPr>
        <sz val="11"/>
        <rFont val="Calibri"/>
        <family val="2"/>
        <scheme val="minor"/>
      </rPr>
      <t xml:space="preserve"> Interaktivní dotykový panel . Graficky potištěná plocha s kapacitními snímači na zadní straně v místech zvýrazněných slov, tato zvýrazněná slova se nacházejí na různých místech expozice a vážou se ke konkrétním hlasovým komentářům, které je možno slyšet zde v tomto interaktivním prvku. </t>
    </r>
  </si>
  <si>
    <r>
      <rPr>
        <b/>
        <sz val="11"/>
        <rFont val="Calibri"/>
        <family val="2"/>
        <scheme val="minor"/>
      </rPr>
      <t>Vyfotili...</t>
    </r>
    <r>
      <rPr>
        <sz val="11"/>
        <rFont val="Calibri"/>
        <family val="2"/>
        <scheme val="minor"/>
      </rPr>
      <t xml:space="preserve"> Interaktvní hra s fotografiemi v přihrádkách jsou volně zasunuté desky do "kartotéky", principem hry je vytahovat fotky a vracet je nazpět do kartotéky, ale pokud možno ve správném časovém pořadí.  čelní strana bez označení, jedna stana obsahuje historický snímek, datum pořízení, místo pořízení, zadní strana obsahuje krátký příběh vážící se k dané konkrétní fotografii. Jsou zde fotografie od narozeni do smrti EZ. </t>
    </r>
  </si>
  <si>
    <t>IP 2</t>
  </si>
  <si>
    <t>IP 3</t>
  </si>
  <si>
    <t>IP 4</t>
  </si>
  <si>
    <t>IP 5</t>
  </si>
  <si>
    <t>IP 6</t>
  </si>
  <si>
    <t>IP 7</t>
  </si>
  <si>
    <r>
      <rPr>
        <b/>
        <sz val="11"/>
        <rFont val="Calibri"/>
        <family val="2"/>
        <scheme val="minor"/>
      </rPr>
      <t>Napsali...</t>
    </r>
    <r>
      <rPr>
        <sz val="11"/>
        <rFont val="Calibri"/>
        <family val="2"/>
        <scheme val="minor"/>
      </rPr>
      <t xml:space="preserve"> Interaktivní dotyková obrazovka - slideshou skenovaných článků o EZ. Možnost zastavit slideshow a čist konkrétní článek. Další možnosti - přiblížit, listovat články,</t>
    </r>
  </si>
  <si>
    <t>EXPP 1</t>
  </si>
  <si>
    <r>
      <t xml:space="preserve">Vstupní úvodní prosvětlený fotopanel, </t>
    </r>
    <r>
      <rPr>
        <sz val="11"/>
        <rFont val="Calibri"/>
        <family val="2"/>
        <scheme val="minor"/>
      </rPr>
      <t>výška 330 cm, šířka 180 cm tloušťka 20  cm, sklo ESG 10 mm s PE polepem s potiskem, LED komponenty celoplošného prosvětlení s ovládáním. Komplet cvčetně montáže a elektrorevize.</t>
    </r>
  </si>
  <si>
    <r>
      <t xml:space="preserve">Vstupní úvodní tunel - </t>
    </r>
    <r>
      <rPr>
        <sz val="11"/>
        <rFont val="Calibri"/>
        <family val="2"/>
        <scheme val="minor"/>
      </rPr>
      <t>SDK konstrukce viz výkres ZATOPEK KOPRIVNICE-AC_TechScenar_VSTUPNI TUNEL_zatopek</t>
    </r>
    <r>
      <rPr>
        <b/>
        <sz val="11"/>
        <rFont val="Calibri"/>
        <family val="2"/>
        <charset val="238"/>
        <scheme val="minor"/>
      </rPr>
      <t xml:space="preserve">, </t>
    </r>
    <r>
      <rPr>
        <sz val="11"/>
        <rFont val="Calibri"/>
        <family val="2"/>
        <scheme val="minor"/>
      </rPr>
      <t>včetně zasklaní úvodního prosvětleného fotopanelu výška 330 cm, šířka 180 cm tloušťka 20  cm, sklo ESG 10 mm s PE polepem s potiskem</t>
    </r>
  </si>
  <si>
    <r>
      <t xml:space="preserve">Osvětlení v rámci úvodní prosvětleného vstupního  fotopanelu, </t>
    </r>
    <r>
      <rPr>
        <sz val="11"/>
        <rFont val="Calibri"/>
        <family val="2"/>
        <scheme val="minor"/>
      </rPr>
      <t>výška cca 330 cm, šířka cca 180 cm tloušťka 20  cm, , LED komponenty celoplošného prosvětlení s ovládáním. Komplet včetně montáže a elektrorevize. Osvětlení zajišťuje LED pásek 13W/m 24V CRI98 IP20 - Teplota chromatičnosti (K) : Denní bílá</t>
    </r>
    <r>
      <rPr>
        <b/>
        <sz val="11"/>
        <rFont val="Calibri"/>
        <family val="2"/>
        <charset val="238"/>
        <scheme val="minor"/>
      </rPr>
      <t>, (</t>
    </r>
    <r>
      <rPr>
        <sz val="11"/>
        <rFont val="Calibri"/>
        <family val="2"/>
        <scheme val="minor"/>
      </rPr>
      <t>viz samostatný výkres AVT 1)</t>
    </r>
  </si>
  <si>
    <t>9.6.</t>
  </si>
  <si>
    <t>9.7.</t>
  </si>
  <si>
    <r>
      <t xml:space="preserve">Stereofonní ozvučení
</t>
    </r>
    <r>
      <rPr>
        <sz val="11"/>
        <rFont val="Calibri"/>
        <family val="2"/>
        <scheme val="minor"/>
      </rPr>
      <t>Výstup alespoň 150 W, citlivost min.99 dB/1m/1W, zesilovač</t>
    </r>
  </si>
  <si>
    <t>9.8.</t>
  </si>
  <si>
    <r>
      <t xml:space="preserve">Pohybové čidlo </t>
    </r>
    <r>
      <rPr>
        <sz val="11"/>
        <rFont val="Calibri"/>
        <family val="2"/>
        <scheme val="minor"/>
      </rPr>
      <t>- PIR senzor pohybu umožňující po detekci návštěvníka spustit multimediální prvek, audiovizuální techniku, osvětlení a pod.</t>
    </r>
  </si>
  <si>
    <t>AVT 1, AVT2</t>
  </si>
  <si>
    <r>
      <t xml:space="preserve">Projektor, </t>
    </r>
    <r>
      <rPr>
        <sz val="11"/>
        <rFont val="Calibri"/>
        <family val="2"/>
        <scheme val="minor"/>
      </rPr>
      <t>Minimální požadavky:
Projektor DLP laser, 4K Ultra HD, 3840 × 2160, 16:9, 3D, svítivost 5000 ANSI lm, kontrast 2000000:1, USB, LAN,</t>
    </r>
  </si>
  <si>
    <r>
      <t xml:space="preserve">Držák projektoru </t>
    </r>
    <r>
      <rPr>
        <sz val="11"/>
        <rFont val="Calibri"/>
        <family val="2"/>
        <scheme val="minor"/>
      </rPr>
      <t>podle dispozic expozice s možností nastavení výchozí polohy projektoru ve třech osách.Kalkulovaná projekční vzdálenost 622mm.</t>
    </r>
  </si>
  <si>
    <r>
      <t xml:space="preserve">Atypická vitrína Dioramatická VD2
Popis vitríny:
</t>
    </r>
    <r>
      <rPr>
        <sz val="11"/>
        <rFont val="Calibri"/>
        <family val="2"/>
        <scheme val="minor"/>
      </rPr>
      <t>Skleněná výstavní vitrína na soklu,
1 x snadno otvíravá - odnímatelná stěna,
Výška skleněné části: 1800 mm,
Výška spodního soklu: 100 mm,
Výška půdy: 100 mm,
Sklo: ESG kalené sklo float 6 mm,
Skla opatřena těsněním proti  pronikání prachu,
Opracování skla: hrany broušené a leštěné,
Dno a stěny: MDF 18 mm, lakovaná RAL,
Osvětlení: LED zapuštěné ve v stropním panelu, stmívatelné, 4000-4500K, elektronický napájecí zdroj , potenciometr  + přívodní napájecí kabel 230V</t>
    </r>
  </si>
  <si>
    <r>
      <t xml:space="preserve">Atypická vitrína Dioramatická VA8
Popis vitríny:
</t>
    </r>
    <r>
      <rPr>
        <sz val="11"/>
        <rFont val="Calibri"/>
        <family val="2"/>
        <scheme val="minor"/>
      </rPr>
      <t>Skleněná výstavní vitrína na soklu,
1 x snadno otvíravá - odnímatelná stěna,
Výška skleněné části: 1800 mm,
Výška spodního soklu: 100 mm,
Výška půdy: 100 mm,
Sklo: ESG kalené sklo float 6 mm,
Skla opatřena těsněním proti  pronikání prachu,
Opracování skla: hrany broušené a leštěné,
Dno a stěny: MDF 18 mm, lakovaná RAL,
Osvětlení: LED zapuštěné ve v stropním panelu, stmívatelné, 4000-4500K, elektronický napájecí zdroj, potenciometr  + přívodní napájecí kabel 230V</t>
    </r>
  </si>
  <si>
    <r>
      <t xml:space="preserve">Atypická vitrína Dioramatická VA9
Popis vitríny:
</t>
    </r>
    <r>
      <rPr>
        <sz val="11"/>
        <rFont val="Calibri"/>
        <family val="2"/>
        <scheme val="minor"/>
      </rPr>
      <t>Skleněná výstavní vitrína na soklu,
1 x snadno otvíravá - odnímatelná stěna,
Výška skleněné části: 1800 mm,
Výška spodního soklu: 100 mm,
Výška půdy: 100 mm,
Sklo: ESG kalené sklo float 6 mm,
Skla opatřena těsněním proti  pronikání prachu,
Opracování skla: hrany broušené a leštěné,
Dno a stěny: MDF 18 mm, lakovaná RAL,
Osvětlení: LED zapuštěné ve v stropním panelu, stmívatelné, 4000-4500K, elektronický napájecí zdroj, potenciometr  + přívodní napájecí kabel 230V</t>
    </r>
  </si>
  <si>
    <r>
      <t xml:space="preserve">Atypická vitrína Dioramatická VA10
Popis vitríny:
</t>
    </r>
    <r>
      <rPr>
        <sz val="11"/>
        <rFont val="Calibri"/>
        <family val="2"/>
        <scheme val="minor"/>
      </rPr>
      <t>Skleněná výstavní vitrína na soklu,
1 x snadno otvíravá - odnímatelná stěna,
Výška skleněné části: 1800 mm,
Výška spodního soklu: 100 mm,
Výška půdy: 100 mm,
Sklo: ESG kalené sklo float 6 mm,
Skla opatřena těsněním proti  pronikání prachu,
Opracování skla: hrany broušené a leštěné,
Dno a stěny: MDF 18 mm, lakovaná RAL,
Osvětlení: LED zapuštěné ve v stropním panelu, stmívatelné, 4000-4500K, elektronický napájecí zdroj , potenciometr  + přívodní napájecí kabel 230V</t>
    </r>
  </si>
  <si>
    <r>
      <t xml:space="preserve">Atypická vitrína Dioramatická VA11
Popis vitríny:
Skleněná výstavní vitrína na soklu,
</t>
    </r>
    <r>
      <rPr>
        <sz val="11"/>
        <rFont val="Calibri"/>
        <family val="2"/>
        <scheme val="minor"/>
      </rPr>
      <t>1 x snadno otvíravá - odnímatelná stěna,
Výška skleněné části: 1800 mm,
Výška spodního soklu: 100 mm,
Výška půdy: 100 mm,
Sklo: ESG kalené sklo float 6 mm,
Skla opatřena těsněním proti  pronikání prachu,
Opracování skla: hrany broušené a leštěné,
Dno a stěny: MDF 18 mm, lakovaná RAL,
Osvětlení: LED zapuštěné ve v stropním panelu, stmívatelné, 4000-4500K, elektronický napájecí zdroj, potenciometr  + přívodní napájecí kabel 230V</t>
    </r>
  </si>
  <si>
    <r>
      <t>Atypická vitrína  VA12-VA13
Popis vitríny: rozměry:</t>
    </r>
    <r>
      <rPr>
        <sz val="11"/>
        <rFont val="Calibri"/>
        <family val="2"/>
        <scheme val="minor"/>
      </rPr>
      <t xml:space="preserve"> 140 x 40 x 180 cm  
Skleněná vitrína na soklu,
1 x snadno otvíravá - odnímatelná stěna,
Výška skleněné části: 1400 mm,
Výška spodního soklu: 300 mm,
Výška půdy: 100 mm,
Sklo: ESG kalené sklo float 8 mm,
Skla opatřena těsněním proti  pronikání prachu,
Opracování skla: hrany broušené a leštěné,
Dno a stěny: MDF 18 mm, lakovaná RAL,
Osvětlení: LED zapuštěné ve v stropním panelu, stmívatelné, 4000-4500K, elektronický napájecí zdroj min. 30W/700mA, potenciometr  + přívodní napájecí kabel 230V</t>
    </r>
  </si>
  <si>
    <t>Montáže, kabeláže, osazení svítidel, nastavení svítidel, naprogramování systému osvětlení, elektrorevize, zaškolení</t>
  </si>
  <si>
    <r>
      <t xml:space="preserve">Standartní vitrína 70 x 70 x 220 cm 
</t>
    </r>
    <r>
      <rPr>
        <sz val="11"/>
        <rFont val="Calibri"/>
        <family val="2"/>
        <scheme val="minor"/>
      </rPr>
      <t>Popis vitríny: 1 x snadno otvíravá - odnímatelná skleněná stěna, Výška skleněné části: 1800 mm, Výška spodního soklu: 200 mm,
Výška půdy: 200 mm, Sklo: ESG kalené sklo float 6 mm,
Skla opatřena těsněním proti  pronikání prachu, LED panel 60 x 60 cm, barva světla denní bílá 4100-4500 K, výkon min. 36 W, stmívatelný . LED panel je zabudovaný do expozičního prvku - zapuštěný ve stropním panelu vitríny.</t>
    </r>
  </si>
  <si>
    <t>2.1.1.</t>
  </si>
  <si>
    <t>VS 5, VS 6</t>
  </si>
  <si>
    <t>VS2, VS3, VS4</t>
  </si>
  <si>
    <r>
      <t xml:space="preserve">Standartní vitrína 70 x 70 x 220 cm 
</t>
    </r>
    <r>
      <rPr>
        <sz val="11"/>
        <rFont val="Calibri"/>
        <family val="2"/>
        <scheme val="minor"/>
      </rPr>
      <t>Popis vitríny: 2 x snadno otvíravá - odnímatelná skleněná stěna, Výška skleněné části: 1800 mm, Výška spodního soklu: 200 mm,
Výška půdy: 200 mm, Sklo: ESG kalené sklo float 6 mm, dělící stěna - vnitřní příčka vitríny MDF 2 x 18 mm,
Skla opatřena těsněním proti  pronikání prachu, LED panel 60 x 60 cm, barva světla denní bílá 4100-4500 K, výkon min. 36 W, stmívatelný . LED panel je zabudovaný do expozičního prvku - zapuštěný ve stropním panelu vitríny.</t>
    </r>
  </si>
  <si>
    <t>9.9.</t>
  </si>
  <si>
    <r>
      <t xml:space="preserve">Dotykový displej </t>
    </r>
    <r>
      <rPr>
        <sz val="11"/>
        <rFont val="Calibri"/>
        <family val="2"/>
        <scheme val="minor"/>
      </rPr>
      <t>- min. parametry: displej dotykový, Úhlopříčka  43" (109,22 cm), Full HD 1920 × 1080, IPS, 16:9, 12 ms, 8bit, 450 cd/m2, kontrast 1100:1, DisplayPort, DVI, HDMI 1.4, USB,  repro, VESA, Šířka  100 cm, výška 59 cm</t>
    </r>
  </si>
  <si>
    <r>
      <t xml:space="preserve">odbavovací počítač s držákem, </t>
    </r>
    <r>
      <rPr>
        <sz val="11"/>
        <rFont val="Calibri"/>
        <family val="2"/>
        <scheme val="minor"/>
      </rPr>
      <t>Minimální požadavky:
Odbavovací počítač s osmijádrovým procesorem 10 generace. RAM – min 16GB typu DDR4, SSD disk typu M2 min 512GB. Počítač vybaven dvěmi grafickými kartami typu Quadro. Každá grafická karta  s interní pamětí min 4GB a čtyřmi výstupy DP.  Dodávka včetně OS a sw potřebných pro spojení projekcí</t>
    </r>
  </si>
  <si>
    <t>AVT 8</t>
  </si>
  <si>
    <r>
      <t xml:space="preserve">Standartní vitrína 70 x 40 x 220 cm 
</t>
    </r>
    <r>
      <rPr>
        <sz val="11"/>
        <rFont val="Calibri"/>
        <family val="2"/>
        <scheme val="minor"/>
      </rPr>
      <t>Popis vitríny: 1 x snadno otvíravá - odnímatelná stěna, Výška skleněné části: 1800 mm, Výška spodního soklu: 200 mm,
Výška půdy: 200 mm, Sklo: ESG kalené sklo float 6 mm,
Skla opatřena těsněním proti  pronikání prachu, sklo float 8 mm, LED panel 30 x 60 cm, barva světla denní bílá 4100-4500 K, výkon min. 36 W, stmívatelný. LED panel je zabudovaný do expozičního prvku - zapuštěný ve stropním panelu vitríny.</t>
    </r>
  </si>
  <si>
    <r>
      <t xml:space="preserve">Atypická vitrína 40 x 40 x 220 cm 
Popis vitríny: </t>
    </r>
    <r>
      <rPr>
        <sz val="11"/>
        <rFont val="Calibri"/>
        <family val="2"/>
        <scheme val="minor"/>
      </rPr>
      <t xml:space="preserve">1 x snadno otvíravá - odnímatelná skleněná stěna, Výška skleněné části: 1800 mm, Výška spodního soklu: 200 mm, Výška půdy: 200 mm,
Sklo: ESG kalené sklo float 6 mm, Skla opatřena těsněním proti  pronikání prachu,
Opracování skla: hrany broušené a leštěné,
Dno: MDF 18 mm, lakovaná RAL, Osvětlení: LED zapuštěné ve v stropním panelu, stmívatelné, 4000-4500K, elektronický napájecí zdroj , potenciometr  + přívodní napájecí kabel 230V,
Stropní panel: materiál MDF s povrchovou úpravou PUR lak v odstínu RAL,
</t>
    </r>
  </si>
  <si>
    <r>
      <t xml:space="preserve">Atypická vitrína 70 x 100 x 40 cm 
</t>
    </r>
    <r>
      <rPr>
        <sz val="11"/>
        <rFont val="Calibri"/>
        <family val="2"/>
        <scheme val="minor"/>
      </rPr>
      <t>Popis vitríny: viz popis vitríny 2.3.</t>
    </r>
  </si>
  <si>
    <t>VS1, VS1A,  VS7, VS9</t>
  </si>
  <si>
    <r>
      <t xml:space="preserve">Atypická vitrína Dioramatická VD1
Popis vitríny: </t>
    </r>
    <r>
      <rPr>
        <sz val="11"/>
        <rFont val="Calibri"/>
        <family val="2"/>
        <scheme val="minor"/>
      </rPr>
      <t>1 x snadno otvíravá - odnímatelná stěna,
Výška skleněné části: 1800 mm,
Sklo: ESG kalené sklo float 6 mm,
Skla opatřena těsněním proti pronikání prachu,
Opracování skla: hrany broušené a leštěné,
Dno a stěny: MDF 18 mm, lakovaná RAL,
Osvětlení: LED zapuštěné ve v stropním panelu, stmívatelné, 4000-4500K, elektronický napájecí zdroj, potenciometr  + přívodní napájecí kabel 230V</t>
    </r>
  </si>
  <si>
    <r>
      <t xml:space="preserve">Projekční stěna pro přední projekci , </t>
    </r>
    <r>
      <rPr>
        <sz val="11"/>
        <rFont val="Calibri"/>
        <family val="2"/>
        <scheme val="minor"/>
      </rPr>
      <t>výška 330 cm, šířka 450 cm, tloušťka 10 cm, jeklová montovaná konstrukce, potaženo projekčním plátnem pro přední projekci</t>
    </r>
  </si>
  <si>
    <r>
      <t xml:space="preserve">Clonící stěna , </t>
    </r>
    <r>
      <rPr>
        <sz val="11"/>
        <rFont val="Calibri"/>
        <family val="2"/>
        <scheme val="minor"/>
      </rPr>
      <t>výška 330 cm, šířka 650 cm, tloušťka 10 cm, jeklová montovaná konstrukce, potaženo tmavým plátnem</t>
    </r>
    <r>
      <rPr>
        <b/>
        <sz val="11"/>
        <rFont val="Calibri"/>
        <family val="2"/>
        <charset val="238"/>
        <scheme val="minor"/>
      </rPr>
      <t>, potisk grafikou</t>
    </r>
  </si>
  <si>
    <r>
      <t>KUBUS A</t>
    </r>
    <r>
      <rPr>
        <sz val="11"/>
        <rFont val="Calibri"/>
        <family val="2"/>
        <scheme val="minor"/>
      </rPr>
      <t xml:space="preserve"> v místnosti 3 - MDF konstrukce, sokl 10 cm, celková výška 250 cm, ušlechtilý povrch nátěry, zlacení, polepy.  Provedení Hi-tech precizní řemeslnné zpracování. Kubus je prolomen vitrínami s vnitřním osvětlením, střecha nese osvětlovací lišty s reflektory na kamna a stropy v každé místnosti. Součástí kubusu jsou niky pro umístění interaktivních prvků - součást dětské linky. Vnější plochy jsou určeny především pro fotografie a texty. </t>
    </r>
  </si>
  <si>
    <r>
      <t xml:space="preserve">KUBUS B v místnosti 4 </t>
    </r>
    <r>
      <rPr>
        <sz val="11"/>
        <rFont val="Calibri"/>
        <family val="2"/>
        <scheme val="minor"/>
      </rPr>
      <t xml:space="preserve">- MDF konstrukce, sokl 10 cm, celková výška 250 cm, ušlechtilý povrch nátěry, zlacení, polepy.  Provedení Hi-tech precizní řemeslnné zpracování. Kubus je prolomen vitrínami s vnitřním osvětlením, střecha nese osvětlovací lišty s reflektory na kamna a stropy v každé místnosti. Součástí kubusu jsou niky pro umístění interaktivních prvků - součást dětské linky. Vnější plochy jsou určeny především pro fotografie a texty. </t>
    </r>
  </si>
  <si>
    <r>
      <t xml:space="preserve">KUBUS C v místnosti 6 - </t>
    </r>
    <r>
      <rPr>
        <sz val="11"/>
        <rFont val="Calibri"/>
        <family val="2"/>
        <scheme val="minor"/>
      </rPr>
      <t xml:space="preserve">MDF konstrukce, sokl 10 cm, celková výška 250 cm, ušlechtilý povrch nátěry, zlacení, polepy.  Provedení Hi-tech precizní řemeslnné zpracování. Kubus je prolomen vitrínami s vnitřním osvětlením, střecha nese osvětlovací lišty s reflektory na kamna a stropy v každé místnosti. Součástí kubusu jsou niky pro umístění interaktivních prvků - součást dětské linky. Vnější plochy jsou určeny především pro fotografie a texty. </t>
    </r>
  </si>
  <si>
    <r>
      <rPr>
        <b/>
        <sz val="11"/>
        <rFont val="Calibri"/>
        <family val="2"/>
        <scheme val="minor"/>
      </rPr>
      <t>QR kódy na PE samolepkách lepené na vitríny i další povrchy</t>
    </r>
    <r>
      <rPr>
        <sz val="11"/>
        <rFont val="Calibri"/>
        <family val="2"/>
        <scheme val="minor"/>
      </rPr>
      <t xml:space="preserve"> včetně dodávky webového rozhraní, kde budou zobrazeny doplňující informace k exponátům. Podklady pro QR kódy dodá zadavatel</t>
    </r>
  </si>
  <si>
    <t>7.5.</t>
  </si>
  <si>
    <r>
      <rPr>
        <b/>
        <sz val="11"/>
        <rFont val="Calibri"/>
        <family val="2"/>
        <charset val="238"/>
        <scheme val="minor"/>
      </rPr>
      <t>Překlad vybraných textů a popisek</t>
    </r>
    <r>
      <rPr>
        <b/>
        <sz val="11"/>
        <rFont val="Calibri"/>
        <family val="2"/>
        <scheme val="minor"/>
      </rPr>
      <t xml:space="preserve"> do německého </t>
    </r>
    <r>
      <rPr>
        <sz val="11"/>
        <rFont val="Calibri"/>
        <family val="2"/>
        <charset val="238"/>
        <scheme val="minor"/>
      </rPr>
      <t>jazyka (zahrnuje tištěný průvodce i celopu expozici)</t>
    </r>
  </si>
  <si>
    <r>
      <rPr>
        <b/>
        <sz val="11"/>
        <rFont val="Calibri"/>
        <family val="2"/>
        <charset val="238"/>
        <scheme val="minor"/>
      </rPr>
      <t>Překlad vybraných textů a popisek</t>
    </r>
    <r>
      <rPr>
        <sz val="11"/>
        <rFont val="Calibri"/>
        <family val="2"/>
        <charset val="238"/>
        <scheme val="minor"/>
      </rPr>
      <t xml:space="preserve"> </t>
    </r>
    <r>
      <rPr>
        <b/>
        <sz val="11"/>
        <rFont val="Calibri"/>
        <family val="2"/>
        <scheme val="minor"/>
      </rPr>
      <t>do anglického</t>
    </r>
    <r>
      <rPr>
        <sz val="11"/>
        <rFont val="Calibri"/>
        <family val="2"/>
        <charset val="238"/>
        <scheme val="minor"/>
      </rPr>
      <t xml:space="preserve"> jazyka (zahrnuje tištěný průvodce i celopu expozici)</t>
    </r>
  </si>
  <si>
    <t>IP 8, AVT 4</t>
  </si>
  <si>
    <t>2.15.</t>
  </si>
  <si>
    <r>
      <t xml:space="preserve">Vitrína pro prodej suvenýrů a upomínkových předmětů - </t>
    </r>
    <r>
      <rPr>
        <sz val="11"/>
        <rFont val="Calibri"/>
        <family val="2"/>
        <scheme val="minor"/>
      </rPr>
      <t>Popis vitríny: rozměry: 140 x 40 x 200 cm  
Skleněná vitrína na soklu,
2 x snadno otvíravá dvířka pomocí nerezových pantů do skla,
Výška skleněné části: 1700 mm,
Výška spodního soklu: 300 mm,
Sklo: ESG kalené sklo float 8 mm,
Skla opatřena těsněním proti  pronikání prachu,
Opracování skla: hrany broušené a leštěné,
Dno MDF 18 mm, lakovaná RAL, 3 x police, zavěšené na lankovém systému, případně se skleněnými podporami, zabezpečení dvířek proti nechtěnému otvírání pomocí 4 zámků</t>
    </r>
  </si>
  <si>
    <t>Vitríny</t>
  </si>
  <si>
    <r>
      <rPr>
        <b/>
        <sz val="11"/>
        <rFont val="Calibri"/>
        <family val="2"/>
        <scheme val="minor"/>
      </rPr>
      <t>Expoziční panel pro infografiku s časovou osou a shrntím</t>
    </r>
    <r>
      <rPr>
        <sz val="11"/>
        <rFont val="Calibri"/>
        <family val="2"/>
        <scheme val="minor"/>
      </rPr>
      <t xml:space="preserve"> , výška 200 cm, šířka 600 cm, tloušťka 5 cm, MDF a přkližka, potaženo samolepicí fólií. </t>
    </r>
  </si>
  <si>
    <r>
      <t xml:space="preserve">Knihovní nábytek na míru do knihovny </t>
    </r>
    <r>
      <rPr>
        <sz val="11"/>
        <rFont val="Calibri"/>
        <family val="2"/>
        <scheme val="minor"/>
      </rPr>
      <t xml:space="preserve">3 x komplet knihovna z masivu,  výška každého kompletu je 250 cm, hloubky polic jsou 40 cm, šířky kompletů dle rozměrů zaměřených na stavbě. Spodní část tvoří skříňky s uzamykatelnými dvířky, horní část police na knihy, mezi policemi je cca 25-35 cm prostoru. Police jsou stavitelné. </t>
    </r>
  </si>
  <si>
    <r>
      <t xml:space="preserve">Křesílka a stoleček do knihovny - </t>
    </r>
    <r>
      <rPr>
        <sz val="11"/>
        <rFont val="Calibri"/>
        <family val="2"/>
        <scheme val="minor"/>
      </rPr>
      <t>3 x čalouněné křeslo, 1 x stoleček - průměr cca 60 cm. Silně polstrovaný sedák, ergonomické opěradlo a područky nabízejí maximální komfort při sezení.
Barva: vínová + černá
Materiál: tkanina + plast
Rozměry křesla: 70 x 56 x 66 cm (Š x H x V)
Materiál: Polyester: 100%</t>
    </r>
  </si>
  <si>
    <r>
      <t xml:space="preserve">Tartanvý povch běžecké dráhy </t>
    </r>
    <r>
      <rPr>
        <sz val="11"/>
        <rFont val="Calibri"/>
        <family val="2"/>
        <scheme val="minor"/>
      </rPr>
      <t>- vysoce kvalitní elastický pryžový povrch. Elastická vrstva, která se pokládá na místě finišerem v síle 13 mm. Je tvořena polyuretanovým pojivem a TPV celobarevným granulátem frakce 1–4 mm se zvýšenou UV stabilitou.</t>
    </r>
  </si>
  <si>
    <r>
      <t xml:space="preserve">čalouněný sedák 1,2,3, </t>
    </r>
    <r>
      <rPr>
        <sz val="11"/>
        <rFont val="Calibri"/>
        <family val="2"/>
        <scheme val="minor"/>
      </rPr>
      <t>rozměry cca 40 x 40 x výška 30, 40, 50 cm</t>
    </r>
    <r>
      <rPr>
        <b/>
        <sz val="11"/>
        <rFont val="Calibri"/>
        <family val="2"/>
        <scheme val="minor"/>
      </rPr>
      <t xml:space="preserve">, </t>
    </r>
    <r>
      <rPr>
        <sz val="11"/>
        <rFont val="Calibri"/>
        <family val="2"/>
        <scheme val="minor"/>
      </rPr>
      <t>pevný korpus dřevo, překližka, sedák tvoří kvalitní molitan nalepený na podkladové desce. Druh potahové látky. Taburet má na spodní straně filcové podložky, které zabraňují poškrábání podlahy a tlumí zvuk při manipulaci. Odolnost potahové látky v testu Martindale alespoň 80 000, gramáž nad 300 g/m2</t>
    </r>
  </si>
  <si>
    <r>
      <t xml:space="preserve">čalouněný sedák do sálu s projekcí, </t>
    </r>
    <r>
      <rPr>
        <sz val="11"/>
        <rFont val="Calibri"/>
        <family val="2"/>
        <scheme val="minor"/>
      </rPr>
      <t>rozměry cca 40 x 40 x výška, 40 cm, pevný korpus dřevo, překližka, sedák tvoří kvalitní molitan nalepený na podkladové desce. Druh potahové látky. Taburet má na spodní straně filcové podložky, které zabraňují poškrábání podlahy a tlumí zvuk při manipulaci. Odolnost potahové látky v testu Martindale alespoň 80 000, gramáž nad 300 g/m2</t>
    </r>
  </si>
  <si>
    <r>
      <t>Vybavení recepce - zástěna s portálem,</t>
    </r>
    <r>
      <rPr>
        <sz val="11"/>
        <rFont val="Calibri"/>
        <family val="2"/>
        <scheme val="minor"/>
      </rPr>
      <t xml:space="preserve"> rozměry nutno zaměřit na stavbě</t>
    </r>
  </si>
  <si>
    <t>stopa</t>
  </si>
  <si>
    <t>zvukové stopy - krátké komentáře, rozhovory a vyprávění, Emil Zátopek, komentátoři, jedna stopa cca 2 min., zvukové stopy budou použity do interaktivních prvků a audiomediálních prezentací, položka obsahuje náklady na zpracování a náklady na licenční poplatek na dobu 5 let</t>
  </si>
  <si>
    <t>filmové stopy - krátká filmová pasáž, sekvence z film "Skřivánci na niti" - jedna stopa cca 4 min., bude použita do  audiomediální prezentace, položka obsahuje náklady na zpracování a náklady na licenční poplatek na dobu 5 let</t>
  </si>
  <si>
    <t>AVT 7</t>
  </si>
  <si>
    <t>10.3.</t>
  </si>
  <si>
    <t>10.2.</t>
  </si>
  <si>
    <t>filmové stopy - helsinský běh, kolorovaný film - jedna stopa cca 4 min., bude použita do  audiomediální prezentace, položka obsahuje náklady na zpracování a náklady na licenční poplatek na dobu 5 let</t>
  </si>
  <si>
    <t>10.4.</t>
  </si>
  <si>
    <t>fotografický a grafický materiál přetisky článků, fotografie, dobové grafiky - budou použity do interaktivních prvků a audiomediálních prezentací a do expozice a publikací, položka obsahuje náklady na na licenční poplatek na dobu 5 let</t>
  </si>
  <si>
    <t>filmové stopy -dokumenty a komentáře, krátké sekvence do 2 minut, položka obsahuje náklady na zpracování a náklady na licenční poplatek na dobu 5 let</t>
  </si>
  <si>
    <t>10.5.</t>
  </si>
  <si>
    <t>10.6.</t>
  </si>
  <si>
    <t>kurátorské práce - dohledání konkrétních pramenů a zdrojů multimediálních výstupů, dohledání licencí, nákupy, administrace</t>
  </si>
  <si>
    <t>AVT 2, AVT 3, AVT 1,  AVT 6, AVT 7</t>
  </si>
  <si>
    <r>
      <t xml:space="preserve">displej </t>
    </r>
    <r>
      <rPr>
        <sz val="11"/>
        <rFont val="Calibri"/>
        <family val="2"/>
        <scheme val="minor"/>
      </rPr>
      <t>- min. parametry:, Úhlopříčka  14" , Full HD 1920 × 1080, IPS,  DisplayPort, DVI, HDMI 1.4, USB,  repro, VESA</t>
    </r>
  </si>
  <si>
    <r>
      <t xml:space="preserve">PMMA zvyšováky, V bloky, podstavce a instalační můstky </t>
    </r>
    <r>
      <rPr>
        <sz val="11"/>
        <rFont val="Calibri"/>
        <family val="2"/>
        <scheme val="minor"/>
      </rPr>
      <t>soubor 100 ks</t>
    </r>
  </si>
  <si>
    <t>Vybavení recepce - stůl pro personál,</t>
  </si>
  <si>
    <t xml:space="preserve">Vybavení recepce - stůl kuchyňský stolek, </t>
  </si>
  <si>
    <t>Vybavení recepce - kachlová kamna,</t>
  </si>
  <si>
    <t>Vybavení recepce - šatní skříň na míru</t>
  </si>
  <si>
    <t>Vybavení recepce - úložná prosklená skříň na míru</t>
  </si>
  <si>
    <r>
      <t>grafické  práce</t>
    </r>
    <r>
      <rPr>
        <sz val="11"/>
        <rFont val="Calibri"/>
        <family val="2"/>
        <scheme val="minor"/>
      </rPr>
      <t>, příprava pro tisk</t>
    </r>
  </si>
  <si>
    <r>
      <rPr>
        <b/>
        <sz val="11"/>
        <rFont val="Calibri"/>
        <family val="2"/>
        <scheme val="minor"/>
      </rPr>
      <t>Tirážní panel -</t>
    </r>
    <r>
      <rPr>
        <sz val="11"/>
        <rFont val="Calibri"/>
        <family val="2"/>
        <scheme val="minor"/>
      </rPr>
      <t xml:space="preserve"> formát 500 x 700 mm, tisk na 3mm sendvičovou desku Al-PE-Al typu dibond s digitálním nebo UV tiskem a ochrannou folií (podklady pro sazbu dodá objednatel před dokončím expozice).</t>
    </r>
  </si>
  <si>
    <r>
      <t xml:space="preserve">Tisk a vazba </t>
    </r>
    <r>
      <rPr>
        <sz val="11"/>
        <rFont val="Calibri"/>
        <family val="2"/>
        <scheme val="minor"/>
      </rPr>
      <t>-  průvodce expozicí v německém a anglickém jazyce, doplněný grafikou a fotografiemi z expozice pro návštěvníky, kteří neovládají češtinu, průvodce bude k zapůjčení na pokladně, specifikace: formát A4, vnitřní strany 90 g Gprint ofset, 4/4, 16 stran, obálka 250 g křída, lesk 4/4 (pantone), lamino lesk 1/0, parciální lak 15 %, vazba V1, 100 ks, grafický podklad pro výrobu zpracuje dodavatel expozice, textové a obrazové podklady dodá zadavatel, struktura průvodce bude kopírovat strukturu expozice.</t>
    </r>
  </si>
  <si>
    <t>AVT 1, AVT2, AVT 8</t>
  </si>
  <si>
    <t>9.10.</t>
  </si>
  <si>
    <t>AVT 4, AVT 6, AVT 9</t>
  </si>
  <si>
    <t>Výkaz výměr - Položkový rozpočet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</si>
</sst>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K_č"/>
  </numFmts>
  <fonts count="10" x14ac:knownFonts="1">
    <font>
      <sz val="11"/>
      <color theme="1"/>
      <name val="Calibri"/>
      <family val="2"/>
      <charset val="238"/>
      <scheme val="minor"/>
    </font>
    <font>
      <sz val="11"/>
      <name val="Calibri"/>
      <family val="2"/>
      <charset val="238"/>
      <scheme val="minor"/>
    </font>
    <font>
      <b/>
      <sz val="11"/>
      <name val="Calibri"/>
      <family val="2"/>
      <charset val="238"/>
      <scheme val="minor"/>
    </font>
    <font>
      <b/>
      <sz val="16"/>
      <name val="Calibri"/>
      <family val="2"/>
      <charset val="238"/>
      <scheme val="minor"/>
    </font>
    <font>
      <b/>
      <i/>
      <sz val="11"/>
      <name val="Calibri"/>
      <family val="2"/>
      <charset val="238"/>
      <scheme val="minor"/>
    </font>
    <font>
      <sz val="11"/>
      <name val="Calibri"/>
      <family val="2"/>
      <scheme val="minor"/>
    </font>
    <font>
      <b/>
      <sz val="11"/>
      <name val="Calibri"/>
      <family val="2"/>
      <scheme val="minor"/>
    </font>
    <font>
      <b/>
      <sz val="14"/>
      <name val="Calibri"/>
      <family val="2"/>
      <scheme val="minor"/>
    </font>
    <font>
      <sz val="9"/>
      <color theme="1"/>
      <name val="Roboto"/>
    </font>
    <font>
      <sz val="8"/>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164" fontId="1" fillId="0" borderId="0" xfId="0" applyNumberFormat="1" applyFont="1" applyAlignment="1">
      <alignment vertical="center"/>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164" fontId="1" fillId="0" borderId="0" xfId="0" applyNumberFormat="1" applyFont="1" applyFill="1" applyAlignment="1">
      <alignment vertical="center"/>
    </xf>
    <xf numFmtId="0" fontId="1" fillId="0" borderId="0" xfId="0" applyFont="1" applyAlignment="1">
      <alignment horizontal="center" vertical="center"/>
    </xf>
    <xf numFmtId="0" fontId="2" fillId="0" borderId="2" xfId="0" applyFont="1" applyBorder="1" applyAlignment="1" applyProtection="1">
      <alignment horizontal="center" vertical="center"/>
    </xf>
    <xf numFmtId="0" fontId="4" fillId="3" borderId="1" xfId="0"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1" fillId="0" borderId="1" xfId="0" applyFont="1" applyFill="1" applyBorder="1" applyAlignment="1" applyProtection="1">
      <alignment vertical="center"/>
    </xf>
    <xf numFmtId="0" fontId="1" fillId="0" borderId="1" xfId="0" applyFont="1" applyFill="1" applyBorder="1" applyAlignment="1" applyProtection="1">
      <alignment vertical="center" wrapText="1"/>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center" wrapText="1"/>
    </xf>
    <xf numFmtId="164" fontId="1" fillId="0" borderId="1" xfId="0" applyNumberFormat="1" applyFont="1" applyFill="1" applyBorder="1" applyAlignment="1" applyProtection="1">
      <alignment vertical="center"/>
    </xf>
    <xf numFmtId="0" fontId="1" fillId="0" borderId="0" xfId="0" applyFont="1" applyFill="1" applyAlignment="1" applyProtection="1">
      <alignment vertical="center"/>
    </xf>
    <xf numFmtId="14" fontId="1" fillId="0" borderId="0" xfId="0" applyNumberFormat="1" applyFont="1" applyFill="1" applyAlignment="1" applyProtection="1">
      <alignment horizontal="left" vertical="center" wrapText="1"/>
    </xf>
    <xf numFmtId="164" fontId="1" fillId="0" borderId="1" xfId="0" applyNumberFormat="1" applyFont="1" applyFill="1" applyBorder="1" applyAlignment="1" applyProtection="1">
      <alignment vertical="center"/>
      <protection locked="0"/>
    </xf>
    <xf numFmtId="164" fontId="1" fillId="0" borderId="3" xfId="0" applyNumberFormat="1" applyFont="1" applyFill="1" applyBorder="1" applyAlignment="1" applyProtection="1">
      <alignment vertical="center"/>
    </xf>
    <xf numFmtId="0" fontId="5" fillId="0" borderId="1" xfId="0" applyFont="1" applyFill="1" applyBorder="1" applyAlignment="1" applyProtection="1">
      <alignment vertical="center" wrapText="1"/>
    </xf>
    <xf numFmtId="0" fontId="3" fillId="2" borderId="0"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3" xfId="0" applyFont="1" applyFill="1" applyBorder="1" applyAlignment="1" applyProtection="1">
      <alignment horizontal="center" vertical="center"/>
    </xf>
    <xf numFmtId="164" fontId="1" fillId="0" borderId="3" xfId="0" applyNumberFormat="1" applyFont="1" applyFill="1" applyBorder="1" applyAlignment="1" applyProtection="1">
      <alignment vertical="center"/>
      <protection locked="0"/>
    </xf>
    <xf numFmtId="0" fontId="6" fillId="0" borderId="1"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left" vertical="center"/>
    </xf>
    <xf numFmtId="0" fontId="2" fillId="0" borderId="10" xfId="0" applyFont="1" applyBorder="1" applyAlignment="1" applyProtection="1">
      <alignment horizontal="center" vertical="center"/>
    </xf>
    <xf numFmtId="0" fontId="4" fillId="3" borderId="11" xfId="0" applyFont="1" applyFill="1" applyBorder="1" applyAlignment="1" applyProtection="1">
      <alignment horizontal="center" wrapText="1"/>
    </xf>
    <xf numFmtId="0" fontId="4" fillId="3" borderId="12" xfId="0" applyFont="1" applyFill="1" applyBorder="1" applyAlignment="1" applyProtection="1">
      <alignment horizontal="center"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vertical="center"/>
    </xf>
    <xf numFmtId="0" fontId="1" fillId="0" borderId="12" xfId="0" applyFont="1" applyFill="1" applyBorder="1" applyAlignment="1" applyProtection="1">
      <alignment horizontal="center" vertical="center" wrapText="1"/>
    </xf>
    <xf numFmtId="16" fontId="1" fillId="0" borderId="11" xfId="0" applyNumberFormat="1" applyFont="1" applyFill="1" applyBorder="1" applyAlignment="1" applyProtection="1">
      <alignment vertical="center"/>
    </xf>
    <xf numFmtId="0" fontId="5" fillId="0" borderId="11" xfId="0" applyFont="1" applyFill="1" applyBorder="1" applyAlignment="1" applyProtection="1">
      <alignment vertical="center"/>
    </xf>
    <xf numFmtId="164" fontId="7" fillId="3" borderId="17" xfId="0" applyNumberFormat="1" applyFont="1" applyFill="1" applyBorder="1" applyAlignment="1" applyProtection="1">
      <alignment vertical="center"/>
    </xf>
    <xf numFmtId="0" fontId="7" fillId="3" borderId="18" xfId="0" applyFont="1" applyFill="1" applyBorder="1" applyAlignment="1" applyProtection="1">
      <alignment horizontal="center" vertical="center" wrapText="1"/>
    </xf>
    <xf numFmtId="0" fontId="8" fillId="0" borderId="0" xfId="0" applyFont="1" applyAlignment="1">
      <alignment vertical="center"/>
    </xf>
    <xf numFmtId="0" fontId="1" fillId="4" borderId="11" xfId="0" applyFont="1" applyFill="1" applyBorder="1" applyAlignment="1" applyProtection="1">
      <alignment vertical="center"/>
    </xf>
    <xf numFmtId="0" fontId="2" fillId="4" borderId="1" xfId="0" applyFont="1" applyFill="1" applyBorder="1" applyAlignment="1" applyProtection="1">
      <alignment vertical="center" wrapText="1"/>
    </xf>
    <xf numFmtId="0" fontId="1" fillId="4" borderId="1" xfId="0" applyFont="1" applyFill="1" applyBorder="1" applyAlignment="1" applyProtection="1">
      <alignment horizontal="center" vertical="center"/>
    </xf>
    <xf numFmtId="164" fontId="1" fillId="4" borderId="1" xfId="0" applyNumberFormat="1" applyFont="1" applyFill="1" applyBorder="1" applyAlignment="1" applyProtection="1">
      <alignment vertical="center"/>
      <protection locked="0"/>
    </xf>
    <xf numFmtId="0" fontId="1" fillId="4" borderId="1" xfId="0" applyFont="1" applyFill="1" applyBorder="1" applyAlignment="1" applyProtection="1">
      <alignment vertical="center"/>
    </xf>
    <xf numFmtId="164" fontId="6" fillId="4" borderId="1" xfId="0" applyNumberFormat="1" applyFont="1" applyFill="1" applyBorder="1" applyAlignment="1" applyProtection="1">
      <alignment vertical="center"/>
    </xf>
    <xf numFmtId="164" fontId="6" fillId="4" borderId="3" xfId="0" applyNumberFormat="1" applyFont="1" applyFill="1" applyBorder="1" applyAlignment="1" applyProtection="1">
      <alignment vertical="center"/>
    </xf>
    <xf numFmtId="0" fontId="1" fillId="4" borderId="12" xfId="0" applyFont="1" applyFill="1" applyBorder="1" applyAlignment="1" applyProtection="1">
      <alignment horizontal="center" vertical="center"/>
    </xf>
    <xf numFmtId="0" fontId="6" fillId="4" borderId="11" xfId="0" applyFont="1" applyFill="1" applyBorder="1" applyAlignment="1" applyProtection="1">
      <alignment vertical="center"/>
    </xf>
    <xf numFmtId="0" fontId="6" fillId="4" borderId="1" xfId="0" applyFont="1" applyFill="1" applyBorder="1" applyAlignment="1" applyProtection="1">
      <alignment vertical="center" wrapText="1"/>
    </xf>
    <xf numFmtId="0" fontId="1" fillId="4" borderId="12" xfId="0" applyFont="1" applyFill="1" applyBorder="1" applyAlignment="1" applyProtection="1">
      <alignment horizontal="center" vertical="center" wrapText="1"/>
    </xf>
    <xf numFmtId="14" fontId="1" fillId="0" borderId="11" xfId="0" applyNumberFormat="1" applyFont="1" applyFill="1" applyBorder="1" applyAlignment="1" applyProtection="1">
      <alignment vertical="center"/>
    </xf>
    <xf numFmtId="0" fontId="3" fillId="2" borderId="4"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7"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xf>
    <xf numFmtId="0" fontId="7" fillId="3" borderId="15" xfId="0" applyFont="1" applyFill="1" applyBorder="1" applyAlignment="1" applyProtection="1">
      <alignment horizontal="left" vertical="center"/>
    </xf>
    <xf numFmtId="0" fontId="7" fillId="3" borderId="16" xfId="0" applyFont="1" applyFill="1" applyBorder="1" applyAlignment="1" applyProtection="1">
      <alignment horizontal="left" vertical="center"/>
    </xf>
  </cellXfs>
  <cellStyles count="1">
    <cellStyle name="Normální" xfId="0" builtinId="0"/>
  </cellStyles>
  <dxfs count="0"/>
  <tableStyles count="0" defaultTableStyle="TableStyleMedium2" defaultPivotStyle="PivotStyleLight16"/>
  <colors>
    <mruColors>
      <color rgb="FF5BC9FF"/>
      <color rgb="FFEFD4EB"/>
      <color rgb="FFFFC1F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0" Type="http://schemas.openxmlformats.org/officeDocument/2006/relationships/revisionLog" Target="revisionLog4.xml"/><Relationship Id="rId79" Type="http://schemas.openxmlformats.org/officeDocument/2006/relationships/revisionLog" Target="revisionLog3.xml"/><Relationship Id="rId82" Type="http://schemas.openxmlformats.org/officeDocument/2006/relationships/revisionLog" Target="revisionLog6.xml"/><Relationship Id="rId78" Type="http://schemas.openxmlformats.org/officeDocument/2006/relationships/revisionLog" Target="revisionLog2.xml"/><Relationship Id="rId81" Type="http://schemas.openxmlformats.org/officeDocument/2006/relationships/revisionLog" Target="revisionLog5.xml"/><Relationship Id="rId77"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4B827EC-D643-4846-A49B-88397E60786C}" diskRevisions="1" revisionId="3140" version="7">
  <header guid="{E34F212C-5033-4B36-A337-3E2D6FE44720}" dateTime="2021-09-16T12:46:32" maxSheetId="4" userName="User" r:id="rId77" minRId="3133" maxRId="3134">
    <sheetIdMap count="3">
      <sheetId val="1"/>
      <sheetId val="3"/>
      <sheetId val="2"/>
    </sheetIdMap>
  </header>
  <header guid="{64811EE5-3E38-4BEC-86BC-86526A7981E8}" dateTime="2021-09-16T12:49:02" maxSheetId="4" userName="User" r:id="rId78">
    <sheetIdMap count="3">
      <sheetId val="1"/>
      <sheetId val="3"/>
      <sheetId val="2"/>
    </sheetIdMap>
  </header>
  <header guid="{D4B70289-F09C-47FF-89A7-0FE90D8FA5AE}" dateTime="2021-09-18T01:02:09" maxSheetId="4" userName="Mgr. Lukáš Pruška" r:id="rId79">
    <sheetIdMap count="3">
      <sheetId val="1"/>
      <sheetId val="3"/>
      <sheetId val="2"/>
    </sheetIdMap>
  </header>
  <header guid="{C99C9610-EC97-4019-9BC5-B720F1C7F1C2}" dateTime="2021-09-19T17:44:03" maxSheetId="4" userName="Mgr. Lukáš Pruška" r:id="rId80">
    <sheetIdMap count="3">
      <sheetId val="1"/>
      <sheetId val="3"/>
      <sheetId val="2"/>
    </sheetIdMap>
  </header>
  <header guid="{FA5390BE-8809-4648-ADF7-23F5216E7381}" dateTime="2021-09-19T19:24:49" maxSheetId="4" userName="Mgr. Lukáš Pruška" r:id="rId81">
    <sheetIdMap count="3">
      <sheetId val="1"/>
      <sheetId val="3"/>
      <sheetId val="2"/>
    </sheetIdMap>
  </header>
  <header guid="{54B827EC-D643-4846-A49B-88397E60786C}" dateTime="2021-09-20T07:09:46" maxSheetId="4" userName="Mgr. Lukáš Pruška" r:id="rId82">
    <sheetIdMap count="3">
      <sheetId val="1"/>
      <sheetId val="3"/>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133" sId="1" ref="A75:XFD75" action="deleteRow">
    <rfmt sheetId="1" xfDxf="1" sqref="A75:XFD75" start="0" length="0">
      <dxf>
        <font>
          <color auto="1"/>
        </font>
        <alignment vertical="center"/>
      </dxf>
    </rfmt>
    <rcc rId="0" sId="1" dxf="1">
      <nc r="B75" t="inlineStr">
        <is>
          <t>8.9.</t>
        </is>
      </nc>
      <ndxf>
        <border outline="0">
          <left style="medium">
            <color indexed="64"/>
          </left>
          <right style="thin">
            <color indexed="64"/>
          </right>
          <top style="thin">
            <color indexed="64"/>
          </top>
          <bottom style="thin">
            <color indexed="64"/>
          </bottom>
        </border>
      </ndxf>
    </rcc>
    <rcc rId="0" sId="1" dxf="1">
      <nc r="C75" t="inlineStr">
        <is>
          <r>
            <rPr>
              <b/>
              <sz val="11"/>
              <rFont val="Calibri"/>
              <family val="2"/>
            </rPr>
            <t>Běžecký (Zátopkův) trenažér</t>
          </r>
          <r>
            <rPr>
              <sz val="11"/>
              <rFont val="Calibri"/>
              <family val="2"/>
              <charset val="238"/>
            </rPr>
            <t xml:space="preserve"> - špičkový profesionální běžecký trenažér, obohacený o propojení s projekcí,  TECHNICKÝ POPIS: nízkootáčkový motor, min. výkon 5,0 HP, vysoký záběrový moment, rozměr běžecké plochy min. 56x152cm
oboustranná běžecká deska opatřená povrchovou úpravou z tvrdých stabilních vosků, tlošťka desky min. 25mm, maximální rychlost 24,1km/h (0,8-24,1km/h), elektronicky volitelný sklon min. 0-15%,  systém komfortního odpružení, napájení: síťová přípojka 230 V / 50 Hz</t>
          </r>
        </is>
      </nc>
      <ndxf>
        <font>
          <color auto="1"/>
        </font>
        <alignment wrapText="1"/>
        <border outline="0">
          <left style="thin">
            <color indexed="64"/>
          </left>
          <right style="thin">
            <color indexed="64"/>
          </right>
          <top style="thin">
            <color indexed="64"/>
          </top>
          <bottom style="thin">
            <color indexed="64"/>
          </bottom>
        </border>
      </ndxf>
    </rcc>
    <rcc rId="0" sId="1" dxf="1">
      <nc r="D75" t="inlineStr">
        <is>
          <t>komplet</t>
        </is>
      </nc>
      <ndxf>
        <alignment horizontal="center"/>
        <border outline="0">
          <left style="thin">
            <color indexed="64"/>
          </left>
          <right style="thin">
            <color indexed="64"/>
          </right>
          <top style="thin">
            <color indexed="64"/>
          </top>
          <bottom style="thin">
            <color indexed="64"/>
          </bottom>
        </border>
      </ndxf>
    </rcc>
    <rfmt sheetId="1" sqref="E75" start="0" length="0">
      <dxf>
        <numFmt numFmtId="164" formatCode="#,##0.00\ _K_č"/>
        <border outline="0">
          <left style="thin">
            <color indexed="64"/>
          </left>
          <right style="thin">
            <color indexed="64"/>
          </right>
          <top style="thin">
            <color indexed="64"/>
          </top>
          <bottom style="thin">
            <color indexed="64"/>
          </bottom>
        </border>
        <protection locked="0"/>
      </dxf>
    </rfmt>
    <rcc rId="0" sId="1" dxf="1">
      <nc r="F75">
        <v>1</v>
      </nc>
      <ndxf>
        <border outline="0">
          <left style="thin">
            <color indexed="64"/>
          </left>
          <right style="thin">
            <color indexed="64"/>
          </right>
          <top style="thin">
            <color indexed="64"/>
          </top>
          <bottom style="thin">
            <color indexed="64"/>
          </bottom>
        </border>
      </ndxf>
    </rcc>
    <rcc rId="0" sId="1" dxf="1">
      <nc r="G75">
        <f>E75*F75</f>
      </nc>
      <ndxf>
        <numFmt numFmtId="164" formatCode="#,##0.00\ _K_č"/>
        <border outline="0">
          <left style="thin">
            <color indexed="64"/>
          </left>
          <right style="thin">
            <color indexed="64"/>
          </right>
          <top style="thin">
            <color indexed="64"/>
          </top>
          <bottom style="thin">
            <color indexed="64"/>
          </bottom>
        </border>
      </ndxf>
    </rcc>
    <rcc rId="0" sId="1" dxf="1">
      <nc r="H75">
        <f>G75*0.21</f>
      </nc>
      <ndxf>
        <numFmt numFmtId="164" formatCode="#,##0.00\ _K_č"/>
        <border outline="0">
          <left style="thin">
            <color indexed="64"/>
          </left>
          <right style="thin">
            <color indexed="64"/>
          </right>
          <top style="thin">
            <color indexed="64"/>
          </top>
        </border>
      </ndxf>
    </rcc>
    <rcc rId="0" sId="1" dxf="1">
      <nc r="I75">
        <f>H75+G75</f>
      </nc>
      <ndxf>
        <numFmt numFmtId="164" formatCode="#,##0.00\ _K_č"/>
        <border outline="0">
          <left style="thin">
            <color indexed="64"/>
          </left>
          <right style="thin">
            <color indexed="64"/>
          </right>
          <top style="thin">
            <color indexed="64"/>
          </top>
        </border>
      </ndxf>
    </rcc>
    <rcc rId="0" sId="1" dxf="1">
      <nc r="J75" t="inlineStr">
        <is>
          <t>IP 9, AVT 9</t>
        </is>
      </nc>
      <ndxf>
        <alignment horizontal="center" wrapText="1"/>
        <border outline="0">
          <left style="thin">
            <color indexed="64"/>
          </left>
          <right style="medium">
            <color indexed="64"/>
          </right>
          <top style="thin">
            <color indexed="64"/>
          </top>
          <bottom style="thin">
            <color indexed="64"/>
          </bottom>
        </border>
      </ndxf>
    </rcc>
  </rrc>
  <rrc rId="3134" sId="1" ref="A75:XFD75" action="deleteRow">
    <undo index="65535" exp="area" dr="G67:G75" r="G66" sId="1"/>
    <rfmt sheetId="1" xfDxf="1" sqref="A75:XFD75" start="0" length="0">
      <dxf>
        <font>
          <color auto="1"/>
        </font>
        <alignment vertical="center"/>
      </dxf>
    </rfmt>
    <rcc rId="0" sId="1" dxf="1">
      <nc r="B75" t="inlineStr">
        <is>
          <t>8.9.1.</t>
        </is>
      </nc>
      <ndxf>
        <border outline="0">
          <left style="medium">
            <color indexed="64"/>
          </left>
          <right style="thin">
            <color indexed="64"/>
          </right>
          <top style="thin">
            <color indexed="64"/>
          </top>
          <bottom style="thin">
            <color indexed="64"/>
          </bottom>
        </border>
      </ndxf>
    </rcc>
    <rcc rId="0" sId="1" dxf="1">
      <nc r="C75" t="inlineStr">
        <is>
          <r>
            <t xml:space="preserve">Doplňující softwarová aplikace - </t>
          </r>
          <r>
            <rPr>
              <sz val="11"/>
              <rFont val="Calibri"/>
              <family val="2"/>
            </rPr>
            <t>software s tréningovými programy zátopkových běhů. Možnost porovnání vlastního běžeckého výkonu se Zátopkem, možnost zaznamenání vlastního výkonu, odeslání mailem, žebříček běžců a další. Nutno naprogramovat.</t>
          </r>
        </is>
      </nc>
      <ndxf>
        <font>
          <b/>
          <color auto="1"/>
        </font>
        <alignment wrapText="1"/>
        <border outline="0">
          <left style="thin">
            <color indexed="64"/>
          </left>
          <right style="thin">
            <color indexed="64"/>
          </right>
          <top style="thin">
            <color indexed="64"/>
          </top>
          <bottom style="thin">
            <color indexed="64"/>
          </bottom>
        </border>
      </ndxf>
    </rcc>
    <rcc rId="0" sId="1" dxf="1">
      <nc r="D75" t="inlineStr">
        <is>
          <t>komplet</t>
        </is>
      </nc>
      <ndxf>
        <alignment horizontal="center"/>
        <border outline="0">
          <left style="thin">
            <color indexed="64"/>
          </left>
          <right style="thin">
            <color indexed="64"/>
          </right>
          <top style="thin">
            <color indexed="64"/>
          </top>
          <bottom style="thin">
            <color indexed="64"/>
          </bottom>
        </border>
      </ndxf>
    </rcc>
    <rfmt sheetId="1" sqref="E75" start="0" length="0">
      <dxf>
        <numFmt numFmtId="164" formatCode="#,##0.00\ _K_č"/>
        <border outline="0">
          <left style="thin">
            <color indexed="64"/>
          </left>
          <right style="thin">
            <color indexed="64"/>
          </right>
          <top style="thin">
            <color indexed="64"/>
          </top>
          <bottom style="thin">
            <color indexed="64"/>
          </bottom>
        </border>
        <protection locked="0"/>
      </dxf>
    </rfmt>
    <rcc rId="0" sId="1" dxf="1">
      <nc r="F75">
        <v>1</v>
      </nc>
      <ndxf>
        <border outline="0">
          <left style="thin">
            <color indexed="64"/>
          </left>
          <right style="thin">
            <color indexed="64"/>
          </right>
          <top style="thin">
            <color indexed="64"/>
          </top>
          <bottom style="thin">
            <color indexed="64"/>
          </bottom>
        </border>
      </ndxf>
    </rcc>
    <rcc rId="0" sId="1" dxf="1">
      <nc r="G75">
        <f>E75*F75</f>
      </nc>
      <ndxf>
        <numFmt numFmtId="164" formatCode="#,##0.00\ _K_č"/>
        <border outline="0">
          <left style="thin">
            <color indexed="64"/>
          </left>
          <right style="thin">
            <color indexed="64"/>
          </right>
          <top style="thin">
            <color indexed="64"/>
          </top>
          <bottom style="thin">
            <color indexed="64"/>
          </bottom>
        </border>
      </ndxf>
    </rcc>
    <rcc rId="0" sId="1" dxf="1">
      <nc r="H75">
        <f>G75*0.21</f>
      </nc>
      <ndxf>
        <numFmt numFmtId="164" formatCode="#,##0.00\ _K_č"/>
        <border outline="0">
          <left style="thin">
            <color indexed="64"/>
          </left>
          <right style="thin">
            <color indexed="64"/>
          </right>
          <top style="thin">
            <color indexed="64"/>
          </top>
        </border>
      </ndxf>
    </rcc>
    <rcc rId="0" sId="1" dxf="1">
      <nc r="I75">
        <f>H75+G75</f>
      </nc>
      <ndxf>
        <numFmt numFmtId="164" formatCode="#,##0.00\ _K_č"/>
        <border outline="0">
          <left style="thin">
            <color indexed="64"/>
          </left>
          <right style="thin">
            <color indexed="64"/>
          </right>
          <top style="thin">
            <color indexed="64"/>
          </top>
        </border>
      </ndxf>
    </rcc>
    <rcc rId="0" sId="1" dxf="1">
      <nc r="J75" t="inlineStr">
        <is>
          <t>IP 9</t>
        </is>
      </nc>
      <ndxf>
        <alignment horizontal="center" wrapText="1"/>
        <border outline="0">
          <left style="thin">
            <color indexed="64"/>
          </left>
          <right style="medium">
            <color indexed="64"/>
          </right>
          <top style="thin">
            <color indexed="64"/>
          </top>
          <bottom style="thin">
            <color indexed="64"/>
          </bottom>
        </border>
      </ndxf>
    </rcc>
  </rrc>
  <rdn rId="0" localSheetId="1" customView="1" name="Z_507F301C_2E3E_4E1F_A35D_0E90815682B8_.wvu.PrintArea" hidden="1" oldHidden="1">
    <formula>EXPOZICE!$B$2:$J$103</formula>
  </rdn>
  <rcv guid="{507F301C-2E3E-4E1F-A35D-0E90815682B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07F301C-2E3E-4E1F-A35D-0E90815682B8}" action="delete"/>
  <rdn rId="0" localSheetId="1" customView="1" name="Z_507F301C_2E3E_4E1F_A35D_0E90815682B8_.wvu.PrintArea" hidden="1" oldHidden="1">
    <formula>EXPOZICE!$B$2:$J$103</formula>
    <oldFormula>EXPOZICE!$B$2:$J$103</oldFormula>
  </rdn>
  <rcv guid="{507F301C-2E3E-4E1F-A35D-0E90815682B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EC59C5B_F5C3_42FE_A03B_6BCB14D6EE2A_.wvu.PrintArea" hidden="1" oldHidden="1">
    <formula>EXPOZICE!$B$2:$J$103</formula>
  </rdn>
  <rcv guid="{EEC59C5B-F5C3-42FE-A03B-6BCB14D6EE2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EC59C5B-F5C3-42FE-A03B-6BCB14D6EE2A}" action="delete"/>
  <rdn rId="0" localSheetId="1" customView="1" name="Z_EEC59C5B_F5C3_42FE_A03B_6BCB14D6EE2A_.wvu.PrintArea" hidden="1" oldHidden="1">
    <formula>EXPOZICE!$B$2:$J$103</formula>
    <oldFormula>EXPOZICE!$B$2:$J$103</oldFormula>
  </rdn>
  <rcv guid="{EEC59C5B-F5C3-42FE-A03B-6BCB14D6EE2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EC59C5B-F5C3-42FE-A03B-6BCB14D6EE2A}" action="delete"/>
  <rdn rId="0" localSheetId="1" customView="1" name="Z_EEC59C5B_F5C3_42FE_A03B_6BCB14D6EE2A_.wvu.PrintArea" hidden="1" oldHidden="1">
    <formula>EXPOZICE!$B$2:$J$103</formula>
    <oldFormula>EXPOZICE!$B$2:$J$103</oldFormula>
  </rdn>
  <rcv guid="{EEC59C5B-F5C3-42FE-A03B-6BCB14D6EE2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EC59C5B-F5C3-42FE-A03B-6BCB14D6EE2A}" action="delete"/>
  <rdn rId="0" localSheetId="1" customView="1" name="Z_EEC59C5B_F5C3_42FE_A03B_6BCB14D6EE2A_.wvu.PrintArea" hidden="1" oldHidden="1">
    <formula>EXPOZICE!$B$2:$J$103</formula>
    <oldFormula>EXPOZICE!$B$2:$J$103</oldFormula>
  </rdn>
  <rcv guid="{EEC59C5B-F5C3-42FE-A03B-6BCB14D6EE2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281"/>
  <sheetViews>
    <sheetView tabSelected="1" zoomScale="85" zoomScaleNormal="85" zoomScaleSheetLayoutView="207" zoomScalePageLayoutView="59" workbookViewId="0">
      <selection activeCell="E7" sqref="E7"/>
    </sheetView>
  </sheetViews>
  <sheetFormatPr defaultColWidth="9.109375" defaultRowHeight="14.4" x14ac:dyDescent="0.3"/>
  <cols>
    <col min="1" max="1" width="4.88671875" style="4" customWidth="1"/>
    <col min="2" max="2" width="8.33203125" style="4" customWidth="1"/>
    <col min="3" max="3" width="77" style="2" customWidth="1"/>
    <col min="4" max="4" width="8.88671875" style="8" customWidth="1"/>
    <col min="5" max="5" width="14.44140625" style="1" customWidth="1"/>
    <col min="6" max="6" width="8.5546875" style="4" bestFit="1" customWidth="1"/>
    <col min="7" max="7" width="17.6640625" style="1" customWidth="1"/>
    <col min="8" max="8" width="18.33203125" style="1" customWidth="1"/>
    <col min="9" max="9" width="18.6640625" style="1" customWidth="1"/>
    <col min="10" max="10" width="13.33203125" style="8" customWidth="1"/>
    <col min="11" max="16384" width="9.109375" style="4"/>
  </cols>
  <sheetData>
    <row r="1" spans="2:10" ht="15" thickBot="1" x14ac:dyDescent="0.35"/>
    <row r="2" spans="2:10" ht="21" customHeight="1" x14ac:dyDescent="0.3">
      <c r="B2" s="56" t="s">
        <v>257</v>
      </c>
      <c r="C2" s="57"/>
      <c r="D2" s="28"/>
      <c r="E2" s="28"/>
      <c r="F2" s="28"/>
      <c r="G2" s="28"/>
      <c r="H2" s="28"/>
      <c r="I2" s="28"/>
      <c r="J2" s="29"/>
    </row>
    <row r="3" spans="2:10" ht="45" customHeight="1" x14ac:dyDescent="0.3">
      <c r="B3" s="58" t="s">
        <v>24</v>
      </c>
      <c r="C3" s="59"/>
      <c r="D3" s="22"/>
      <c r="E3" s="22"/>
      <c r="F3" s="22"/>
      <c r="G3" s="22"/>
      <c r="H3" s="22"/>
      <c r="I3" s="22"/>
      <c r="J3" s="30"/>
    </row>
    <row r="4" spans="2:10" x14ac:dyDescent="0.3">
      <c r="B4" s="31"/>
      <c r="C4" s="9"/>
      <c r="D4" s="9"/>
      <c r="E4" s="9"/>
      <c r="F4" s="9"/>
      <c r="G4" s="9"/>
      <c r="H4" s="9"/>
      <c r="I4" s="9"/>
      <c r="J4" s="32"/>
    </row>
    <row r="5" spans="2:10" ht="57.6" x14ac:dyDescent="0.3">
      <c r="B5" s="33" t="s">
        <v>0</v>
      </c>
      <c r="C5" s="10" t="s">
        <v>1</v>
      </c>
      <c r="D5" s="10" t="s">
        <v>2</v>
      </c>
      <c r="E5" s="11" t="s">
        <v>8</v>
      </c>
      <c r="F5" s="10" t="s">
        <v>3</v>
      </c>
      <c r="G5" s="11" t="s">
        <v>9</v>
      </c>
      <c r="H5" s="11" t="s">
        <v>17</v>
      </c>
      <c r="I5" s="11" t="s">
        <v>18</v>
      </c>
      <c r="J5" s="34" t="s">
        <v>19</v>
      </c>
    </row>
    <row r="6" spans="2:10" x14ac:dyDescent="0.3">
      <c r="B6" s="44" t="s">
        <v>20</v>
      </c>
      <c r="C6" s="45" t="s">
        <v>21</v>
      </c>
      <c r="D6" s="46"/>
      <c r="E6" s="47"/>
      <c r="F6" s="48"/>
      <c r="G6" s="49">
        <f>SUM(G7:G10)</f>
        <v>0</v>
      </c>
      <c r="H6" s="50">
        <f t="shared" ref="H6:H7" si="0">G6*0.21</f>
        <v>0</v>
      </c>
      <c r="I6" s="50">
        <f t="shared" ref="I6:I7" si="1">H6+G6</f>
        <v>0</v>
      </c>
      <c r="J6" s="51"/>
    </row>
    <row r="7" spans="2:10" ht="48" customHeight="1" x14ac:dyDescent="0.3">
      <c r="B7" s="35" t="s">
        <v>11</v>
      </c>
      <c r="C7" s="21" t="s">
        <v>149</v>
      </c>
      <c r="D7" s="14" t="s">
        <v>152</v>
      </c>
      <c r="E7" s="19"/>
      <c r="F7" s="12">
        <v>39</v>
      </c>
      <c r="G7" s="16">
        <f t="shared" ref="G7" si="2">E7*F7</f>
        <v>0</v>
      </c>
      <c r="H7" s="20">
        <f t="shared" si="0"/>
        <v>0</v>
      </c>
      <c r="I7" s="20">
        <f t="shared" si="1"/>
        <v>0</v>
      </c>
      <c r="J7" s="36" t="s">
        <v>127</v>
      </c>
    </row>
    <row r="8" spans="2:10" ht="156.75" customHeight="1" x14ac:dyDescent="0.3">
      <c r="B8" s="35" t="s">
        <v>6</v>
      </c>
      <c r="C8" s="21" t="s">
        <v>150</v>
      </c>
      <c r="D8" s="14" t="s">
        <v>40</v>
      </c>
      <c r="E8" s="19"/>
      <c r="F8" s="12">
        <v>4</v>
      </c>
      <c r="G8" s="16">
        <f t="shared" ref="G8" si="3">E8*F8</f>
        <v>0</v>
      </c>
      <c r="H8" s="20">
        <f t="shared" ref="H8" si="4">G8*0.21</f>
        <v>0</v>
      </c>
      <c r="I8" s="20">
        <f t="shared" ref="I8" si="5">H8+G8</f>
        <v>0</v>
      </c>
      <c r="J8" s="36" t="s">
        <v>127</v>
      </c>
    </row>
    <row r="9" spans="2:10" ht="138.75" customHeight="1" x14ac:dyDescent="0.3">
      <c r="B9" s="35" t="s">
        <v>12</v>
      </c>
      <c r="C9" s="21" t="s">
        <v>151</v>
      </c>
      <c r="D9" s="14" t="s">
        <v>23</v>
      </c>
      <c r="E9" s="19"/>
      <c r="F9" s="12">
        <v>45</v>
      </c>
      <c r="G9" s="16">
        <f t="shared" ref="G9" si="6">E9*F9</f>
        <v>0</v>
      </c>
      <c r="H9" s="20">
        <f t="shared" ref="H9" si="7">G9*0.21</f>
        <v>0</v>
      </c>
      <c r="I9" s="20">
        <f t="shared" ref="I9" si="8">H9+G9</f>
        <v>0</v>
      </c>
      <c r="J9" s="36" t="s">
        <v>127</v>
      </c>
    </row>
    <row r="10" spans="2:10" ht="28.8" x14ac:dyDescent="0.3">
      <c r="B10" s="35" t="s">
        <v>148</v>
      </c>
      <c r="C10" s="21" t="s">
        <v>195</v>
      </c>
      <c r="D10" s="14" t="s">
        <v>10</v>
      </c>
      <c r="E10" s="19"/>
      <c r="F10" s="12">
        <v>1</v>
      </c>
      <c r="G10" s="16">
        <f t="shared" ref="G10" si="9">E10*F10</f>
        <v>0</v>
      </c>
      <c r="H10" s="20">
        <f t="shared" ref="H10:H11" si="10">G10*0.21</f>
        <v>0</v>
      </c>
      <c r="I10" s="20">
        <f t="shared" ref="I10:I11" si="11">H10+G10</f>
        <v>0</v>
      </c>
      <c r="J10" s="36"/>
    </row>
    <row r="11" spans="2:10" s="5" customFormat="1" x14ac:dyDescent="0.3">
      <c r="B11" s="44" t="s">
        <v>22</v>
      </c>
      <c r="C11" s="45" t="s">
        <v>222</v>
      </c>
      <c r="D11" s="46"/>
      <c r="E11" s="47"/>
      <c r="F11" s="48"/>
      <c r="G11" s="49">
        <f>SUM(G12:G27)</f>
        <v>0</v>
      </c>
      <c r="H11" s="50">
        <f t="shared" si="10"/>
        <v>0</v>
      </c>
      <c r="I11" s="50">
        <f t="shared" si="11"/>
        <v>0</v>
      </c>
      <c r="J11" s="51"/>
    </row>
    <row r="12" spans="2:10" s="5" customFormat="1" ht="111.9" customHeight="1" x14ac:dyDescent="0.3">
      <c r="B12" s="35" t="s">
        <v>4</v>
      </c>
      <c r="C12" s="15" t="s">
        <v>196</v>
      </c>
      <c r="D12" s="14" t="s">
        <v>23</v>
      </c>
      <c r="E12" s="19"/>
      <c r="F12" s="12">
        <v>2</v>
      </c>
      <c r="G12" s="16">
        <f t="shared" ref="G12:G58" si="12">E12*F12</f>
        <v>0</v>
      </c>
      <c r="H12" s="20">
        <f t="shared" ref="H12:H40" si="13">G12*0.21</f>
        <v>0</v>
      </c>
      <c r="I12" s="20">
        <f t="shared" ref="I12:I40" si="14">H12+G12</f>
        <v>0</v>
      </c>
      <c r="J12" s="36" t="s">
        <v>198</v>
      </c>
    </row>
    <row r="13" spans="2:10" s="5" customFormat="1" ht="135.9" customHeight="1" x14ac:dyDescent="0.3">
      <c r="B13" s="55" t="s">
        <v>197</v>
      </c>
      <c r="C13" s="15" t="s">
        <v>200</v>
      </c>
      <c r="D13" s="14" t="s">
        <v>23</v>
      </c>
      <c r="E13" s="19"/>
      <c r="F13" s="12">
        <v>3</v>
      </c>
      <c r="G13" s="16">
        <f t="shared" ref="G13" si="15">E13*F13</f>
        <v>0</v>
      </c>
      <c r="H13" s="20">
        <f t="shared" ref="H13" si="16">G13*0.21</f>
        <v>0</v>
      </c>
      <c r="I13" s="20">
        <f t="shared" ref="I13" si="17">H13+G13</f>
        <v>0</v>
      </c>
      <c r="J13" s="36" t="s">
        <v>199</v>
      </c>
    </row>
    <row r="14" spans="2:10" s="5" customFormat="1" ht="100.8" x14ac:dyDescent="0.3">
      <c r="B14" s="35" t="s">
        <v>5</v>
      </c>
      <c r="C14" s="15" t="s">
        <v>205</v>
      </c>
      <c r="D14" s="14" t="s">
        <v>23</v>
      </c>
      <c r="E14" s="19"/>
      <c r="F14" s="12">
        <v>4</v>
      </c>
      <c r="G14" s="16">
        <f t="shared" ref="G14" si="18">E14*F14</f>
        <v>0</v>
      </c>
      <c r="H14" s="20">
        <f t="shared" ref="H14" si="19">G14*0.21</f>
        <v>0</v>
      </c>
      <c r="I14" s="20">
        <f t="shared" ref="I14" si="20">H14+G14</f>
        <v>0</v>
      </c>
      <c r="J14" s="38" t="s">
        <v>208</v>
      </c>
    </row>
    <row r="15" spans="2:10" s="5" customFormat="1" ht="131.1" customHeight="1" x14ac:dyDescent="0.3">
      <c r="B15" s="35" t="s">
        <v>7</v>
      </c>
      <c r="C15" s="15" t="s">
        <v>206</v>
      </c>
      <c r="D15" s="14" t="s">
        <v>23</v>
      </c>
      <c r="E15" s="19"/>
      <c r="F15" s="12">
        <v>2</v>
      </c>
      <c r="G15" s="16">
        <f t="shared" ref="G15" si="21">E15*F15</f>
        <v>0</v>
      </c>
      <c r="H15" s="20">
        <f t="shared" ref="H15" si="22">G15*0.21</f>
        <v>0</v>
      </c>
      <c r="I15" s="20">
        <f t="shared" ref="I15" si="23">H15+G15</f>
        <v>0</v>
      </c>
      <c r="J15" s="36" t="s">
        <v>106</v>
      </c>
    </row>
    <row r="16" spans="2:10" s="5" customFormat="1" ht="39.9" customHeight="1" x14ac:dyDescent="0.3">
      <c r="B16" s="35" t="s">
        <v>85</v>
      </c>
      <c r="C16" s="15" t="s">
        <v>105</v>
      </c>
      <c r="D16" s="14" t="s">
        <v>23</v>
      </c>
      <c r="E16" s="19"/>
      <c r="F16" s="12">
        <v>2</v>
      </c>
      <c r="G16" s="16">
        <f t="shared" ref="G16" si="24">E16*F16</f>
        <v>0</v>
      </c>
      <c r="H16" s="20">
        <f t="shared" ref="H16" si="25">G16*0.21</f>
        <v>0</v>
      </c>
      <c r="I16" s="20">
        <f t="shared" ref="I16" si="26">H16+G16</f>
        <v>0</v>
      </c>
      <c r="J16" s="36" t="s">
        <v>107</v>
      </c>
    </row>
    <row r="17" spans="2:10" s="5" customFormat="1" ht="42.9" customHeight="1" x14ac:dyDescent="0.3">
      <c r="B17" s="35" t="s">
        <v>86</v>
      </c>
      <c r="C17" s="15" t="s">
        <v>108</v>
      </c>
      <c r="D17" s="14" t="s">
        <v>23</v>
      </c>
      <c r="E17" s="19"/>
      <c r="F17" s="12">
        <v>1</v>
      </c>
      <c r="G17" s="16">
        <f t="shared" ref="G17" si="27">E17*F17</f>
        <v>0</v>
      </c>
      <c r="H17" s="20">
        <f t="shared" ref="H17" si="28">G17*0.21</f>
        <v>0</v>
      </c>
      <c r="I17" s="20">
        <f t="shared" ref="I17" si="29">H17+G17</f>
        <v>0</v>
      </c>
      <c r="J17" s="36" t="s">
        <v>109</v>
      </c>
    </row>
    <row r="18" spans="2:10" s="5" customFormat="1" ht="28.8" x14ac:dyDescent="0.3">
      <c r="B18" s="35" t="s">
        <v>87</v>
      </c>
      <c r="C18" s="15" t="s">
        <v>207</v>
      </c>
      <c r="D18" s="14" t="s">
        <v>23</v>
      </c>
      <c r="E18" s="19"/>
      <c r="F18" s="12">
        <v>2</v>
      </c>
      <c r="G18" s="16">
        <f t="shared" ref="G18" si="30">E18*F18</f>
        <v>0</v>
      </c>
      <c r="H18" s="20">
        <f t="shared" ref="H18" si="31">G18*0.21</f>
        <v>0</v>
      </c>
      <c r="I18" s="20">
        <f t="shared" ref="I18" si="32">H18+G18</f>
        <v>0</v>
      </c>
      <c r="J18" s="36" t="s">
        <v>110</v>
      </c>
    </row>
    <row r="19" spans="2:10" s="5" customFormat="1" ht="129.6" x14ac:dyDescent="0.3">
      <c r="B19" s="35" t="s">
        <v>88</v>
      </c>
      <c r="C19" s="15" t="s">
        <v>209</v>
      </c>
      <c r="D19" s="14" t="s">
        <v>23</v>
      </c>
      <c r="E19" s="19"/>
      <c r="F19" s="12">
        <v>1</v>
      </c>
      <c r="G19" s="16">
        <f t="shared" ref="G19" si="33">E19*F19</f>
        <v>0</v>
      </c>
      <c r="H19" s="20">
        <f t="shared" ref="H19" si="34">G19*0.21</f>
        <v>0</v>
      </c>
      <c r="I19" s="20">
        <f t="shared" ref="I19" si="35">H19+G19</f>
        <v>0</v>
      </c>
      <c r="J19" s="36" t="s">
        <v>89</v>
      </c>
    </row>
    <row r="20" spans="2:10" s="5" customFormat="1" ht="187.2" x14ac:dyDescent="0.3">
      <c r="B20" s="35" t="s">
        <v>90</v>
      </c>
      <c r="C20" s="15" t="s">
        <v>189</v>
      </c>
      <c r="D20" s="14" t="s">
        <v>23</v>
      </c>
      <c r="E20" s="19"/>
      <c r="F20" s="12">
        <v>1</v>
      </c>
      <c r="G20" s="16">
        <f t="shared" ref="G20" si="36">E20*F20</f>
        <v>0</v>
      </c>
      <c r="H20" s="20">
        <f t="shared" ref="H20" si="37">G20*0.21</f>
        <v>0</v>
      </c>
      <c r="I20" s="20">
        <f t="shared" ref="I20" si="38">H20+G20</f>
        <v>0</v>
      </c>
      <c r="J20" s="36" t="s">
        <v>111</v>
      </c>
    </row>
    <row r="21" spans="2:10" s="5" customFormat="1" ht="198.75" customHeight="1" x14ac:dyDescent="0.3">
      <c r="B21" s="35" t="s">
        <v>91</v>
      </c>
      <c r="C21" s="15" t="s">
        <v>190</v>
      </c>
      <c r="D21" s="14" t="s">
        <v>23</v>
      </c>
      <c r="E21" s="19"/>
      <c r="F21" s="12">
        <v>1</v>
      </c>
      <c r="G21" s="16">
        <f t="shared" ref="G21:G24" si="39">E21*F21</f>
        <v>0</v>
      </c>
      <c r="H21" s="20">
        <f t="shared" ref="H21:H24" si="40">G21*0.21</f>
        <v>0</v>
      </c>
      <c r="I21" s="20">
        <f t="shared" ref="I21:I24" si="41">H21+G21</f>
        <v>0</v>
      </c>
      <c r="J21" s="36" t="s">
        <v>93</v>
      </c>
    </row>
    <row r="22" spans="2:10" s="5" customFormat="1" ht="187.2" x14ac:dyDescent="0.3">
      <c r="B22" s="35" t="s">
        <v>112</v>
      </c>
      <c r="C22" s="15" t="s">
        <v>191</v>
      </c>
      <c r="D22" s="14" t="s">
        <v>23</v>
      </c>
      <c r="E22" s="19"/>
      <c r="F22" s="12">
        <v>1</v>
      </c>
      <c r="G22" s="16">
        <f t="shared" si="39"/>
        <v>0</v>
      </c>
      <c r="H22" s="20">
        <f t="shared" si="40"/>
        <v>0</v>
      </c>
      <c r="I22" s="20">
        <f t="shared" si="41"/>
        <v>0</v>
      </c>
      <c r="J22" s="36" t="s">
        <v>92</v>
      </c>
    </row>
    <row r="23" spans="2:10" s="5" customFormat="1" ht="187.2" x14ac:dyDescent="0.3">
      <c r="B23" s="35" t="s">
        <v>113</v>
      </c>
      <c r="C23" s="15" t="s">
        <v>192</v>
      </c>
      <c r="D23" s="14" t="s">
        <v>23</v>
      </c>
      <c r="E23" s="19"/>
      <c r="F23" s="12">
        <v>1</v>
      </c>
      <c r="G23" s="16">
        <f t="shared" si="39"/>
        <v>0</v>
      </c>
      <c r="H23" s="20">
        <f t="shared" si="40"/>
        <v>0</v>
      </c>
      <c r="I23" s="20">
        <f t="shared" si="41"/>
        <v>0</v>
      </c>
      <c r="J23" s="36" t="s">
        <v>94</v>
      </c>
    </row>
    <row r="24" spans="2:10" s="5" customFormat="1" ht="187.2" x14ac:dyDescent="0.3">
      <c r="B24" s="35" t="s">
        <v>114</v>
      </c>
      <c r="C24" s="15" t="s">
        <v>193</v>
      </c>
      <c r="D24" s="14" t="s">
        <v>23</v>
      </c>
      <c r="E24" s="19"/>
      <c r="F24" s="12">
        <v>1</v>
      </c>
      <c r="G24" s="16">
        <f t="shared" si="39"/>
        <v>0</v>
      </c>
      <c r="H24" s="20">
        <f t="shared" si="40"/>
        <v>0</v>
      </c>
      <c r="I24" s="20">
        <f t="shared" si="41"/>
        <v>0</v>
      </c>
      <c r="J24" s="36" t="s">
        <v>95</v>
      </c>
    </row>
    <row r="25" spans="2:10" s="5" customFormat="1" ht="187.2" x14ac:dyDescent="0.3">
      <c r="B25" s="35" t="s">
        <v>129</v>
      </c>
      <c r="C25" s="15" t="s">
        <v>194</v>
      </c>
      <c r="D25" s="14" t="s">
        <v>23</v>
      </c>
      <c r="E25" s="19"/>
      <c r="F25" s="12">
        <v>2</v>
      </c>
      <c r="G25" s="16">
        <f t="shared" ref="G25:G26" si="42">E25*F25</f>
        <v>0</v>
      </c>
      <c r="H25" s="20">
        <f t="shared" ref="H25:H26" si="43">G25*0.21</f>
        <v>0</v>
      </c>
      <c r="I25" s="20">
        <f t="shared" ref="I25:I26" si="44">H25+G25</f>
        <v>0</v>
      </c>
      <c r="J25" s="38" t="s">
        <v>128</v>
      </c>
    </row>
    <row r="26" spans="2:10" s="5" customFormat="1" ht="158.4" x14ac:dyDescent="0.3">
      <c r="B26" s="35" t="s">
        <v>130</v>
      </c>
      <c r="C26" s="26" t="s">
        <v>221</v>
      </c>
      <c r="D26" s="14" t="s">
        <v>23</v>
      </c>
      <c r="E26" s="19"/>
      <c r="F26" s="12">
        <v>2</v>
      </c>
      <c r="G26" s="16">
        <f t="shared" si="42"/>
        <v>0</v>
      </c>
      <c r="H26" s="20">
        <f t="shared" si="43"/>
        <v>0</v>
      </c>
      <c r="I26" s="20">
        <f t="shared" si="44"/>
        <v>0</v>
      </c>
      <c r="J26" s="36"/>
    </row>
    <row r="27" spans="2:10" s="5" customFormat="1" x14ac:dyDescent="0.3">
      <c r="B27" s="35" t="s">
        <v>220</v>
      </c>
      <c r="C27" s="26" t="s">
        <v>245</v>
      </c>
      <c r="D27" s="14" t="s">
        <v>50</v>
      </c>
      <c r="E27" s="19"/>
      <c r="F27" s="12">
        <v>1</v>
      </c>
      <c r="G27" s="16">
        <f t="shared" si="12"/>
        <v>0</v>
      </c>
      <c r="H27" s="20">
        <f t="shared" si="13"/>
        <v>0</v>
      </c>
      <c r="I27" s="20">
        <f t="shared" si="14"/>
        <v>0</v>
      </c>
      <c r="J27" s="36"/>
    </row>
    <row r="28" spans="2:10" s="5" customFormat="1" x14ac:dyDescent="0.3">
      <c r="B28" s="44" t="s">
        <v>26</v>
      </c>
      <c r="C28" s="45" t="s">
        <v>27</v>
      </c>
      <c r="D28" s="46"/>
      <c r="E28" s="47"/>
      <c r="F28" s="48"/>
      <c r="G28" s="49">
        <f>SUM(G29:G39)</f>
        <v>0</v>
      </c>
      <c r="H28" s="50">
        <f t="shared" si="13"/>
        <v>0</v>
      </c>
      <c r="I28" s="50">
        <f t="shared" si="14"/>
        <v>0</v>
      </c>
      <c r="J28" s="51"/>
    </row>
    <row r="29" spans="2:10" s="5" customFormat="1" ht="63.9" customHeight="1" x14ac:dyDescent="0.3">
      <c r="B29" s="35" t="s">
        <v>25</v>
      </c>
      <c r="C29" s="15" t="s">
        <v>179</v>
      </c>
      <c r="D29" s="14" t="s">
        <v>10</v>
      </c>
      <c r="E29" s="19"/>
      <c r="F29" s="12">
        <v>1</v>
      </c>
      <c r="G29" s="16">
        <f t="shared" ref="G29" si="45">E29*F29</f>
        <v>0</v>
      </c>
      <c r="H29" s="20">
        <f t="shared" ref="H29" si="46">G29*0.21</f>
        <v>0</v>
      </c>
      <c r="I29" s="20">
        <f t="shared" ref="I29" si="47">H29+G29</f>
        <v>0</v>
      </c>
      <c r="J29" s="36" t="s">
        <v>177</v>
      </c>
    </row>
    <row r="30" spans="2:10" s="5" customFormat="1" ht="54" customHeight="1" x14ac:dyDescent="0.3">
      <c r="B30" s="35" t="s">
        <v>28</v>
      </c>
      <c r="C30" s="15" t="s">
        <v>178</v>
      </c>
      <c r="D30" s="14" t="s">
        <v>10</v>
      </c>
      <c r="E30" s="19"/>
      <c r="F30" s="12">
        <v>1</v>
      </c>
      <c r="G30" s="16">
        <f t="shared" ref="G30:G31" si="48">E30*F30</f>
        <v>0</v>
      </c>
      <c r="H30" s="20">
        <f t="shared" ref="H30:H31" si="49">G30*0.21</f>
        <v>0</v>
      </c>
      <c r="I30" s="20">
        <f t="shared" ref="I30:I31" si="50">H30+G30</f>
        <v>0</v>
      </c>
      <c r="J30" s="36" t="s">
        <v>115</v>
      </c>
    </row>
    <row r="31" spans="2:10" s="5" customFormat="1" ht="36.9" customHeight="1" x14ac:dyDescent="0.3">
      <c r="B31" s="35" t="s">
        <v>29</v>
      </c>
      <c r="C31" s="15" t="s">
        <v>210</v>
      </c>
      <c r="D31" s="14" t="s">
        <v>10</v>
      </c>
      <c r="E31" s="19"/>
      <c r="F31" s="12">
        <v>1</v>
      </c>
      <c r="G31" s="16">
        <f t="shared" si="48"/>
        <v>0</v>
      </c>
      <c r="H31" s="20">
        <f t="shared" si="49"/>
        <v>0</v>
      </c>
      <c r="I31" s="20">
        <f t="shared" si="50"/>
        <v>0</v>
      </c>
      <c r="J31" s="36" t="s">
        <v>117</v>
      </c>
    </row>
    <row r="32" spans="2:10" s="5" customFormat="1" ht="35.1" customHeight="1" x14ac:dyDescent="0.3">
      <c r="B32" s="35" t="s">
        <v>30</v>
      </c>
      <c r="C32" s="15" t="s">
        <v>211</v>
      </c>
      <c r="D32" s="14" t="s">
        <v>10</v>
      </c>
      <c r="E32" s="19"/>
      <c r="F32" s="12">
        <v>1</v>
      </c>
      <c r="G32" s="16">
        <f t="shared" ref="G32:G34" si="51">E32*F32</f>
        <v>0</v>
      </c>
      <c r="H32" s="20">
        <f t="shared" ref="H32:H34" si="52">G32*0.21</f>
        <v>0</v>
      </c>
      <c r="I32" s="20">
        <f t="shared" ref="I32:I34" si="53">H32+G32</f>
        <v>0</v>
      </c>
      <c r="J32" s="36" t="s">
        <v>116</v>
      </c>
    </row>
    <row r="33" spans="2:10" s="5" customFormat="1" ht="57.9" customHeight="1" x14ac:dyDescent="0.3">
      <c r="B33" s="35" t="s">
        <v>31</v>
      </c>
      <c r="C33" s="15" t="s">
        <v>224</v>
      </c>
      <c r="D33" s="14" t="s">
        <v>10</v>
      </c>
      <c r="E33" s="19"/>
      <c r="F33" s="12">
        <v>3</v>
      </c>
      <c r="G33" s="16">
        <f t="shared" ref="G33" si="54">E33*F33</f>
        <v>0</v>
      </c>
      <c r="H33" s="20">
        <f t="shared" ref="H33" si="55">G33*0.21</f>
        <v>0</v>
      </c>
      <c r="I33" s="20">
        <f t="shared" ref="I33" si="56">H33+G33</f>
        <v>0</v>
      </c>
      <c r="J33" s="36" t="s">
        <v>118</v>
      </c>
    </row>
    <row r="34" spans="2:10" s="5" customFormat="1" ht="114.9" customHeight="1" x14ac:dyDescent="0.3">
      <c r="B34" s="35" t="s">
        <v>96</v>
      </c>
      <c r="C34" s="15" t="s">
        <v>225</v>
      </c>
      <c r="D34" s="14" t="s">
        <v>10</v>
      </c>
      <c r="E34" s="19"/>
      <c r="F34" s="12">
        <v>1</v>
      </c>
      <c r="G34" s="16">
        <f t="shared" si="51"/>
        <v>0</v>
      </c>
      <c r="H34" s="20">
        <f t="shared" si="52"/>
        <v>0</v>
      </c>
      <c r="I34" s="20">
        <f t="shared" si="53"/>
        <v>0</v>
      </c>
      <c r="J34" s="36" t="s">
        <v>119</v>
      </c>
    </row>
    <row r="35" spans="2:10" s="5" customFormat="1" ht="45" customHeight="1" x14ac:dyDescent="0.3">
      <c r="B35" s="39" t="s">
        <v>97</v>
      </c>
      <c r="C35" s="21" t="s">
        <v>223</v>
      </c>
      <c r="D35" s="14" t="s">
        <v>23</v>
      </c>
      <c r="E35" s="19"/>
      <c r="F35" s="12">
        <v>1</v>
      </c>
      <c r="G35" s="16">
        <f t="shared" ref="G35:G36" si="57">E35*F35</f>
        <v>0</v>
      </c>
      <c r="H35" s="20">
        <f t="shared" ref="H35:H36" si="58">G35*0.21</f>
        <v>0</v>
      </c>
      <c r="I35" s="20">
        <f t="shared" ref="I35:I36" si="59">H35+G35</f>
        <v>0</v>
      </c>
      <c r="J35" s="36" t="s">
        <v>120</v>
      </c>
    </row>
    <row r="36" spans="2:10" s="5" customFormat="1" ht="45" customHeight="1" x14ac:dyDescent="0.3">
      <c r="B36" s="35" t="s">
        <v>98</v>
      </c>
      <c r="C36" s="15" t="s">
        <v>226</v>
      </c>
      <c r="D36" s="14" t="s">
        <v>51</v>
      </c>
      <c r="E36" s="19"/>
      <c r="F36" s="12">
        <v>18</v>
      </c>
      <c r="G36" s="16">
        <f t="shared" si="57"/>
        <v>0</v>
      </c>
      <c r="H36" s="20">
        <f t="shared" si="58"/>
        <v>0</v>
      </c>
      <c r="I36" s="20">
        <f t="shared" si="59"/>
        <v>0</v>
      </c>
      <c r="J36" s="36" t="s">
        <v>121</v>
      </c>
    </row>
    <row r="37" spans="2:10" s="5" customFormat="1" ht="99.9" customHeight="1" x14ac:dyDescent="0.3">
      <c r="B37" s="35" t="s">
        <v>99</v>
      </c>
      <c r="C37" s="15" t="s">
        <v>212</v>
      </c>
      <c r="D37" s="14" t="s">
        <v>10</v>
      </c>
      <c r="E37" s="19"/>
      <c r="F37" s="12">
        <v>1</v>
      </c>
      <c r="G37" s="16">
        <f t="shared" ref="G37" si="60">E37*F37</f>
        <v>0</v>
      </c>
      <c r="H37" s="20">
        <f t="shared" ref="H37" si="61">G37*0.21</f>
        <v>0</v>
      </c>
      <c r="I37" s="20">
        <f t="shared" ref="I37" si="62">H37+G37</f>
        <v>0</v>
      </c>
      <c r="J37" s="36" t="s">
        <v>122</v>
      </c>
    </row>
    <row r="38" spans="2:10" s="5" customFormat="1" ht="96" customHeight="1" x14ac:dyDescent="0.3">
      <c r="B38" s="35" t="s">
        <v>100</v>
      </c>
      <c r="C38" s="15" t="s">
        <v>213</v>
      </c>
      <c r="D38" s="14" t="s">
        <v>10</v>
      </c>
      <c r="E38" s="19"/>
      <c r="F38" s="12">
        <v>1</v>
      </c>
      <c r="G38" s="16">
        <f t="shared" ref="G38:G39" si="63">E38*F38</f>
        <v>0</v>
      </c>
      <c r="H38" s="20">
        <f t="shared" ref="H38:H39" si="64">G38*0.21</f>
        <v>0</v>
      </c>
      <c r="I38" s="20">
        <f t="shared" ref="I38:I39" si="65">H38+G38</f>
        <v>0</v>
      </c>
      <c r="J38" s="36" t="s">
        <v>123</v>
      </c>
    </row>
    <row r="39" spans="2:10" s="5" customFormat="1" ht="93" customHeight="1" x14ac:dyDescent="0.3">
      <c r="B39" s="35" t="s">
        <v>101</v>
      </c>
      <c r="C39" s="15" t="s">
        <v>214</v>
      </c>
      <c r="D39" s="14" t="s">
        <v>10</v>
      </c>
      <c r="E39" s="19"/>
      <c r="F39" s="12">
        <v>1</v>
      </c>
      <c r="G39" s="16">
        <f t="shared" si="63"/>
        <v>0</v>
      </c>
      <c r="H39" s="20">
        <f t="shared" si="64"/>
        <v>0</v>
      </c>
      <c r="I39" s="20">
        <f t="shared" si="65"/>
        <v>0</v>
      </c>
      <c r="J39" s="36" t="s">
        <v>124</v>
      </c>
    </row>
    <row r="40" spans="2:10" s="5" customFormat="1" x14ac:dyDescent="0.3">
      <c r="B40" s="52" t="s">
        <v>33</v>
      </c>
      <c r="C40" s="45" t="s">
        <v>32</v>
      </c>
      <c r="D40" s="46"/>
      <c r="E40" s="47"/>
      <c r="F40" s="48"/>
      <c r="G40" s="49">
        <f>SUM(G41:G52)</f>
        <v>0</v>
      </c>
      <c r="H40" s="50">
        <f t="shared" si="13"/>
        <v>0</v>
      </c>
      <c r="I40" s="50">
        <f t="shared" si="14"/>
        <v>0</v>
      </c>
      <c r="J40" s="51"/>
    </row>
    <row r="41" spans="2:10" s="5" customFormat="1" x14ac:dyDescent="0.3">
      <c r="B41" s="35" t="s">
        <v>34</v>
      </c>
      <c r="C41" s="26" t="s">
        <v>146</v>
      </c>
      <c r="D41" s="14" t="s">
        <v>23</v>
      </c>
      <c r="E41" s="19"/>
      <c r="F41" s="12">
        <v>1</v>
      </c>
      <c r="G41" s="16">
        <f t="shared" ref="G41" si="66">E41*F41</f>
        <v>0</v>
      </c>
      <c r="H41" s="20">
        <f t="shared" ref="H41" si="67">G41*0.21</f>
        <v>0</v>
      </c>
      <c r="I41" s="20">
        <f t="shared" ref="I41" si="68">H41+G41</f>
        <v>0</v>
      </c>
      <c r="J41" s="36" t="s">
        <v>133</v>
      </c>
    </row>
    <row r="42" spans="2:10" s="5" customFormat="1" x14ac:dyDescent="0.3">
      <c r="B42" s="35" t="s">
        <v>35</v>
      </c>
      <c r="C42" s="26" t="s">
        <v>229</v>
      </c>
      <c r="D42" s="14" t="s">
        <v>10</v>
      </c>
      <c r="E42" s="19"/>
      <c r="F42" s="12">
        <v>1</v>
      </c>
      <c r="G42" s="16">
        <f t="shared" ref="G42:G46" si="69">E42*F42</f>
        <v>0</v>
      </c>
      <c r="H42" s="20">
        <f t="shared" ref="H42:H46" si="70">G42*0.21</f>
        <v>0</v>
      </c>
      <c r="I42" s="20">
        <f t="shared" ref="I42:I46" si="71">H42+G42</f>
        <v>0</v>
      </c>
      <c r="J42" s="36" t="s">
        <v>134</v>
      </c>
    </row>
    <row r="43" spans="2:10" s="5" customFormat="1" x14ac:dyDescent="0.3">
      <c r="B43" s="35" t="s">
        <v>36</v>
      </c>
      <c r="C43" s="26" t="s">
        <v>147</v>
      </c>
      <c r="D43" s="14" t="s">
        <v>23</v>
      </c>
      <c r="E43" s="19"/>
      <c r="F43" s="12">
        <v>2</v>
      </c>
      <c r="G43" s="16">
        <f t="shared" si="69"/>
        <v>0</v>
      </c>
      <c r="H43" s="20">
        <f t="shared" si="70"/>
        <v>0</v>
      </c>
      <c r="I43" s="20">
        <f t="shared" si="71"/>
        <v>0</v>
      </c>
      <c r="J43" s="36" t="s">
        <v>135</v>
      </c>
    </row>
    <row r="44" spans="2:10" s="5" customFormat="1" x14ac:dyDescent="0.3">
      <c r="B44" s="35" t="s">
        <v>37</v>
      </c>
      <c r="C44" s="26" t="s">
        <v>246</v>
      </c>
      <c r="D44" s="14" t="s">
        <v>23</v>
      </c>
      <c r="E44" s="19"/>
      <c r="F44" s="12">
        <v>1</v>
      </c>
      <c r="G44" s="16">
        <f t="shared" si="69"/>
        <v>0</v>
      </c>
      <c r="H44" s="20">
        <f t="shared" si="70"/>
        <v>0</v>
      </c>
      <c r="I44" s="20">
        <f t="shared" si="71"/>
        <v>0</v>
      </c>
      <c r="J44" s="36" t="s">
        <v>136</v>
      </c>
    </row>
    <row r="45" spans="2:10" s="5" customFormat="1" x14ac:dyDescent="0.3">
      <c r="B45" s="35" t="s">
        <v>38</v>
      </c>
      <c r="C45" s="26" t="s">
        <v>247</v>
      </c>
      <c r="D45" s="14" t="s">
        <v>23</v>
      </c>
      <c r="E45" s="19"/>
      <c r="F45" s="12">
        <v>1</v>
      </c>
      <c r="G45" s="16">
        <f t="shared" ref="G45" si="72">E45*F45</f>
        <v>0</v>
      </c>
      <c r="H45" s="20">
        <f t="shared" ref="H45" si="73">G45*0.21</f>
        <v>0</v>
      </c>
      <c r="I45" s="20">
        <f t="shared" ref="I45" si="74">H45+G45</f>
        <v>0</v>
      </c>
      <c r="J45" s="36" t="s">
        <v>137</v>
      </c>
    </row>
    <row r="46" spans="2:10" s="5" customFormat="1" x14ac:dyDescent="0.3">
      <c r="B46" s="35" t="s">
        <v>39</v>
      </c>
      <c r="C46" s="26" t="s">
        <v>249</v>
      </c>
      <c r="D46" s="14" t="s">
        <v>23</v>
      </c>
      <c r="E46" s="19"/>
      <c r="F46" s="12">
        <v>1</v>
      </c>
      <c r="G46" s="16">
        <f t="shared" si="69"/>
        <v>0</v>
      </c>
      <c r="H46" s="20">
        <f t="shared" si="70"/>
        <v>0</v>
      </c>
      <c r="I46" s="20">
        <f t="shared" si="71"/>
        <v>0</v>
      </c>
      <c r="J46" s="36" t="s">
        <v>138</v>
      </c>
    </row>
    <row r="47" spans="2:10" s="5" customFormat="1" x14ac:dyDescent="0.3">
      <c r="B47" s="37" t="s">
        <v>41</v>
      </c>
      <c r="C47" s="26" t="s">
        <v>250</v>
      </c>
      <c r="D47" s="14" t="s">
        <v>23</v>
      </c>
      <c r="E47" s="19"/>
      <c r="F47" s="12">
        <v>1</v>
      </c>
      <c r="G47" s="16">
        <f t="shared" ref="G47:G48" si="75">E47*F47</f>
        <v>0</v>
      </c>
      <c r="H47" s="20">
        <f t="shared" ref="H47:H48" si="76">G47*0.21</f>
        <v>0</v>
      </c>
      <c r="I47" s="20">
        <f t="shared" ref="I47:I48" si="77">H47+G47</f>
        <v>0</v>
      </c>
      <c r="J47" s="36" t="s">
        <v>139</v>
      </c>
    </row>
    <row r="48" spans="2:10" s="5" customFormat="1" x14ac:dyDescent="0.3">
      <c r="B48" s="35" t="s">
        <v>42</v>
      </c>
      <c r="C48" s="26" t="s">
        <v>250</v>
      </c>
      <c r="D48" s="14" t="s">
        <v>23</v>
      </c>
      <c r="E48" s="19"/>
      <c r="F48" s="12">
        <v>1</v>
      </c>
      <c r="G48" s="16">
        <f t="shared" si="75"/>
        <v>0</v>
      </c>
      <c r="H48" s="20">
        <f t="shared" si="76"/>
        <v>0</v>
      </c>
      <c r="I48" s="20">
        <f t="shared" si="77"/>
        <v>0</v>
      </c>
      <c r="J48" s="36" t="s">
        <v>140</v>
      </c>
    </row>
    <row r="49" spans="2:10" s="5" customFormat="1" x14ac:dyDescent="0.3">
      <c r="B49" s="35" t="s">
        <v>104</v>
      </c>
      <c r="C49" s="26" t="s">
        <v>250</v>
      </c>
      <c r="D49" s="14" t="s">
        <v>23</v>
      </c>
      <c r="E49" s="19"/>
      <c r="F49" s="12">
        <v>1</v>
      </c>
      <c r="G49" s="16">
        <f t="shared" ref="G49" si="78">E49*F49</f>
        <v>0</v>
      </c>
      <c r="H49" s="20">
        <f t="shared" ref="H49" si="79">G49*0.21</f>
        <v>0</v>
      </c>
      <c r="I49" s="20">
        <f t="shared" ref="I49" si="80">H49+G49</f>
        <v>0</v>
      </c>
      <c r="J49" s="36" t="s">
        <v>141</v>
      </c>
    </row>
    <row r="50" spans="2:10" s="5" customFormat="1" x14ac:dyDescent="0.3">
      <c r="B50" s="35" t="s">
        <v>131</v>
      </c>
      <c r="C50" s="27" t="s">
        <v>248</v>
      </c>
      <c r="D50" s="24" t="s">
        <v>23</v>
      </c>
      <c r="E50" s="25"/>
      <c r="F50" s="23">
        <v>1</v>
      </c>
      <c r="G50" s="20">
        <f t="shared" ref="G50:G51" si="81">E50*F50</f>
        <v>0</v>
      </c>
      <c r="H50" s="20">
        <f t="shared" ref="H50:H53" si="82">G50*0.21</f>
        <v>0</v>
      </c>
      <c r="I50" s="20">
        <f t="shared" ref="I50:I53" si="83">H50+G50</f>
        <v>0</v>
      </c>
      <c r="J50" s="36" t="s">
        <v>142</v>
      </c>
    </row>
    <row r="51" spans="2:10" s="5" customFormat="1" ht="74.099999999999994" customHeight="1" x14ac:dyDescent="0.3">
      <c r="B51" s="35" t="s">
        <v>132</v>
      </c>
      <c r="C51" s="26" t="s">
        <v>228</v>
      </c>
      <c r="D51" s="14" t="s">
        <v>40</v>
      </c>
      <c r="E51" s="19"/>
      <c r="F51" s="12">
        <v>7</v>
      </c>
      <c r="G51" s="16">
        <f t="shared" si="81"/>
        <v>0</v>
      </c>
      <c r="H51" s="16">
        <f t="shared" si="82"/>
        <v>0</v>
      </c>
      <c r="I51" s="16">
        <f t="shared" si="83"/>
        <v>0</v>
      </c>
      <c r="J51" s="36" t="s">
        <v>143</v>
      </c>
    </row>
    <row r="52" spans="2:10" s="5" customFormat="1" ht="72" x14ac:dyDescent="0.3">
      <c r="B52" s="35" t="s">
        <v>144</v>
      </c>
      <c r="C52" s="26" t="s">
        <v>227</v>
      </c>
      <c r="D52" s="14" t="s">
        <v>23</v>
      </c>
      <c r="E52" s="19"/>
      <c r="F52" s="12">
        <v>3</v>
      </c>
      <c r="G52" s="16">
        <f t="shared" ref="G52" si="84">E52*F52</f>
        <v>0</v>
      </c>
      <c r="H52" s="16">
        <f t="shared" ref="H52" si="85">G52*0.21</f>
        <v>0</v>
      </c>
      <c r="I52" s="16">
        <f t="shared" ref="I52" si="86">H52+G52</f>
        <v>0</v>
      </c>
      <c r="J52" s="36" t="s">
        <v>145</v>
      </c>
    </row>
    <row r="53" spans="2:10" s="5" customFormat="1" x14ac:dyDescent="0.3">
      <c r="B53" s="52" t="s">
        <v>43</v>
      </c>
      <c r="C53" s="45" t="s">
        <v>44</v>
      </c>
      <c r="D53" s="46"/>
      <c r="E53" s="47"/>
      <c r="F53" s="48"/>
      <c r="G53" s="49">
        <f>SUM(G54)</f>
        <v>0</v>
      </c>
      <c r="H53" s="50">
        <f t="shared" si="82"/>
        <v>0</v>
      </c>
      <c r="I53" s="50">
        <f t="shared" si="83"/>
        <v>0</v>
      </c>
      <c r="J53" s="51"/>
    </row>
    <row r="54" spans="2:10" s="5" customFormat="1" x14ac:dyDescent="0.3">
      <c r="B54" s="35" t="s">
        <v>45</v>
      </c>
      <c r="C54" s="26" t="s">
        <v>251</v>
      </c>
      <c r="D54" s="14" t="s">
        <v>59</v>
      </c>
      <c r="E54" s="19"/>
      <c r="F54" s="12">
        <v>350</v>
      </c>
      <c r="G54" s="16">
        <f t="shared" ref="G54" si="87">E54*F54</f>
        <v>0</v>
      </c>
      <c r="H54" s="20">
        <f t="shared" ref="H54:H55" si="88">G54*0.21</f>
        <v>0</v>
      </c>
      <c r="I54" s="20">
        <f t="shared" ref="I54:I55" si="89">H54+G54</f>
        <v>0</v>
      </c>
      <c r="J54" s="36"/>
    </row>
    <row r="55" spans="2:10" s="5" customFormat="1" x14ac:dyDescent="0.3">
      <c r="B55" s="44" t="s">
        <v>46</v>
      </c>
      <c r="C55" s="53" t="s">
        <v>47</v>
      </c>
      <c r="D55" s="46"/>
      <c r="E55" s="47"/>
      <c r="F55" s="48"/>
      <c r="G55" s="49">
        <f>SUM(G56:G59)</f>
        <v>0</v>
      </c>
      <c r="H55" s="50">
        <f t="shared" si="88"/>
        <v>0</v>
      </c>
      <c r="I55" s="50">
        <f t="shared" si="89"/>
        <v>0</v>
      </c>
      <c r="J55" s="51"/>
    </row>
    <row r="56" spans="2:10" s="5" customFormat="1" x14ac:dyDescent="0.3">
      <c r="B56" s="35" t="s">
        <v>48</v>
      </c>
      <c r="C56" s="26" t="s">
        <v>49</v>
      </c>
      <c r="D56" s="14" t="s">
        <v>51</v>
      </c>
      <c r="E56" s="19"/>
      <c r="F56" s="12">
        <v>43</v>
      </c>
      <c r="G56" s="16">
        <f t="shared" ref="G56" si="90">E56*F56</f>
        <v>0</v>
      </c>
      <c r="H56" s="20">
        <f t="shared" ref="H56" si="91">G56*0.21</f>
        <v>0</v>
      </c>
      <c r="I56" s="20">
        <f t="shared" ref="I56" si="92">H56+G56</f>
        <v>0</v>
      </c>
      <c r="J56" s="36" t="s">
        <v>153</v>
      </c>
    </row>
    <row r="57" spans="2:10" s="5" customFormat="1" x14ac:dyDescent="0.3">
      <c r="B57" s="35" t="s">
        <v>52</v>
      </c>
      <c r="C57" s="21" t="s">
        <v>56</v>
      </c>
      <c r="D57" s="14" t="s">
        <v>51</v>
      </c>
      <c r="E57" s="19"/>
      <c r="F57" s="12">
        <v>8</v>
      </c>
      <c r="G57" s="16">
        <f t="shared" si="12"/>
        <v>0</v>
      </c>
      <c r="H57" s="20">
        <f t="shared" ref="H57:H64" si="93">G57*0.21</f>
        <v>0</v>
      </c>
      <c r="I57" s="20">
        <f t="shared" ref="I57:I64" si="94">H57+G57</f>
        <v>0</v>
      </c>
      <c r="J57" s="38" t="s">
        <v>153</v>
      </c>
    </row>
    <row r="58" spans="2:10" s="5" customFormat="1" ht="43.2" x14ac:dyDescent="0.3">
      <c r="B58" s="35" t="s">
        <v>53</v>
      </c>
      <c r="C58" s="21" t="s">
        <v>215</v>
      </c>
      <c r="D58" s="14" t="s">
        <v>23</v>
      </c>
      <c r="E58" s="19"/>
      <c r="F58" s="12">
        <v>60</v>
      </c>
      <c r="G58" s="16">
        <f t="shared" si="12"/>
        <v>0</v>
      </c>
      <c r="H58" s="20">
        <f t="shared" si="93"/>
        <v>0</v>
      </c>
      <c r="I58" s="20">
        <f t="shared" si="94"/>
        <v>0</v>
      </c>
      <c r="J58" s="38"/>
    </row>
    <row r="59" spans="2:10" s="5" customFormat="1" ht="43.2" x14ac:dyDescent="0.3">
      <c r="B59" s="35" t="s">
        <v>54</v>
      </c>
      <c r="C59" s="21" t="s">
        <v>252</v>
      </c>
      <c r="D59" s="14" t="s">
        <v>23</v>
      </c>
      <c r="E59" s="19"/>
      <c r="F59" s="12">
        <v>1</v>
      </c>
      <c r="G59" s="16">
        <f t="shared" ref="G59" si="95">E59*F59</f>
        <v>0</v>
      </c>
      <c r="H59" s="20">
        <f t="shared" ref="H59:H60" si="96">G59*0.21</f>
        <v>0</v>
      </c>
      <c r="I59" s="20">
        <f t="shared" ref="I59:I60" si="97">H59+G59</f>
        <v>0</v>
      </c>
      <c r="J59" s="38" t="s">
        <v>153</v>
      </c>
    </row>
    <row r="60" spans="2:10" s="5" customFormat="1" x14ac:dyDescent="0.3">
      <c r="B60" s="44" t="s">
        <v>55</v>
      </c>
      <c r="C60" s="53" t="s">
        <v>64</v>
      </c>
      <c r="D60" s="46"/>
      <c r="E60" s="47"/>
      <c r="F60" s="48"/>
      <c r="G60" s="49">
        <f>SUM(G61:G65)</f>
        <v>0</v>
      </c>
      <c r="H60" s="50">
        <f t="shared" si="96"/>
        <v>0</v>
      </c>
      <c r="I60" s="50">
        <f t="shared" si="97"/>
        <v>0</v>
      </c>
      <c r="J60" s="54"/>
    </row>
    <row r="61" spans="2:10" s="5" customFormat="1" ht="88.5" customHeight="1" x14ac:dyDescent="0.3">
      <c r="B61" s="39" t="s">
        <v>58</v>
      </c>
      <c r="C61" s="26" t="s">
        <v>253</v>
      </c>
      <c r="D61" s="14" t="s">
        <v>23</v>
      </c>
      <c r="E61" s="19"/>
      <c r="F61" s="12">
        <v>100</v>
      </c>
      <c r="G61" s="16">
        <f t="shared" ref="G61:G63" si="98">E61*F61</f>
        <v>0</v>
      </c>
      <c r="H61" s="20">
        <f t="shared" ref="H61:H63" si="99">G61*0.21</f>
        <v>0</v>
      </c>
      <c r="I61" s="20">
        <f t="shared" ref="I61:I63" si="100">H61+G61</f>
        <v>0</v>
      </c>
      <c r="J61" s="38"/>
    </row>
    <row r="62" spans="2:10" s="5" customFormat="1" ht="17.100000000000001" customHeight="1" x14ac:dyDescent="0.3">
      <c r="B62" s="35" t="s">
        <v>60</v>
      </c>
      <c r="C62" s="21" t="s">
        <v>57</v>
      </c>
      <c r="D62" s="14" t="s">
        <v>59</v>
      </c>
      <c r="E62" s="19"/>
      <c r="F62" s="12">
        <v>100</v>
      </c>
      <c r="G62" s="16">
        <f t="shared" si="98"/>
        <v>0</v>
      </c>
      <c r="H62" s="20">
        <f t="shared" si="99"/>
        <v>0</v>
      </c>
      <c r="I62" s="20">
        <f t="shared" si="100"/>
        <v>0</v>
      </c>
      <c r="J62" s="38"/>
    </row>
    <row r="63" spans="2:10" ht="28.8" x14ac:dyDescent="0.3">
      <c r="B63" s="35" t="s">
        <v>61</v>
      </c>
      <c r="C63" s="13" t="s">
        <v>218</v>
      </c>
      <c r="D63" s="14" t="s">
        <v>65</v>
      </c>
      <c r="E63" s="19"/>
      <c r="F63" s="12">
        <v>50</v>
      </c>
      <c r="G63" s="16">
        <f t="shared" si="98"/>
        <v>0</v>
      </c>
      <c r="H63" s="20">
        <f t="shared" si="99"/>
        <v>0</v>
      </c>
      <c r="I63" s="20">
        <f t="shared" si="100"/>
        <v>0</v>
      </c>
      <c r="J63" s="38"/>
    </row>
    <row r="64" spans="2:10" ht="28.8" x14ac:dyDescent="0.3">
      <c r="B64" s="35" t="s">
        <v>63</v>
      </c>
      <c r="C64" s="13" t="s">
        <v>217</v>
      </c>
      <c r="D64" s="14" t="s">
        <v>65</v>
      </c>
      <c r="E64" s="19"/>
      <c r="F64" s="12">
        <v>50</v>
      </c>
      <c r="G64" s="16">
        <f t="shared" ref="G64:G96" si="101">E64*F64</f>
        <v>0</v>
      </c>
      <c r="H64" s="20">
        <f t="shared" si="93"/>
        <v>0</v>
      </c>
      <c r="I64" s="20">
        <f t="shared" si="94"/>
        <v>0</v>
      </c>
      <c r="J64" s="38"/>
    </row>
    <row r="65" spans="2:10" ht="28.8" x14ac:dyDescent="0.3">
      <c r="B65" s="35" t="s">
        <v>216</v>
      </c>
      <c r="C65" s="13" t="s">
        <v>62</v>
      </c>
      <c r="D65" s="14" t="s">
        <v>65</v>
      </c>
      <c r="E65" s="19"/>
      <c r="F65" s="12">
        <v>150</v>
      </c>
      <c r="G65" s="16">
        <f t="shared" ref="G65" si="102">E65*F65</f>
        <v>0</v>
      </c>
      <c r="H65" s="20">
        <f t="shared" ref="H65:H66" si="103">G65*0.21</f>
        <v>0</v>
      </c>
      <c r="I65" s="20">
        <f t="shared" ref="I65:I66" si="104">H65+G65</f>
        <v>0</v>
      </c>
      <c r="J65" s="38"/>
    </row>
    <row r="66" spans="2:10" x14ac:dyDescent="0.3">
      <c r="B66" s="44" t="s">
        <v>66</v>
      </c>
      <c r="C66" s="45" t="s">
        <v>67</v>
      </c>
      <c r="D66" s="46"/>
      <c r="E66" s="47"/>
      <c r="F66" s="48"/>
      <c r="G66" s="49">
        <f>SUM(G67:G74)</f>
        <v>0</v>
      </c>
      <c r="H66" s="50">
        <f t="shared" si="103"/>
        <v>0</v>
      </c>
      <c r="I66" s="50">
        <f t="shared" si="104"/>
        <v>0</v>
      </c>
      <c r="J66" s="54"/>
    </row>
    <row r="67" spans="2:10" ht="66" customHeight="1" x14ac:dyDescent="0.3">
      <c r="B67" s="35" t="s">
        <v>68</v>
      </c>
      <c r="C67" s="21" t="s">
        <v>156</v>
      </c>
      <c r="D67" s="14" t="s">
        <v>10</v>
      </c>
      <c r="E67" s="19"/>
      <c r="F67" s="12">
        <v>1</v>
      </c>
      <c r="G67" s="16">
        <f t="shared" ref="G67" si="105">E67*F67</f>
        <v>0</v>
      </c>
      <c r="H67" s="20">
        <f t="shared" ref="H67" si="106">G67*0.21</f>
        <v>0</v>
      </c>
      <c r="I67" s="20">
        <f t="shared" ref="I67" si="107">H67+G67</f>
        <v>0</v>
      </c>
      <c r="J67" s="38" t="s">
        <v>158</v>
      </c>
    </row>
    <row r="68" spans="2:10" ht="61.5" customHeight="1" x14ac:dyDescent="0.3">
      <c r="B68" s="35" t="s">
        <v>154</v>
      </c>
      <c r="C68" s="21" t="s">
        <v>157</v>
      </c>
      <c r="D68" s="14" t="s">
        <v>10</v>
      </c>
      <c r="E68" s="19"/>
      <c r="F68" s="12">
        <v>1</v>
      </c>
      <c r="G68" s="16">
        <f t="shared" ref="G68:G72" si="108">E68*F68</f>
        <v>0</v>
      </c>
      <c r="H68" s="20">
        <f t="shared" ref="H68:H72" si="109">G68*0.21</f>
        <v>0</v>
      </c>
      <c r="I68" s="20">
        <f t="shared" ref="I68:I72" si="110">H68+G68</f>
        <v>0</v>
      </c>
      <c r="J68" s="38" t="s">
        <v>170</v>
      </c>
    </row>
    <row r="69" spans="2:10" ht="43.2" x14ac:dyDescent="0.3">
      <c r="B69" s="35" t="s">
        <v>159</v>
      </c>
      <c r="C69" s="21" t="s">
        <v>160</v>
      </c>
      <c r="D69" s="14" t="s">
        <v>10</v>
      </c>
      <c r="E69" s="19"/>
      <c r="F69" s="12">
        <v>1</v>
      </c>
      <c r="G69" s="16">
        <f t="shared" si="108"/>
        <v>0</v>
      </c>
      <c r="H69" s="20">
        <f t="shared" si="109"/>
        <v>0</v>
      </c>
      <c r="I69" s="20">
        <f t="shared" si="110"/>
        <v>0</v>
      </c>
      <c r="J69" s="38" t="s">
        <v>171</v>
      </c>
    </row>
    <row r="70" spans="2:10" ht="57.6" x14ac:dyDescent="0.3">
      <c r="B70" s="35" t="s">
        <v>161</v>
      </c>
      <c r="C70" s="21" t="s">
        <v>166</v>
      </c>
      <c r="D70" s="14" t="s">
        <v>10</v>
      </c>
      <c r="E70" s="19"/>
      <c r="F70" s="12">
        <v>1</v>
      </c>
      <c r="G70" s="16">
        <f t="shared" si="108"/>
        <v>0</v>
      </c>
      <c r="H70" s="20">
        <f t="shared" si="109"/>
        <v>0</v>
      </c>
      <c r="I70" s="20">
        <f t="shared" si="110"/>
        <v>0</v>
      </c>
      <c r="J70" s="38" t="s">
        <v>172</v>
      </c>
    </row>
    <row r="71" spans="2:10" ht="28.8" x14ac:dyDescent="0.3">
      <c r="B71" s="35" t="s">
        <v>162</v>
      </c>
      <c r="C71" s="21" t="s">
        <v>167</v>
      </c>
      <c r="D71" s="14" t="s">
        <v>10</v>
      </c>
      <c r="E71" s="19"/>
      <c r="F71" s="12">
        <v>1</v>
      </c>
      <c r="G71" s="16">
        <f t="shared" si="108"/>
        <v>0</v>
      </c>
      <c r="H71" s="20">
        <f t="shared" si="109"/>
        <v>0</v>
      </c>
      <c r="I71" s="20">
        <f t="shared" si="110"/>
        <v>0</v>
      </c>
      <c r="J71" s="38" t="s">
        <v>173</v>
      </c>
    </row>
    <row r="72" spans="2:10" ht="56.25" customHeight="1" x14ac:dyDescent="0.3">
      <c r="B72" s="35" t="s">
        <v>163</v>
      </c>
      <c r="C72" s="21" t="s">
        <v>168</v>
      </c>
      <c r="D72" s="14" t="s">
        <v>10</v>
      </c>
      <c r="E72" s="19"/>
      <c r="F72" s="12">
        <v>1</v>
      </c>
      <c r="G72" s="16">
        <f t="shared" si="108"/>
        <v>0</v>
      </c>
      <c r="H72" s="20">
        <f t="shared" si="109"/>
        <v>0</v>
      </c>
      <c r="I72" s="20">
        <f t="shared" si="110"/>
        <v>0</v>
      </c>
      <c r="J72" s="38" t="s">
        <v>174</v>
      </c>
    </row>
    <row r="73" spans="2:10" ht="72" x14ac:dyDescent="0.3">
      <c r="B73" s="35" t="s">
        <v>164</v>
      </c>
      <c r="C73" s="21" t="s">
        <v>169</v>
      </c>
      <c r="D73" s="14" t="s">
        <v>10</v>
      </c>
      <c r="E73" s="19"/>
      <c r="F73" s="12">
        <v>1</v>
      </c>
      <c r="G73" s="16">
        <f t="shared" ref="G73:G74" si="111">E73*F73</f>
        <v>0</v>
      </c>
      <c r="H73" s="20">
        <f t="shared" ref="H73:H74" si="112">G73*0.21</f>
        <v>0</v>
      </c>
      <c r="I73" s="20">
        <f t="shared" ref="I73:I74" si="113">H73+G73</f>
        <v>0</v>
      </c>
      <c r="J73" s="38" t="s">
        <v>175</v>
      </c>
    </row>
    <row r="74" spans="2:10" ht="28.8" x14ac:dyDescent="0.3">
      <c r="B74" s="35" t="s">
        <v>165</v>
      </c>
      <c r="C74" s="21" t="s">
        <v>176</v>
      </c>
      <c r="D74" s="14" t="s">
        <v>10</v>
      </c>
      <c r="E74" s="19"/>
      <c r="F74" s="12">
        <v>1</v>
      </c>
      <c r="G74" s="16">
        <f t="shared" si="111"/>
        <v>0</v>
      </c>
      <c r="H74" s="20">
        <f t="shared" si="112"/>
        <v>0</v>
      </c>
      <c r="I74" s="20">
        <f t="shared" si="113"/>
        <v>0</v>
      </c>
      <c r="J74" s="38" t="s">
        <v>219</v>
      </c>
    </row>
    <row r="75" spans="2:10" s="5" customFormat="1" x14ac:dyDescent="0.3">
      <c r="B75" s="44" t="s">
        <v>70</v>
      </c>
      <c r="C75" s="45" t="s">
        <v>69</v>
      </c>
      <c r="D75" s="46"/>
      <c r="E75" s="47"/>
      <c r="F75" s="48"/>
      <c r="G75" s="49">
        <f>SUM(G76:G85)</f>
        <v>0</v>
      </c>
      <c r="H75" s="50">
        <f t="shared" ref="H75:H76" si="114">G75*0.21</f>
        <v>0</v>
      </c>
      <c r="I75" s="50">
        <f t="shared" ref="I75:I76" si="115">H75+G75</f>
        <v>0</v>
      </c>
      <c r="J75" s="54"/>
    </row>
    <row r="76" spans="2:10" s="5" customFormat="1" ht="43.2" x14ac:dyDescent="0.3">
      <c r="B76" s="35" t="s">
        <v>71</v>
      </c>
      <c r="C76" s="15" t="s">
        <v>187</v>
      </c>
      <c r="D76" s="14" t="s">
        <v>23</v>
      </c>
      <c r="E76" s="19"/>
      <c r="F76" s="12">
        <v>1</v>
      </c>
      <c r="G76" s="16">
        <f t="shared" ref="G76" si="116">E76*F76</f>
        <v>0</v>
      </c>
      <c r="H76" s="20">
        <f t="shared" si="114"/>
        <v>0</v>
      </c>
      <c r="I76" s="20">
        <f t="shared" si="115"/>
        <v>0</v>
      </c>
      <c r="J76" s="38" t="s">
        <v>204</v>
      </c>
    </row>
    <row r="77" spans="2:10" s="5" customFormat="1" ht="45" customHeight="1" x14ac:dyDescent="0.3">
      <c r="B77" s="35" t="s">
        <v>72</v>
      </c>
      <c r="C77" s="15" t="s">
        <v>188</v>
      </c>
      <c r="D77" s="14" t="s">
        <v>23</v>
      </c>
      <c r="E77" s="19"/>
      <c r="F77" s="12">
        <v>1</v>
      </c>
      <c r="G77" s="16">
        <f t="shared" ref="G77" si="117">E77*F77</f>
        <v>0</v>
      </c>
      <c r="H77" s="20">
        <f t="shared" ref="H77" si="118">G77*0.21</f>
        <v>0</v>
      </c>
      <c r="I77" s="20">
        <f t="shared" ref="I77" si="119">H77+G77</f>
        <v>0</v>
      </c>
      <c r="J77" s="38" t="s">
        <v>204</v>
      </c>
    </row>
    <row r="78" spans="2:10" s="5" customFormat="1" ht="75" customHeight="1" x14ac:dyDescent="0.3">
      <c r="B78" s="35" t="s">
        <v>73</v>
      </c>
      <c r="C78" s="15" t="s">
        <v>203</v>
      </c>
      <c r="D78" s="14" t="s">
        <v>23</v>
      </c>
      <c r="E78" s="19"/>
      <c r="F78" s="12">
        <v>3</v>
      </c>
      <c r="G78" s="16">
        <f t="shared" ref="G78" si="120">E78*F78</f>
        <v>0</v>
      </c>
      <c r="H78" s="20">
        <f t="shared" ref="H78" si="121">G78*0.21</f>
        <v>0</v>
      </c>
      <c r="I78" s="20">
        <f t="shared" ref="I78" si="122">H78+G78</f>
        <v>0</v>
      </c>
      <c r="J78" s="38" t="s">
        <v>256</v>
      </c>
    </row>
    <row r="79" spans="2:10" s="5" customFormat="1" ht="69" customHeight="1" x14ac:dyDescent="0.3">
      <c r="B79" s="35" t="s">
        <v>74</v>
      </c>
      <c r="C79" s="15" t="s">
        <v>102</v>
      </c>
      <c r="D79" s="14" t="s">
        <v>23</v>
      </c>
      <c r="E79" s="19"/>
      <c r="F79" s="12">
        <v>1</v>
      </c>
      <c r="G79" s="16">
        <f t="shared" ref="G79:G84" si="123">E79*F79</f>
        <v>0</v>
      </c>
      <c r="H79" s="20">
        <f t="shared" ref="H79:H84" si="124">G79*0.21</f>
        <v>0</v>
      </c>
      <c r="I79" s="20">
        <f t="shared" ref="I79:I84" si="125">H79+G79</f>
        <v>0</v>
      </c>
      <c r="J79" s="38" t="s">
        <v>125</v>
      </c>
    </row>
    <row r="80" spans="2:10" s="5" customFormat="1" ht="74.099999999999994" customHeight="1" x14ac:dyDescent="0.3">
      <c r="B80" s="35" t="s">
        <v>103</v>
      </c>
      <c r="C80" s="15" t="s">
        <v>180</v>
      </c>
      <c r="D80" s="14" t="s">
        <v>10</v>
      </c>
      <c r="E80" s="19"/>
      <c r="F80" s="12">
        <v>1</v>
      </c>
      <c r="G80" s="16">
        <f t="shared" si="123"/>
        <v>0</v>
      </c>
      <c r="H80" s="20">
        <f t="shared" si="124"/>
        <v>0</v>
      </c>
      <c r="I80" s="20">
        <f t="shared" si="125"/>
        <v>0</v>
      </c>
      <c r="J80" s="36" t="s">
        <v>115</v>
      </c>
    </row>
    <row r="81" spans="2:10" s="5" customFormat="1" ht="72.900000000000006" customHeight="1" x14ac:dyDescent="0.3">
      <c r="B81" s="35" t="s">
        <v>181</v>
      </c>
      <c r="C81" s="15" t="s">
        <v>155</v>
      </c>
      <c r="D81" s="14" t="s">
        <v>23</v>
      </c>
      <c r="E81" s="19"/>
      <c r="F81" s="12">
        <v>5</v>
      </c>
      <c r="G81" s="16">
        <f t="shared" si="123"/>
        <v>0</v>
      </c>
      <c r="H81" s="20">
        <f t="shared" si="124"/>
        <v>0</v>
      </c>
      <c r="I81" s="20">
        <f t="shared" si="125"/>
        <v>0</v>
      </c>
      <c r="J81" s="38" t="s">
        <v>243</v>
      </c>
    </row>
    <row r="82" spans="2:10" s="5" customFormat="1" ht="39.9" customHeight="1" x14ac:dyDescent="0.3">
      <c r="B82" s="35" t="s">
        <v>182</v>
      </c>
      <c r="C82" s="15" t="s">
        <v>183</v>
      </c>
      <c r="D82" s="14" t="s">
        <v>23</v>
      </c>
      <c r="E82" s="19"/>
      <c r="F82" s="12">
        <v>3</v>
      </c>
      <c r="G82" s="16">
        <f t="shared" si="123"/>
        <v>0</v>
      </c>
      <c r="H82" s="20">
        <f t="shared" si="124"/>
        <v>0</v>
      </c>
      <c r="I82" s="20">
        <f t="shared" si="125"/>
        <v>0</v>
      </c>
      <c r="J82" s="38" t="s">
        <v>254</v>
      </c>
    </row>
    <row r="83" spans="2:10" s="5" customFormat="1" ht="41.1" customHeight="1" x14ac:dyDescent="0.3">
      <c r="B83" s="35" t="s">
        <v>184</v>
      </c>
      <c r="C83" s="15" t="s">
        <v>185</v>
      </c>
      <c r="D83" s="14" t="s">
        <v>23</v>
      </c>
      <c r="E83" s="19"/>
      <c r="F83" s="12">
        <v>2</v>
      </c>
      <c r="G83" s="16">
        <f t="shared" si="123"/>
        <v>0</v>
      </c>
      <c r="H83" s="20">
        <f t="shared" si="124"/>
        <v>0</v>
      </c>
      <c r="I83" s="20">
        <f t="shared" si="125"/>
        <v>0</v>
      </c>
      <c r="J83" s="38" t="s">
        <v>186</v>
      </c>
    </row>
    <row r="84" spans="2:10" s="5" customFormat="1" ht="47.1" customHeight="1" x14ac:dyDescent="0.3">
      <c r="B84" s="35" t="s">
        <v>201</v>
      </c>
      <c r="C84" s="15" t="s">
        <v>202</v>
      </c>
      <c r="D84" s="14" t="s">
        <v>23</v>
      </c>
      <c r="E84" s="19"/>
      <c r="F84" s="12">
        <v>1</v>
      </c>
      <c r="G84" s="16">
        <f t="shared" si="123"/>
        <v>0</v>
      </c>
      <c r="H84" s="20">
        <f t="shared" si="124"/>
        <v>0</v>
      </c>
      <c r="I84" s="20">
        <f t="shared" si="125"/>
        <v>0</v>
      </c>
      <c r="J84" s="38" t="s">
        <v>126</v>
      </c>
    </row>
    <row r="85" spans="2:10" s="5" customFormat="1" ht="41.1" customHeight="1" x14ac:dyDescent="0.3">
      <c r="B85" s="35" t="s">
        <v>255</v>
      </c>
      <c r="C85" s="15" t="s">
        <v>244</v>
      </c>
      <c r="D85" s="14" t="s">
        <v>23</v>
      </c>
      <c r="E85" s="19"/>
      <c r="F85" s="12">
        <v>1</v>
      </c>
      <c r="G85" s="16">
        <f t="shared" ref="G85" si="126">E85*F85</f>
        <v>0</v>
      </c>
      <c r="H85" s="20">
        <f t="shared" ref="H85:H91" si="127">G85*0.21</f>
        <v>0</v>
      </c>
      <c r="I85" s="20">
        <f t="shared" ref="I85:I91" si="128">H85+G85</f>
        <v>0</v>
      </c>
      <c r="J85" s="38" t="s">
        <v>233</v>
      </c>
    </row>
    <row r="86" spans="2:10" s="5" customFormat="1" x14ac:dyDescent="0.3">
      <c r="B86" s="52" t="s">
        <v>75</v>
      </c>
      <c r="C86" s="45" t="s">
        <v>76</v>
      </c>
      <c r="D86" s="46"/>
      <c r="E86" s="47"/>
      <c r="F86" s="48"/>
      <c r="G86" s="49">
        <f>SUM(G87:G92)</f>
        <v>0</v>
      </c>
      <c r="H86" s="50">
        <f t="shared" si="127"/>
        <v>0</v>
      </c>
      <c r="I86" s="50">
        <f t="shared" si="128"/>
        <v>0</v>
      </c>
      <c r="J86" s="54"/>
    </row>
    <row r="87" spans="2:10" s="5" customFormat="1" ht="43.2" x14ac:dyDescent="0.3">
      <c r="B87" s="35" t="s">
        <v>77</v>
      </c>
      <c r="C87" s="21" t="s">
        <v>238</v>
      </c>
      <c r="D87" s="14" t="s">
        <v>23</v>
      </c>
      <c r="E87" s="19"/>
      <c r="F87" s="12">
        <v>160</v>
      </c>
      <c r="G87" s="16">
        <f t="shared" ref="G87" si="129">E87*F87</f>
        <v>0</v>
      </c>
      <c r="H87" s="20">
        <f t="shared" ref="H87" si="130">G87*0.21</f>
        <v>0</v>
      </c>
      <c r="I87" s="20">
        <f t="shared" ref="I87" si="131">H87+G87</f>
        <v>0</v>
      </c>
      <c r="J87" s="38"/>
    </row>
    <row r="88" spans="2:10" s="5" customFormat="1" ht="57.6" x14ac:dyDescent="0.3">
      <c r="B88" s="35" t="s">
        <v>235</v>
      </c>
      <c r="C88" s="21" t="s">
        <v>231</v>
      </c>
      <c r="D88" s="14" t="s">
        <v>230</v>
      </c>
      <c r="E88" s="19"/>
      <c r="F88" s="12">
        <v>10</v>
      </c>
      <c r="G88" s="16">
        <f t="shared" ref="G88:G91" si="132">E88*F88</f>
        <v>0</v>
      </c>
      <c r="H88" s="20">
        <f t="shared" si="127"/>
        <v>0</v>
      </c>
      <c r="I88" s="20">
        <f t="shared" si="128"/>
        <v>0</v>
      </c>
      <c r="J88" s="38"/>
    </row>
    <row r="89" spans="2:10" s="5" customFormat="1" ht="43.2" x14ac:dyDescent="0.3">
      <c r="B89" s="35" t="s">
        <v>234</v>
      </c>
      <c r="C89" s="21" t="s">
        <v>232</v>
      </c>
      <c r="D89" s="14" t="s">
        <v>230</v>
      </c>
      <c r="E89" s="19"/>
      <c r="F89" s="12">
        <v>1</v>
      </c>
      <c r="G89" s="16">
        <f t="shared" si="132"/>
        <v>0</v>
      </c>
      <c r="H89" s="20">
        <f t="shared" si="127"/>
        <v>0</v>
      </c>
      <c r="I89" s="20">
        <f t="shared" si="128"/>
        <v>0</v>
      </c>
      <c r="J89" s="38"/>
    </row>
    <row r="90" spans="2:10" s="5" customFormat="1" ht="43.2" x14ac:dyDescent="0.3">
      <c r="B90" s="35" t="s">
        <v>237</v>
      </c>
      <c r="C90" s="21" t="s">
        <v>236</v>
      </c>
      <c r="D90" s="14" t="s">
        <v>230</v>
      </c>
      <c r="E90" s="19"/>
      <c r="F90" s="12">
        <v>1</v>
      </c>
      <c r="G90" s="16">
        <f t="shared" si="132"/>
        <v>0</v>
      </c>
      <c r="H90" s="20">
        <f t="shared" si="127"/>
        <v>0</v>
      </c>
      <c r="I90" s="20">
        <f t="shared" si="128"/>
        <v>0</v>
      </c>
      <c r="J90" s="38"/>
    </row>
    <row r="91" spans="2:10" s="5" customFormat="1" ht="28.8" x14ac:dyDescent="0.3">
      <c r="B91" s="35" t="s">
        <v>240</v>
      </c>
      <c r="C91" s="21" t="s">
        <v>239</v>
      </c>
      <c r="D91" s="14" t="s">
        <v>230</v>
      </c>
      <c r="E91" s="19"/>
      <c r="F91" s="12">
        <v>5</v>
      </c>
      <c r="G91" s="16">
        <f t="shared" si="132"/>
        <v>0</v>
      </c>
      <c r="H91" s="20">
        <f t="shared" si="127"/>
        <v>0</v>
      </c>
      <c r="I91" s="20">
        <f t="shared" si="128"/>
        <v>0</v>
      </c>
      <c r="J91" s="38"/>
    </row>
    <row r="92" spans="2:10" s="5" customFormat="1" ht="28.8" x14ac:dyDescent="0.3">
      <c r="B92" s="35" t="s">
        <v>241</v>
      </c>
      <c r="C92" s="21" t="s">
        <v>242</v>
      </c>
      <c r="D92" s="14" t="s">
        <v>59</v>
      </c>
      <c r="E92" s="19"/>
      <c r="F92" s="12">
        <v>250</v>
      </c>
      <c r="G92" s="16">
        <f t="shared" ref="G92" si="133">E92*F92</f>
        <v>0</v>
      </c>
      <c r="H92" s="20">
        <f t="shared" ref="H92:H93" si="134">G92*0.21</f>
        <v>0</v>
      </c>
      <c r="I92" s="20">
        <f t="shared" ref="I92:I93" si="135">H92+G92</f>
        <v>0</v>
      </c>
      <c r="J92" s="38"/>
    </row>
    <row r="93" spans="2:10" s="5" customFormat="1" x14ac:dyDescent="0.3">
      <c r="B93" s="52" t="s">
        <v>79</v>
      </c>
      <c r="C93" s="45" t="s">
        <v>78</v>
      </c>
      <c r="D93" s="46"/>
      <c r="E93" s="47"/>
      <c r="F93" s="48"/>
      <c r="G93" s="49">
        <f>SUM(G94:G97)</f>
        <v>0</v>
      </c>
      <c r="H93" s="50">
        <f t="shared" si="134"/>
        <v>0</v>
      </c>
      <c r="I93" s="50">
        <f t="shared" si="135"/>
        <v>0</v>
      </c>
      <c r="J93" s="54"/>
    </row>
    <row r="94" spans="2:10" s="5" customFormat="1" x14ac:dyDescent="0.3">
      <c r="B94" s="40" t="s">
        <v>80</v>
      </c>
      <c r="C94" s="15" t="s">
        <v>14</v>
      </c>
      <c r="D94" s="14" t="s">
        <v>59</v>
      </c>
      <c r="E94" s="19"/>
      <c r="F94" s="12">
        <v>80</v>
      </c>
      <c r="G94" s="16">
        <f t="shared" si="101"/>
        <v>0</v>
      </c>
      <c r="H94" s="20">
        <f t="shared" ref="H94:H98" si="136">G94*0.21</f>
        <v>0</v>
      </c>
      <c r="I94" s="20">
        <f t="shared" ref="I94:I98" si="137">H94+G94</f>
        <v>0</v>
      </c>
      <c r="J94" s="38"/>
    </row>
    <row r="95" spans="2:10" s="5" customFormat="1" ht="28.8" x14ac:dyDescent="0.3">
      <c r="B95" s="40" t="s">
        <v>81</v>
      </c>
      <c r="C95" s="15" t="s">
        <v>13</v>
      </c>
      <c r="D95" s="14" t="s">
        <v>59</v>
      </c>
      <c r="E95" s="19"/>
      <c r="F95" s="12">
        <v>550</v>
      </c>
      <c r="G95" s="16">
        <f t="shared" si="101"/>
        <v>0</v>
      </c>
      <c r="H95" s="20">
        <f t="shared" si="136"/>
        <v>0</v>
      </c>
      <c r="I95" s="20">
        <f t="shared" si="137"/>
        <v>0</v>
      </c>
      <c r="J95" s="38"/>
    </row>
    <row r="96" spans="2:10" s="5" customFormat="1" x14ac:dyDescent="0.3">
      <c r="B96" s="40" t="s">
        <v>82</v>
      </c>
      <c r="C96" s="15" t="s">
        <v>16</v>
      </c>
      <c r="D96" s="14" t="s">
        <v>10</v>
      </c>
      <c r="E96" s="19"/>
      <c r="F96" s="12">
        <v>1</v>
      </c>
      <c r="G96" s="16">
        <f t="shared" si="101"/>
        <v>0</v>
      </c>
      <c r="H96" s="20">
        <f t="shared" si="136"/>
        <v>0</v>
      </c>
      <c r="I96" s="20">
        <f t="shared" si="137"/>
        <v>0</v>
      </c>
      <c r="J96" s="38"/>
    </row>
    <row r="97" spans="2:10" s="5" customFormat="1" x14ac:dyDescent="0.3">
      <c r="B97" s="40" t="s">
        <v>83</v>
      </c>
      <c r="C97" s="15" t="s">
        <v>84</v>
      </c>
      <c r="D97" s="14" t="s">
        <v>10</v>
      </c>
      <c r="E97" s="19"/>
      <c r="F97" s="12">
        <v>1</v>
      </c>
      <c r="G97" s="16">
        <f t="shared" ref="G97" si="138">E97*F97</f>
        <v>0</v>
      </c>
      <c r="H97" s="20">
        <f t="shared" ref="H97" si="139">G97*0.21</f>
        <v>0</v>
      </c>
      <c r="I97" s="20">
        <f t="shared" ref="I97" si="140">H97+G97</f>
        <v>0</v>
      </c>
      <c r="J97" s="38"/>
    </row>
    <row r="98" spans="2:10" ht="18.600000000000001" thickBot="1" x14ac:dyDescent="0.35">
      <c r="B98" s="60" t="s">
        <v>15</v>
      </c>
      <c r="C98" s="61"/>
      <c r="D98" s="61"/>
      <c r="E98" s="61"/>
      <c r="F98" s="62"/>
      <c r="G98" s="41">
        <f>SUM(G93,G86,G75,G66,G60,G55,G53,G40,G28,G11,G6)</f>
        <v>0</v>
      </c>
      <c r="H98" s="41">
        <f t="shared" si="136"/>
        <v>0</v>
      </c>
      <c r="I98" s="41">
        <f t="shared" si="137"/>
        <v>0</v>
      </c>
      <c r="J98" s="42"/>
    </row>
    <row r="99" spans="2:10" x14ac:dyDescent="0.3">
      <c r="H99" s="7"/>
      <c r="I99" s="7"/>
      <c r="J99" s="6"/>
    </row>
    <row r="100" spans="2:10" x14ac:dyDescent="0.3">
      <c r="B100" s="17"/>
      <c r="C100" s="18"/>
      <c r="H100" s="7"/>
      <c r="I100" s="7"/>
      <c r="J100" s="6"/>
    </row>
    <row r="101" spans="2:10" x14ac:dyDescent="0.3">
      <c r="B101" s="5"/>
      <c r="C101" s="3"/>
      <c r="H101" s="7"/>
      <c r="I101" s="7"/>
      <c r="J101" s="6"/>
    </row>
    <row r="102" spans="2:10" x14ac:dyDescent="0.3">
      <c r="B102" s="43"/>
      <c r="C102" s="3"/>
      <c r="H102" s="7"/>
      <c r="I102" s="7"/>
      <c r="J102" s="6"/>
    </row>
    <row r="103" spans="2:10" x14ac:dyDescent="0.3">
      <c r="H103" s="7"/>
      <c r="I103" s="7"/>
      <c r="J103" s="6"/>
    </row>
    <row r="104" spans="2:10" x14ac:dyDescent="0.3">
      <c r="H104" s="7"/>
      <c r="I104" s="7"/>
      <c r="J104" s="6"/>
    </row>
    <row r="105" spans="2:10" x14ac:dyDescent="0.3">
      <c r="H105" s="7"/>
      <c r="I105" s="7"/>
      <c r="J105" s="6"/>
    </row>
    <row r="106" spans="2:10" x14ac:dyDescent="0.3">
      <c r="H106" s="7"/>
      <c r="I106" s="7"/>
      <c r="J106" s="6"/>
    </row>
    <row r="107" spans="2:10" x14ac:dyDescent="0.3">
      <c r="H107" s="7"/>
      <c r="I107" s="7"/>
      <c r="J107" s="6"/>
    </row>
    <row r="108" spans="2:10" x14ac:dyDescent="0.3">
      <c r="H108" s="7"/>
      <c r="I108" s="7"/>
      <c r="J108" s="6"/>
    </row>
    <row r="109" spans="2:10" x14ac:dyDescent="0.3">
      <c r="H109" s="7"/>
      <c r="I109" s="7"/>
      <c r="J109" s="6"/>
    </row>
    <row r="110" spans="2:10" x14ac:dyDescent="0.3">
      <c r="H110" s="7"/>
      <c r="I110" s="7"/>
      <c r="J110" s="6"/>
    </row>
    <row r="111" spans="2:10" x14ac:dyDescent="0.3">
      <c r="H111" s="7"/>
      <c r="I111" s="7"/>
      <c r="J111" s="6"/>
    </row>
    <row r="112" spans="2:10" x14ac:dyDescent="0.3">
      <c r="H112" s="7"/>
      <c r="I112" s="7"/>
      <c r="J112" s="6"/>
    </row>
    <row r="113" spans="8:10" x14ac:dyDescent="0.3">
      <c r="H113" s="7"/>
      <c r="I113" s="7"/>
      <c r="J113" s="6"/>
    </row>
    <row r="114" spans="8:10" x14ac:dyDescent="0.3">
      <c r="H114" s="7"/>
      <c r="I114" s="7"/>
      <c r="J114" s="6"/>
    </row>
    <row r="115" spans="8:10" x14ac:dyDescent="0.3">
      <c r="H115" s="7"/>
      <c r="I115" s="7"/>
      <c r="J115" s="6"/>
    </row>
    <row r="116" spans="8:10" x14ac:dyDescent="0.3">
      <c r="H116" s="7"/>
      <c r="I116" s="7"/>
      <c r="J116" s="6"/>
    </row>
    <row r="117" spans="8:10" x14ac:dyDescent="0.3">
      <c r="H117" s="7"/>
      <c r="I117" s="7"/>
      <c r="J117" s="6"/>
    </row>
    <row r="118" spans="8:10" x14ac:dyDescent="0.3">
      <c r="H118" s="7"/>
      <c r="I118" s="7"/>
      <c r="J118" s="6"/>
    </row>
    <row r="119" spans="8:10" x14ac:dyDescent="0.3">
      <c r="H119" s="7"/>
      <c r="I119" s="7"/>
      <c r="J119" s="6"/>
    </row>
    <row r="120" spans="8:10" x14ac:dyDescent="0.3">
      <c r="H120" s="7"/>
      <c r="I120" s="7"/>
      <c r="J120" s="6"/>
    </row>
    <row r="121" spans="8:10" x14ac:dyDescent="0.3">
      <c r="H121" s="7"/>
      <c r="I121" s="7"/>
      <c r="J121" s="6"/>
    </row>
    <row r="122" spans="8:10" x14ac:dyDescent="0.3">
      <c r="H122" s="7"/>
      <c r="I122" s="7"/>
      <c r="J122" s="6"/>
    </row>
    <row r="123" spans="8:10" x14ac:dyDescent="0.3">
      <c r="H123" s="7"/>
      <c r="I123" s="7"/>
      <c r="J123" s="6"/>
    </row>
    <row r="124" spans="8:10" x14ac:dyDescent="0.3">
      <c r="H124" s="7"/>
      <c r="I124" s="7"/>
      <c r="J124" s="6"/>
    </row>
    <row r="125" spans="8:10" x14ac:dyDescent="0.3">
      <c r="H125" s="7"/>
      <c r="I125" s="7"/>
      <c r="J125" s="6"/>
    </row>
    <row r="126" spans="8:10" x14ac:dyDescent="0.3">
      <c r="H126" s="7"/>
      <c r="I126" s="7"/>
      <c r="J126" s="6"/>
    </row>
    <row r="127" spans="8:10" x14ac:dyDescent="0.3">
      <c r="H127" s="7"/>
      <c r="I127" s="7"/>
      <c r="J127" s="6"/>
    </row>
    <row r="128" spans="8:10" x14ac:dyDescent="0.3">
      <c r="H128" s="7"/>
      <c r="I128" s="7"/>
      <c r="J128" s="6"/>
    </row>
    <row r="129" spans="8:10" x14ac:dyDescent="0.3">
      <c r="H129" s="7"/>
      <c r="I129" s="7"/>
      <c r="J129" s="6"/>
    </row>
    <row r="130" spans="8:10" x14ac:dyDescent="0.3">
      <c r="H130" s="7"/>
      <c r="I130" s="7"/>
      <c r="J130" s="6"/>
    </row>
    <row r="131" spans="8:10" x14ac:dyDescent="0.3">
      <c r="H131" s="7"/>
      <c r="I131" s="7"/>
      <c r="J131" s="6"/>
    </row>
    <row r="132" spans="8:10" x14ac:dyDescent="0.3">
      <c r="H132" s="7"/>
      <c r="I132" s="7"/>
      <c r="J132" s="6"/>
    </row>
    <row r="133" spans="8:10" x14ac:dyDescent="0.3">
      <c r="H133" s="7"/>
      <c r="I133" s="7"/>
      <c r="J133" s="6"/>
    </row>
    <row r="134" spans="8:10" x14ac:dyDescent="0.3">
      <c r="H134" s="7"/>
      <c r="I134" s="7"/>
      <c r="J134" s="6"/>
    </row>
    <row r="135" spans="8:10" x14ac:dyDescent="0.3">
      <c r="H135" s="7"/>
      <c r="I135" s="7"/>
      <c r="J135" s="6"/>
    </row>
    <row r="136" spans="8:10" x14ac:dyDescent="0.3">
      <c r="H136" s="7"/>
      <c r="I136" s="7"/>
      <c r="J136" s="6"/>
    </row>
    <row r="137" spans="8:10" x14ac:dyDescent="0.3">
      <c r="H137" s="7"/>
      <c r="I137" s="7"/>
      <c r="J137" s="6"/>
    </row>
    <row r="138" spans="8:10" x14ac:dyDescent="0.3">
      <c r="H138" s="7"/>
      <c r="I138" s="7"/>
      <c r="J138" s="6"/>
    </row>
    <row r="139" spans="8:10" x14ac:dyDescent="0.3">
      <c r="H139" s="7"/>
      <c r="I139" s="7"/>
      <c r="J139" s="6"/>
    </row>
    <row r="140" spans="8:10" x14ac:dyDescent="0.3">
      <c r="H140" s="7"/>
      <c r="I140" s="7"/>
      <c r="J140" s="6"/>
    </row>
    <row r="141" spans="8:10" x14ac:dyDescent="0.3">
      <c r="H141" s="7"/>
      <c r="I141" s="7"/>
      <c r="J141" s="6"/>
    </row>
    <row r="142" spans="8:10" x14ac:dyDescent="0.3">
      <c r="H142" s="7"/>
      <c r="I142" s="7"/>
      <c r="J142" s="6"/>
    </row>
    <row r="143" spans="8:10" x14ac:dyDescent="0.3">
      <c r="H143" s="7"/>
      <c r="I143" s="7"/>
      <c r="J143" s="6"/>
    </row>
    <row r="144" spans="8:10" x14ac:dyDescent="0.3">
      <c r="H144" s="7"/>
      <c r="I144" s="7"/>
      <c r="J144" s="6"/>
    </row>
    <row r="145" spans="8:10" x14ac:dyDescent="0.3">
      <c r="H145" s="7"/>
      <c r="I145" s="7"/>
      <c r="J145" s="6"/>
    </row>
    <row r="146" spans="8:10" x14ac:dyDescent="0.3">
      <c r="H146" s="7"/>
      <c r="I146" s="7"/>
      <c r="J146" s="6"/>
    </row>
    <row r="172" spans="2:10" s="5" customFormat="1" x14ac:dyDescent="0.3">
      <c r="B172" s="4"/>
      <c r="C172" s="2"/>
      <c r="D172" s="8"/>
      <c r="E172" s="1"/>
      <c r="F172" s="4"/>
      <c r="G172" s="1"/>
      <c r="H172" s="1"/>
      <c r="I172" s="1"/>
      <c r="J172" s="8"/>
    </row>
    <row r="177" spans="2:10" s="5" customFormat="1" x14ac:dyDescent="0.3">
      <c r="B177" s="4"/>
      <c r="C177" s="2"/>
      <c r="D177" s="8"/>
      <c r="E177" s="1"/>
      <c r="F177" s="4"/>
      <c r="G177" s="1"/>
      <c r="H177" s="1"/>
      <c r="I177" s="1"/>
      <c r="J177" s="8"/>
    </row>
    <row r="206" spans="2:10" s="5" customFormat="1" x14ac:dyDescent="0.3">
      <c r="B206" s="4"/>
      <c r="C206" s="2"/>
      <c r="D206" s="8"/>
      <c r="E206" s="1"/>
      <c r="F206" s="4"/>
      <c r="G206" s="1"/>
      <c r="H206" s="1"/>
      <c r="I206" s="1"/>
      <c r="J206" s="8"/>
    </row>
    <row r="207" spans="2:10" s="5" customFormat="1" x14ac:dyDescent="0.3">
      <c r="B207" s="4"/>
      <c r="C207" s="2"/>
      <c r="D207" s="8"/>
      <c r="E207" s="1"/>
      <c r="F207" s="4"/>
      <c r="G207" s="1"/>
      <c r="H207" s="1"/>
      <c r="I207" s="1"/>
      <c r="J207" s="8"/>
    </row>
    <row r="208" spans="2:10" s="5" customFormat="1" x14ac:dyDescent="0.3">
      <c r="B208" s="4"/>
      <c r="C208" s="2"/>
      <c r="D208" s="8"/>
      <c r="E208" s="1"/>
      <c r="F208" s="4"/>
      <c r="G208" s="1"/>
      <c r="H208" s="1"/>
      <c r="I208" s="1"/>
      <c r="J208" s="8"/>
    </row>
    <row r="209" spans="2:10" s="5" customFormat="1" x14ac:dyDescent="0.3">
      <c r="B209" s="4"/>
      <c r="C209" s="2"/>
      <c r="D209" s="8"/>
      <c r="E209" s="1"/>
      <c r="F209" s="4"/>
      <c r="G209" s="1"/>
      <c r="H209" s="1"/>
      <c r="I209" s="1"/>
      <c r="J209" s="8"/>
    </row>
    <row r="210" spans="2:10" s="5" customFormat="1" x14ac:dyDescent="0.3">
      <c r="B210" s="4"/>
      <c r="C210" s="2"/>
      <c r="D210" s="8"/>
      <c r="E210" s="1"/>
      <c r="F210" s="4"/>
      <c r="G210" s="1"/>
      <c r="H210" s="1"/>
      <c r="I210" s="1"/>
      <c r="J210" s="8"/>
    </row>
    <row r="211" spans="2:10" s="5" customFormat="1" x14ac:dyDescent="0.3">
      <c r="B211" s="4"/>
      <c r="C211" s="2"/>
      <c r="D211" s="8"/>
      <c r="E211" s="1"/>
      <c r="F211" s="4"/>
      <c r="G211" s="1"/>
      <c r="H211" s="1"/>
      <c r="I211" s="1"/>
      <c r="J211" s="8"/>
    </row>
    <row r="212" spans="2:10" s="5" customFormat="1" x14ac:dyDescent="0.3">
      <c r="B212" s="4"/>
      <c r="C212" s="2"/>
      <c r="D212" s="8"/>
      <c r="E212" s="1"/>
      <c r="F212" s="4"/>
      <c r="G212" s="1"/>
      <c r="H212" s="1"/>
      <c r="I212" s="1"/>
      <c r="J212" s="8"/>
    </row>
    <row r="213" spans="2:10" s="5" customFormat="1" x14ac:dyDescent="0.3">
      <c r="B213" s="4"/>
      <c r="C213" s="2"/>
      <c r="D213" s="8"/>
      <c r="E213" s="1"/>
      <c r="F213" s="4"/>
      <c r="G213" s="1"/>
      <c r="H213" s="1"/>
      <c r="I213" s="1"/>
      <c r="J213" s="8"/>
    </row>
    <row r="256" spans="2:10" s="5" customFormat="1" x14ac:dyDescent="0.3">
      <c r="B256" s="4"/>
      <c r="C256" s="2"/>
      <c r="D256" s="8"/>
      <c r="E256" s="1"/>
      <c r="F256" s="4"/>
      <c r="G256" s="1"/>
      <c r="H256" s="1"/>
      <c r="I256" s="1"/>
      <c r="J256" s="8"/>
    </row>
    <row r="257" spans="2:10" s="5" customFormat="1" x14ac:dyDescent="0.3">
      <c r="B257" s="4"/>
      <c r="C257" s="2"/>
      <c r="D257" s="8"/>
      <c r="E257" s="1"/>
      <c r="F257" s="4"/>
      <c r="G257" s="1"/>
      <c r="H257" s="1"/>
      <c r="I257" s="1"/>
      <c r="J257" s="8"/>
    </row>
    <row r="258" spans="2:10" s="5" customFormat="1" x14ac:dyDescent="0.3">
      <c r="B258" s="4"/>
      <c r="C258" s="2"/>
      <c r="D258" s="8"/>
      <c r="E258" s="1"/>
      <c r="F258" s="4"/>
      <c r="G258" s="1"/>
      <c r="H258" s="1"/>
      <c r="I258" s="1"/>
      <c r="J258" s="8"/>
    </row>
    <row r="259" spans="2:10" s="5" customFormat="1" x14ac:dyDescent="0.3">
      <c r="B259" s="4"/>
      <c r="C259" s="2"/>
      <c r="D259" s="8"/>
      <c r="E259" s="1"/>
      <c r="F259" s="4"/>
      <c r="G259" s="1"/>
      <c r="H259" s="1"/>
      <c r="I259" s="1"/>
      <c r="J259" s="8"/>
    </row>
    <row r="260" spans="2:10" s="5" customFormat="1" x14ac:dyDescent="0.3">
      <c r="B260" s="4"/>
      <c r="C260" s="2"/>
      <c r="D260" s="8"/>
      <c r="E260" s="1"/>
      <c r="F260" s="4"/>
      <c r="G260" s="1"/>
      <c r="H260" s="1"/>
      <c r="I260" s="1"/>
      <c r="J260" s="8"/>
    </row>
    <row r="281" ht="94.5" customHeight="1" x14ac:dyDescent="0.3"/>
  </sheetData>
  <sheetProtection selectLockedCells="1"/>
  <customSheetViews>
    <customSheetView guid="{EEC59C5B-F5C3-42FE-A03B-6BCB14D6EE2A}" scale="85" showPageBreaks="1" fitToPage="1" printArea="1">
      <selection activeCell="E7" sqref="E7"/>
      <pageMargins left="0.39370078740157483" right="0.39370078740157483" top="0.78740157480314965" bottom="0.39370078740157483" header="0.31496062992125984" footer="0.31496062992125984"/>
      <printOptions horizontalCentered="1"/>
      <pageSetup paperSize="8" fitToHeight="0" orientation="landscape" copies="3" r:id="rId1"/>
    </customSheetView>
    <customSheetView guid="{507F301C-2E3E-4E1F-A35D-0E90815682B8}" scale="158" showPageBreaks="1" fitToPage="1" printArea="1" topLeftCell="A71">
      <selection activeCell="G66" sqref="G66"/>
      <pageMargins left="0.39370078740157483" right="0.39370078740157483" top="0.78740157480314965" bottom="0.39370078740157483" header="0.31496062992125984" footer="0.31496062992125984"/>
      <printOptions horizontalCentered="1"/>
      <pageSetup paperSize="8" fitToHeight="0" orientation="landscape" copies="3" r:id="rId2"/>
    </customSheetView>
    <customSheetView guid="{2DFE94BD-1C31-B548-85CF-7634539A7B02}" scale="158" showPageBreaks="1" fitToPage="1" printArea="1" topLeftCell="C82">
      <selection activeCell="G102" sqref="G102"/>
      <pageMargins left="0.39370078740157483" right="0.39370078740157483" top="0.78740157480314965" bottom="0.39370078740157483" header="0.31496062992125984" footer="0.31496062992125984"/>
      <printOptions horizontalCentered="1"/>
      <pageSetup paperSize="8" fitToHeight="0" orientation="landscape" copies="3" r:id="rId3"/>
    </customSheetView>
    <customSheetView guid="{3E419157-C573-41BF-AF2F-33C036BE703F}" showPageBreaks="1" fitToPage="1" printArea="1">
      <pane ySplit="4" topLeftCell="A8" activePane="bottomLeft" state="frozen"/>
      <selection pane="bottomLeft" activeCell="H101" sqref="H101"/>
      <pageMargins left="0.39370078740157483" right="0.39370078740157483" top="0.78740157480314965" bottom="0.39370078740157483" header="0.31496062992125984" footer="0.31496062992125984"/>
      <printOptions horizontalCentered="1"/>
      <pageSetup paperSize="9" scale="68" fitToHeight="0" orientation="landscape" r:id="rId4"/>
    </customSheetView>
    <customSheetView guid="{30CE5215-EB17-4DC3-9C7C-AD122747406F}" fitToPage="1">
      <pane ySplit="4" topLeftCell="A110" activePane="bottomLeft" state="frozen"/>
      <selection pane="bottomLeft" activeCell="A115" sqref="A115"/>
      <pageMargins left="0.39370078740157483" right="0.39370078740157483" top="0.78740157480314965" bottom="0.39370078740157483" header="0.31496062992125984" footer="0.31496062992125984"/>
      <printOptions horizontalCentered="1"/>
      <pageSetup paperSize="9" scale="68" fitToHeight="0" orientation="landscape" r:id="rId5"/>
    </customSheetView>
  </customSheetViews>
  <mergeCells count="3">
    <mergeCell ref="B2:C2"/>
    <mergeCell ref="B3:C3"/>
    <mergeCell ref="B98:F98"/>
  </mergeCells>
  <phoneticPr fontId="9" type="noConversion"/>
  <printOptions horizontalCentered="1"/>
  <pageMargins left="0.39370078740157483" right="0.39370078740157483" top="0.78740157480314965" bottom="0.39370078740157483" header="0.31496062992125984" footer="0.31496062992125984"/>
  <pageSetup paperSize="8" fitToHeight="0" orientation="landscape" copies="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9E180-116F-3B48-B788-A87C856176E2}">
  <dimension ref="A1"/>
  <sheetViews>
    <sheetView topLeftCell="A36" zoomScale="137" workbookViewId="0">
      <selection activeCell="E54" sqref="E54"/>
    </sheetView>
  </sheetViews>
  <sheetFormatPr defaultColWidth="11.44140625" defaultRowHeight="14.4" x14ac:dyDescent="0.3"/>
  <cols>
    <col min="1" max="1" width="4.44140625" customWidth="1"/>
    <col min="3" max="3" width="82" customWidth="1"/>
    <col min="9" max="9" width="24.33203125" customWidth="1"/>
  </cols>
  <sheetData/>
  <customSheetViews>
    <customSheetView guid="{EEC59C5B-F5C3-42FE-A03B-6BCB14D6EE2A}" scale="137" topLeftCell="A36">
      <selection activeCell="E54" sqref="E54"/>
      <pageMargins left="0.7" right="0.7" top="0.78740157499999996" bottom="0.78740157499999996" header="0.3" footer="0.3"/>
      <pageSetup paperSize="8" orientation="landscape" horizontalDpi="0" verticalDpi="0" copies="3"/>
    </customSheetView>
    <customSheetView guid="{507F301C-2E3E-4E1F-A35D-0E90815682B8}" scale="137" topLeftCell="A36">
      <selection activeCell="E54" sqref="E54"/>
      <pageMargins left="0.7" right="0.7" top="0.78740157499999996" bottom="0.78740157499999996" header="0.3" footer="0.3"/>
      <pageSetup paperSize="8" orientation="landscape" horizontalDpi="0" verticalDpi="0" copies="3"/>
    </customSheetView>
    <customSheetView guid="{2DFE94BD-1C31-B548-85CF-7634539A7B02}" scale="137" showPageBreaks="1" topLeftCell="A36">
      <selection activeCell="E54" sqref="E54"/>
      <pageMargins left="0.7" right="0.7" top="0.78740157499999996" bottom="0.78740157499999996" header="0.3" footer="0.3"/>
      <pageSetup paperSize="8" orientation="landscape" horizontalDpi="0" verticalDpi="0" copies="3"/>
    </customSheetView>
  </customSheetViews>
  <pageMargins left="0.7" right="0.7" top="0.78740157499999996" bottom="0.78740157499999996" header="0.3" footer="0.3"/>
  <pageSetup paperSize="8" orientation="landscape" horizontalDpi="0" verticalDpi="0" copies="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FFB0-D8D9-A245-BF99-2F16A6599E6C}">
  <dimension ref="A1"/>
  <sheetViews>
    <sheetView zoomScale="139" zoomScaleNormal="272" workbookViewId="0">
      <selection activeCell="I2" sqref="I2"/>
    </sheetView>
  </sheetViews>
  <sheetFormatPr defaultColWidth="11.44140625" defaultRowHeight="14.4" x14ac:dyDescent="0.3"/>
  <sheetData/>
  <customSheetViews>
    <customSheetView guid="{EEC59C5B-F5C3-42FE-A03B-6BCB14D6EE2A}" scale="139">
      <selection activeCell="I2" sqref="I2"/>
      <pageMargins left="0.7" right="0.7" top="0.78740157499999996" bottom="0.78740157499999996" header="0.3" footer="0.3"/>
      <pageSetup paperSize="8" orientation="landscape" horizontalDpi="0" verticalDpi="0" copies="3"/>
    </customSheetView>
    <customSheetView guid="{507F301C-2E3E-4E1F-A35D-0E90815682B8}" scale="139">
      <selection activeCell="I2" sqref="I2"/>
      <pageMargins left="0.7" right="0.7" top="0.78740157499999996" bottom="0.78740157499999996" header="0.3" footer="0.3"/>
      <pageSetup paperSize="8" orientation="landscape" horizontalDpi="0" verticalDpi="0" copies="3"/>
    </customSheetView>
    <customSheetView guid="{2DFE94BD-1C31-B548-85CF-7634539A7B02}" scale="139" showPageBreaks="1">
      <selection activeCell="I2" sqref="I2"/>
      <pageMargins left="0.7" right="0.7" top="0.78740157499999996" bottom="0.78740157499999996" header="0.3" footer="0.3"/>
      <pageSetup paperSize="8" orientation="landscape" horizontalDpi="0" verticalDpi="0" copies="3"/>
    </customSheetView>
  </customSheetViews>
  <pageMargins left="0.7" right="0.7" top="0.78740157499999996" bottom="0.78740157499999996" header="0.3" footer="0.3"/>
  <pageSetup paperSize="8" orientation="landscape" horizontalDpi="0" verticalDpi="0" copies="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EXPOZICE</vt:lpstr>
      <vt:lpstr>List1</vt:lpstr>
      <vt:lpstr>List2</vt:lpstr>
      <vt:lpstr>EXPOZICE!Oblast_tisku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Ivan</dc:creator>
  <cp:keywords/>
  <dc:description/>
  <cp:lastModifiedBy>Mgr. Lukáš Pruška</cp:lastModifiedBy>
  <cp:revision/>
  <cp:lastPrinted>2021-09-19T15:43:51Z</cp:lastPrinted>
  <dcterms:created xsi:type="dcterms:W3CDTF">2015-12-06T09:00:03Z</dcterms:created>
  <dcterms:modified xsi:type="dcterms:W3CDTF">2021-09-20T05:09:46Z</dcterms:modified>
  <cp:category/>
  <cp:contentStatus/>
</cp:coreProperties>
</file>