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831"/>
  <workbookPr defaultThemeVersion="166925"/>
  <bookViews>
    <workbookView xWindow="65416" yWindow="65416" windowWidth="29040" windowHeight="15840" activeTab="0"/>
  </bookViews>
  <sheets>
    <sheet name="Parametry" sheetId="1" r:id="rId1"/>
    <sheet name="Rekapitulace" sheetId="3" r:id="rId2"/>
    <sheet name="Rozpočet" sheetId="2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<sst xmlns="http://schemas.openxmlformats.org/spreadsheetml/2006/main" count="380" uniqueCount="214">
  <si>
    <t>Název</t>
  </si>
  <si>
    <t>Hodnota</t>
  </si>
  <si>
    <t>Nadpis rekapitulace</t>
  </si>
  <si>
    <t>Seznam prací a dodávek elektrotechnických zařízení</t>
  </si>
  <si>
    <t>Akce</t>
  </si>
  <si>
    <t>MŠ PIONÝRSKÁ - REKONSTRUKCE ZTI A VYTÁPĚNÍ</t>
  </si>
  <si>
    <t>Projekt</t>
  </si>
  <si>
    <t>D.1.4.2 MĚŘENÍ A REGULACE</t>
  </si>
  <si>
    <t>Investor</t>
  </si>
  <si>
    <t/>
  </si>
  <si>
    <t>Z. č.</t>
  </si>
  <si>
    <t>A. č.</t>
  </si>
  <si>
    <t>Smlouva</t>
  </si>
  <si>
    <t>Vypracoval</t>
  </si>
  <si>
    <t>Stanislav Gajzler</t>
  </si>
  <si>
    <t>Kontroloval</t>
  </si>
  <si>
    <t>Datum</t>
  </si>
  <si>
    <t>Zpracovatel</t>
  </si>
  <si>
    <t>CÚ</t>
  </si>
  <si>
    <t>URS</t>
  </si>
  <si>
    <t>Poznámka</t>
  </si>
  <si>
    <t>Uvedené ceny jsou v Kč a nezahrnují DPH, pokud to není uvedeno.</t>
  </si>
  <si>
    <t>Doprava dodávek  (3,6) %</t>
  </si>
  <si>
    <t>3,60</t>
  </si>
  <si>
    <t>Přesun dodávek  (1) %</t>
  </si>
  <si>
    <t>1,00</t>
  </si>
  <si>
    <t>PPV  (1 nebo 6) %</t>
  </si>
  <si>
    <t>6,00</t>
  </si>
  <si>
    <t>PPV zemních prací, nátěrů  (1) %</t>
  </si>
  <si>
    <t>0,00</t>
  </si>
  <si>
    <t>Dodavat. dokumentace  (1 - 1,5) %</t>
  </si>
  <si>
    <t>Rizika a pojištění  (1 - 1,5) %</t>
  </si>
  <si>
    <t>Opravy v záruce  (5 - 7) %</t>
  </si>
  <si>
    <t>GZS  (3,25 nebo 8,4) %</t>
  </si>
  <si>
    <t>Provozní vlivy  %</t>
  </si>
  <si>
    <t>Kompletační činnost - a</t>
  </si>
  <si>
    <t>Kompletační činnost - b</t>
  </si>
  <si>
    <t>0,952842</t>
  </si>
  <si>
    <t>Kompletační činnost - k1</t>
  </si>
  <si>
    <t>Kompletační činnost - k2</t>
  </si>
  <si>
    <t>Roční nárůst cen 1   %</t>
  </si>
  <si>
    <t>Roční nárůst cen 2   %</t>
  </si>
  <si>
    <t>1. sazba DPH %
- i pro přirážky rekapitulace</t>
  </si>
  <si>
    <t>21</t>
  </si>
  <si>
    <t>2. sazba DPH %</t>
  </si>
  <si>
    <t>15</t>
  </si>
  <si>
    <t>Procento PM %</t>
  </si>
  <si>
    <t>Pozice</t>
  </si>
  <si>
    <t>Mj</t>
  </si>
  <si>
    <t>Počet</t>
  </si>
  <si>
    <t>Materiál</t>
  </si>
  <si>
    <t>Materiál celkem</t>
  </si>
  <si>
    <t>Montáž</t>
  </si>
  <si>
    <t>Montáž celkem</t>
  </si>
  <si>
    <t>Cena</t>
  </si>
  <si>
    <t>Cena celkem</t>
  </si>
  <si>
    <t>Dodávky řídícího systému</t>
  </si>
  <si>
    <t>ŘÍDICÍ TERMINÁLY / PROGRAMOVATELNÉ REGULÁTORY</t>
  </si>
  <si>
    <t>1</t>
  </si>
  <si>
    <t>TFT, 800x480 bodů, 7", dotyk., 2x RS485, Ethernet, SD, webserver</t>
  </si>
  <si>
    <t>ks</t>
  </si>
  <si>
    <t>ROZŠIŘUJÍCÍ V/V MODULY - PROTOKOL ARION/MODBUS</t>
  </si>
  <si>
    <t>2</t>
  </si>
  <si>
    <t>AI12 12x analog IN 0-5V, 0-10V, 0-20mA, Ni1000, 12 bitů</t>
  </si>
  <si>
    <t>3</t>
  </si>
  <si>
    <t>AI8AO8 8xanalogový vstup, 8xanalogový  výstup 0-10V</t>
  </si>
  <si>
    <t>4</t>
  </si>
  <si>
    <t>DI24 24x digital IN 24V ss/st, galv. oddělení</t>
  </si>
  <si>
    <t>5</t>
  </si>
  <si>
    <t>DO21 21x digital OUT 24V ss, 500mA, galv. oddělení</t>
  </si>
  <si>
    <t>Dodávky řídícího systému - celkem</t>
  </si>
  <si>
    <t>Dodávky rozvaděče RMAR</t>
  </si>
  <si>
    <t>6</t>
  </si>
  <si>
    <t>Rozvaděč vč. náplně dle schématu</t>
  </si>
  <si>
    <t>Dodávky rozvaděče RMAR - celkem</t>
  </si>
  <si>
    <t>Dodávky polních přístrojů</t>
  </si>
  <si>
    <t>7</t>
  </si>
  <si>
    <t xml:space="preserve"> Snímač tlaku 24V  0-10V</t>
  </si>
  <si>
    <t xml:space="preserve">Snímač teploty se stonkem a plastovou hlavicí, Krytí  IP65, Měřicí rozsah: −30 až 150 °C. </t>
  </si>
  <si>
    <t xml:space="preserve">Vhodný pro kontaktní měření teploty kapalných a plynných látek. Součástí je středový plastový držák. Kombinace je pak vhodná pro klimatizační kanály. </t>
  </si>
  <si>
    <t>8</t>
  </si>
  <si>
    <t xml:space="preserve"> Délka nerezového stonku l=70 mm, čidlo - Ni1000/5000. </t>
  </si>
  <si>
    <t>ODPOROVÝ  SNÍMAČ  TEPLOTY PŘÍLOŽNÝ S PEVNĚ PŘIPOJENÝM KABELEM DÉLKY 2m, Měř. rozsah: -30 až 130°C    typ:</t>
  </si>
  <si>
    <t>9</t>
  </si>
  <si>
    <t>2m Ni1000/5000</t>
  </si>
  <si>
    <t>ODPOROVÝ   SNÍMAČ   TEPLOTY PROSTOROVÝ - DO MÍSTNOSTI, ROZSAH -30až+100°C,  Krytí IP30</t>
  </si>
  <si>
    <t>10</t>
  </si>
  <si>
    <t xml:space="preserve"> Ni1000/5000,  světle šedá (standard)</t>
  </si>
  <si>
    <t>11</t>
  </si>
  <si>
    <t>Snímač zaplavení</t>
  </si>
  <si>
    <t>12</t>
  </si>
  <si>
    <t>Termostat příložný/jímkový 0-90°C</t>
  </si>
  <si>
    <t>Ks</t>
  </si>
  <si>
    <t>ODPOROVÝ  SNÍMAČ  TEPLOTY PŘÍLOŽNÝ S HLAVICÍ, Krytí IP65, Měř.rozsah: -30 až 130°C</t>
  </si>
  <si>
    <t>13</t>
  </si>
  <si>
    <t>Ni1000/5000</t>
  </si>
  <si>
    <t>ODPOROVÝ   SNÍMAČ   TEPLOTY PROSTOROVÝ - VENKOVNÍ, Rozsah -30až+100°C,  Krytí IP65, typ:</t>
  </si>
  <si>
    <t>14</t>
  </si>
  <si>
    <t xml:space="preserve"> Ni1000/5000</t>
  </si>
  <si>
    <t>Čerpadlo - zapojení</t>
  </si>
  <si>
    <t>16</t>
  </si>
  <si>
    <t>Reg.ventil - zapojení</t>
  </si>
  <si>
    <t>17</t>
  </si>
  <si>
    <t>Kotel - zapojení</t>
  </si>
  <si>
    <t>18</t>
  </si>
  <si>
    <t>Uzavírací ventil - zapojení</t>
  </si>
  <si>
    <t>Dodávky polních přístrojů - celkem</t>
  </si>
  <si>
    <t>Montážní materiál a práce</t>
  </si>
  <si>
    <t>KABELOVÝ ŽLAB MERKUR VČ. DÍLŮ A PŘÍSLUŠENSTVÍ, ŽÁROVÝ ZINEK</t>
  </si>
  <si>
    <t>19</t>
  </si>
  <si>
    <t xml:space="preserve">100/50 </t>
  </si>
  <si>
    <t>m</t>
  </si>
  <si>
    <t>TRUBKA OHEBNÁ STŘEDNÍ MECHANICKÁ O   DOLNOST</t>
  </si>
  <si>
    <t>20</t>
  </si>
  <si>
    <t>1216E d 16  mm, pevně</t>
  </si>
  <si>
    <t>1220 d 20  mm, pevně</t>
  </si>
  <si>
    <t>TRUBKA TUHÁ STŘEDNÍ MECHANICKÁ ODOLNOST ŠEDÁ</t>
  </si>
  <si>
    <t>22</t>
  </si>
  <si>
    <t>4020 LA d 20  mm, pevně</t>
  </si>
  <si>
    <t xml:space="preserve">KRABICOVÁ ROZVODKA, IP 54, PRÁZDNÁ </t>
  </si>
  <si>
    <t>23</t>
  </si>
  <si>
    <t>75x75 mm</t>
  </si>
  <si>
    <t>SDĚLOVACÍ KABEL</t>
  </si>
  <si>
    <t>24</t>
  </si>
  <si>
    <t>J-Y(St)Y 1x2x0,8 , pevně</t>
  </si>
  <si>
    <t>25</t>
  </si>
  <si>
    <t>J-Y(St)Y 2x2x0,8 , pevně</t>
  </si>
  <si>
    <t>KABEL STÍNĚNÝ</t>
  </si>
  <si>
    <t>26</t>
  </si>
  <si>
    <t>JYTY-O 4x1 mm , pevně</t>
  </si>
  <si>
    <t>KABEL SILOVÝ,IZOLACE PVC</t>
  </si>
  <si>
    <t>27</t>
  </si>
  <si>
    <t>CYKY-O 2x1.5 , pevně</t>
  </si>
  <si>
    <t>28</t>
  </si>
  <si>
    <t>CYKY-J 3x1.5 , pevně</t>
  </si>
  <si>
    <t>29</t>
  </si>
  <si>
    <t>CYKY-J 5x2.5 , pevně</t>
  </si>
  <si>
    <t>30</t>
  </si>
  <si>
    <t>Jistič modulární B20/3</t>
  </si>
  <si>
    <t>VODIČ PRO POSPOJOVÁNÍ</t>
  </si>
  <si>
    <t>31</t>
  </si>
  <si>
    <t>CY6 Žlutozelený, pevně</t>
  </si>
  <si>
    <t>SVORKA UZEMŇOVACÍ</t>
  </si>
  <si>
    <t>32</t>
  </si>
  <si>
    <t>ZSA16 na potrubí</t>
  </si>
  <si>
    <t>33</t>
  </si>
  <si>
    <t>Cu pás.ZS16 20x500x0,5 mm</t>
  </si>
  <si>
    <t>34</t>
  </si>
  <si>
    <t>Podružný materiál</t>
  </si>
  <si>
    <t>Montážní materiál a práce - celkem</t>
  </si>
  <si>
    <t>HZS</t>
  </si>
  <si>
    <t>HODINOVE ZUCTOVACI SAZBY</t>
  </si>
  <si>
    <t>35</t>
  </si>
  <si>
    <t xml:space="preserve"> Demontaz stavajiciho zarizeni</t>
  </si>
  <si>
    <t>hod</t>
  </si>
  <si>
    <t>36</t>
  </si>
  <si>
    <t xml:space="preserve"> Uprava stavajiciho rozvadece</t>
  </si>
  <si>
    <t>37</t>
  </si>
  <si>
    <t>Výrobní dokumentace</t>
  </si>
  <si>
    <t>38</t>
  </si>
  <si>
    <t xml:space="preserve"> Vyhledani pripojovaciho mista</t>
  </si>
  <si>
    <t>39</t>
  </si>
  <si>
    <t>Progrmování DDC regulátoru</t>
  </si>
  <si>
    <t>bod</t>
  </si>
  <si>
    <t>40</t>
  </si>
  <si>
    <t>Vizualizace webserver</t>
  </si>
  <si>
    <t>41</t>
  </si>
  <si>
    <t xml:space="preserve"> Zkusebni provoz</t>
  </si>
  <si>
    <t>42</t>
  </si>
  <si>
    <t xml:space="preserve"> Zauceni obsluhy</t>
  </si>
  <si>
    <t>SPOLUPRACE S DODAVATELEM PRI</t>
  </si>
  <si>
    <t>43</t>
  </si>
  <si>
    <t xml:space="preserve"> zapojovani a zkouskach</t>
  </si>
  <si>
    <t>KOORDINACE POSTUPU PRACI</t>
  </si>
  <si>
    <t>44</t>
  </si>
  <si>
    <t xml:space="preserve"> S ostatnimi profesemi</t>
  </si>
  <si>
    <t>PROVEDENI REVIZNICH ZKOUSEK</t>
  </si>
  <si>
    <t>DLE CSN 331500</t>
  </si>
  <si>
    <t>45</t>
  </si>
  <si>
    <t xml:space="preserve"> Spoluprace s reviz.technikem</t>
  </si>
  <si>
    <t>46</t>
  </si>
  <si>
    <t xml:space="preserve"> Revizni technik</t>
  </si>
  <si>
    <t>47</t>
  </si>
  <si>
    <t>Dokumentace skutečného proveden</t>
  </si>
  <si>
    <t>HZS - celkem</t>
  </si>
  <si>
    <t>Hodnota A</t>
  </si>
  <si>
    <t>Hodnota B</t>
  </si>
  <si>
    <t>Základní náklady</t>
  </si>
  <si>
    <t>Dodávka</t>
  </si>
  <si>
    <t>Doprava 3,60%, Přesun 1,00%</t>
  </si>
  <si>
    <t>Montáž - materiál</t>
  </si>
  <si>
    <t>Montáž - práce</t>
  </si>
  <si>
    <t>Mezisoučet 1</t>
  </si>
  <si>
    <t>PPV 6,00% z montáže: materiál + práce</t>
  </si>
  <si>
    <t>Nátěry</t>
  </si>
  <si>
    <t>Zemní práce</t>
  </si>
  <si>
    <t>PPV 0,00% z nátěrů a zemních prací</t>
  </si>
  <si>
    <t>Mezisoučet 2</t>
  </si>
  <si>
    <t>Dodav. dokumentace 0,00% z mezisoučtu 2</t>
  </si>
  <si>
    <t>Rizika a pojištění 0,00% z mezisoučtu 2</t>
  </si>
  <si>
    <t>Opravy v záruce 0,00% z mezisoučtu 1</t>
  </si>
  <si>
    <t>Základní náklady celkem</t>
  </si>
  <si>
    <t>Vedlejší náklady</t>
  </si>
  <si>
    <t>GZS 0,00% z pravé strany mezisoučtu 2</t>
  </si>
  <si>
    <t>Provozní vlivy 0,00% z pravé strany mezisoučtu 2</t>
  </si>
  <si>
    <t>Vedlejší náklady celkem</t>
  </si>
  <si>
    <t>Kompletační činnost</t>
  </si>
  <si>
    <t>Náklady celkem</t>
  </si>
  <si>
    <t>Základ a hodnota DPH 21%</t>
  </si>
  <si>
    <t>Základ a hodnota DPH 15%</t>
  </si>
  <si>
    <t>Náklady celkem s DPH</t>
  </si>
  <si>
    <t>Roční nárůst cen 0,00%</t>
  </si>
  <si>
    <t>Součty odstavců</t>
  </si>
  <si>
    <t>10/2022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</si>
</sst>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rgb="FF000000"/>
      <name val="敓潧⁥䥕缀"/>
      <family val="2"/>
    </font>
    <font>
      <b/>
      <sz val="11"/>
      <color rgb="FF000000"/>
      <name val="敓潧⁥䥕缀"/>
      <family val="2"/>
    </font>
    <font>
      <b/>
      <sz val="10"/>
      <color rgb="FF000000"/>
      <name val="敓潧⁥䥕缀"/>
      <family val="2"/>
    </font>
    <font>
      <b/>
      <sz val="9"/>
      <color rgb="FF000000"/>
      <name val="敓潧⁥䥕缀"/>
      <family val="2"/>
    </font>
    <font>
      <i/>
      <sz val="10"/>
      <color rgb="FF000000"/>
      <name val="敓潧⁥䥕缀"/>
      <family val="2"/>
    </font>
  </fonts>
  <fills count="8">
    <fill>
      <patternFill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BFEBFF"/>
        <bgColor indexed="64"/>
      </patternFill>
    </fill>
    <fill>
      <patternFill patternType="solid">
        <fgColor rgb="FFE0FEE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AFF"/>
        <bgColor indexed="64"/>
      </patternFill>
    </fill>
    <fill>
      <patternFill patternType="solid">
        <fgColor rgb="FFFFFFE0"/>
        <bgColor indexed="64"/>
      </patternFill>
    </fill>
  </fills>
  <borders count="2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49" fontId="0" fillId="0" borderId="0" xfId="0" applyNumberFormat="1"/>
    <xf numFmtId="49" fontId="2" fillId="2" borderId="1" xfId="0" applyNumberFormat="1" applyFont="1" applyFill="1" applyBorder="1" applyAlignment="1">
      <alignment horizontal="left"/>
    </xf>
    <xf numFmtId="0" fontId="0" fillId="0" borderId="1" xfId="0" applyBorder="1"/>
    <xf numFmtId="49" fontId="3" fillId="3" borderId="1" xfId="0" applyNumberFormat="1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left"/>
    </xf>
    <xf numFmtId="49" fontId="5" fillId="6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left" wrapText="1"/>
    </xf>
    <xf numFmtId="4" fontId="0" fillId="0" borderId="0" xfId="0" applyNumberFormat="1"/>
    <xf numFmtId="4" fontId="2" fillId="2" borderId="1" xfId="0" applyNumberFormat="1" applyFont="1" applyFill="1" applyBorder="1" applyAlignment="1">
      <alignment horizontal="left"/>
    </xf>
    <xf numFmtId="4" fontId="3" fillId="3" borderId="1" xfId="0" applyNumberFormat="1" applyFont="1" applyFill="1" applyBorder="1" applyAlignment="1">
      <alignment horizontal="left"/>
    </xf>
    <xf numFmtId="49" fontId="6" fillId="7" borderId="1" xfId="0" applyNumberFormat="1" applyFont="1" applyFill="1" applyBorder="1" applyAlignment="1">
      <alignment horizontal="left"/>
    </xf>
    <xf numFmtId="4" fontId="6" fillId="7" borderId="1" xfId="0" applyNumberFormat="1" applyFont="1" applyFill="1" applyBorder="1" applyAlignment="1">
      <alignment horizontal="left"/>
    </xf>
    <xf numFmtId="4" fontId="2" fillId="5" borderId="1" xfId="0" applyNumberFormat="1" applyFont="1" applyFill="1" applyBorder="1" applyAlignment="1">
      <alignment horizontal="right"/>
    </xf>
    <xf numFmtId="4" fontId="3" fillId="3" borderId="1" xfId="0" applyNumberFormat="1" applyFont="1" applyFill="1" applyBorder="1" applyAlignment="1">
      <alignment horizontal="right"/>
    </xf>
    <xf numFmtId="4" fontId="2" fillId="5" borderId="1" xfId="0" applyNumberFormat="1" applyFont="1" applyFill="1" applyBorder="1" applyAlignment="1">
      <alignment horizontal="left"/>
    </xf>
    <xf numFmtId="4" fontId="4" fillId="4" borderId="1" xfId="0" applyNumberFormat="1" applyFont="1" applyFill="1" applyBorder="1" applyAlignment="1">
      <alignment horizontal="right"/>
    </xf>
    <xf numFmtId="4" fontId="5" fillId="6" borderId="1" xfId="0" applyNumberFormat="1" applyFont="1" applyFill="1" applyBorder="1" applyAlignment="1">
      <alignment horizontal="right"/>
    </xf>
    <xf numFmtId="49" fontId="4" fillId="4" borderId="1" xfId="0" applyNumberFormat="1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left" wrapText="1"/>
    </xf>
    <xf numFmtId="49" fontId="6" fillId="7" borderId="1" xfId="0" applyNumberFormat="1" applyFont="1" applyFill="1" applyBorder="1" applyAlignment="1">
      <alignment horizontal="left" wrapText="1"/>
    </xf>
    <xf numFmtId="49" fontId="2" fillId="5" borderId="1" xfId="0" applyNumberFormat="1" applyFont="1" applyFill="1" applyBorder="1" applyAlignment="1">
      <alignment horizontal="left" wrapText="1"/>
    </xf>
    <xf numFmtId="49" fontId="0" fillId="0" borderId="0" xfId="0" applyNumberForma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3"/>
  <sheetViews>
    <sheetView tabSelected="1" workbookViewId="0" topLeftCell="A1">
      <selection activeCell="B6" sqref="B6"/>
    </sheetView>
  </sheetViews>
  <sheetFormatPr defaultColWidth="9.140625" defaultRowHeight="15"/>
  <cols>
    <col min="1" max="1" width="28.421875" style="1" bestFit="1" customWidth="1"/>
    <col min="2" max="2" width="63.421875" style="1" bestFit="1" customWidth="1"/>
  </cols>
  <sheetData>
    <row r="1" spans="1:2" ht="15">
      <c r="A1" s="2" t="s">
        <v>0</v>
      </c>
      <c r="B1" s="2" t="s">
        <v>1</v>
      </c>
    </row>
    <row r="2" spans="1:2" ht="15">
      <c r="A2" s="2" t="s">
        <v>2</v>
      </c>
      <c r="B2" s="4" t="s">
        <v>3</v>
      </c>
    </row>
    <row r="3" spans="1:2" ht="15">
      <c r="A3" s="2" t="s">
        <v>4</v>
      </c>
      <c r="B3" s="5" t="s">
        <v>5</v>
      </c>
    </row>
    <row r="4" spans="1:2" ht="15">
      <c r="A4" s="2" t="s">
        <v>6</v>
      </c>
      <c r="B4" s="5" t="s">
        <v>7</v>
      </c>
    </row>
    <row r="5" spans="1:2" ht="15">
      <c r="A5" s="2" t="s">
        <v>8</v>
      </c>
      <c r="B5" s="5" t="s">
        <v>9</v>
      </c>
    </row>
    <row r="6" spans="1:2" ht="15">
      <c r="A6" s="2" t="s">
        <v>10</v>
      </c>
      <c r="B6" s="5" t="s">
        <v>9</v>
      </c>
    </row>
    <row r="7" spans="1:2" ht="15">
      <c r="A7" s="2" t="s">
        <v>11</v>
      </c>
      <c r="B7" s="5" t="s">
        <v>9</v>
      </c>
    </row>
    <row r="8" spans="1:2" ht="15">
      <c r="A8" s="2" t="s">
        <v>12</v>
      </c>
      <c r="B8" s="5" t="s">
        <v>9</v>
      </c>
    </row>
    <row r="9" spans="1:2" ht="15">
      <c r="A9" s="2" t="s">
        <v>13</v>
      </c>
      <c r="B9" s="5" t="s">
        <v>14</v>
      </c>
    </row>
    <row r="10" spans="1:2" ht="15">
      <c r="A10" s="2" t="s">
        <v>15</v>
      </c>
      <c r="B10" s="5" t="s">
        <v>9</v>
      </c>
    </row>
    <row r="11" spans="1:2" ht="15">
      <c r="A11" s="2" t="s">
        <v>16</v>
      </c>
      <c r="B11" s="5" t="s">
        <v>213</v>
      </c>
    </row>
    <row r="12" spans="1:2" ht="15">
      <c r="A12" s="2" t="s">
        <v>17</v>
      </c>
      <c r="B12" s="5" t="s">
        <v>9</v>
      </c>
    </row>
    <row r="13" spans="1:2" ht="15">
      <c r="A13" s="2" t="s">
        <v>18</v>
      </c>
      <c r="B13" s="5" t="s">
        <v>19</v>
      </c>
    </row>
    <row r="14" spans="1:2" ht="15">
      <c r="A14" s="2" t="s">
        <v>20</v>
      </c>
      <c r="B14" s="5" t="s">
        <v>21</v>
      </c>
    </row>
    <row r="15" spans="1:2" ht="15">
      <c r="A15" s="2" t="s">
        <v>9</v>
      </c>
      <c r="B15" s="6" t="s">
        <v>9</v>
      </c>
    </row>
    <row r="16" spans="1:2" ht="15">
      <c r="A16" s="2" t="s">
        <v>22</v>
      </c>
      <c r="B16" s="7" t="s">
        <v>23</v>
      </c>
    </row>
    <row r="17" spans="1:2" ht="15">
      <c r="A17" s="2" t="s">
        <v>24</v>
      </c>
      <c r="B17" s="7" t="s">
        <v>25</v>
      </c>
    </row>
    <row r="18" spans="1:2" ht="15">
      <c r="A18" s="2" t="s">
        <v>26</v>
      </c>
      <c r="B18" s="7" t="s">
        <v>27</v>
      </c>
    </row>
    <row r="19" spans="1:2" ht="15">
      <c r="A19" s="2" t="s">
        <v>28</v>
      </c>
      <c r="B19" s="7" t="s">
        <v>29</v>
      </c>
    </row>
    <row r="20" spans="1:2" ht="15">
      <c r="A20" s="2" t="s">
        <v>30</v>
      </c>
      <c r="B20" s="7" t="s">
        <v>29</v>
      </c>
    </row>
    <row r="21" spans="1:2" ht="15">
      <c r="A21" s="2" t="s">
        <v>31</v>
      </c>
      <c r="B21" s="7" t="s">
        <v>29</v>
      </c>
    </row>
    <row r="22" spans="1:2" ht="15">
      <c r="A22" s="2" t="s">
        <v>32</v>
      </c>
      <c r="B22" s="7" t="s">
        <v>29</v>
      </c>
    </row>
    <row r="23" spans="1:2" ht="15">
      <c r="A23" s="2" t="s">
        <v>33</v>
      </c>
      <c r="B23" s="7" t="s">
        <v>29</v>
      </c>
    </row>
    <row r="24" spans="1:2" ht="15">
      <c r="A24" s="2" t="s">
        <v>34</v>
      </c>
      <c r="B24" s="7" t="s">
        <v>29</v>
      </c>
    </row>
    <row r="25" spans="1:2" ht="15">
      <c r="A25" s="2" t="s">
        <v>35</v>
      </c>
      <c r="B25" s="7" t="s">
        <v>29</v>
      </c>
    </row>
    <row r="26" spans="1:2" ht="15">
      <c r="A26" s="2" t="s">
        <v>36</v>
      </c>
      <c r="B26" s="7" t="s">
        <v>37</v>
      </c>
    </row>
    <row r="27" spans="1:2" ht="15">
      <c r="A27" s="2" t="s">
        <v>38</v>
      </c>
      <c r="B27" s="7" t="s">
        <v>29</v>
      </c>
    </row>
    <row r="28" spans="1:2" ht="15">
      <c r="A28" s="2" t="s">
        <v>39</v>
      </c>
      <c r="B28" s="7" t="s">
        <v>29</v>
      </c>
    </row>
    <row r="29" spans="1:2" ht="15">
      <c r="A29" s="2" t="s">
        <v>40</v>
      </c>
      <c r="B29" s="7" t="s">
        <v>29</v>
      </c>
    </row>
    <row r="30" spans="1:2" ht="15">
      <c r="A30" s="2" t="s">
        <v>41</v>
      </c>
      <c r="B30" s="7" t="s">
        <v>29</v>
      </c>
    </row>
    <row r="31" spans="1:2" ht="24.75">
      <c r="A31" s="8" t="s">
        <v>42</v>
      </c>
      <c r="B31" s="7" t="s">
        <v>43</v>
      </c>
    </row>
    <row r="32" spans="1:2" ht="15">
      <c r="A32" s="2" t="s">
        <v>44</v>
      </c>
      <c r="B32" s="7" t="s">
        <v>45</v>
      </c>
    </row>
    <row r="33" spans="1:2" ht="15">
      <c r="A33" s="1" t="s">
        <v>46</v>
      </c>
      <c r="B33" s="1">
        <v>5</v>
      </c>
    </row>
  </sheetData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7"/>
  <sheetViews>
    <sheetView workbookViewId="0" topLeftCell="A4">
      <selection activeCell="M32" sqref="M32"/>
    </sheetView>
  </sheetViews>
  <sheetFormatPr defaultColWidth="9.140625" defaultRowHeight="15"/>
  <cols>
    <col min="1" max="1" width="39.28125" style="1" bestFit="1" customWidth="1"/>
    <col min="2" max="2" width="15.00390625" style="9" bestFit="1" customWidth="1"/>
    <col min="3" max="3" width="11.28125" style="9" bestFit="1" customWidth="1"/>
    <col min="6" max="6" width="9.140625" style="0" hidden="1" customWidth="1"/>
  </cols>
  <sheetData>
    <row r="1" spans="1:4" ht="15">
      <c r="A1" s="2" t="s">
        <v>0</v>
      </c>
      <c r="B1" s="10" t="s">
        <v>185</v>
      </c>
      <c r="C1" s="10" t="s">
        <v>186</v>
      </c>
      <c r="D1" s="3"/>
    </row>
    <row r="2" spans="1:4" ht="15">
      <c r="A2" s="5" t="s">
        <v>187</v>
      </c>
      <c r="B2" s="17"/>
      <c r="C2" s="17"/>
      <c r="D2" s="3"/>
    </row>
    <row r="3" spans="1:4" ht="15">
      <c r="A3" s="6" t="s">
        <v>188</v>
      </c>
      <c r="B3" s="14">
        <f>(Rozpočet!F10+Rozpočet!F15+Rozpočet!F37)</f>
        <v>0</v>
      </c>
      <c r="C3" s="14"/>
      <c r="D3" s="3"/>
    </row>
    <row r="4" spans="1:4" ht="15">
      <c r="A4" s="6" t="s">
        <v>189</v>
      </c>
      <c r="B4" s="14">
        <f>B3*Parametry!B16/100</f>
        <v>0</v>
      </c>
      <c r="C4" s="14">
        <f>B3*Parametry!B17/100</f>
        <v>0</v>
      </c>
      <c r="D4" s="3"/>
    </row>
    <row r="5" spans="1:4" ht="15">
      <c r="A5" s="6" t="s">
        <v>190</v>
      </c>
      <c r="B5" s="14"/>
      <c r="C5" s="14">
        <f>(Rozpočet!F89)+(Rozpočet!F67)</f>
        <v>0</v>
      </c>
      <c r="D5" s="3"/>
    </row>
    <row r="6" spans="1:4" ht="15">
      <c r="A6" s="6" t="s">
        <v>191</v>
      </c>
      <c r="B6" s="14"/>
      <c r="C6" s="14">
        <f>(Rozpočet!H10+Rozpočet!H15+Rozpočet!H37)+(Rozpočet!H89)+(Rozpočet!H67)</f>
        <v>0</v>
      </c>
      <c r="D6" s="3"/>
    </row>
    <row r="7" spans="1:4" ht="15">
      <c r="A7" s="7" t="s">
        <v>192</v>
      </c>
      <c r="B7" s="18">
        <f>B3+B4</f>
        <v>0</v>
      </c>
      <c r="C7" s="18">
        <f>C3+C4+C5+C6</f>
        <v>0</v>
      </c>
      <c r="D7" s="3"/>
    </row>
    <row r="8" spans="1:4" ht="15">
      <c r="A8" s="6" t="s">
        <v>193</v>
      </c>
      <c r="B8" s="14"/>
      <c r="C8" s="14">
        <f>(C5+C6)*Parametry!B18/100</f>
        <v>0</v>
      </c>
      <c r="D8" s="3"/>
    </row>
    <row r="9" spans="1:4" ht="15">
      <c r="A9" s="6" t="s">
        <v>194</v>
      </c>
      <c r="B9" s="14"/>
      <c r="C9" s="14">
        <f>0+0</f>
        <v>0</v>
      </c>
      <c r="D9" s="3"/>
    </row>
    <row r="10" spans="1:4" ht="15">
      <c r="A10" s="6" t="s">
        <v>195</v>
      </c>
      <c r="B10" s="14"/>
      <c r="C10" s="14">
        <f>0+0</f>
        <v>0</v>
      </c>
      <c r="D10" s="3"/>
    </row>
    <row r="11" spans="1:4" ht="15">
      <c r="A11" s="6" t="s">
        <v>196</v>
      </c>
      <c r="B11" s="14"/>
      <c r="C11" s="14">
        <f>(C9+C10)*Parametry!B19/100</f>
        <v>0</v>
      </c>
      <c r="D11" s="3"/>
    </row>
    <row r="12" spans="1:4" ht="15">
      <c r="A12" s="7" t="s">
        <v>197</v>
      </c>
      <c r="B12" s="18">
        <f>B7</f>
        <v>0</v>
      </c>
      <c r="C12" s="18">
        <f>C7+C8+C9+C10+C11</f>
        <v>0</v>
      </c>
      <c r="D12" s="3"/>
    </row>
    <row r="13" spans="1:4" ht="15">
      <c r="A13" s="6" t="s">
        <v>198</v>
      </c>
      <c r="B13" s="14"/>
      <c r="C13" s="14">
        <f>(B12+C12)*Parametry!B20/100</f>
        <v>0</v>
      </c>
      <c r="D13" s="3"/>
    </row>
    <row r="14" spans="1:4" ht="15">
      <c r="A14" s="6" t="s">
        <v>199</v>
      </c>
      <c r="B14" s="14"/>
      <c r="C14" s="14">
        <f>(B12+C12)*Parametry!B21/100</f>
        <v>0</v>
      </c>
      <c r="D14" s="3"/>
    </row>
    <row r="15" spans="1:4" ht="15">
      <c r="A15" s="6" t="s">
        <v>200</v>
      </c>
      <c r="B15" s="14"/>
      <c r="C15" s="14">
        <f>(B7+C7)*Parametry!B22/100</f>
        <v>0</v>
      </c>
      <c r="D15" s="3"/>
    </row>
    <row r="16" spans="1:4" ht="15">
      <c r="A16" s="5" t="s">
        <v>201</v>
      </c>
      <c r="B16" s="17"/>
      <c r="C16" s="17">
        <f>B12+C12+C13+C14+C15</f>
        <v>0</v>
      </c>
      <c r="D16" s="3"/>
    </row>
    <row r="17" spans="1:4" ht="15">
      <c r="A17" s="6" t="s">
        <v>9</v>
      </c>
      <c r="B17" s="14"/>
      <c r="C17" s="14"/>
      <c r="D17" s="3"/>
    </row>
    <row r="18" spans="1:4" ht="15">
      <c r="A18" s="5" t="s">
        <v>202</v>
      </c>
      <c r="B18" s="17"/>
      <c r="C18" s="17"/>
      <c r="D18" s="3"/>
    </row>
    <row r="19" spans="1:4" ht="15">
      <c r="A19" s="6" t="s">
        <v>203</v>
      </c>
      <c r="B19" s="14"/>
      <c r="C19" s="14">
        <f>C12*Parametry!B23/100</f>
        <v>0</v>
      </c>
      <c r="D19" s="3"/>
    </row>
    <row r="20" spans="1:4" ht="15">
      <c r="A20" s="6" t="s">
        <v>204</v>
      </c>
      <c r="B20" s="14"/>
      <c r="C20" s="14">
        <f>C12*Parametry!B24/100</f>
        <v>0</v>
      </c>
      <c r="D20" s="3"/>
    </row>
    <row r="21" spans="1:4" ht="15">
      <c r="A21" s="5" t="s">
        <v>205</v>
      </c>
      <c r="B21" s="17"/>
      <c r="C21" s="17">
        <f>C19+C20</f>
        <v>0</v>
      </c>
      <c r="D21" s="3"/>
    </row>
    <row r="22" spans="1:4" ht="15">
      <c r="A22" s="6" t="s">
        <v>206</v>
      </c>
      <c r="B22" s="14"/>
      <c r="C22" s="14">
        <f>Parametry!B25*Parametry!B28*(C16*Parametry!B27)^Parametry!B26</f>
        <v>0</v>
      </c>
      <c r="D22" s="3"/>
    </row>
    <row r="23" spans="1:4" ht="15">
      <c r="A23" s="6" t="s">
        <v>9</v>
      </c>
      <c r="B23" s="14"/>
      <c r="C23" s="14"/>
      <c r="D23" s="3"/>
    </row>
    <row r="24" spans="1:4" ht="15">
      <c r="A24" s="4" t="s">
        <v>207</v>
      </c>
      <c r="B24" s="15"/>
      <c r="C24" s="15">
        <f>C16+C21+C22</f>
        <v>0</v>
      </c>
      <c r="D24" s="3"/>
    </row>
    <row r="25" spans="1:4" ht="15">
      <c r="A25" s="6" t="s">
        <v>208</v>
      </c>
      <c r="B25" s="14">
        <f>C24</f>
        <v>0</v>
      </c>
      <c r="C25" s="14">
        <f>B25*Parametry!B31/100</f>
        <v>0</v>
      </c>
      <c r="D25" s="3"/>
    </row>
    <row r="26" spans="1:4" ht="15">
      <c r="A26" s="6" t="s">
        <v>209</v>
      </c>
      <c r="B26" s="14">
        <f>(SUM(Rozpočet!F20:F21,Rozpočet!F23,Rozpočet!F25,Rozpočet!F29,Rozpočet!F31)+SUM(Rozpočet!F71,Rozpočet!F80,Rozpočet!F82,Rozpočet!F84:F85)+SUM(Rozpočet!F41,Rozpočet!F43,Rozpočet!F46,Rozpočet!F48,Rozpočet!F50,Rozpočet!F53,Rozpočet!F55,Rozpočet!F57,Rozpočet!F61,Rozpočet!F63))+(SUM(Rozpočet!H20:H21,Rozpočet!H23,Rozpočet!H25,Rozpočet!H29,Rozpočet!H31)+SUM(Rozpočet!H71,Rozpočet!H80,Rozpočet!H82,Rozpočet!H84:H85)+SUM(Rozpočet!H41,Rozpočet!H43,Rozpočet!H46,Rozpočet!H48,Rozpočet!H50,Rozpočet!H53,Rozpočet!H55,Rozpočet!H57,Rozpočet!H61,Rozpočet!H63))</f>
        <v>0</v>
      </c>
      <c r="C26" s="14">
        <f>B26*Parametry!B32/100</f>
        <v>0</v>
      </c>
      <c r="D26" s="3"/>
    </row>
    <row r="27" spans="1:4" ht="15">
      <c r="A27" s="4" t="s">
        <v>210</v>
      </c>
      <c r="B27" s="15"/>
      <c r="C27" s="15">
        <f>C24+C25+C26</f>
        <v>0</v>
      </c>
      <c r="D27" s="3"/>
    </row>
    <row r="28" spans="1:4" ht="15">
      <c r="A28" s="6" t="s">
        <v>9</v>
      </c>
      <c r="B28" s="14"/>
      <c r="C28" s="14"/>
      <c r="D28" s="3"/>
    </row>
    <row r="29" spans="1:4" ht="15">
      <c r="A29" s="6" t="s">
        <v>211</v>
      </c>
      <c r="B29" s="14"/>
      <c r="C29" s="14">
        <f>C24*Parametry!B29/100</f>
        <v>0</v>
      </c>
      <c r="D29" s="3"/>
    </row>
    <row r="30" spans="1:4" ht="15">
      <c r="A30" s="6" t="s">
        <v>211</v>
      </c>
      <c r="B30" s="14"/>
      <c r="C30" s="14">
        <f>C24*Parametry!B30/100</f>
        <v>0</v>
      </c>
      <c r="D30" s="3"/>
    </row>
    <row r="31" spans="1:4" ht="15">
      <c r="A31" s="5" t="s">
        <v>212</v>
      </c>
      <c r="B31" s="19" t="s">
        <v>50</v>
      </c>
      <c r="C31" s="19" t="s">
        <v>52</v>
      </c>
      <c r="D31" s="3"/>
    </row>
    <row r="32" spans="1:4" ht="15">
      <c r="A32" s="6" t="s">
        <v>56</v>
      </c>
      <c r="B32" s="14">
        <f>(Rozpočet!F10)</f>
        <v>0</v>
      </c>
      <c r="C32" s="14">
        <f>(Rozpočet!H10)</f>
        <v>0</v>
      </c>
      <c r="D32" s="3"/>
    </row>
    <row r="33" spans="1:4" ht="15">
      <c r="A33" s="6" t="s">
        <v>71</v>
      </c>
      <c r="B33" s="14">
        <f>(Rozpočet!F15)</f>
        <v>0</v>
      </c>
      <c r="C33" s="14">
        <f>(Rozpočet!H15)</f>
        <v>0</v>
      </c>
      <c r="D33" s="3"/>
    </row>
    <row r="34" spans="1:4" ht="15">
      <c r="A34" s="6" t="s">
        <v>75</v>
      </c>
      <c r="B34" s="14">
        <f>(Rozpočet!F37)</f>
        <v>0</v>
      </c>
      <c r="C34" s="14">
        <f>(Rozpočet!H37)</f>
        <v>0</v>
      </c>
      <c r="D34" s="3"/>
    </row>
    <row r="35" spans="1:4" ht="15">
      <c r="A35" s="6" t="s">
        <v>107</v>
      </c>
      <c r="B35" s="14">
        <f>(Rozpočet!F67)</f>
        <v>0</v>
      </c>
      <c r="C35" s="14">
        <f>(Rozpočet!H67)</f>
        <v>0</v>
      </c>
      <c r="D35" s="3"/>
    </row>
    <row r="36" spans="1:4" ht="15">
      <c r="A36" s="6" t="s">
        <v>150</v>
      </c>
      <c r="B36" s="14">
        <f>(Rozpočet!F89)</f>
        <v>0</v>
      </c>
      <c r="C36" s="14">
        <f>(Rozpočet!H89)</f>
        <v>0</v>
      </c>
      <c r="D36" s="3"/>
    </row>
    <row r="37" spans="1:4" ht="15">
      <c r="A37" s="6" t="s">
        <v>9</v>
      </c>
      <c r="B37" s="14"/>
      <c r="C37" s="14"/>
      <c r="D37" s="3"/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89"/>
  <sheetViews>
    <sheetView workbookViewId="0" topLeftCell="A53">
      <selection activeCell="G73" sqref="G73"/>
    </sheetView>
  </sheetViews>
  <sheetFormatPr defaultColWidth="9.140625" defaultRowHeight="15"/>
  <cols>
    <col min="1" max="1" width="6.140625" style="1" bestFit="1" customWidth="1"/>
    <col min="2" max="2" width="43.421875" style="23" customWidth="1"/>
    <col min="3" max="3" width="4.00390625" style="1" bestFit="1" customWidth="1"/>
    <col min="4" max="4" width="6.421875" style="9" bestFit="1" customWidth="1"/>
    <col min="5" max="5" width="8.8515625" style="9" bestFit="1" customWidth="1"/>
    <col min="6" max="6" width="13.421875" style="9" bestFit="1" customWidth="1"/>
    <col min="7" max="7" width="8.8515625" style="9" bestFit="1" customWidth="1"/>
    <col min="8" max="8" width="12.57421875" style="9" bestFit="1" customWidth="1"/>
    <col min="9" max="9" width="8.8515625" style="9" bestFit="1" customWidth="1"/>
    <col min="10" max="10" width="11.421875" style="9" bestFit="1" customWidth="1"/>
  </cols>
  <sheetData>
    <row r="1" spans="1:10" ht="15">
      <c r="A1" s="2" t="s">
        <v>47</v>
      </c>
      <c r="B1" s="8" t="s">
        <v>0</v>
      </c>
      <c r="C1" s="2" t="s">
        <v>48</v>
      </c>
      <c r="D1" s="10" t="s">
        <v>49</v>
      </c>
      <c r="E1" s="10" t="s">
        <v>50</v>
      </c>
      <c r="F1" s="10" t="s">
        <v>51</v>
      </c>
      <c r="G1" s="10" t="s">
        <v>52</v>
      </c>
      <c r="H1" s="10" t="s">
        <v>53</v>
      </c>
      <c r="I1" s="10" t="s">
        <v>54</v>
      </c>
      <c r="J1" s="10" t="s">
        <v>55</v>
      </c>
    </row>
    <row r="2" spans="1:10" ht="15">
      <c r="A2" s="4" t="s">
        <v>9</v>
      </c>
      <c r="B2" s="20" t="s">
        <v>56</v>
      </c>
      <c r="C2" s="4" t="s">
        <v>9</v>
      </c>
      <c r="D2" s="11"/>
      <c r="E2" s="11"/>
      <c r="F2" s="11"/>
      <c r="G2" s="11"/>
      <c r="H2" s="11"/>
      <c r="I2" s="11"/>
      <c r="J2" s="11"/>
    </row>
    <row r="3" spans="1:10" ht="26.25">
      <c r="A3" s="12" t="s">
        <v>9</v>
      </c>
      <c r="B3" s="21" t="s">
        <v>57</v>
      </c>
      <c r="C3" s="12" t="s">
        <v>9</v>
      </c>
      <c r="D3" s="13"/>
      <c r="E3" s="13"/>
      <c r="F3" s="13"/>
      <c r="G3" s="13"/>
      <c r="H3" s="13"/>
      <c r="I3" s="13"/>
      <c r="J3" s="13"/>
    </row>
    <row r="4" spans="1:10" ht="24.75">
      <c r="A4" s="6" t="s">
        <v>58</v>
      </c>
      <c r="B4" s="22" t="s">
        <v>59</v>
      </c>
      <c r="C4" s="6" t="s">
        <v>60</v>
      </c>
      <c r="D4" s="14">
        <v>1</v>
      </c>
      <c r="E4" s="14">
        <v>0</v>
      </c>
      <c r="F4" s="14">
        <f>D4*E4</f>
        <v>0</v>
      </c>
      <c r="G4" s="14">
        <v>0</v>
      </c>
      <c r="H4" s="14">
        <f>D4*G4</f>
        <v>0</v>
      </c>
      <c r="I4" s="14">
        <f>E4+G4</f>
        <v>0</v>
      </c>
      <c r="J4" s="14">
        <f>F4+H4</f>
        <v>0</v>
      </c>
    </row>
    <row r="5" spans="1:10" ht="26.25">
      <c r="A5" s="12" t="s">
        <v>9</v>
      </c>
      <c r="B5" s="21" t="s">
        <v>61</v>
      </c>
      <c r="C5" s="12" t="s">
        <v>9</v>
      </c>
      <c r="D5" s="13"/>
      <c r="E5" s="13"/>
      <c r="F5" s="13"/>
      <c r="G5" s="13"/>
      <c r="H5" s="13"/>
      <c r="I5" s="13"/>
      <c r="J5" s="13"/>
    </row>
    <row r="6" spans="1:10" ht="24.75">
      <c r="A6" s="6" t="s">
        <v>62</v>
      </c>
      <c r="B6" s="22" t="s">
        <v>63</v>
      </c>
      <c r="C6" s="6" t="s">
        <v>60</v>
      </c>
      <c r="D6" s="14">
        <v>1</v>
      </c>
      <c r="E6" s="14">
        <v>0</v>
      </c>
      <c r="F6" s="14">
        <f>D6*E6</f>
        <v>0</v>
      </c>
      <c r="G6" s="14">
        <v>0</v>
      </c>
      <c r="H6" s="14">
        <f>D6*G6</f>
        <v>0</v>
      </c>
      <c r="I6" s="14">
        <f aca="true" t="shared" si="0" ref="I6:J9">E6+G6</f>
        <v>0</v>
      </c>
      <c r="J6" s="14">
        <f t="shared" si="0"/>
        <v>0</v>
      </c>
    </row>
    <row r="7" spans="1:10" ht="24.75">
      <c r="A7" s="6" t="s">
        <v>64</v>
      </c>
      <c r="B7" s="22" t="s">
        <v>65</v>
      </c>
      <c r="C7" s="6" t="s">
        <v>60</v>
      </c>
      <c r="D7" s="14">
        <v>1</v>
      </c>
      <c r="E7" s="14">
        <v>0</v>
      </c>
      <c r="F7" s="14">
        <f>D7*E7</f>
        <v>0</v>
      </c>
      <c r="G7" s="14">
        <v>0</v>
      </c>
      <c r="H7" s="14">
        <f>D7*G7</f>
        <v>0</v>
      </c>
      <c r="I7" s="14">
        <f t="shared" si="0"/>
        <v>0</v>
      </c>
      <c r="J7" s="14">
        <f t="shared" si="0"/>
        <v>0</v>
      </c>
    </row>
    <row r="8" spans="1:10" ht="15">
      <c r="A8" s="6" t="s">
        <v>66</v>
      </c>
      <c r="B8" s="22" t="s">
        <v>67</v>
      </c>
      <c r="C8" s="6" t="s">
        <v>60</v>
      </c>
      <c r="D8" s="14">
        <v>1</v>
      </c>
      <c r="E8" s="14">
        <v>0</v>
      </c>
      <c r="F8" s="14">
        <f>D8*E8</f>
        <v>0</v>
      </c>
      <c r="G8" s="14">
        <v>0</v>
      </c>
      <c r="H8" s="14">
        <f>D8*G8</f>
        <v>0</v>
      </c>
      <c r="I8" s="14">
        <f t="shared" si="0"/>
        <v>0</v>
      </c>
      <c r="J8" s="14">
        <f t="shared" si="0"/>
        <v>0</v>
      </c>
    </row>
    <row r="9" spans="1:10" ht="24.75">
      <c r="A9" s="6" t="s">
        <v>68</v>
      </c>
      <c r="B9" s="22" t="s">
        <v>69</v>
      </c>
      <c r="C9" s="6" t="s">
        <v>60</v>
      </c>
      <c r="D9" s="14">
        <v>1</v>
      </c>
      <c r="E9" s="14">
        <v>0</v>
      </c>
      <c r="F9" s="14">
        <f>D9*E9</f>
        <v>0</v>
      </c>
      <c r="G9" s="14">
        <v>0</v>
      </c>
      <c r="H9" s="14">
        <f>D9*G9</f>
        <v>0</v>
      </c>
      <c r="I9" s="14">
        <f t="shared" si="0"/>
        <v>0</v>
      </c>
      <c r="J9" s="14">
        <f t="shared" si="0"/>
        <v>0</v>
      </c>
    </row>
    <row r="10" spans="1:10" ht="15">
      <c r="A10" s="4" t="s">
        <v>9</v>
      </c>
      <c r="B10" s="20" t="s">
        <v>70</v>
      </c>
      <c r="C10" s="4" t="s">
        <v>9</v>
      </c>
      <c r="D10" s="11"/>
      <c r="E10" s="11"/>
      <c r="F10" s="15">
        <f>SUM(F3:F9)</f>
        <v>0</v>
      </c>
      <c r="G10" s="11"/>
      <c r="H10" s="15">
        <f>SUM(H3:H9)</f>
        <v>0</v>
      </c>
      <c r="I10" s="11"/>
      <c r="J10" s="15">
        <f>SUM(J3:J9)</f>
        <v>0</v>
      </c>
    </row>
    <row r="11" spans="1:10" ht="15">
      <c r="A11" s="6" t="s">
        <v>9</v>
      </c>
      <c r="B11" s="22" t="s">
        <v>9</v>
      </c>
      <c r="C11" s="6" t="s">
        <v>9</v>
      </c>
      <c r="D11" s="16"/>
      <c r="E11" s="16"/>
      <c r="F11" s="16"/>
      <c r="G11" s="16"/>
      <c r="H11" s="16"/>
      <c r="I11" s="16"/>
      <c r="J11" s="16"/>
    </row>
    <row r="12" spans="1:10" ht="15">
      <c r="A12" s="6" t="s">
        <v>9</v>
      </c>
      <c r="B12" s="22" t="s">
        <v>9</v>
      </c>
      <c r="C12" s="6" t="s">
        <v>9</v>
      </c>
      <c r="D12" s="16"/>
      <c r="E12" s="16"/>
      <c r="F12" s="16"/>
      <c r="G12" s="16"/>
      <c r="H12" s="16"/>
      <c r="I12" s="16"/>
      <c r="J12" s="16"/>
    </row>
    <row r="13" spans="1:10" ht="15">
      <c r="A13" s="4" t="s">
        <v>9</v>
      </c>
      <c r="B13" s="20" t="s">
        <v>71</v>
      </c>
      <c r="C13" s="4" t="s">
        <v>9</v>
      </c>
      <c r="D13" s="11"/>
      <c r="E13" s="11"/>
      <c r="F13" s="11"/>
      <c r="G13" s="11"/>
      <c r="H13" s="11"/>
      <c r="I13" s="11"/>
      <c r="J13" s="11"/>
    </row>
    <row r="14" spans="1:10" ht="15">
      <c r="A14" s="6" t="s">
        <v>72</v>
      </c>
      <c r="B14" s="22" t="s">
        <v>73</v>
      </c>
      <c r="C14" s="6" t="s">
        <v>60</v>
      </c>
      <c r="D14" s="14">
        <v>1</v>
      </c>
      <c r="E14" s="14">
        <v>0</v>
      </c>
      <c r="F14" s="14">
        <f>D14*E14</f>
        <v>0</v>
      </c>
      <c r="G14" s="14">
        <v>0</v>
      </c>
      <c r="H14" s="14">
        <f>D14*G14</f>
        <v>0</v>
      </c>
      <c r="I14" s="14">
        <f>E14+G14</f>
        <v>0</v>
      </c>
      <c r="J14" s="14">
        <f>F14+H14</f>
        <v>0</v>
      </c>
    </row>
    <row r="15" spans="1:10" ht="30">
      <c r="A15" s="4" t="s">
        <v>9</v>
      </c>
      <c r="B15" s="20" t="s">
        <v>74</v>
      </c>
      <c r="C15" s="4" t="s">
        <v>9</v>
      </c>
      <c r="D15" s="11"/>
      <c r="E15" s="11"/>
      <c r="F15" s="15">
        <f>SUM(F14:F14)</f>
        <v>0</v>
      </c>
      <c r="G15" s="11"/>
      <c r="H15" s="15">
        <f>SUM(H14:H14)</f>
        <v>0</v>
      </c>
      <c r="I15" s="11"/>
      <c r="J15" s="15">
        <f>SUM(J14:J14)</f>
        <v>0</v>
      </c>
    </row>
    <row r="16" spans="1:10" ht="15">
      <c r="A16" s="6" t="s">
        <v>9</v>
      </c>
      <c r="B16" s="22" t="s">
        <v>9</v>
      </c>
      <c r="C16" s="6" t="s">
        <v>9</v>
      </c>
      <c r="D16" s="16"/>
      <c r="E16" s="16"/>
      <c r="F16" s="16"/>
      <c r="G16" s="16"/>
      <c r="H16" s="16"/>
      <c r="I16" s="16"/>
      <c r="J16" s="16"/>
    </row>
    <row r="17" spans="1:10" ht="15">
      <c r="A17" s="6" t="s">
        <v>9</v>
      </c>
      <c r="B17" s="22" t="s">
        <v>9</v>
      </c>
      <c r="C17" s="6" t="s">
        <v>9</v>
      </c>
      <c r="D17" s="16"/>
      <c r="E17" s="16"/>
      <c r="F17" s="16"/>
      <c r="G17" s="16"/>
      <c r="H17" s="16"/>
      <c r="I17" s="16"/>
      <c r="J17" s="16"/>
    </row>
    <row r="18" spans="1:10" ht="15">
      <c r="A18" s="4" t="s">
        <v>9</v>
      </c>
      <c r="B18" s="20" t="s">
        <v>75</v>
      </c>
      <c r="C18" s="4" t="s">
        <v>9</v>
      </c>
      <c r="D18" s="11"/>
      <c r="E18" s="11"/>
      <c r="F18" s="11"/>
      <c r="G18" s="11"/>
      <c r="H18" s="11"/>
      <c r="I18" s="11"/>
      <c r="J18" s="11"/>
    </row>
    <row r="19" spans="1:10" ht="15">
      <c r="A19" s="6" t="s">
        <v>76</v>
      </c>
      <c r="B19" s="22" t="s">
        <v>77</v>
      </c>
      <c r="C19" s="6" t="s">
        <v>60</v>
      </c>
      <c r="D19" s="14">
        <v>1</v>
      </c>
      <c r="E19" s="14">
        <v>0</v>
      </c>
      <c r="F19" s="14">
        <f>D19*E19</f>
        <v>0</v>
      </c>
      <c r="G19" s="14">
        <v>0</v>
      </c>
      <c r="H19" s="14">
        <f>D19*G19</f>
        <v>0</v>
      </c>
      <c r="I19" s="14">
        <f>E19+G19</f>
        <v>0</v>
      </c>
      <c r="J19" s="14">
        <f>F19+H19</f>
        <v>0</v>
      </c>
    </row>
    <row r="20" spans="1:10" ht="39">
      <c r="A20" s="12" t="s">
        <v>9</v>
      </c>
      <c r="B20" s="21" t="s">
        <v>78</v>
      </c>
      <c r="C20" s="12" t="s">
        <v>9</v>
      </c>
      <c r="D20" s="13"/>
      <c r="E20" s="13"/>
      <c r="F20" s="13"/>
      <c r="G20" s="13"/>
      <c r="H20" s="13"/>
      <c r="I20" s="13"/>
      <c r="J20" s="13"/>
    </row>
    <row r="21" spans="1:10" ht="51.75">
      <c r="A21" s="12" t="s">
        <v>9</v>
      </c>
      <c r="B21" s="21" t="s">
        <v>79</v>
      </c>
      <c r="C21" s="12" t="s">
        <v>9</v>
      </c>
      <c r="D21" s="13"/>
      <c r="E21" s="13"/>
      <c r="F21" s="13"/>
      <c r="G21" s="13"/>
      <c r="H21" s="13"/>
      <c r="I21" s="13"/>
      <c r="J21" s="13"/>
    </row>
    <row r="22" spans="1:10" ht="24.75">
      <c r="A22" s="6" t="s">
        <v>80</v>
      </c>
      <c r="B22" s="22" t="s">
        <v>81</v>
      </c>
      <c r="C22" s="6" t="s">
        <v>60</v>
      </c>
      <c r="D22" s="14">
        <v>5</v>
      </c>
      <c r="E22" s="14">
        <v>0</v>
      </c>
      <c r="F22" s="14">
        <f>D22*E22</f>
        <v>0</v>
      </c>
      <c r="G22" s="14">
        <v>0</v>
      </c>
      <c r="H22" s="14">
        <f>D22*G22</f>
        <v>0</v>
      </c>
      <c r="I22" s="14">
        <f>E22+G22</f>
        <v>0</v>
      </c>
      <c r="J22" s="14">
        <f>F22+H22</f>
        <v>0</v>
      </c>
    </row>
    <row r="23" spans="1:10" ht="51.75">
      <c r="A23" s="12" t="s">
        <v>9</v>
      </c>
      <c r="B23" s="21" t="s">
        <v>82</v>
      </c>
      <c r="C23" s="12" t="s">
        <v>9</v>
      </c>
      <c r="D23" s="13"/>
      <c r="E23" s="13"/>
      <c r="F23" s="13"/>
      <c r="G23" s="13"/>
      <c r="H23" s="13"/>
      <c r="I23" s="13"/>
      <c r="J23" s="13"/>
    </row>
    <row r="24" spans="1:10" ht="15">
      <c r="A24" s="6" t="s">
        <v>83</v>
      </c>
      <c r="B24" s="22" t="s">
        <v>84</v>
      </c>
      <c r="C24" s="6" t="s">
        <v>60</v>
      </c>
      <c r="D24" s="14">
        <v>4</v>
      </c>
      <c r="E24" s="14">
        <v>0</v>
      </c>
      <c r="F24" s="14">
        <f>D24*E24</f>
        <v>0</v>
      </c>
      <c r="G24" s="14">
        <v>0</v>
      </c>
      <c r="H24" s="14">
        <f>D24*G24</f>
        <v>0</v>
      </c>
      <c r="I24" s="14">
        <f>E24+G24</f>
        <v>0</v>
      </c>
      <c r="J24" s="14">
        <f>F24+H24</f>
        <v>0</v>
      </c>
    </row>
    <row r="25" spans="1:10" ht="39">
      <c r="A25" s="12" t="s">
        <v>9</v>
      </c>
      <c r="B25" s="21" t="s">
        <v>85</v>
      </c>
      <c r="C25" s="12" t="s">
        <v>9</v>
      </c>
      <c r="D25" s="13"/>
      <c r="E25" s="13"/>
      <c r="F25" s="13"/>
      <c r="G25" s="13"/>
      <c r="H25" s="13"/>
      <c r="I25" s="13"/>
      <c r="J25" s="13"/>
    </row>
    <row r="26" spans="1:10" ht="15">
      <c r="A26" s="6" t="s">
        <v>86</v>
      </c>
      <c r="B26" s="22" t="s">
        <v>87</v>
      </c>
      <c r="C26" s="6" t="s">
        <v>60</v>
      </c>
      <c r="D26" s="14">
        <v>1</v>
      </c>
      <c r="E26" s="14">
        <v>0</v>
      </c>
      <c r="F26" s="14">
        <f>D26*E26</f>
        <v>0</v>
      </c>
      <c r="G26" s="14">
        <v>0</v>
      </c>
      <c r="H26" s="14">
        <f>D26*G26</f>
        <v>0</v>
      </c>
      <c r="I26" s="14">
        <f aca="true" t="shared" si="1" ref="I26:J28">E26+G26</f>
        <v>0</v>
      </c>
      <c r="J26" s="14">
        <f t="shared" si="1"/>
        <v>0</v>
      </c>
    </row>
    <row r="27" spans="1:10" ht="15">
      <c r="A27" s="6" t="s">
        <v>88</v>
      </c>
      <c r="B27" s="22" t="s">
        <v>89</v>
      </c>
      <c r="C27" s="6" t="s">
        <v>60</v>
      </c>
      <c r="D27" s="14">
        <v>1</v>
      </c>
      <c r="E27" s="14">
        <v>0</v>
      </c>
      <c r="F27" s="14">
        <f>D27*E27</f>
        <v>0</v>
      </c>
      <c r="G27" s="14">
        <v>0</v>
      </c>
      <c r="H27" s="14">
        <f>D27*G27</f>
        <v>0</v>
      </c>
      <c r="I27" s="14">
        <f t="shared" si="1"/>
        <v>0</v>
      </c>
      <c r="J27" s="14">
        <f t="shared" si="1"/>
        <v>0</v>
      </c>
    </row>
    <row r="28" spans="1:10" ht="15">
      <c r="A28" s="6" t="s">
        <v>90</v>
      </c>
      <c r="B28" s="22" t="s">
        <v>91</v>
      </c>
      <c r="C28" s="6" t="s">
        <v>92</v>
      </c>
      <c r="D28" s="14">
        <v>1</v>
      </c>
      <c r="E28" s="14">
        <v>0</v>
      </c>
      <c r="F28" s="14">
        <f>D28*E28</f>
        <v>0</v>
      </c>
      <c r="G28" s="14">
        <v>0</v>
      </c>
      <c r="H28" s="14">
        <f>D28*G28</f>
        <v>0</v>
      </c>
      <c r="I28" s="14">
        <f t="shared" si="1"/>
        <v>0</v>
      </c>
      <c r="J28" s="14">
        <f t="shared" si="1"/>
        <v>0</v>
      </c>
    </row>
    <row r="29" spans="1:10" ht="39">
      <c r="A29" s="12" t="s">
        <v>9</v>
      </c>
      <c r="B29" s="21" t="s">
        <v>93</v>
      </c>
      <c r="C29" s="12" t="s">
        <v>9</v>
      </c>
      <c r="D29" s="13"/>
      <c r="E29" s="13"/>
      <c r="F29" s="13"/>
      <c r="G29" s="13"/>
      <c r="H29" s="13"/>
      <c r="I29" s="13"/>
      <c r="J29" s="13"/>
    </row>
    <row r="30" spans="1:10" ht="15">
      <c r="A30" s="6" t="s">
        <v>94</v>
      </c>
      <c r="B30" s="22" t="s">
        <v>95</v>
      </c>
      <c r="C30" s="6" t="s">
        <v>60</v>
      </c>
      <c r="D30" s="14">
        <v>4</v>
      </c>
      <c r="E30" s="14">
        <v>0</v>
      </c>
      <c r="F30" s="14">
        <f>D30*E30</f>
        <v>0</v>
      </c>
      <c r="G30" s="14">
        <v>0</v>
      </c>
      <c r="H30" s="14">
        <f>D30*G30</f>
        <v>0</v>
      </c>
      <c r="I30" s="14">
        <f>E30+G30</f>
        <v>0</v>
      </c>
      <c r="J30" s="14">
        <f>F30+H30</f>
        <v>0</v>
      </c>
    </row>
    <row r="31" spans="1:10" ht="39">
      <c r="A31" s="12" t="s">
        <v>9</v>
      </c>
      <c r="B31" s="21" t="s">
        <v>96</v>
      </c>
      <c r="C31" s="12" t="s">
        <v>9</v>
      </c>
      <c r="D31" s="13"/>
      <c r="E31" s="13"/>
      <c r="F31" s="13"/>
      <c r="G31" s="13"/>
      <c r="H31" s="13"/>
      <c r="I31" s="13"/>
      <c r="J31" s="13"/>
    </row>
    <row r="32" spans="1:10" ht="15">
      <c r="A32" s="6" t="s">
        <v>97</v>
      </c>
      <c r="B32" s="22" t="s">
        <v>98</v>
      </c>
      <c r="C32" s="6" t="s">
        <v>60</v>
      </c>
      <c r="D32" s="14">
        <v>1</v>
      </c>
      <c r="E32" s="14">
        <v>0</v>
      </c>
      <c r="F32" s="14">
        <f>D32*E32</f>
        <v>0</v>
      </c>
      <c r="G32" s="14">
        <v>0</v>
      </c>
      <c r="H32" s="14">
        <f>D32*G32</f>
        <v>0</v>
      </c>
      <c r="I32" s="14">
        <f aca="true" t="shared" si="2" ref="I32:J36">E32+G32</f>
        <v>0</v>
      </c>
      <c r="J32" s="14">
        <f t="shared" si="2"/>
        <v>0</v>
      </c>
    </row>
    <row r="33" spans="1:10" ht="15">
      <c r="A33" s="6" t="s">
        <v>45</v>
      </c>
      <c r="B33" s="22" t="s">
        <v>99</v>
      </c>
      <c r="C33" s="6" t="s">
        <v>60</v>
      </c>
      <c r="D33" s="14">
        <v>6</v>
      </c>
      <c r="E33" s="14">
        <v>0</v>
      </c>
      <c r="F33" s="14">
        <f>D33*E33</f>
        <v>0</v>
      </c>
      <c r="G33" s="14">
        <v>0</v>
      </c>
      <c r="H33" s="14">
        <f>D33*G33</f>
        <v>0</v>
      </c>
      <c r="I33" s="14">
        <f t="shared" si="2"/>
        <v>0</v>
      </c>
      <c r="J33" s="14">
        <f t="shared" si="2"/>
        <v>0</v>
      </c>
    </row>
    <row r="34" spans="1:10" ht="15">
      <c r="A34" s="6" t="s">
        <v>100</v>
      </c>
      <c r="B34" s="22" t="s">
        <v>101</v>
      </c>
      <c r="C34" s="6" t="s">
        <v>60</v>
      </c>
      <c r="D34" s="14">
        <v>4</v>
      </c>
      <c r="E34" s="14">
        <v>0</v>
      </c>
      <c r="F34" s="14">
        <f>D34*E34</f>
        <v>0</v>
      </c>
      <c r="G34" s="14">
        <v>0</v>
      </c>
      <c r="H34" s="14">
        <f>D34*G34</f>
        <v>0</v>
      </c>
      <c r="I34" s="14">
        <f t="shared" si="2"/>
        <v>0</v>
      </c>
      <c r="J34" s="14">
        <f t="shared" si="2"/>
        <v>0</v>
      </c>
    </row>
    <row r="35" spans="1:10" ht="15">
      <c r="A35" s="6" t="s">
        <v>102</v>
      </c>
      <c r="B35" s="22" t="s">
        <v>103</v>
      </c>
      <c r="C35" s="6" t="s">
        <v>60</v>
      </c>
      <c r="D35" s="14">
        <v>2</v>
      </c>
      <c r="E35" s="14">
        <v>0</v>
      </c>
      <c r="F35" s="14">
        <f>D35*E35</f>
        <v>0</v>
      </c>
      <c r="G35" s="14">
        <v>0</v>
      </c>
      <c r="H35" s="14">
        <f>D35*G35</f>
        <v>0</v>
      </c>
      <c r="I35" s="14">
        <f t="shared" si="2"/>
        <v>0</v>
      </c>
      <c r="J35" s="14">
        <f t="shared" si="2"/>
        <v>0</v>
      </c>
    </row>
    <row r="36" spans="1:10" ht="15">
      <c r="A36" s="6" t="s">
        <v>104</v>
      </c>
      <c r="B36" s="22" t="s">
        <v>105</v>
      </c>
      <c r="C36" s="6" t="s">
        <v>60</v>
      </c>
      <c r="D36" s="14">
        <v>2</v>
      </c>
      <c r="E36" s="14">
        <v>0</v>
      </c>
      <c r="F36" s="14">
        <f>D36*E36</f>
        <v>0</v>
      </c>
      <c r="G36" s="14">
        <v>0</v>
      </c>
      <c r="H36" s="14">
        <f>D36*G36</f>
        <v>0</v>
      </c>
      <c r="I36" s="14">
        <f t="shared" si="2"/>
        <v>0</v>
      </c>
      <c r="J36" s="14">
        <f t="shared" si="2"/>
        <v>0</v>
      </c>
    </row>
    <row r="37" spans="1:10" ht="15">
      <c r="A37" s="4" t="s">
        <v>9</v>
      </c>
      <c r="B37" s="20" t="s">
        <v>106</v>
      </c>
      <c r="C37" s="4" t="s">
        <v>9</v>
      </c>
      <c r="D37" s="11"/>
      <c r="E37" s="11"/>
      <c r="F37" s="15">
        <f>SUM(F19:F36)</f>
        <v>0</v>
      </c>
      <c r="G37" s="11"/>
      <c r="H37" s="15">
        <f>SUM(H19:H36)</f>
        <v>0</v>
      </c>
      <c r="I37" s="11"/>
      <c r="J37" s="15">
        <f>SUM(J19:J36)</f>
        <v>0</v>
      </c>
    </row>
    <row r="38" spans="1:10" ht="15">
      <c r="A38" s="6" t="s">
        <v>9</v>
      </c>
      <c r="B38" s="22" t="s">
        <v>9</v>
      </c>
      <c r="C38" s="6" t="s">
        <v>9</v>
      </c>
      <c r="D38" s="16"/>
      <c r="E38" s="16"/>
      <c r="F38" s="16"/>
      <c r="G38" s="16"/>
      <c r="H38" s="16"/>
      <c r="I38" s="16"/>
      <c r="J38" s="16"/>
    </row>
    <row r="39" spans="1:10" ht="15">
      <c r="A39" s="6" t="s">
        <v>9</v>
      </c>
      <c r="B39" s="22" t="s">
        <v>9</v>
      </c>
      <c r="C39" s="6" t="s">
        <v>9</v>
      </c>
      <c r="D39" s="16"/>
      <c r="E39" s="16"/>
      <c r="F39" s="16"/>
      <c r="G39" s="16"/>
      <c r="H39" s="16"/>
      <c r="I39" s="16"/>
      <c r="J39" s="16"/>
    </row>
    <row r="40" spans="1:10" ht="15">
      <c r="A40" s="4" t="s">
        <v>9</v>
      </c>
      <c r="B40" s="20" t="s">
        <v>107</v>
      </c>
      <c r="C40" s="4" t="s">
        <v>9</v>
      </c>
      <c r="D40" s="11"/>
      <c r="E40" s="11"/>
      <c r="F40" s="11"/>
      <c r="G40" s="11"/>
      <c r="H40" s="11"/>
      <c r="I40" s="11"/>
      <c r="J40" s="11"/>
    </row>
    <row r="41" spans="1:10" ht="26.25">
      <c r="A41" s="12" t="s">
        <v>9</v>
      </c>
      <c r="B41" s="21" t="s">
        <v>108</v>
      </c>
      <c r="C41" s="12" t="s">
        <v>9</v>
      </c>
      <c r="D41" s="13"/>
      <c r="E41" s="13"/>
      <c r="F41" s="13"/>
      <c r="G41" s="13"/>
      <c r="H41" s="13"/>
      <c r="I41" s="13"/>
      <c r="J41" s="13"/>
    </row>
    <row r="42" spans="1:10" ht="15">
      <c r="A42" s="6" t="s">
        <v>109</v>
      </c>
      <c r="B42" s="22" t="s">
        <v>110</v>
      </c>
      <c r="C42" s="6" t="s">
        <v>111</v>
      </c>
      <c r="D42" s="14">
        <v>16</v>
      </c>
      <c r="E42" s="14">
        <v>0</v>
      </c>
      <c r="F42" s="14">
        <f>D42*E42</f>
        <v>0</v>
      </c>
      <c r="G42" s="14">
        <v>0</v>
      </c>
      <c r="H42" s="14">
        <f>D42*G42</f>
        <v>0</v>
      </c>
      <c r="I42" s="14">
        <f>E42+G42</f>
        <v>0</v>
      </c>
      <c r="J42" s="14">
        <f>F42+H42</f>
        <v>0</v>
      </c>
    </row>
    <row r="43" spans="1:10" ht="26.25">
      <c r="A43" s="12" t="s">
        <v>9</v>
      </c>
      <c r="B43" s="21" t="s">
        <v>112</v>
      </c>
      <c r="C43" s="12" t="s">
        <v>9</v>
      </c>
      <c r="D43" s="13"/>
      <c r="E43" s="13"/>
      <c r="F43" s="13"/>
      <c r="G43" s="13"/>
      <c r="H43" s="13"/>
      <c r="I43" s="13"/>
      <c r="J43" s="13"/>
    </row>
    <row r="44" spans="1:10" ht="15">
      <c r="A44" s="6" t="s">
        <v>113</v>
      </c>
      <c r="B44" s="22" t="s">
        <v>114</v>
      </c>
      <c r="C44" s="6" t="s">
        <v>111</v>
      </c>
      <c r="D44" s="14">
        <v>15</v>
      </c>
      <c r="E44" s="14">
        <v>0</v>
      </c>
      <c r="F44" s="14">
        <f>D44*E44</f>
        <v>0</v>
      </c>
      <c r="G44" s="14">
        <v>0</v>
      </c>
      <c r="H44" s="14">
        <f>D44*G44</f>
        <v>0</v>
      </c>
      <c r="I44" s="14">
        <f>E44+G44</f>
        <v>0</v>
      </c>
      <c r="J44" s="14">
        <f>F44+H44</f>
        <v>0</v>
      </c>
    </row>
    <row r="45" spans="1:10" ht="15">
      <c r="A45" s="6" t="s">
        <v>43</v>
      </c>
      <c r="B45" s="22" t="s">
        <v>115</v>
      </c>
      <c r="C45" s="6" t="s">
        <v>111</v>
      </c>
      <c r="D45" s="14">
        <v>20</v>
      </c>
      <c r="E45" s="14">
        <v>0</v>
      </c>
      <c r="F45" s="14">
        <f>D45*E45</f>
        <v>0</v>
      </c>
      <c r="G45" s="14">
        <v>0</v>
      </c>
      <c r="H45" s="14">
        <f>D45*G45</f>
        <v>0</v>
      </c>
      <c r="I45" s="14">
        <f>E45+G45</f>
        <v>0</v>
      </c>
      <c r="J45" s="14">
        <f>F45+H45</f>
        <v>0</v>
      </c>
    </row>
    <row r="46" spans="1:10" ht="26.25">
      <c r="A46" s="12" t="s">
        <v>9</v>
      </c>
      <c r="B46" s="21" t="s">
        <v>116</v>
      </c>
      <c r="C46" s="12" t="s">
        <v>9</v>
      </c>
      <c r="D46" s="13"/>
      <c r="E46" s="13"/>
      <c r="F46" s="13"/>
      <c r="G46" s="13"/>
      <c r="H46" s="13"/>
      <c r="I46" s="13"/>
      <c r="J46" s="13"/>
    </row>
    <row r="47" spans="1:10" ht="15">
      <c r="A47" s="6" t="s">
        <v>117</v>
      </c>
      <c r="B47" s="22" t="s">
        <v>118</v>
      </c>
      <c r="C47" s="6" t="s">
        <v>111</v>
      </c>
      <c r="D47" s="14">
        <v>20</v>
      </c>
      <c r="E47" s="14">
        <v>0</v>
      </c>
      <c r="F47" s="14">
        <f>D47*E47</f>
        <v>0</v>
      </c>
      <c r="G47" s="14">
        <v>0</v>
      </c>
      <c r="H47" s="14">
        <f>D47*G47</f>
        <v>0</v>
      </c>
      <c r="I47" s="14">
        <f>E47+G47</f>
        <v>0</v>
      </c>
      <c r="J47" s="14">
        <f>F47+H47</f>
        <v>0</v>
      </c>
    </row>
    <row r="48" spans="1:10" ht="26.25">
      <c r="A48" s="12" t="s">
        <v>9</v>
      </c>
      <c r="B48" s="21" t="s">
        <v>119</v>
      </c>
      <c r="C48" s="12" t="s">
        <v>9</v>
      </c>
      <c r="D48" s="13"/>
      <c r="E48" s="13"/>
      <c r="F48" s="13"/>
      <c r="G48" s="13"/>
      <c r="H48" s="13"/>
      <c r="I48" s="13"/>
      <c r="J48" s="13"/>
    </row>
    <row r="49" spans="1:10" ht="15">
      <c r="A49" s="6" t="s">
        <v>120</v>
      </c>
      <c r="B49" s="22" t="s">
        <v>121</v>
      </c>
      <c r="C49" s="6" t="s">
        <v>60</v>
      </c>
      <c r="D49" s="14">
        <v>10</v>
      </c>
      <c r="E49" s="14">
        <v>0</v>
      </c>
      <c r="F49" s="14">
        <f>D49*E49</f>
        <v>0</v>
      </c>
      <c r="G49" s="14">
        <v>0</v>
      </c>
      <c r="H49" s="14">
        <f>D49*G49</f>
        <v>0</v>
      </c>
      <c r="I49" s="14">
        <f>E49+G49</f>
        <v>0</v>
      </c>
      <c r="J49" s="14">
        <f>F49+H49</f>
        <v>0</v>
      </c>
    </row>
    <row r="50" spans="1:10" ht="15">
      <c r="A50" s="12" t="s">
        <v>9</v>
      </c>
      <c r="B50" s="21" t="s">
        <v>122</v>
      </c>
      <c r="C50" s="12" t="s">
        <v>9</v>
      </c>
      <c r="D50" s="13"/>
      <c r="E50" s="13"/>
      <c r="F50" s="13"/>
      <c r="G50" s="13"/>
      <c r="H50" s="13"/>
      <c r="I50" s="13"/>
      <c r="J50" s="13"/>
    </row>
    <row r="51" spans="1:10" ht="15">
      <c r="A51" s="6" t="s">
        <v>123</v>
      </c>
      <c r="B51" s="22" t="s">
        <v>124</v>
      </c>
      <c r="C51" s="6" t="s">
        <v>111</v>
      </c>
      <c r="D51" s="14">
        <v>340</v>
      </c>
      <c r="E51" s="14">
        <v>0</v>
      </c>
      <c r="F51" s="14">
        <f>D51*E51</f>
        <v>0</v>
      </c>
      <c r="G51" s="14">
        <v>0</v>
      </c>
      <c r="H51" s="14">
        <f>D51*G51</f>
        <v>0</v>
      </c>
      <c r="I51" s="14">
        <f>E51+G51</f>
        <v>0</v>
      </c>
      <c r="J51" s="14">
        <f>F51+H51</f>
        <v>0</v>
      </c>
    </row>
    <row r="52" spans="1:10" ht="15">
      <c r="A52" s="6" t="s">
        <v>125</v>
      </c>
      <c r="B52" s="22" t="s">
        <v>126</v>
      </c>
      <c r="C52" s="6" t="s">
        <v>111</v>
      </c>
      <c r="D52" s="14">
        <v>180</v>
      </c>
      <c r="E52" s="14">
        <v>0</v>
      </c>
      <c r="F52" s="14">
        <f>D52*E52</f>
        <v>0</v>
      </c>
      <c r="G52" s="14">
        <v>0</v>
      </c>
      <c r="H52" s="14">
        <f>D52*G52</f>
        <v>0</v>
      </c>
      <c r="I52" s="14">
        <f>E52+G52</f>
        <v>0</v>
      </c>
      <c r="J52" s="14">
        <f>F52+H52</f>
        <v>0</v>
      </c>
    </row>
    <row r="53" spans="1:10" ht="15">
      <c r="A53" s="12" t="s">
        <v>9</v>
      </c>
      <c r="B53" s="21" t="s">
        <v>127</v>
      </c>
      <c r="C53" s="12" t="s">
        <v>9</v>
      </c>
      <c r="D53" s="13"/>
      <c r="E53" s="13"/>
      <c r="F53" s="13"/>
      <c r="G53" s="13"/>
      <c r="H53" s="13"/>
      <c r="I53" s="13"/>
      <c r="J53" s="13"/>
    </row>
    <row r="54" spans="1:10" ht="15">
      <c r="A54" s="6" t="s">
        <v>128</v>
      </c>
      <c r="B54" s="22" t="s">
        <v>129</v>
      </c>
      <c r="C54" s="6" t="s">
        <v>111</v>
      </c>
      <c r="D54" s="14">
        <v>60</v>
      </c>
      <c r="E54" s="14">
        <v>0</v>
      </c>
      <c r="F54" s="14">
        <f>D54*E54</f>
        <v>0</v>
      </c>
      <c r="G54" s="14">
        <v>0</v>
      </c>
      <c r="H54" s="14">
        <f>D54*G54</f>
        <v>0</v>
      </c>
      <c r="I54" s="14">
        <f>E54+G54</f>
        <v>0</v>
      </c>
      <c r="J54" s="14">
        <f>F54+H54</f>
        <v>0</v>
      </c>
    </row>
    <row r="55" spans="1:10" ht="15">
      <c r="A55" s="12" t="s">
        <v>9</v>
      </c>
      <c r="B55" s="21" t="s">
        <v>130</v>
      </c>
      <c r="C55" s="12" t="s">
        <v>9</v>
      </c>
      <c r="D55" s="13"/>
      <c r="E55" s="13"/>
      <c r="F55" s="13"/>
      <c r="G55" s="13"/>
      <c r="H55" s="13"/>
      <c r="I55" s="13"/>
      <c r="J55" s="13"/>
    </row>
    <row r="56" spans="1:10" ht="15">
      <c r="A56" s="6" t="s">
        <v>131</v>
      </c>
      <c r="B56" s="22" t="s">
        <v>132</v>
      </c>
      <c r="C56" s="6" t="s">
        <v>111</v>
      </c>
      <c r="D56" s="14">
        <v>60</v>
      </c>
      <c r="E56" s="14">
        <v>0</v>
      </c>
      <c r="F56" s="14">
        <f>D56*E56</f>
        <v>0</v>
      </c>
      <c r="G56" s="14">
        <v>0</v>
      </c>
      <c r="H56" s="14">
        <f>D56*G56</f>
        <v>0</v>
      </c>
      <c r="I56" s="14">
        <f>E56+G56</f>
        <v>0</v>
      </c>
      <c r="J56" s="14">
        <f>F56+H56</f>
        <v>0</v>
      </c>
    </row>
    <row r="57" spans="1:10" ht="15">
      <c r="A57" s="12" t="s">
        <v>9</v>
      </c>
      <c r="B57" s="21" t="s">
        <v>130</v>
      </c>
      <c r="C57" s="12" t="s">
        <v>9</v>
      </c>
      <c r="D57" s="13"/>
      <c r="E57" s="13"/>
      <c r="F57" s="13"/>
      <c r="G57" s="13"/>
      <c r="H57" s="13"/>
      <c r="I57" s="13"/>
      <c r="J57" s="13"/>
    </row>
    <row r="58" spans="1:10" ht="15">
      <c r="A58" s="6" t="s">
        <v>133</v>
      </c>
      <c r="B58" s="22" t="s">
        <v>134</v>
      </c>
      <c r="C58" s="6" t="s">
        <v>111</v>
      </c>
      <c r="D58" s="14">
        <v>120</v>
      </c>
      <c r="E58" s="14">
        <v>0</v>
      </c>
      <c r="F58" s="14">
        <f>D58*E58</f>
        <v>0</v>
      </c>
      <c r="G58" s="14">
        <v>0</v>
      </c>
      <c r="H58" s="14">
        <f>D58*G58</f>
        <v>0</v>
      </c>
      <c r="I58" s="14">
        <f aca="true" t="shared" si="3" ref="I58:J60">E58+G58</f>
        <v>0</v>
      </c>
      <c r="J58" s="14">
        <f t="shared" si="3"/>
        <v>0</v>
      </c>
    </row>
    <row r="59" spans="1:10" ht="15">
      <c r="A59" s="6" t="s">
        <v>135</v>
      </c>
      <c r="B59" s="22" t="s">
        <v>136</v>
      </c>
      <c r="C59" s="6" t="s">
        <v>111</v>
      </c>
      <c r="D59" s="14">
        <v>20</v>
      </c>
      <c r="E59" s="14">
        <v>0</v>
      </c>
      <c r="F59" s="14">
        <f>D59*E59</f>
        <v>0</v>
      </c>
      <c r="G59" s="14">
        <v>0</v>
      </c>
      <c r="H59" s="14">
        <f>D59*G59</f>
        <v>0</v>
      </c>
      <c r="I59" s="14">
        <f t="shared" si="3"/>
        <v>0</v>
      </c>
      <c r="J59" s="14">
        <f t="shared" si="3"/>
        <v>0</v>
      </c>
    </row>
    <row r="60" spans="1:10" ht="15">
      <c r="A60" s="6" t="s">
        <v>137</v>
      </c>
      <c r="B60" s="22" t="s">
        <v>138</v>
      </c>
      <c r="C60" s="6" t="s">
        <v>60</v>
      </c>
      <c r="D60" s="14">
        <v>1</v>
      </c>
      <c r="E60" s="14">
        <v>0</v>
      </c>
      <c r="F60" s="14">
        <f>D60*E60</f>
        <v>0</v>
      </c>
      <c r="G60" s="14">
        <v>0</v>
      </c>
      <c r="H60" s="14">
        <f>D60*G60</f>
        <v>0</v>
      </c>
      <c r="I60" s="14">
        <f t="shared" si="3"/>
        <v>0</v>
      </c>
      <c r="J60" s="14">
        <f t="shared" si="3"/>
        <v>0</v>
      </c>
    </row>
    <row r="61" spans="1:10" ht="15">
      <c r="A61" s="12" t="s">
        <v>9</v>
      </c>
      <c r="B61" s="21" t="s">
        <v>139</v>
      </c>
      <c r="C61" s="12" t="s">
        <v>9</v>
      </c>
      <c r="D61" s="13"/>
      <c r="E61" s="13"/>
      <c r="F61" s="13"/>
      <c r="G61" s="13"/>
      <c r="H61" s="13"/>
      <c r="I61" s="13"/>
      <c r="J61" s="13"/>
    </row>
    <row r="62" spans="1:10" ht="15">
      <c r="A62" s="6" t="s">
        <v>140</v>
      </c>
      <c r="B62" s="22" t="s">
        <v>141</v>
      </c>
      <c r="C62" s="6" t="s">
        <v>111</v>
      </c>
      <c r="D62" s="14">
        <v>50</v>
      </c>
      <c r="E62" s="14">
        <v>0</v>
      </c>
      <c r="F62" s="14">
        <f>D62*E62</f>
        <v>0</v>
      </c>
      <c r="G62" s="14">
        <v>0</v>
      </c>
      <c r="H62" s="14">
        <f>D62*G62</f>
        <v>0</v>
      </c>
      <c r="I62" s="14">
        <f>E62+G62</f>
        <v>0</v>
      </c>
      <c r="J62" s="14">
        <f>F62+H62</f>
        <v>0</v>
      </c>
    </row>
    <row r="63" spans="1:10" ht="15">
      <c r="A63" s="12" t="s">
        <v>9</v>
      </c>
      <c r="B63" s="21" t="s">
        <v>142</v>
      </c>
      <c r="C63" s="12" t="s">
        <v>9</v>
      </c>
      <c r="D63" s="13"/>
      <c r="E63" s="13"/>
      <c r="F63" s="13"/>
      <c r="G63" s="13"/>
      <c r="H63" s="13"/>
      <c r="I63" s="13"/>
      <c r="J63" s="13"/>
    </row>
    <row r="64" spans="1:10" ht="15">
      <c r="A64" s="6" t="s">
        <v>143</v>
      </c>
      <c r="B64" s="22" t="s">
        <v>144</v>
      </c>
      <c r="C64" s="6" t="s">
        <v>60</v>
      </c>
      <c r="D64" s="14">
        <v>20</v>
      </c>
      <c r="E64" s="14">
        <v>0</v>
      </c>
      <c r="F64" s="14">
        <f>D64*E64</f>
        <v>0</v>
      </c>
      <c r="G64" s="14">
        <v>0</v>
      </c>
      <c r="H64" s="14">
        <f>D64*G64</f>
        <v>0</v>
      </c>
      <c r="I64" s="14">
        <f aca="true" t="shared" si="4" ref="I64:J66">E64+G64</f>
        <v>0</v>
      </c>
      <c r="J64" s="14">
        <f t="shared" si="4"/>
        <v>0</v>
      </c>
    </row>
    <row r="65" spans="1:10" ht="15">
      <c r="A65" s="6" t="s">
        <v>145</v>
      </c>
      <c r="B65" s="22" t="s">
        <v>146</v>
      </c>
      <c r="C65" s="6" t="s">
        <v>60</v>
      </c>
      <c r="D65" s="14">
        <v>20</v>
      </c>
      <c r="E65" s="14">
        <v>0</v>
      </c>
      <c r="F65" s="14">
        <f>D65*E65</f>
        <v>0</v>
      </c>
      <c r="G65" s="14">
        <v>0</v>
      </c>
      <c r="H65" s="14">
        <f>D65*G65</f>
        <v>0</v>
      </c>
      <c r="I65" s="14">
        <f t="shared" si="4"/>
        <v>0</v>
      </c>
      <c r="J65" s="14">
        <f t="shared" si="4"/>
        <v>0</v>
      </c>
    </row>
    <row r="66" spans="1:10" ht="15">
      <c r="A66" s="6" t="s">
        <v>147</v>
      </c>
      <c r="B66" s="22" t="s">
        <v>148</v>
      </c>
      <c r="C66" s="6" t="s">
        <v>60</v>
      </c>
      <c r="D66" s="14">
        <v>1</v>
      </c>
      <c r="E66" s="14">
        <v>0</v>
      </c>
      <c r="F66" s="14">
        <f>D66*E66</f>
        <v>0</v>
      </c>
      <c r="G66" s="14">
        <v>0</v>
      </c>
      <c r="H66" s="14">
        <f>D66*G66</f>
        <v>0</v>
      </c>
      <c r="I66" s="14">
        <f t="shared" si="4"/>
        <v>0</v>
      </c>
      <c r="J66" s="14">
        <f t="shared" si="4"/>
        <v>0</v>
      </c>
    </row>
    <row r="67" spans="1:10" ht="15">
      <c r="A67" s="4" t="s">
        <v>9</v>
      </c>
      <c r="B67" s="20" t="s">
        <v>149</v>
      </c>
      <c r="C67" s="4" t="s">
        <v>9</v>
      </c>
      <c r="D67" s="11"/>
      <c r="E67" s="11"/>
      <c r="F67" s="15">
        <f>SUM(F41:F66)</f>
        <v>0</v>
      </c>
      <c r="G67" s="11"/>
      <c r="H67" s="15">
        <f>SUM(H41:H66)</f>
        <v>0</v>
      </c>
      <c r="I67" s="11"/>
      <c r="J67" s="15">
        <f>SUM(J41:J66)</f>
        <v>0</v>
      </c>
    </row>
    <row r="68" spans="1:10" ht="15">
      <c r="A68" s="6" t="s">
        <v>9</v>
      </c>
      <c r="B68" s="22" t="s">
        <v>9</v>
      </c>
      <c r="C68" s="6" t="s">
        <v>9</v>
      </c>
      <c r="D68" s="16"/>
      <c r="E68" s="16"/>
      <c r="F68" s="16"/>
      <c r="G68" s="16"/>
      <c r="H68" s="16"/>
      <c r="I68" s="16"/>
      <c r="J68" s="16"/>
    </row>
    <row r="69" spans="1:10" ht="15">
      <c r="A69" s="6" t="s">
        <v>9</v>
      </c>
      <c r="B69" s="22" t="s">
        <v>9</v>
      </c>
      <c r="C69" s="6" t="s">
        <v>9</v>
      </c>
      <c r="D69" s="16"/>
      <c r="E69" s="16"/>
      <c r="F69" s="16"/>
      <c r="G69" s="16"/>
      <c r="H69" s="16"/>
      <c r="I69" s="16"/>
      <c r="J69" s="16"/>
    </row>
    <row r="70" spans="1:10" ht="15">
      <c r="A70" s="4" t="s">
        <v>9</v>
      </c>
      <c r="B70" s="20" t="s">
        <v>150</v>
      </c>
      <c r="C70" s="4" t="s">
        <v>9</v>
      </c>
      <c r="D70" s="11"/>
      <c r="E70" s="11"/>
      <c r="F70" s="11"/>
      <c r="G70" s="11"/>
      <c r="H70" s="11"/>
      <c r="I70" s="11"/>
      <c r="J70" s="11"/>
    </row>
    <row r="71" spans="1:10" ht="15">
      <c r="A71" s="12" t="s">
        <v>9</v>
      </c>
      <c r="B71" s="21" t="s">
        <v>151</v>
      </c>
      <c r="C71" s="12" t="s">
        <v>9</v>
      </c>
      <c r="D71" s="13"/>
      <c r="E71" s="13"/>
      <c r="F71" s="13"/>
      <c r="G71" s="13"/>
      <c r="H71" s="13"/>
      <c r="I71" s="13"/>
      <c r="J71" s="13"/>
    </row>
    <row r="72" spans="1:10" ht="15">
      <c r="A72" s="6" t="s">
        <v>152</v>
      </c>
      <c r="B72" s="22" t="s">
        <v>153</v>
      </c>
      <c r="C72" s="6" t="s">
        <v>154</v>
      </c>
      <c r="D72" s="14">
        <v>8</v>
      </c>
      <c r="E72" s="14">
        <v>0</v>
      </c>
      <c r="F72" s="14">
        <f aca="true" t="shared" si="5" ref="F72:F79">D72*E72</f>
        <v>0</v>
      </c>
      <c r="G72" s="14">
        <v>0</v>
      </c>
      <c r="H72" s="14">
        <f aca="true" t="shared" si="6" ref="H72:H79">D72*G72</f>
        <v>0</v>
      </c>
      <c r="I72" s="14">
        <f aca="true" t="shared" si="7" ref="I72:J79">E72+G72</f>
        <v>0</v>
      </c>
      <c r="J72" s="14">
        <f t="shared" si="7"/>
        <v>0</v>
      </c>
    </row>
    <row r="73" spans="1:10" ht="15">
      <c r="A73" s="6" t="s">
        <v>155</v>
      </c>
      <c r="B73" s="22" t="s">
        <v>156</v>
      </c>
      <c r="C73" s="6" t="s">
        <v>154</v>
      </c>
      <c r="D73" s="14">
        <v>4</v>
      </c>
      <c r="E73" s="14">
        <v>0</v>
      </c>
      <c r="F73" s="14">
        <f t="shared" si="5"/>
        <v>0</v>
      </c>
      <c r="G73" s="14">
        <v>0</v>
      </c>
      <c r="H73" s="14">
        <f t="shared" si="6"/>
        <v>0</v>
      </c>
      <c r="I73" s="14">
        <f t="shared" si="7"/>
        <v>0</v>
      </c>
      <c r="J73" s="14">
        <f t="shared" si="7"/>
        <v>0</v>
      </c>
    </row>
    <row r="74" spans="1:10" ht="15">
      <c r="A74" s="6" t="s">
        <v>157</v>
      </c>
      <c r="B74" s="22" t="s">
        <v>158</v>
      </c>
      <c r="C74" s="6" t="s">
        <v>60</v>
      </c>
      <c r="D74" s="14">
        <v>1</v>
      </c>
      <c r="E74" s="14">
        <v>0</v>
      </c>
      <c r="F74" s="14">
        <f t="shared" si="5"/>
        <v>0</v>
      </c>
      <c r="G74" s="14">
        <v>0</v>
      </c>
      <c r="H74" s="14">
        <f t="shared" si="6"/>
        <v>0</v>
      </c>
      <c r="I74" s="14">
        <f t="shared" si="7"/>
        <v>0</v>
      </c>
      <c r="J74" s="14">
        <f t="shared" si="7"/>
        <v>0</v>
      </c>
    </row>
    <row r="75" spans="1:10" ht="15">
      <c r="A75" s="6" t="s">
        <v>159</v>
      </c>
      <c r="B75" s="22" t="s">
        <v>160</v>
      </c>
      <c r="C75" s="6" t="s">
        <v>154</v>
      </c>
      <c r="D75" s="14">
        <v>2</v>
      </c>
      <c r="E75" s="14">
        <v>0</v>
      </c>
      <c r="F75" s="14">
        <f t="shared" si="5"/>
        <v>0</v>
      </c>
      <c r="G75" s="14">
        <v>0</v>
      </c>
      <c r="H75" s="14">
        <f t="shared" si="6"/>
        <v>0</v>
      </c>
      <c r="I75" s="14">
        <f t="shared" si="7"/>
        <v>0</v>
      </c>
      <c r="J75" s="14">
        <f t="shared" si="7"/>
        <v>0</v>
      </c>
    </row>
    <row r="76" spans="1:10" ht="15">
      <c r="A76" s="6" t="s">
        <v>161</v>
      </c>
      <c r="B76" s="22" t="s">
        <v>162</v>
      </c>
      <c r="C76" s="6" t="s">
        <v>163</v>
      </c>
      <c r="D76" s="14">
        <v>42</v>
      </c>
      <c r="E76" s="14">
        <v>0</v>
      </c>
      <c r="F76" s="14">
        <f t="shared" si="5"/>
        <v>0</v>
      </c>
      <c r="G76" s="14">
        <v>0</v>
      </c>
      <c r="H76" s="14">
        <f t="shared" si="6"/>
        <v>0</v>
      </c>
      <c r="I76" s="14">
        <f t="shared" si="7"/>
        <v>0</v>
      </c>
      <c r="J76" s="14">
        <f t="shared" si="7"/>
        <v>0</v>
      </c>
    </row>
    <row r="77" spans="1:10" ht="15">
      <c r="A77" s="6" t="s">
        <v>164</v>
      </c>
      <c r="B77" s="22" t="s">
        <v>165</v>
      </c>
      <c r="C77" s="6" t="s">
        <v>163</v>
      </c>
      <c r="D77" s="14">
        <v>42</v>
      </c>
      <c r="E77" s="14">
        <v>0</v>
      </c>
      <c r="F77" s="14">
        <f t="shared" si="5"/>
        <v>0</v>
      </c>
      <c r="G77" s="14">
        <v>0</v>
      </c>
      <c r="H77" s="14">
        <f t="shared" si="6"/>
        <v>0</v>
      </c>
      <c r="I77" s="14">
        <f t="shared" si="7"/>
        <v>0</v>
      </c>
      <c r="J77" s="14">
        <f t="shared" si="7"/>
        <v>0</v>
      </c>
    </row>
    <row r="78" spans="1:10" ht="15">
      <c r="A78" s="6" t="s">
        <v>166</v>
      </c>
      <c r="B78" s="22" t="s">
        <v>167</v>
      </c>
      <c r="C78" s="6" t="s">
        <v>154</v>
      </c>
      <c r="D78" s="14">
        <v>24</v>
      </c>
      <c r="E78" s="14">
        <v>0</v>
      </c>
      <c r="F78" s="14">
        <f t="shared" si="5"/>
        <v>0</v>
      </c>
      <c r="G78" s="14">
        <v>0</v>
      </c>
      <c r="H78" s="14">
        <f t="shared" si="6"/>
        <v>0</v>
      </c>
      <c r="I78" s="14">
        <f t="shared" si="7"/>
        <v>0</v>
      </c>
      <c r="J78" s="14">
        <f t="shared" si="7"/>
        <v>0</v>
      </c>
    </row>
    <row r="79" spans="1:10" ht="15">
      <c r="A79" s="6" t="s">
        <v>168</v>
      </c>
      <c r="B79" s="22" t="s">
        <v>169</v>
      </c>
      <c r="C79" s="6" t="s">
        <v>154</v>
      </c>
      <c r="D79" s="14">
        <v>8</v>
      </c>
      <c r="E79" s="14">
        <v>0</v>
      </c>
      <c r="F79" s="14">
        <f t="shared" si="5"/>
        <v>0</v>
      </c>
      <c r="G79" s="14">
        <v>0</v>
      </c>
      <c r="H79" s="14">
        <f t="shared" si="6"/>
        <v>0</v>
      </c>
      <c r="I79" s="14">
        <f t="shared" si="7"/>
        <v>0</v>
      </c>
      <c r="J79" s="14">
        <f t="shared" si="7"/>
        <v>0</v>
      </c>
    </row>
    <row r="80" spans="1:10" ht="15">
      <c r="A80" s="12" t="s">
        <v>9</v>
      </c>
      <c r="B80" s="21" t="s">
        <v>170</v>
      </c>
      <c r="C80" s="12" t="s">
        <v>9</v>
      </c>
      <c r="D80" s="13"/>
      <c r="E80" s="13"/>
      <c r="F80" s="13"/>
      <c r="G80" s="13"/>
      <c r="H80" s="13"/>
      <c r="I80" s="13"/>
      <c r="J80" s="13"/>
    </row>
    <row r="81" spans="1:10" ht="15">
      <c r="A81" s="6" t="s">
        <v>171</v>
      </c>
      <c r="B81" s="22" t="s">
        <v>172</v>
      </c>
      <c r="C81" s="6" t="s">
        <v>154</v>
      </c>
      <c r="D81" s="14">
        <v>4</v>
      </c>
      <c r="E81" s="14">
        <v>0</v>
      </c>
      <c r="F81" s="14">
        <f>D81*E81</f>
        <v>0</v>
      </c>
      <c r="G81" s="14">
        <v>0</v>
      </c>
      <c r="H81" s="14">
        <f>D81*G81</f>
        <v>0</v>
      </c>
      <c r="I81" s="14">
        <f>E81+G81</f>
        <v>0</v>
      </c>
      <c r="J81" s="14">
        <f>F81+H81</f>
        <v>0</v>
      </c>
    </row>
    <row r="82" spans="1:10" ht="15">
      <c r="A82" s="12" t="s">
        <v>9</v>
      </c>
      <c r="B82" s="21" t="s">
        <v>173</v>
      </c>
      <c r="C82" s="12" t="s">
        <v>9</v>
      </c>
      <c r="D82" s="13"/>
      <c r="E82" s="13"/>
      <c r="F82" s="13"/>
      <c r="G82" s="13"/>
      <c r="H82" s="13"/>
      <c r="I82" s="13"/>
      <c r="J82" s="13"/>
    </row>
    <row r="83" spans="1:10" ht="15">
      <c r="A83" s="6" t="s">
        <v>174</v>
      </c>
      <c r="B83" s="22" t="s">
        <v>175</v>
      </c>
      <c r="C83" s="6" t="s">
        <v>154</v>
      </c>
      <c r="D83" s="14">
        <v>8</v>
      </c>
      <c r="E83" s="14">
        <v>0</v>
      </c>
      <c r="F83" s="14">
        <f>D83*E83</f>
        <v>0</v>
      </c>
      <c r="G83" s="14">
        <v>0</v>
      </c>
      <c r="H83" s="14">
        <f>D83*G83</f>
        <v>0</v>
      </c>
      <c r="I83" s="14">
        <f>E83+G83</f>
        <v>0</v>
      </c>
      <c r="J83" s="14">
        <f>F83+H83</f>
        <v>0</v>
      </c>
    </row>
    <row r="84" spans="1:10" ht="15">
      <c r="A84" s="12" t="s">
        <v>9</v>
      </c>
      <c r="B84" s="21" t="s">
        <v>176</v>
      </c>
      <c r="C84" s="12" t="s">
        <v>9</v>
      </c>
      <c r="D84" s="13"/>
      <c r="E84" s="13"/>
      <c r="F84" s="13"/>
      <c r="G84" s="13"/>
      <c r="H84" s="13"/>
      <c r="I84" s="13"/>
      <c r="J84" s="13"/>
    </row>
    <row r="85" spans="1:10" ht="15">
      <c r="A85" s="12" t="s">
        <v>9</v>
      </c>
      <c r="B85" s="21" t="s">
        <v>177</v>
      </c>
      <c r="C85" s="12" t="s">
        <v>9</v>
      </c>
      <c r="D85" s="13"/>
      <c r="E85" s="13"/>
      <c r="F85" s="13"/>
      <c r="G85" s="13"/>
      <c r="H85" s="13"/>
      <c r="I85" s="13"/>
      <c r="J85" s="13"/>
    </row>
    <row r="86" spans="1:10" ht="15">
      <c r="A86" s="6" t="s">
        <v>178</v>
      </c>
      <c r="B86" s="22" t="s">
        <v>179</v>
      </c>
      <c r="C86" s="6" t="s">
        <v>154</v>
      </c>
      <c r="D86" s="14">
        <v>4</v>
      </c>
      <c r="E86" s="14">
        <v>0</v>
      </c>
      <c r="F86" s="14">
        <f>D86*E86</f>
        <v>0</v>
      </c>
      <c r="G86" s="14">
        <v>0</v>
      </c>
      <c r="H86" s="14">
        <f>D86*G86</f>
        <v>0</v>
      </c>
      <c r="I86" s="14">
        <f aca="true" t="shared" si="8" ref="I86:J88">E86+G86</f>
        <v>0</v>
      </c>
      <c r="J86" s="14">
        <f t="shared" si="8"/>
        <v>0</v>
      </c>
    </row>
    <row r="87" spans="1:10" ht="15">
      <c r="A87" s="6" t="s">
        <v>180</v>
      </c>
      <c r="B87" s="22" t="s">
        <v>181</v>
      </c>
      <c r="C87" s="6" t="s">
        <v>154</v>
      </c>
      <c r="D87" s="14">
        <v>8</v>
      </c>
      <c r="E87" s="14">
        <v>0</v>
      </c>
      <c r="F87" s="14">
        <f>D87*E87</f>
        <v>0</v>
      </c>
      <c r="G87" s="14">
        <v>0</v>
      </c>
      <c r="H87" s="14">
        <f>D87*G87</f>
        <v>0</v>
      </c>
      <c r="I87" s="14">
        <f t="shared" si="8"/>
        <v>0</v>
      </c>
      <c r="J87" s="14">
        <f t="shared" si="8"/>
        <v>0</v>
      </c>
    </row>
    <row r="88" spans="1:10" ht="15">
      <c r="A88" s="6" t="s">
        <v>182</v>
      </c>
      <c r="B88" s="22" t="s">
        <v>183</v>
      </c>
      <c r="C88" s="6" t="s">
        <v>60</v>
      </c>
      <c r="D88" s="14">
        <v>1</v>
      </c>
      <c r="E88" s="14">
        <v>0</v>
      </c>
      <c r="F88" s="14">
        <f>D88*E88</f>
        <v>0</v>
      </c>
      <c r="G88" s="14">
        <v>0</v>
      </c>
      <c r="H88" s="14">
        <f>D88*G88</f>
        <v>0</v>
      </c>
      <c r="I88" s="14">
        <f t="shared" si="8"/>
        <v>0</v>
      </c>
      <c r="J88" s="14">
        <f t="shared" si="8"/>
        <v>0</v>
      </c>
    </row>
    <row r="89" spans="1:10" ht="15">
      <c r="A89" s="4" t="s">
        <v>9</v>
      </c>
      <c r="B89" s="20" t="s">
        <v>184</v>
      </c>
      <c r="C89" s="4" t="s">
        <v>9</v>
      </c>
      <c r="D89" s="11"/>
      <c r="E89" s="11"/>
      <c r="F89" s="15">
        <f>SUM(F71:F88)</f>
        <v>0</v>
      </c>
      <c r="G89" s="11"/>
      <c r="H89" s="15">
        <f>SUM(H71:H88)</f>
        <v>0</v>
      </c>
      <c r="I89" s="11"/>
      <c r="J89" s="15">
        <f>SUM(J71:J88)</f>
        <v>0</v>
      </c>
    </row>
  </sheetData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Stanislav Gajzler</dc:creator>
  <cp:keywords/>
  <dc:description/>
  <cp:lastModifiedBy>Stanislav Gajzler</cp:lastModifiedBy>
  <cp:lastPrinted>2023-01-09T10:51:50Z</cp:lastPrinted>
  <dcterms:created xsi:type="dcterms:W3CDTF">2023-01-09T10:49:10Z</dcterms:created>
  <dcterms:modified xsi:type="dcterms:W3CDTF">2023-01-09T10:54:18Z</dcterms:modified>
  <cp:category/>
  <cp:version/>
  <cp:contentType/>
  <cp:contentStatus/>
</cp:coreProperties>
</file>