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Zdražilová\22106 Kopřivnice\Podklady\Odeslané\24 03 18 Šebestová soupis prací\"/>
    </mc:Choice>
  </mc:AlternateContent>
  <bookViews>
    <workbookView xWindow="0" yWindow="0" windowWidth="0" windowHeight="0"/>
  </bookViews>
  <sheets>
    <sheet name="Rekapitulace stavby" sheetId="1" r:id="rId1"/>
    <sheet name="000 - Všeobecné položky" sheetId="2" r:id="rId2"/>
    <sheet name="SO 001 - Demolice mostu" sheetId="3" r:id="rId3"/>
    <sheet name="SO 182 - Dopravně inženýr..." sheetId="4" r:id="rId4"/>
    <sheet name="SO 201 - Most ev. č. 28c-M2" sheetId="5" r:id="rId5"/>
    <sheet name="SO 401 - Přeložka VO" sheetId="6" r:id="rId6"/>
    <sheet name="SO 402 - Ochrana kabelů „..." sheetId="7" r:id="rId7"/>
    <sheet name="Seznam figur" sheetId="8" r:id="rId8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'000 - Všeobecné položky'!$C$120:$L$176</definedName>
    <definedName name="_xlnm.Print_Area" localSheetId="1">'000 - Všeobecné položky'!$C$4:$K$76,'000 - Všeobecné položky'!$C$82:$K$102,'000 - Všeobecné položky'!$C$108:$K$176</definedName>
    <definedName name="_xlnm.Print_Titles" localSheetId="1">'000 - Všeobecné položky'!$120:$120</definedName>
    <definedName name="_xlnm._FilterDatabase" localSheetId="2" hidden="1">'SO 001 - Demolice mostu'!$C$123:$L$337</definedName>
    <definedName name="_xlnm.Print_Area" localSheetId="2">'SO 001 - Demolice mostu'!$C$4:$K$76,'SO 001 - Demolice mostu'!$C$82:$K$105,'SO 001 - Demolice mostu'!$C$111:$K$337</definedName>
    <definedName name="_xlnm.Print_Titles" localSheetId="2">'SO 001 - Demolice mostu'!$123:$123</definedName>
    <definedName name="_xlnm._FilterDatabase" localSheetId="3" hidden="1">'SO 182 - Dopravně inženýr...'!$C$117:$L$152</definedName>
    <definedName name="_xlnm.Print_Area" localSheetId="3">'SO 182 - Dopravně inženýr...'!$C$4:$K$76,'SO 182 - Dopravně inženýr...'!$C$82:$K$99,'SO 182 - Dopravně inženýr...'!$C$105:$K$152</definedName>
    <definedName name="_xlnm.Print_Titles" localSheetId="3">'SO 182 - Dopravně inženýr...'!$117:$117</definedName>
    <definedName name="_xlnm._FilterDatabase" localSheetId="4" hidden="1">'SO 201 - Most ev. č. 28c-M2'!$C$128:$L$752</definedName>
    <definedName name="_xlnm.Print_Area" localSheetId="4">'SO 201 - Most ev. č. 28c-M2'!$C$4:$K$76,'SO 201 - Most ev. č. 28c-M2'!$C$82:$K$110,'SO 201 - Most ev. č. 28c-M2'!$C$116:$K$752</definedName>
    <definedName name="_xlnm.Print_Titles" localSheetId="4">'SO 201 - Most ev. č. 28c-M2'!$128:$128</definedName>
    <definedName name="_xlnm._FilterDatabase" localSheetId="5" hidden="1">'SO 401 - Přeložka VO'!$C$129:$L$383</definedName>
    <definedName name="_xlnm.Print_Area" localSheetId="5">'SO 401 - Přeložka VO'!$C$4:$K$76,'SO 401 - Přeložka VO'!$C$82:$K$111,'SO 401 - Přeložka VO'!$C$117:$K$383</definedName>
    <definedName name="_xlnm.Print_Titles" localSheetId="5">'SO 401 - Přeložka VO'!$129:$129</definedName>
    <definedName name="_xlnm._FilterDatabase" localSheetId="6" hidden="1">'SO 402 - Ochrana kabelů „...'!$C$121:$L$145</definedName>
    <definedName name="_xlnm.Print_Area" localSheetId="6">'SO 402 - Ochrana kabelů „...'!$C$4:$K$76,'SO 402 - Ochrana kabelů „...'!$C$82:$K$103,'SO 402 - Ochrana kabelů „...'!$C$109:$K$145</definedName>
    <definedName name="_xlnm.Print_Titles" localSheetId="6">'SO 402 - Ochrana kabelů „...'!$121:$121</definedName>
    <definedName name="_xlnm.Print_Area" localSheetId="7">'Seznam figur'!$C$4:$G$55</definedName>
    <definedName name="_xlnm.Print_Titles" localSheetId="7">'Seznam figur'!$9:$9</definedName>
  </definedNames>
  <calcPr/>
</workbook>
</file>

<file path=xl/calcChain.xml><?xml version="1.0" encoding="utf-8"?>
<calcChain xmlns="http://schemas.openxmlformats.org/spreadsheetml/2006/main">
  <c i="8" l="1" r="D7"/>
  <c i="7" r="K39"/>
  <c r="K38"/>
  <c i="1" r="BA100"/>
  <c i="7" r="K37"/>
  <c i="1" r="AZ100"/>
  <c i="7" r="BI144"/>
  <c r="BH144"/>
  <c r="BG144"/>
  <c r="BF144"/>
  <c r="X144"/>
  <c r="V144"/>
  <c r="T144"/>
  <c r="P144"/>
  <c r="BI141"/>
  <c r="BH141"/>
  <c r="BG141"/>
  <c r="BF141"/>
  <c r="X141"/>
  <c r="V141"/>
  <c r="T141"/>
  <c r="P141"/>
  <c r="BI138"/>
  <c r="BH138"/>
  <c r="BG138"/>
  <c r="BF138"/>
  <c r="X138"/>
  <c r="X137"/>
  <c r="V138"/>
  <c r="V137"/>
  <c r="T138"/>
  <c r="T137"/>
  <c r="P138"/>
  <c r="BI131"/>
  <c r="BH131"/>
  <c r="BG131"/>
  <c r="BF131"/>
  <c r="X131"/>
  <c r="X130"/>
  <c r="V131"/>
  <c r="V130"/>
  <c r="T131"/>
  <c r="T130"/>
  <c r="P131"/>
  <c r="BI125"/>
  <c r="BH125"/>
  <c r="BG125"/>
  <c r="BF125"/>
  <c r="X125"/>
  <c r="X124"/>
  <c r="X123"/>
  <c r="V125"/>
  <c r="V124"/>
  <c r="V123"/>
  <c r="T125"/>
  <c r="T124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116"/>
  <c r="E7"/>
  <c r="E85"/>
  <c i="6" r="K383"/>
  <c r="R382"/>
  <c r="Q382"/>
  <c r="X382"/>
  <c r="V382"/>
  <c r="T382"/>
  <c r="BK382"/>
  <c r="K382"/>
  <c r="K109"/>
  <c r="K132"/>
  <c r="K39"/>
  <c r="K38"/>
  <c i="1" r="BA99"/>
  <c i="6" r="K37"/>
  <c i="1" r="AZ99"/>
  <c i="6" r="K110"/>
  <c r="J110"/>
  <c r="I110"/>
  <c r="J109"/>
  <c r="I109"/>
  <c r="BI379"/>
  <c r="BH379"/>
  <c r="BG379"/>
  <c r="BF379"/>
  <c r="X379"/>
  <c r="X378"/>
  <c r="V379"/>
  <c r="V378"/>
  <c r="T379"/>
  <c r="T378"/>
  <c r="P379"/>
  <c r="BI375"/>
  <c r="BH375"/>
  <c r="BG375"/>
  <c r="BF375"/>
  <c r="X375"/>
  <c r="X374"/>
  <c r="V375"/>
  <c r="V374"/>
  <c r="T375"/>
  <c r="T374"/>
  <c r="P375"/>
  <c r="BI371"/>
  <c r="BH371"/>
  <c r="BG371"/>
  <c r="BF371"/>
  <c r="X371"/>
  <c r="V371"/>
  <c r="T371"/>
  <c r="P371"/>
  <c r="BI368"/>
  <c r="BH368"/>
  <c r="BG368"/>
  <c r="BF368"/>
  <c r="X368"/>
  <c r="V368"/>
  <c r="T368"/>
  <c r="P368"/>
  <c r="BI365"/>
  <c r="BH365"/>
  <c r="BG365"/>
  <c r="BF365"/>
  <c r="X365"/>
  <c r="V365"/>
  <c r="T365"/>
  <c r="P365"/>
  <c r="BI362"/>
  <c r="BH362"/>
  <c r="BG362"/>
  <c r="BF362"/>
  <c r="X362"/>
  <c r="V362"/>
  <c r="T362"/>
  <c r="P362"/>
  <c r="BI360"/>
  <c r="BH360"/>
  <c r="BG360"/>
  <c r="BF360"/>
  <c r="X360"/>
  <c r="V360"/>
  <c r="T360"/>
  <c r="P360"/>
  <c r="BI358"/>
  <c r="BH358"/>
  <c r="BG358"/>
  <c r="BF358"/>
  <c r="X358"/>
  <c r="V358"/>
  <c r="T358"/>
  <c r="P358"/>
  <c r="BI356"/>
  <c r="BH356"/>
  <c r="BG356"/>
  <c r="BF356"/>
  <c r="X356"/>
  <c r="V356"/>
  <c r="T356"/>
  <c r="P356"/>
  <c r="BI353"/>
  <c r="BH353"/>
  <c r="BG353"/>
  <c r="BF353"/>
  <c r="X353"/>
  <c r="V353"/>
  <c r="T353"/>
  <c r="P353"/>
  <c r="BI350"/>
  <c r="BH350"/>
  <c r="BG350"/>
  <c r="BF350"/>
  <c r="X350"/>
  <c r="V350"/>
  <c r="T350"/>
  <c r="P350"/>
  <c r="BI347"/>
  <c r="BH347"/>
  <c r="BG347"/>
  <c r="BF347"/>
  <c r="X347"/>
  <c r="V347"/>
  <c r="T347"/>
  <c r="P347"/>
  <c r="BI344"/>
  <c r="BH344"/>
  <c r="BG344"/>
  <c r="BF344"/>
  <c r="X344"/>
  <c r="V344"/>
  <c r="T344"/>
  <c r="P344"/>
  <c r="BI342"/>
  <c r="BH342"/>
  <c r="BG342"/>
  <c r="BF342"/>
  <c r="X342"/>
  <c r="V342"/>
  <c r="T342"/>
  <c r="P342"/>
  <c r="BI339"/>
  <c r="BH339"/>
  <c r="BG339"/>
  <c r="BF339"/>
  <c r="X339"/>
  <c r="V339"/>
  <c r="T339"/>
  <c r="P339"/>
  <c r="BI337"/>
  <c r="BH337"/>
  <c r="BG337"/>
  <c r="BF337"/>
  <c r="X337"/>
  <c r="V337"/>
  <c r="T337"/>
  <c r="P337"/>
  <c r="BI334"/>
  <c r="BH334"/>
  <c r="BG334"/>
  <c r="BF334"/>
  <c r="X334"/>
  <c r="V334"/>
  <c r="T334"/>
  <c r="P334"/>
  <c r="BI331"/>
  <c r="BH331"/>
  <c r="BG331"/>
  <c r="BF331"/>
  <c r="X331"/>
  <c r="V331"/>
  <c r="T331"/>
  <c r="P331"/>
  <c r="BI328"/>
  <c r="BH328"/>
  <c r="BG328"/>
  <c r="BF328"/>
  <c r="X328"/>
  <c r="V328"/>
  <c r="T328"/>
  <c r="P328"/>
  <c r="BI325"/>
  <c r="BH325"/>
  <c r="BG325"/>
  <c r="BF325"/>
  <c r="X325"/>
  <c r="V325"/>
  <c r="T325"/>
  <c r="P325"/>
  <c r="BI322"/>
  <c r="BH322"/>
  <c r="BG322"/>
  <c r="BF322"/>
  <c r="X322"/>
  <c r="V322"/>
  <c r="T322"/>
  <c r="P322"/>
  <c r="BI319"/>
  <c r="BH319"/>
  <c r="BG319"/>
  <c r="BF319"/>
  <c r="X319"/>
  <c r="V319"/>
  <c r="T319"/>
  <c r="P319"/>
  <c r="BI316"/>
  <c r="BH316"/>
  <c r="BG316"/>
  <c r="BF316"/>
  <c r="X316"/>
  <c r="V316"/>
  <c r="T316"/>
  <c r="P316"/>
  <c r="BI313"/>
  <c r="BH313"/>
  <c r="BG313"/>
  <c r="BF313"/>
  <c r="X313"/>
  <c r="V313"/>
  <c r="T313"/>
  <c r="P313"/>
  <c r="BI310"/>
  <c r="BH310"/>
  <c r="BG310"/>
  <c r="BF310"/>
  <c r="X310"/>
  <c r="V310"/>
  <c r="T310"/>
  <c r="P310"/>
  <c r="BI307"/>
  <c r="BH307"/>
  <c r="BG307"/>
  <c r="BF307"/>
  <c r="X307"/>
  <c r="V307"/>
  <c r="T307"/>
  <c r="P307"/>
  <c r="BI304"/>
  <c r="BH304"/>
  <c r="BG304"/>
  <c r="BF304"/>
  <c r="X304"/>
  <c r="V304"/>
  <c r="T304"/>
  <c r="P304"/>
  <c r="BI301"/>
  <c r="BH301"/>
  <c r="BG301"/>
  <c r="BF301"/>
  <c r="X301"/>
  <c r="V301"/>
  <c r="T301"/>
  <c r="P301"/>
  <c r="BI298"/>
  <c r="BH298"/>
  <c r="BG298"/>
  <c r="BF298"/>
  <c r="X298"/>
  <c r="V298"/>
  <c r="T298"/>
  <c r="P298"/>
  <c r="BI295"/>
  <c r="BH295"/>
  <c r="BG295"/>
  <c r="BF295"/>
  <c r="X295"/>
  <c r="V295"/>
  <c r="T295"/>
  <c r="P295"/>
  <c r="BI292"/>
  <c r="BH292"/>
  <c r="BG292"/>
  <c r="BF292"/>
  <c r="X292"/>
  <c r="V292"/>
  <c r="T292"/>
  <c r="P292"/>
  <c r="BI289"/>
  <c r="BH289"/>
  <c r="BG289"/>
  <c r="BF289"/>
  <c r="X289"/>
  <c r="V289"/>
  <c r="T289"/>
  <c r="P289"/>
  <c r="BI286"/>
  <c r="BH286"/>
  <c r="BG286"/>
  <c r="BF286"/>
  <c r="X286"/>
  <c r="V286"/>
  <c r="T286"/>
  <c r="P286"/>
  <c r="BI283"/>
  <c r="BH283"/>
  <c r="BG283"/>
  <c r="BF283"/>
  <c r="X283"/>
  <c r="V283"/>
  <c r="T283"/>
  <c r="P283"/>
  <c r="BI280"/>
  <c r="BH280"/>
  <c r="BG280"/>
  <c r="BF280"/>
  <c r="X280"/>
  <c r="V280"/>
  <c r="T280"/>
  <c r="P280"/>
  <c r="BI277"/>
  <c r="BH277"/>
  <c r="BG277"/>
  <c r="BF277"/>
  <c r="X277"/>
  <c r="V277"/>
  <c r="T277"/>
  <c r="P277"/>
  <c r="BI274"/>
  <c r="BH274"/>
  <c r="BG274"/>
  <c r="BF274"/>
  <c r="X274"/>
  <c r="V274"/>
  <c r="T274"/>
  <c r="P274"/>
  <c r="BI271"/>
  <c r="BH271"/>
  <c r="BG271"/>
  <c r="BF271"/>
  <c r="X271"/>
  <c r="V271"/>
  <c r="T271"/>
  <c r="P271"/>
  <c r="BI268"/>
  <c r="BH268"/>
  <c r="BG268"/>
  <c r="BF268"/>
  <c r="X268"/>
  <c r="V268"/>
  <c r="T268"/>
  <c r="P268"/>
  <c r="BI265"/>
  <c r="BH265"/>
  <c r="BG265"/>
  <c r="BF265"/>
  <c r="X265"/>
  <c r="V265"/>
  <c r="T265"/>
  <c r="P265"/>
  <c r="BI262"/>
  <c r="BH262"/>
  <c r="BG262"/>
  <c r="BF262"/>
  <c r="X262"/>
  <c r="V262"/>
  <c r="T262"/>
  <c r="P262"/>
  <c r="BI259"/>
  <c r="BH259"/>
  <c r="BG259"/>
  <c r="BF259"/>
  <c r="X259"/>
  <c r="V259"/>
  <c r="T259"/>
  <c r="P259"/>
  <c r="BI256"/>
  <c r="BH256"/>
  <c r="BG256"/>
  <c r="BF256"/>
  <c r="X256"/>
  <c r="V256"/>
  <c r="T256"/>
  <c r="P256"/>
  <c r="BI253"/>
  <c r="BH253"/>
  <c r="BG253"/>
  <c r="BF253"/>
  <c r="X253"/>
  <c r="V253"/>
  <c r="T253"/>
  <c r="P253"/>
  <c r="BI250"/>
  <c r="BH250"/>
  <c r="BG250"/>
  <c r="BF250"/>
  <c r="X250"/>
  <c r="V250"/>
  <c r="T250"/>
  <c r="P250"/>
  <c r="BI247"/>
  <c r="BH247"/>
  <c r="BG247"/>
  <c r="BF247"/>
  <c r="X247"/>
  <c r="V247"/>
  <c r="T247"/>
  <c r="P247"/>
  <c r="BI244"/>
  <c r="BH244"/>
  <c r="BG244"/>
  <c r="BF244"/>
  <c r="X244"/>
  <c r="V244"/>
  <c r="T244"/>
  <c r="P244"/>
  <c r="BI240"/>
  <c r="BH240"/>
  <c r="BG240"/>
  <c r="BF240"/>
  <c r="X240"/>
  <c r="X239"/>
  <c r="V240"/>
  <c r="V239"/>
  <c r="T240"/>
  <c r="T239"/>
  <c r="P240"/>
  <c r="BI237"/>
  <c r="BH237"/>
  <c r="BG237"/>
  <c r="BF237"/>
  <c r="X237"/>
  <c r="V237"/>
  <c r="T237"/>
  <c r="P237"/>
  <c r="BI234"/>
  <c r="BH234"/>
  <c r="BG234"/>
  <c r="BF234"/>
  <c r="X234"/>
  <c r="V234"/>
  <c r="T234"/>
  <c r="P234"/>
  <c r="BI232"/>
  <c r="BH232"/>
  <c r="BG232"/>
  <c r="BF232"/>
  <c r="X232"/>
  <c r="V232"/>
  <c r="T232"/>
  <c r="P232"/>
  <c r="BI229"/>
  <c r="BH229"/>
  <c r="BG229"/>
  <c r="BF229"/>
  <c r="X229"/>
  <c r="V229"/>
  <c r="T229"/>
  <c r="P229"/>
  <c r="BI227"/>
  <c r="BH227"/>
  <c r="BG227"/>
  <c r="BF227"/>
  <c r="X227"/>
  <c r="V227"/>
  <c r="T227"/>
  <c r="P227"/>
  <c r="BI224"/>
  <c r="BH224"/>
  <c r="BG224"/>
  <c r="BF224"/>
  <c r="X224"/>
  <c r="V224"/>
  <c r="T224"/>
  <c r="P224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5"/>
  <c r="BH215"/>
  <c r="BG215"/>
  <c r="BF215"/>
  <c r="X215"/>
  <c r="V215"/>
  <c r="T215"/>
  <c r="P215"/>
  <c r="BI212"/>
  <c r="BH212"/>
  <c r="BG212"/>
  <c r="BF212"/>
  <c r="X212"/>
  <c r="V212"/>
  <c r="T212"/>
  <c r="P212"/>
  <c r="BI209"/>
  <c r="BH209"/>
  <c r="BG209"/>
  <c r="BF209"/>
  <c r="X209"/>
  <c r="V209"/>
  <c r="T209"/>
  <c r="P209"/>
  <c r="BI206"/>
  <c r="BH206"/>
  <c r="BG206"/>
  <c r="BF206"/>
  <c r="X206"/>
  <c r="V206"/>
  <c r="T206"/>
  <c r="P206"/>
  <c r="BI203"/>
  <c r="BH203"/>
  <c r="BG203"/>
  <c r="BF203"/>
  <c r="X203"/>
  <c r="V203"/>
  <c r="T203"/>
  <c r="P203"/>
  <c r="BI200"/>
  <c r="BH200"/>
  <c r="BG200"/>
  <c r="BF200"/>
  <c r="X200"/>
  <c r="V200"/>
  <c r="T200"/>
  <c r="P200"/>
  <c r="BI198"/>
  <c r="BH198"/>
  <c r="BG198"/>
  <c r="BF198"/>
  <c r="X198"/>
  <c r="V198"/>
  <c r="T198"/>
  <c r="P198"/>
  <c r="BI195"/>
  <c r="BH195"/>
  <c r="BG195"/>
  <c r="BF195"/>
  <c r="X195"/>
  <c r="V195"/>
  <c r="T195"/>
  <c r="P195"/>
  <c r="BI192"/>
  <c r="BH192"/>
  <c r="BG192"/>
  <c r="BF192"/>
  <c r="X192"/>
  <c r="V192"/>
  <c r="T192"/>
  <c r="P192"/>
  <c r="BI189"/>
  <c r="BH189"/>
  <c r="BG189"/>
  <c r="BF189"/>
  <c r="X189"/>
  <c r="V189"/>
  <c r="T189"/>
  <c r="P189"/>
  <c r="BI187"/>
  <c r="BH187"/>
  <c r="BG187"/>
  <c r="BF187"/>
  <c r="X187"/>
  <c r="V187"/>
  <c r="T187"/>
  <c r="P187"/>
  <c r="BI185"/>
  <c r="BH185"/>
  <c r="BG185"/>
  <c r="BF185"/>
  <c r="X185"/>
  <c r="V185"/>
  <c r="T185"/>
  <c r="P185"/>
  <c r="BI183"/>
  <c r="BH183"/>
  <c r="BG183"/>
  <c r="BF183"/>
  <c r="X183"/>
  <c r="V183"/>
  <c r="T183"/>
  <c r="P183"/>
  <c r="BI181"/>
  <c r="BH181"/>
  <c r="BG181"/>
  <c r="BF181"/>
  <c r="X181"/>
  <c r="V181"/>
  <c r="T181"/>
  <c r="P181"/>
  <c r="BI179"/>
  <c r="BH179"/>
  <c r="BG179"/>
  <c r="BF179"/>
  <c r="X179"/>
  <c r="V179"/>
  <c r="T179"/>
  <c r="P179"/>
  <c r="BI176"/>
  <c r="BH176"/>
  <c r="BG176"/>
  <c r="BF176"/>
  <c r="X176"/>
  <c r="V176"/>
  <c r="T176"/>
  <c r="P176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2"/>
  <c r="BH162"/>
  <c r="BG162"/>
  <c r="BF162"/>
  <c r="X162"/>
  <c r="V162"/>
  <c r="T162"/>
  <c r="P162"/>
  <c r="BI159"/>
  <c r="BH159"/>
  <c r="BG159"/>
  <c r="BF159"/>
  <c r="X159"/>
  <c r="V159"/>
  <c r="T159"/>
  <c r="P159"/>
  <c r="BI156"/>
  <c r="BH156"/>
  <c r="BG156"/>
  <c r="BF156"/>
  <c r="X156"/>
  <c r="V156"/>
  <c r="T156"/>
  <c r="P156"/>
  <c r="BI153"/>
  <c r="BH153"/>
  <c r="BG153"/>
  <c r="BF153"/>
  <c r="X153"/>
  <c r="V153"/>
  <c r="T153"/>
  <c r="P153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4"/>
  <c r="BH134"/>
  <c r="BG134"/>
  <c r="BF134"/>
  <c r="X134"/>
  <c r="V134"/>
  <c r="T134"/>
  <c r="P134"/>
  <c r="K98"/>
  <c r="J98"/>
  <c r="I98"/>
  <c r="F126"/>
  <c r="F124"/>
  <c r="E122"/>
  <c r="F91"/>
  <c r="F89"/>
  <c r="E87"/>
  <c r="J24"/>
  <c r="E24"/>
  <c r="J127"/>
  <c r="J23"/>
  <c r="J21"/>
  <c r="E21"/>
  <c r="J91"/>
  <c r="J20"/>
  <c r="J18"/>
  <c r="E18"/>
  <c r="F127"/>
  <c r="J17"/>
  <c r="J12"/>
  <c r="J89"/>
  <c r="E7"/>
  <c r="E120"/>
  <c i="5" r="K752"/>
  <c r="K39"/>
  <c r="K38"/>
  <c i="1" r="BA98"/>
  <c i="5" r="K37"/>
  <c i="1" r="AZ98"/>
  <c i="5" r="K109"/>
  <c r="J109"/>
  <c r="I109"/>
  <c r="BI749"/>
  <c r="BH749"/>
  <c r="BG749"/>
  <c r="BF749"/>
  <c r="X749"/>
  <c r="V749"/>
  <c r="T749"/>
  <c r="P749"/>
  <c r="BI746"/>
  <c r="BH746"/>
  <c r="BG746"/>
  <c r="BF746"/>
  <c r="X746"/>
  <c r="V746"/>
  <c r="T746"/>
  <c r="P746"/>
  <c r="BI743"/>
  <c r="BH743"/>
  <c r="BG743"/>
  <c r="BF743"/>
  <c r="X743"/>
  <c r="V743"/>
  <c r="T743"/>
  <c r="P743"/>
  <c r="BI740"/>
  <c r="BH740"/>
  <c r="BG740"/>
  <c r="BF740"/>
  <c r="X740"/>
  <c r="V740"/>
  <c r="T740"/>
  <c r="P740"/>
  <c r="BI731"/>
  <c r="BH731"/>
  <c r="BG731"/>
  <c r="BF731"/>
  <c r="X731"/>
  <c r="V731"/>
  <c r="T731"/>
  <c r="P731"/>
  <c r="BI728"/>
  <c r="BH728"/>
  <c r="BG728"/>
  <c r="BF728"/>
  <c r="X728"/>
  <c r="V728"/>
  <c r="T728"/>
  <c r="P728"/>
  <c r="BI724"/>
  <c r="BH724"/>
  <c r="BG724"/>
  <c r="BF724"/>
  <c r="X724"/>
  <c r="V724"/>
  <c r="T724"/>
  <c r="P724"/>
  <c r="BI721"/>
  <c r="BH721"/>
  <c r="BG721"/>
  <c r="BF721"/>
  <c r="X721"/>
  <c r="V721"/>
  <c r="T721"/>
  <c r="P721"/>
  <c r="BI717"/>
  <c r="BH717"/>
  <c r="BG717"/>
  <c r="BF717"/>
  <c r="X717"/>
  <c r="V717"/>
  <c r="T717"/>
  <c r="P717"/>
  <c r="BI714"/>
  <c r="BH714"/>
  <c r="BG714"/>
  <c r="BF714"/>
  <c r="X714"/>
  <c r="V714"/>
  <c r="T714"/>
  <c r="P714"/>
  <c r="BI708"/>
  <c r="BH708"/>
  <c r="BG708"/>
  <c r="BF708"/>
  <c r="X708"/>
  <c r="V708"/>
  <c r="T708"/>
  <c r="P708"/>
  <c r="BI705"/>
  <c r="BH705"/>
  <c r="BG705"/>
  <c r="BF705"/>
  <c r="X705"/>
  <c r="V705"/>
  <c r="T705"/>
  <c r="P705"/>
  <c r="BI702"/>
  <c r="BH702"/>
  <c r="BG702"/>
  <c r="BF702"/>
  <c r="X702"/>
  <c r="V702"/>
  <c r="T702"/>
  <c r="P702"/>
  <c r="BI699"/>
  <c r="BH699"/>
  <c r="BG699"/>
  <c r="BF699"/>
  <c r="X699"/>
  <c r="V699"/>
  <c r="T699"/>
  <c r="P699"/>
  <c r="BI693"/>
  <c r="BH693"/>
  <c r="BG693"/>
  <c r="BF693"/>
  <c r="X693"/>
  <c r="V693"/>
  <c r="T693"/>
  <c r="P693"/>
  <c r="BI690"/>
  <c r="BH690"/>
  <c r="BG690"/>
  <c r="BF690"/>
  <c r="X690"/>
  <c r="V690"/>
  <c r="T690"/>
  <c r="P690"/>
  <c r="BI681"/>
  <c r="BH681"/>
  <c r="BG681"/>
  <c r="BF681"/>
  <c r="X681"/>
  <c r="V681"/>
  <c r="T681"/>
  <c r="P681"/>
  <c r="BI678"/>
  <c r="BH678"/>
  <c r="BG678"/>
  <c r="BF678"/>
  <c r="X678"/>
  <c r="V678"/>
  <c r="T678"/>
  <c r="P678"/>
  <c r="BI669"/>
  <c r="BH669"/>
  <c r="BG669"/>
  <c r="BF669"/>
  <c r="X669"/>
  <c r="V669"/>
  <c r="T669"/>
  <c r="P669"/>
  <c r="BI664"/>
  <c r="BH664"/>
  <c r="BG664"/>
  <c r="BF664"/>
  <c r="X664"/>
  <c r="X663"/>
  <c r="V664"/>
  <c r="V663"/>
  <c r="T664"/>
  <c r="T663"/>
  <c r="P664"/>
  <c r="BI660"/>
  <c r="BH660"/>
  <c r="BG660"/>
  <c r="BF660"/>
  <c r="X660"/>
  <c r="V660"/>
  <c r="T660"/>
  <c r="P660"/>
  <c r="BI655"/>
  <c r="BH655"/>
  <c r="BG655"/>
  <c r="BF655"/>
  <c r="X655"/>
  <c r="V655"/>
  <c r="T655"/>
  <c r="P655"/>
  <c r="BI651"/>
  <c r="BH651"/>
  <c r="BG651"/>
  <c r="BF651"/>
  <c r="X651"/>
  <c r="V651"/>
  <c r="T651"/>
  <c r="P651"/>
  <c r="BI647"/>
  <c r="BH647"/>
  <c r="BG647"/>
  <c r="BF647"/>
  <c r="X647"/>
  <c r="V647"/>
  <c r="T647"/>
  <c r="P647"/>
  <c r="BI643"/>
  <c r="BH643"/>
  <c r="BG643"/>
  <c r="BF643"/>
  <c r="X643"/>
  <c r="V643"/>
  <c r="T643"/>
  <c r="P643"/>
  <c r="BI641"/>
  <c r="BH641"/>
  <c r="BG641"/>
  <c r="BF641"/>
  <c r="X641"/>
  <c r="V641"/>
  <c r="T641"/>
  <c r="P641"/>
  <c r="BI637"/>
  <c r="BH637"/>
  <c r="BG637"/>
  <c r="BF637"/>
  <c r="X637"/>
  <c r="V637"/>
  <c r="T637"/>
  <c r="P637"/>
  <c r="BI634"/>
  <c r="BH634"/>
  <c r="BG634"/>
  <c r="BF634"/>
  <c r="X634"/>
  <c r="V634"/>
  <c r="T634"/>
  <c r="P634"/>
  <c r="BI631"/>
  <c r="BH631"/>
  <c r="BG631"/>
  <c r="BF631"/>
  <c r="X631"/>
  <c r="V631"/>
  <c r="T631"/>
  <c r="P631"/>
  <c r="BI629"/>
  <c r="BH629"/>
  <c r="BG629"/>
  <c r="BF629"/>
  <c r="X629"/>
  <c r="V629"/>
  <c r="T629"/>
  <c r="P629"/>
  <c r="BI625"/>
  <c r="BH625"/>
  <c r="BG625"/>
  <c r="BF625"/>
  <c r="X625"/>
  <c r="V625"/>
  <c r="T625"/>
  <c r="P625"/>
  <c r="BI623"/>
  <c r="BH623"/>
  <c r="BG623"/>
  <c r="BF623"/>
  <c r="X623"/>
  <c r="V623"/>
  <c r="T623"/>
  <c r="P623"/>
  <c r="BI618"/>
  <c r="BH618"/>
  <c r="BG618"/>
  <c r="BF618"/>
  <c r="X618"/>
  <c r="V618"/>
  <c r="T618"/>
  <c r="P618"/>
  <c r="BI611"/>
  <c r="BH611"/>
  <c r="BG611"/>
  <c r="BF611"/>
  <c r="X611"/>
  <c r="V611"/>
  <c r="T611"/>
  <c r="P611"/>
  <c r="BI606"/>
  <c r="BH606"/>
  <c r="BG606"/>
  <c r="BF606"/>
  <c r="X606"/>
  <c r="V606"/>
  <c r="T606"/>
  <c r="P606"/>
  <c r="BI602"/>
  <c r="BH602"/>
  <c r="BG602"/>
  <c r="BF602"/>
  <c r="X602"/>
  <c r="V602"/>
  <c r="T602"/>
  <c r="P602"/>
  <c r="BI599"/>
  <c r="BH599"/>
  <c r="BG599"/>
  <c r="BF599"/>
  <c r="X599"/>
  <c r="V599"/>
  <c r="T599"/>
  <c r="P599"/>
  <c r="BI595"/>
  <c r="BH595"/>
  <c r="BG595"/>
  <c r="BF595"/>
  <c r="X595"/>
  <c r="V595"/>
  <c r="T595"/>
  <c r="P595"/>
  <c r="BI592"/>
  <c r="BH592"/>
  <c r="BG592"/>
  <c r="BF592"/>
  <c r="X592"/>
  <c r="V592"/>
  <c r="T592"/>
  <c r="P592"/>
  <c r="BI587"/>
  <c r="BH587"/>
  <c r="BG587"/>
  <c r="BF587"/>
  <c r="X587"/>
  <c r="V587"/>
  <c r="T587"/>
  <c r="P587"/>
  <c r="BI584"/>
  <c r="BH584"/>
  <c r="BG584"/>
  <c r="BF584"/>
  <c r="X584"/>
  <c r="V584"/>
  <c r="T584"/>
  <c r="P584"/>
  <c r="BI579"/>
  <c r="BH579"/>
  <c r="BG579"/>
  <c r="BF579"/>
  <c r="X579"/>
  <c r="V579"/>
  <c r="T579"/>
  <c r="P579"/>
  <c r="BI576"/>
  <c r="BH576"/>
  <c r="BG576"/>
  <c r="BF576"/>
  <c r="X576"/>
  <c r="V576"/>
  <c r="T576"/>
  <c r="P576"/>
  <c r="BI571"/>
  <c r="BH571"/>
  <c r="BG571"/>
  <c r="BF571"/>
  <c r="X571"/>
  <c r="V571"/>
  <c r="T571"/>
  <c r="P571"/>
  <c r="BI568"/>
  <c r="BH568"/>
  <c r="BG568"/>
  <c r="BF568"/>
  <c r="X568"/>
  <c r="V568"/>
  <c r="T568"/>
  <c r="P568"/>
  <c r="BI563"/>
  <c r="BH563"/>
  <c r="BG563"/>
  <c r="BF563"/>
  <c r="X563"/>
  <c r="V563"/>
  <c r="T563"/>
  <c r="P563"/>
  <c r="BI560"/>
  <c r="BH560"/>
  <c r="BG560"/>
  <c r="BF560"/>
  <c r="X560"/>
  <c r="V560"/>
  <c r="T560"/>
  <c r="P560"/>
  <c r="BI556"/>
  <c r="BH556"/>
  <c r="BG556"/>
  <c r="BF556"/>
  <c r="X556"/>
  <c r="V556"/>
  <c r="T556"/>
  <c r="P556"/>
  <c r="BI551"/>
  <c r="BH551"/>
  <c r="BG551"/>
  <c r="BF551"/>
  <c r="X551"/>
  <c r="V551"/>
  <c r="T551"/>
  <c r="P551"/>
  <c r="BI549"/>
  <c r="BH549"/>
  <c r="BG549"/>
  <c r="BF549"/>
  <c r="X549"/>
  <c r="V549"/>
  <c r="T549"/>
  <c r="P549"/>
  <c r="BI546"/>
  <c r="BH546"/>
  <c r="BG546"/>
  <c r="BF546"/>
  <c r="X546"/>
  <c r="V546"/>
  <c r="T546"/>
  <c r="P546"/>
  <c r="BI544"/>
  <c r="BH544"/>
  <c r="BG544"/>
  <c r="BF544"/>
  <c r="X544"/>
  <c r="V544"/>
  <c r="T544"/>
  <c r="P544"/>
  <c r="BI539"/>
  <c r="BH539"/>
  <c r="BG539"/>
  <c r="BF539"/>
  <c r="X539"/>
  <c r="V539"/>
  <c r="T539"/>
  <c r="P539"/>
  <c r="BI534"/>
  <c r="BH534"/>
  <c r="BG534"/>
  <c r="BF534"/>
  <c r="X534"/>
  <c r="V534"/>
  <c r="T534"/>
  <c r="P534"/>
  <c r="BI530"/>
  <c r="BH530"/>
  <c r="BG530"/>
  <c r="BF530"/>
  <c r="X530"/>
  <c r="V530"/>
  <c r="T530"/>
  <c r="P530"/>
  <c r="BI528"/>
  <c r="BH528"/>
  <c r="BG528"/>
  <c r="BF528"/>
  <c r="X528"/>
  <c r="V528"/>
  <c r="T528"/>
  <c r="P528"/>
  <c r="BI525"/>
  <c r="BH525"/>
  <c r="BG525"/>
  <c r="BF525"/>
  <c r="X525"/>
  <c r="V525"/>
  <c r="T525"/>
  <c r="P525"/>
  <c r="BI523"/>
  <c r="BH523"/>
  <c r="BG523"/>
  <c r="BF523"/>
  <c r="X523"/>
  <c r="V523"/>
  <c r="T523"/>
  <c r="P523"/>
  <c r="BI520"/>
  <c r="BH520"/>
  <c r="BG520"/>
  <c r="BF520"/>
  <c r="X520"/>
  <c r="V520"/>
  <c r="T520"/>
  <c r="P520"/>
  <c r="BI518"/>
  <c r="BH518"/>
  <c r="BG518"/>
  <c r="BF518"/>
  <c r="X518"/>
  <c r="V518"/>
  <c r="T518"/>
  <c r="P518"/>
  <c r="BI515"/>
  <c r="BH515"/>
  <c r="BG515"/>
  <c r="BF515"/>
  <c r="X515"/>
  <c r="V515"/>
  <c r="T515"/>
  <c r="P515"/>
  <c r="BI512"/>
  <c r="BH512"/>
  <c r="BG512"/>
  <c r="BF512"/>
  <c r="X512"/>
  <c r="V512"/>
  <c r="T512"/>
  <c r="P512"/>
  <c r="BI509"/>
  <c r="BH509"/>
  <c r="BG509"/>
  <c r="BF509"/>
  <c r="X509"/>
  <c r="V509"/>
  <c r="T509"/>
  <c r="P509"/>
  <c r="BI502"/>
  <c r="BH502"/>
  <c r="BG502"/>
  <c r="BF502"/>
  <c r="X502"/>
  <c r="V502"/>
  <c r="T502"/>
  <c r="P502"/>
  <c r="BI499"/>
  <c r="BH499"/>
  <c r="BG499"/>
  <c r="BF499"/>
  <c r="X499"/>
  <c r="V499"/>
  <c r="T499"/>
  <c r="P499"/>
  <c r="BI495"/>
  <c r="BH495"/>
  <c r="BG495"/>
  <c r="BF495"/>
  <c r="X495"/>
  <c r="V495"/>
  <c r="T495"/>
  <c r="P495"/>
  <c r="BI489"/>
  <c r="BH489"/>
  <c r="BG489"/>
  <c r="BF489"/>
  <c r="X489"/>
  <c r="V489"/>
  <c r="T489"/>
  <c r="P489"/>
  <c r="BI484"/>
  <c r="BH484"/>
  <c r="BG484"/>
  <c r="BF484"/>
  <c r="X484"/>
  <c r="V484"/>
  <c r="T484"/>
  <c r="P484"/>
  <c r="BI479"/>
  <c r="BH479"/>
  <c r="BG479"/>
  <c r="BF479"/>
  <c r="X479"/>
  <c r="V479"/>
  <c r="T479"/>
  <c r="P479"/>
  <c r="BI475"/>
  <c r="BH475"/>
  <c r="BG475"/>
  <c r="BF475"/>
  <c r="X475"/>
  <c r="V475"/>
  <c r="T475"/>
  <c r="P475"/>
  <c r="BI470"/>
  <c r="BH470"/>
  <c r="BG470"/>
  <c r="BF470"/>
  <c r="X470"/>
  <c r="V470"/>
  <c r="T470"/>
  <c r="P470"/>
  <c r="BI467"/>
  <c r="BH467"/>
  <c r="BG467"/>
  <c r="BF467"/>
  <c r="X467"/>
  <c r="V467"/>
  <c r="T467"/>
  <c r="P467"/>
  <c r="BI463"/>
  <c r="BH463"/>
  <c r="BG463"/>
  <c r="BF463"/>
  <c r="X463"/>
  <c r="V463"/>
  <c r="T463"/>
  <c r="P463"/>
  <c r="BI460"/>
  <c r="BH460"/>
  <c r="BG460"/>
  <c r="BF460"/>
  <c r="X460"/>
  <c r="V460"/>
  <c r="T460"/>
  <c r="P460"/>
  <c r="BI456"/>
  <c r="BH456"/>
  <c r="BG456"/>
  <c r="BF456"/>
  <c r="X456"/>
  <c r="V456"/>
  <c r="T456"/>
  <c r="P456"/>
  <c r="BI453"/>
  <c r="BH453"/>
  <c r="BG453"/>
  <c r="BF453"/>
  <c r="X453"/>
  <c r="V453"/>
  <c r="T453"/>
  <c r="P453"/>
  <c r="BI448"/>
  <c r="BH448"/>
  <c r="BG448"/>
  <c r="BF448"/>
  <c r="X448"/>
  <c r="V448"/>
  <c r="T448"/>
  <c r="P448"/>
  <c r="BI443"/>
  <c r="BH443"/>
  <c r="BG443"/>
  <c r="BF443"/>
  <c r="X443"/>
  <c r="V443"/>
  <c r="T443"/>
  <c r="P443"/>
  <c r="BI438"/>
  <c r="BH438"/>
  <c r="BG438"/>
  <c r="BF438"/>
  <c r="X438"/>
  <c r="V438"/>
  <c r="T438"/>
  <c r="P438"/>
  <c r="BI433"/>
  <c r="BH433"/>
  <c r="BG433"/>
  <c r="BF433"/>
  <c r="X433"/>
  <c r="V433"/>
  <c r="T433"/>
  <c r="P433"/>
  <c r="BI428"/>
  <c r="BH428"/>
  <c r="BG428"/>
  <c r="BF428"/>
  <c r="X428"/>
  <c r="V428"/>
  <c r="T428"/>
  <c r="P428"/>
  <c r="BI423"/>
  <c r="BH423"/>
  <c r="BG423"/>
  <c r="BF423"/>
  <c r="X423"/>
  <c r="V423"/>
  <c r="T423"/>
  <c r="P423"/>
  <c r="BI419"/>
  <c r="BH419"/>
  <c r="BG419"/>
  <c r="BF419"/>
  <c r="X419"/>
  <c r="V419"/>
  <c r="T419"/>
  <c r="P419"/>
  <c r="BI415"/>
  <c r="BH415"/>
  <c r="BG415"/>
  <c r="BF415"/>
  <c r="X415"/>
  <c r="V415"/>
  <c r="T415"/>
  <c r="P415"/>
  <c r="BI408"/>
  <c r="BH408"/>
  <c r="BG408"/>
  <c r="BF408"/>
  <c r="X408"/>
  <c r="V408"/>
  <c r="T408"/>
  <c r="P408"/>
  <c r="BI403"/>
  <c r="BH403"/>
  <c r="BG403"/>
  <c r="BF403"/>
  <c r="X403"/>
  <c r="V403"/>
  <c r="T403"/>
  <c r="P403"/>
  <c r="BI398"/>
  <c r="BH398"/>
  <c r="BG398"/>
  <c r="BF398"/>
  <c r="X398"/>
  <c r="V398"/>
  <c r="T398"/>
  <c r="P398"/>
  <c r="BI392"/>
  <c r="BH392"/>
  <c r="BG392"/>
  <c r="BF392"/>
  <c r="X392"/>
  <c r="V392"/>
  <c r="T392"/>
  <c r="P392"/>
  <c r="BI387"/>
  <c r="BH387"/>
  <c r="BG387"/>
  <c r="BF387"/>
  <c r="X387"/>
  <c r="V387"/>
  <c r="T387"/>
  <c r="P387"/>
  <c r="BI380"/>
  <c r="BH380"/>
  <c r="BG380"/>
  <c r="BF380"/>
  <c r="X380"/>
  <c r="V380"/>
  <c r="T380"/>
  <c r="P380"/>
  <c r="BI375"/>
  <c r="BH375"/>
  <c r="BG375"/>
  <c r="BF375"/>
  <c r="X375"/>
  <c r="V375"/>
  <c r="T375"/>
  <c r="P375"/>
  <c r="BI369"/>
  <c r="BH369"/>
  <c r="BG369"/>
  <c r="BF369"/>
  <c r="X369"/>
  <c r="V369"/>
  <c r="T369"/>
  <c r="P369"/>
  <c r="BI366"/>
  <c r="BH366"/>
  <c r="BG366"/>
  <c r="BF366"/>
  <c r="X366"/>
  <c r="V366"/>
  <c r="T366"/>
  <c r="P366"/>
  <c r="BI362"/>
  <c r="BH362"/>
  <c r="BG362"/>
  <c r="BF362"/>
  <c r="X362"/>
  <c r="V362"/>
  <c r="T362"/>
  <c r="P362"/>
  <c r="BI358"/>
  <c r="BH358"/>
  <c r="BG358"/>
  <c r="BF358"/>
  <c r="X358"/>
  <c r="V358"/>
  <c r="T358"/>
  <c r="P358"/>
  <c r="BI355"/>
  <c r="BH355"/>
  <c r="BG355"/>
  <c r="BF355"/>
  <c r="X355"/>
  <c r="V355"/>
  <c r="T355"/>
  <c r="P355"/>
  <c r="BI352"/>
  <c r="BH352"/>
  <c r="BG352"/>
  <c r="BF352"/>
  <c r="X352"/>
  <c r="V352"/>
  <c r="T352"/>
  <c r="P352"/>
  <c r="BI347"/>
  <c r="BH347"/>
  <c r="BG347"/>
  <c r="BF347"/>
  <c r="X347"/>
  <c r="V347"/>
  <c r="T347"/>
  <c r="P347"/>
  <c r="BI344"/>
  <c r="BH344"/>
  <c r="BG344"/>
  <c r="BF344"/>
  <c r="X344"/>
  <c r="V344"/>
  <c r="T344"/>
  <c r="P344"/>
  <c r="BI341"/>
  <c r="BH341"/>
  <c r="BG341"/>
  <c r="BF341"/>
  <c r="X341"/>
  <c r="V341"/>
  <c r="T341"/>
  <c r="P341"/>
  <c r="BI336"/>
  <c r="BH336"/>
  <c r="BG336"/>
  <c r="BF336"/>
  <c r="X336"/>
  <c r="V336"/>
  <c r="T336"/>
  <c r="P336"/>
  <c r="BI331"/>
  <c r="BH331"/>
  <c r="BG331"/>
  <c r="BF331"/>
  <c r="X331"/>
  <c r="V331"/>
  <c r="T331"/>
  <c r="P331"/>
  <c r="BI327"/>
  <c r="BH327"/>
  <c r="BG327"/>
  <c r="BF327"/>
  <c r="X327"/>
  <c r="V327"/>
  <c r="T327"/>
  <c r="P327"/>
  <c r="BI322"/>
  <c r="BH322"/>
  <c r="BG322"/>
  <c r="BF322"/>
  <c r="X322"/>
  <c r="V322"/>
  <c r="T322"/>
  <c r="P322"/>
  <c r="BI315"/>
  <c r="BH315"/>
  <c r="BG315"/>
  <c r="BF315"/>
  <c r="X315"/>
  <c r="V315"/>
  <c r="T315"/>
  <c r="P315"/>
  <c r="BI308"/>
  <c r="BH308"/>
  <c r="BG308"/>
  <c r="BF308"/>
  <c r="X308"/>
  <c r="V308"/>
  <c r="T308"/>
  <c r="P308"/>
  <c r="BI301"/>
  <c r="BH301"/>
  <c r="BG301"/>
  <c r="BF301"/>
  <c r="X301"/>
  <c r="V301"/>
  <c r="T301"/>
  <c r="P301"/>
  <c r="BI296"/>
  <c r="BH296"/>
  <c r="BG296"/>
  <c r="BF296"/>
  <c r="X296"/>
  <c r="V296"/>
  <c r="T296"/>
  <c r="P296"/>
  <c r="BI291"/>
  <c r="BH291"/>
  <c r="BG291"/>
  <c r="BF291"/>
  <c r="X291"/>
  <c r="V291"/>
  <c r="T291"/>
  <c r="P291"/>
  <c r="BI287"/>
  <c r="BH287"/>
  <c r="BG287"/>
  <c r="BF287"/>
  <c r="X287"/>
  <c r="V287"/>
  <c r="T287"/>
  <c r="P287"/>
  <c r="BI283"/>
  <c r="BH283"/>
  <c r="BG283"/>
  <c r="BF283"/>
  <c r="X283"/>
  <c r="V283"/>
  <c r="T283"/>
  <c r="P283"/>
  <c r="BI279"/>
  <c r="BH279"/>
  <c r="BG279"/>
  <c r="BF279"/>
  <c r="X279"/>
  <c r="V279"/>
  <c r="T279"/>
  <c r="P279"/>
  <c r="BI274"/>
  <c r="BH274"/>
  <c r="BG274"/>
  <c r="BF274"/>
  <c r="X274"/>
  <c r="V274"/>
  <c r="T274"/>
  <c r="P274"/>
  <c r="BI272"/>
  <c r="BH272"/>
  <c r="BG272"/>
  <c r="BF272"/>
  <c r="X272"/>
  <c r="V272"/>
  <c r="T272"/>
  <c r="P272"/>
  <c r="BI268"/>
  <c r="BH268"/>
  <c r="BG268"/>
  <c r="BF268"/>
  <c r="X268"/>
  <c r="V268"/>
  <c r="T268"/>
  <c r="P268"/>
  <c r="BI266"/>
  <c r="BH266"/>
  <c r="BG266"/>
  <c r="BF266"/>
  <c r="X266"/>
  <c r="V266"/>
  <c r="T266"/>
  <c r="P266"/>
  <c r="BI262"/>
  <c r="BH262"/>
  <c r="BG262"/>
  <c r="BF262"/>
  <c r="X262"/>
  <c r="V262"/>
  <c r="T262"/>
  <c r="P262"/>
  <c r="BI258"/>
  <c r="BH258"/>
  <c r="BG258"/>
  <c r="BF258"/>
  <c r="X258"/>
  <c r="V258"/>
  <c r="T258"/>
  <c r="P258"/>
  <c r="BI254"/>
  <c r="BH254"/>
  <c r="BG254"/>
  <c r="BF254"/>
  <c r="X254"/>
  <c r="V254"/>
  <c r="T254"/>
  <c r="P254"/>
  <c r="BI251"/>
  <c r="BH251"/>
  <c r="BG251"/>
  <c r="BF251"/>
  <c r="X251"/>
  <c r="V251"/>
  <c r="T251"/>
  <c r="P251"/>
  <c r="BI247"/>
  <c r="BH247"/>
  <c r="BG247"/>
  <c r="BF247"/>
  <c r="X247"/>
  <c r="V247"/>
  <c r="T247"/>
  <c r="P247"/>
  <c r="BI244"/>
  <c r="BH244"/>
  <c r="BG244"/>
  <c r="BF244"/>
  <c r="X244"/>
  <c r="V244"/>
  <c r="T244"/>
  <c r="P244"/>
  <c r="BI240"/>
  <c r="BH240"/>
  <c r="BG240"/>
  <c r="BF240"/>
  <c r="X240"/>
  <c r="V240"/>
  <c r="T240"/>
  <c r="P240"/>
  <c r="BI236"/>
  <c r="BH236"/>
  <c r="BG236"/>
  <c r="BF236"/>
  <c r="X236"/>
  <c r="V236"/>
  <c r="T236"/>
  <c r="P236"/>
  <c r="BI230"/>
  <c r="BH230"/>
  <c r="BG230"/>
  <c r="BF230"/>
  <c r="X230"/>
  <c r="V230"/>
  <c r="T230"/>
  <c r="P230"/>
  <c r="BI224"/>
  <c r="BH224"/>
  <c r="BG224"/>
  <c r="BF224"/>
  <c r="X224"/>
  <c r="V224"/>
  <c r="T224"/>
  <c r="P224"/>
  <c r="BI220"/>
  <c r="BH220"/>
  <c r="BG220"/>
  <c r="BF220"/>
  <c r="X220"/>
  <c r="V220"/>
  <c r="T220"/>
  <c r="P220"/>
  <c r="BI216"/>
  <c r="BH216"/>
  <c r="BG216"/>
  <c r="BF216"/>
  <c r="X216"/>
  <c r="V216"/>
  <c r="T216"/>
  <c r="P216"/>
  <c r="BI212"/>
  <c r="BH212"/>
  <c r="BG212"/>
  <c r="BF212"/>
  <c r="X212"/>
  <c r="V212"/>
  <c r="T212"/>
  <c r="P212"/>
  <c r="BI208"/>
  <c r="BH208"/>
  <c r="BG208"/>
  <c r="BF208"/>
  <c r="X208"/>
  <c r="V208"/>
  <c r="T208"/>
  <c r="P208"/>
  <c r="BI203"/>
  <c r="BH203"/>
  <c r="BG203"/>
  <c r="BF203"/>
  <c r="X203"/>
  <c r="V203"/>
  <c r="T203"/>
  <c r="P203"/>
  <c r="BI199"/>
  <c r="BH199"/>
  <c r="BG199"/>
  <c r="BF199"/>
  <c r="X199"/>
  <c r="V199"/>
  <c r="T199"/>
  <c r="P199"/>
  <c r="BI196"/>
  <c r="BH196"/>
  <c r="BG196"/>
  <c r="BF196"/>
  <c r="X196"/>
  <c r="V196"/>
  <c r="T196"/>
  <c r="P196"/>
  <c r="BI193"/>
  <c r="BH193"/>
  <c r="BG193"/>
  <c r="BF193"/>
  <c r="X193"/>
  <c r="V193"/>
  <c r="T193"/>
  <c r="P193"/>
  <c r="BI188"/>
  <c r="BH188"/>
  <c r="BG188"/>
  <c r="BF188"/>
  <c r="X188"/>
  <c r="V188"/>
  <c r="T188"/>
  <c r="P188"/>
  <c r="BI184"/>
  <c r="BH184"/>
  <c r="BG184"/>
  <c r="BF184"/>
  <c r="X184"/>
  <c r="V184"/>
  <c r="T184"/>
  <c r="P184"/>
  <c r="BI181"/>
  <c r="BH181"/>
  <c r="BG181"/>
  <c r="BF181"/>
  <c r="X181"/>
  <c r="V181"/>
  <c r="T181"/>
  <c r="P181"/>
  <c r="BI175"/>
  <c r="BH175"/>
  <c r="BG175"/>
  <c r="BF175"/>
  <c r="X175"/>
  <c r="V175"/>
  <c r="T175"/>
  <c r="P175"/>
  <c r="BI172"/>
  <c r="BH172"/>
  <c r="BG172"/>
  <c r="BF172"/>
  <c r="X172"/>
  <c r="V172"/>
  <c r="T172"/>
  <c r="P172"/>
  <c r="BI168"/>
  <c r="BH168"/>
  <c r="BG168"/>
  <c r="BF168"/>
  <c r="X168"/>
  <c r="V168"/>
  <c r="T168"/>
  <c r="P168"/>
  <c r="BI164"/>
  <c r="BH164"/>
  <c r="BG164"/>
  <c r="BF164"/>
  <c r="X164"/>
  <c r="V164"/>
  <c r="T164"/>
  <c r="P164"/>
  <c r="BI159"/>
  <c r="BH159"/>
  <c r="BG159"/>
  <c r="BF159"/>
  <c r="X159"/>
  <c r="V159"/>
  <c r="T159"/>
  <c r="P159"/>
  <c r="BI154"/>
  <c r="BH154"/>
  <c r="BG154"/>
  <c r="BF154"/>
  <c r="X154"/>
  <c r="V154"/>
  <c r="T154"/>
  <c r="P154"/>
  <c r="BI150"/>
  <c r="BH150"/>
  <c r="BG150"/>
  <c r="BF150"/>
  <c r="X150"/>
  <c r="V150"/>
  <c r="T150"/>
  <c r="P150"/>
  <c r="BI145"/>
  <c r="BH145"/>
  <c r="BG145"/>
  <c r="BF145"/>
  <c r="X145"/>
  <c r="V145"/>
  <c r="T145"/>
  <c r="P145"/>
  <c r="BI140"/>
  <c r="BH140"/>
  <c r="BG140"/>
  <c r="BF140"/>
  <c r="X140"/>
  <c r="V140"/>
  <c r="T140"/>
  <c r="P140"/>
  <c r="BI136"/>
  <c r="BH136"/>
  <c r="BG136"/>
  <c r="BF136"/>
  <c r="X136"/>
  <c r="V136"/>
  <c r="T136"/>
  <c r="P136"/>
  <c r="BI132"/>
  <c r="BH132"/>
  <c r="BG132"/>
  <c r="BF132"/>
  <c r="X132"/>
  <c r="V132"/>
  <c r="T132"/>
  <c r="P132"/>
  <c r="J125"/>
  <c r="F125"/>
  <c r="F123"/>
  <c r="E121"/>
  <c r="J91"/>
  <c r="F91"/>
  <c r="F89"/>
  <c r="E87"/>
  <c r="J24"/>
  <c r="E24"/>
  <c r="J92"/>
  <c r="J23"/>
  <c r="J18"/>
  <c r="E18"/>
  <c r="F126"/>
  <c r="J17"/>
  <c r="J12"/>
  <c r="J123"/>
  <c r="E7"/>
  <c r="E85"/>
  <c i="4" r="K39"/>
  <c r="K38"/>
  <c i="1" r="BA97"/>
  <c i="4" r="K37"/>
  <c i="1" r="AZ97"/>
  <c i="4" r="BI149"/>
  <c r="BH149"/>
  <c r="BG149"/>
  <c r="BF149"/>
  <c r="X149"/>
  <c r="V149"/>
  <c r="T149"/>
  <c r="P149"/>
  <c r="BI145"/>
  <c r="BH145"/>
  <c r="BG145"/>
  <c r="BF145"/>
  <c r="X145"/>
  <c r="V145"/>
  <c r="T145"/>
  <c r="P145"/>
  <c r="BI141"/>
  <c r="BH141"/>
  <c r="BG141"/>
  <c r="BF141"/>
  <c r="X141"/>
  <c r="V141"/>
  <c r="T141"/>
  <c r="P141"/>
  <c r="BI137"/>
  <c r="BH137"/>
  <c r="BG137"/>
  <c r="BF137"/>
  <c r="X137"/>
  <c r="V137"/>
  <c r="T137"/>
  <c r="P137"/>
  <c r="BI133"/>
  <c r="BH133"/>
  <c r="BG133"/>
  <c r="BF133"/>
  <c r="X133"/>
  <c r="V133"/>
  <c r="T133"/>
  <c r="P133"/>
  <c r="BI129"/>
  <c r="BH129"/>
  <c r="BG129"/>
  <c r="BF129"/>
  <c r="X129"/>
  <c r="V129"/>
  <c r="T129"/>
  <c r="P129"/>
  <c r="BI125"/>
  <c r="BH125"/>
  <c r="BG125"/>
  <c r="BF125"/>
  <c r="X125"/>
  <c r="V125"/>
  <c r="T125"/>
  <c r="P125"/>
  <c r="BI121"/>
  <c r="BH121"/>
  <c r="BG121"/>
  <c r="BF121"/>
  <c r="X121"/>
  <c r="V121"/>
  <c r="T121"/>
  <c r="P121"/>
  <c r="J114"/>
  <c r="F114"/>
  <c r="F112"/>
  <c r="E110"/>
  <c r="J91"/>
  <c r="F91"/>
  <c r="F89"/>
  <c r="E87"/>
  <c r="J24"/>
  <c r="E24"/>
  <c r="J92"/>
  <c r="J23"/>
  <c r="J18"/>
  <c r="E18"/>
  <c r="F115"/>
  <c r="J17"/>
  <c r="J12"/>
  <c r="J112"/>
  <c r="E7"/>
  <c r="E85"/>
  <c i="3" r="K39"/>
  <c r="K38"/>
  <c i="1" r="BA96"/>
  <c i="3" r="K37"/>
  <c i="1" r="AZ96"/>
  <c i="3" r="BI334"/>
  <c r="BH334"/>
  <c r="BG334"/>
  <c r="BF334"/>
  <c r="X334"/>
  <c r="V334"/>
  <c r="T334"/>
  <c r="P334"/>
  <c r="BI330"/>
  <c r="BH330"/>
  <c r="BG330"/>
  <c r="BF330"/>
  <c r="X330"/>
  <c r="V330"/>
  <c r="T330"/>
  <c r="P330"/>
  <c r="BI315"/>
  <c r="BH315"/>
  <c r="BG315"/>
  <c r="BF315"/>
  <c r="X315"/>
  <c r="V315"/>
  <c r="T315"/>
  <c r="P315"/>
  <c r="BI311"/>
  <c r="BH311"/>
  <c r="BG311"/>
  <c r="BF311"/>
  <c r="X311"/>
  <c r="V311"/>
  <c r="T311"/>
  <c r="P311"/>
  <c r="BI303"/>
  <c r="BH303"/>
  <c r="BG303"/>
  <c r="BF303"/>
  <c r="X303"/>
  <c r="V303"/>
  <c r="T303"/>
  <c r="P303"/>
  <c r="BI290"/>
  <c r="BH290"/>
  <c r="BG290"/>
  <c r="BF290"/>
  <c r="X290"/>
  <c r="V290"/>
  <c r="T290"/>
  <c r="P290"/>
  <c r="BI287"/>
  <c r="BH287"/>
  <c r="BG287"/>
  <c r="BF287"/>
  <c r="X287"/>
  <c r="V287"/>
  <c r="T287"/>
  <c r="P287"/>
  <c r="BI284"/>
  <c r="BH284"/>
  <c r="BG284"/>
  <c r="BF284"/>
  <c r="X284"/>
  <c r="V284"/>
  <c r="T284"/>
  <c r="P284"/>
  <c r="BI281"/>
  <c r="BH281"/>
  <c r="BG281"/>
  <c r="BF281"/>
  <c r="X281"/>
  <c r="V281"/>
  <c r="T281"/>
  <c r="P281"/>
  <c r="BI278"/>
  <c r="BH278"/>
  <c r="BG278"/>
  <c r="BF278"/>
  <c r="X278"/>
  <c r="V278"/>
  <c r="T278"/>
  <c r="P278"/>
  <c r="BI273"/>
  <c r="BH273"/>
  <c r="BG273"/>
  <c r="BF273"/>
  <c r="X273"/>
  <c r="V273"/>
  <c r="T273"/>
  <c r="P273"/>
  <c r="BI268"/>
  <c r="BH268"/>
  <c r="BG268"/>
  <c r="BF268"/>
  <c r="X268"/>
  <c r="V268"/>
  <c r="T268"/>
  <c r="P268"/>
  <c r="BI264"/>
  <c r="BH264"/>
  <c r="BG264"/>
  <c r="BF264"/>
  <c r="X264"/>
  <c r="V264"/>
  <c r="T264"/>
  <c r="P264"/>
  <c r="BI256"/>
  <c r="BH256"/>
  <c r="BG256"/>
  <c r="BF256"/>
  <c r="X256"/>
  <c r="V256"/>
  <c r="T256"/>
  <c r="P256"/>
  <c r="BI252"/>
  <c r="BH252"/>
  <c r="BG252"/>
  <c r="BF252"/>
  <c r="X252"/>
  <c r="V252"/>
  <c r="T252"/>
  <c r="P252"/>
  <c r="BI246"/>
  <c r="BH246"/>
  <c r="BG246"/>
  <c r="BF246"/>
  <c r="X246"/>
  <c r="V246"/>
  <c r="T246"/>
  <c r="P246"/>
  <c r="BI237"/>
  <c r="BH237"/>
  <c r="BG237"/>
  <c r="BF237"/>
  <c r="X237"/>
  <c r="V237"/>
  <c r="T237"/>
  <c r="P237"/>
  <c r="BI232"/>
  <c r="BH232"/>
  <c r="BG232"/>
  <c r="BF232"/>
  <c r="X232"/>
  <c r="V232"/>
  <c r="T232"/>
  <c r="P232"/>
  <c r="BI228"/>
  <c r="BH228"/>
  <c r="BG228"/>
  <c r="BF228"/>
  <c r="X228"/>
  <c r="V228"/>
  <c r="T228"/>
  <c r="P228"/>
  <c r="BI223"/>
  <c r="BH223"/>
  <c r="BG223"/>
  <c r="BF223"/>
  <c r="X223"/>
  <c r="V223"/>
  <c r="T223"/>
  <c r="P223"/>
  <c r="BI220"/>
  <c r="BH220"/>
  <c r="BG220"/>
  <c r="BF220"/>
  <c r="X220"/>
  <c r="V220"/>
  <c r="T220"/>
  <c r="P220"/>
  <c r="BI217"/>
  <c r="BH217"/>
  <c r="BG217"/>
  <c r="BF217"/>
  <c r="X217"/>
  <c r="V217"/>
  <c r="T217"/>
  <c r="P217"/>
  <c r="BI212"/>
  <c r="BH212"/>
  <c r="BG212"/>
  <c r="BF212"/>
  <c r="X212"/>
  <c r="X211"/>
  <c r="V212"/>
  <c r="V211"/>
  <c r="T212"/>
  <c r="T211"/>
  <c r="P212"/>
  <c r="BI207"/>
  <c r="BH207"/>
  <c r="BG207"/>
  <c r="BF207"/>
  <c r="X207"/>
  <c r="V207"/>
  <c r="T207"/>
  <c r="P207"/>
  <c r="BI199"/>
  <c r="BH199"/>
  <c r="BG199"/>
  <c r="BF199"/>
  <c r="X199"/>
  <c r="V199"/>
  <c r="T199"/>
  <c r="P199"/>
  <c r="BI195"/>
  <c r="BH195"/>
  <c r="BG195"/>
  <c r="BF195"/>
  <c r="X195"/>
  <c r="V195"/>
  <c r="T195"/>
  <c r="P195"/>
  <c r="BI191"/>
  <c r="BH191"/>
  <c r="BG191"/>
  <c r="BF191"/>
  <c r="X191"/>
  <c r="V191"/>
  <c r="T191"/>
  <c r="P191"/>
  <c r="BI186"/>
  <c r="BH186"/>
  <c r="BG186"/>
  <c r="BF186"/>
  <c r="X186"/>
  <c r="V186"/>
  <c r="T186"/>
  <c r="P186"/>
  <c r="BI182"/>
  <c r="BH182"/>
  <c r="BG182"/>
  <c r="BF182"/>
  <c r="X182"/>
  <c r="V182"/>
  <c r="T182"/>
  <c r="P182"/>
  <c r="BI178"/>
  <c r="BH178"/>
  <c r="BG178"/>
  <c r="BF178"/>
  <c r="X178"/>
  <c r="V178"/>
  <c r="T178"/>
  <c r="P178"/>
  <c r="BI174"/>
  <c r="BH174"/>
  <c r="BG174"/>
  <c r="BF174"/>
  <c r="X174"/>
  <c r="V174"/>
  <c r="T174"/>
  <c r="P174"/>
  <c r="BI165"/>
  <c r="BH165"/>
  <c r="BG165"/>
  <c r="BF165"/>
  <c r="X165"/>
  <c r="V165"/>
  <c r="T165"/>
  <c r="P165"/>
  <c r="BI161"/>
  <c r="BH161"/>
  <c r="BG161"/>
  <c r="BF161"/>
  <c r="X161"/>
  <c r="V161"/>
  <c r="T161"/>
  <c r="P161"/>
  <c r="BI157"/>
  <c r="BH157"/>
  <c r="BG157"/>
  <c r="BF157"/>
  <c r="X157"/>
  <c r="V157"/>
  <c r="T157"/>
  <c r="P157"/>
  <c r="BI153"/>
  <c r="BH153"/>
  <c r="BG153"/>
  <c r="BF153"/>
  <c r="X153"/>
  <c r="V153"/>
  <c r="T153"/>
  <c r="P153"/>
  <c r="BI147"/>
  <c r="BH147"/>
  <c r="BG147"/>
  <c r="BF147"/>
  <c r="X147"/>
  <c r="V147"/>
  <c r="T147"/>
  <c r="P147"/>
  <c r="BI141"/>
  <c r="BH141"/>
  <c r="BG141"/>
  <c r="BF141"/>
  <c r="X141"/>
  <c r="V141"/>
  <c r="T141"/>
  <c r="P141"/>
  <c r="BI137"/>
  <c r="BH137"/>
  <c r="BG137"/>
  <c r="BF137"/>
  <c r="X137"/>
  <c r="V137"/>
  <c r="T137"/>
  <c r="P137"/>
  <c r="BI131"/>
  <c r="BH131"/>
  <c r="BG131"/>
  <c r="BF131"/>
  <c r="X131"/>
  <c r="V131"/>
  <c r="T131"/>
  <c r="P131"/>
  <c r="BI127"/>
  <c r="BH127"/>
  <c r="BG127"/>
  <c r="BF127"/>
  <c r="X127"/>
  <c r="V127"/>
  <c r="T127"/>
  <c r="P127"/>
  <c r="J120"/>
  <c r="F120"/>
  <c r="F118"/>
  <c r="E116"/>
  <c r="J91"/>
  <c r="F91"/>
  <c r="F89"/>
  <c r="E87"/>
  <c r="J24"/>
  <c r="E24"/>
  <c r="J92"/>
  <c r="J23"/>
  <c r="J18"/>
  <c r="E18"/>
  <c r="F121"/>
  <c r="J17"/>
  <c r="J12"/>
  <c r="J118"/>
  <c r="E7"/>
  <c r="E114"/>
  <c i="2" r="K39"/>
  <c r="K38"/>
  <c i="1" r="BA95"/>
  <c i="2" r="K37"/>
  <c i="1" r="AZ95"/>
  <c i="2" r="BI173"/>
  <c r="BH173"/>
  <c r="BG173"/>
  <c r="BF173"/>
  <c r="X173"/>
  <c r="X172"/>
  <c r="V173"/>
  <c r="V172"/>
  <c r="T173"/>
  <c r="T172"/>
  <c r="P173"/>
  <c r="BI168"/>
  <c r="BH168"/>
  <c r="BG168"/>
  <c r="BF168"/>
  <c r="X168"/>
  <c r="V168"/>
  <c r="T168"/>
  <c r="P168"/>
  <c r="BI164"/>
  <c r="BH164"/>
  <c r="BG164"/>
  <c r="BF164"/>
  <c r="X164"/>
  <c r="V164"/>
  <c r="T164"/>
  <c r="P164"/>
  <c r="BI160"/>
  <c r="BH160"/>
  <c r="BG160"/>
  <c r="BF160"/>
  <c r="X160"/>
  <c r="V160"/>
  <c r="T160"/>
  <c r="P160"/>
  <c r="BI157"/>
  <c r="BH157"/>
  <c r="BG157"/>
  <c r="BF157"/>
  <c r="X157"/>
  <c r="V157"/>
  <c r="T157"/>
  <c r="P157"/>
  <c r="BI152"/>
  <c r="BH152"/>
  <c r="BG152"/>
  <c r="BF152"/>
  <c r="X152"/>
  <c r="X151"/>
  <c r="V152"/>
  <c r="V151"/>
  <c r="T152"/>
  <c r="T151"/>
  <c r="P152"/>
  <c r="BI147"/>
  <c r="BH147"/>
  <c r="BG147"/>
  <c r="BF147"/>
  <c r="X147"/>
  <c r="V147"/>
  <c r="T147"/>
  <c r="P147"/>
  <c r="BI143"/>
  <c r="BH143"/>
  <c r="BG143"/>
  <c r="BF143"/>
  <c r="X143"/>
  <c r="V143"/>
  <c r="T143"/>
  <c r="P143"/>
  <c r="BI140"/>
  <c r="BH140"/>
  <c r="BG140"/>
  <c r="BF140"/>
  <c r="X140"/>
  <c r="V140"/>
  <c r="T140"/>
  <c r="P140"/>
  <c r="BI137"/>
  <c r="BH137"/>
  <c r="BG137"/>
  <c r="BF137"/>
  <c r="X137"/>
  <c r="V137"/>
  <c r="T137"/>
  <c r="P137"/>
  <c r="BI134"/>
  <c r="BH134"/>
  <c r="BG134"/>
  <c r="BF134"/>
  <c r="X134"/>
  <c r="V134"/>
  <c r="T134"/>
  <c r="P134"/>
  <c r="BI132"/>
  <c r="BH132"/>
  <c r="BG132"/>
  <c r="BF132"/>
  <c r="X132"/>
  <c r="V132"/>
  <c r="T132"/>
  <c r="P132"/>
  <c r="BI128"/>
  <c r="BH128"/>
  <c r="BG128"/>
  <c r="BF128"/>
  <c r="X128"/>
  <c r="V128"/>
  <c r="T128"/>
  <c r="P128"/>
  <c r="BI124"/>
  <c r="BH124"/>
  <c r="BG124"/>
  <c r="BF124"/>
  <c r="X124"/>
  <c r="V124"/>
  <c r="T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85"/>
  <c i="1" r="L90"/>
  <c r="AM90"/>
  <c r="AM89"/>
  <c r="L89"/>
  <c r="AM87"/>
  <c r="L87"/>
  <c r="L85"/>
  <c r="L84"/>
  <c i="2" r="Q168"/>
  <c r="R132"/>
  <c r="R157"/>
  <c r="Q157"/>
  <c r="BK168"/>
  <c r="BK128"/>
  <c r="K132"/>
  <c r="BE132"/>
  <c i="3" r="R228"/>
  <c r="R161"/>
  <c r="Q268"/>
  <c r="Q157"/>
  <c r="R284"/>
  <c r="Q141"/>
  <c r="R278"/>
  <c r="R195"/>
  <c r="R303"/>
  <c r="R237"/>
  <c r="R153"/>
  <c r="R281"/>
  <c r="BK330"/>
  <c r="K228"/>
  <c r="BE228"/>
  <c r="BK303"/>
  <c r="BK268"/>
  <c r="K195"/>
  <c r="BE195"/>
  <c r="BK191"/>
  <c i="4" r="R137"/>
  <c r="Q149"/>
  <c r="R129"/>
  <c r="BK129"/>
  <c i="5" r="Q629"/>
  <c r="Q551"/>
  <c r="R512"/>
  <c r="R475"/>
  <c r="K362"/>
  <c r="Q266"/>
  <c r="R220"/>
  <c r="Q181"/>
  <c r="Q743"/>
  <c r="Q634"/>
  <c r="R551"/>
  <c r="Q512"/>
  <c r="Q415"/>
  <c r="R362"/>
  <c r="Q308"/>
  <c r="Q254"/>
  <c r="R203"/>
  <c r="R145"/>
  <c r="Q728"/>
  <c r="Q669"/>
  <c r="Q611"/>
  <c r="R587"/>
  <c r="R544"/>
  <c r="Q387"/>
  <c r="Q344"/>
  <c r="R254"/>
  <c r="Q220"/>
  <c r="R168"/>
  <c r="Q746"/>
  <c r="R681"/>
  <c r="Q631"/>
  <c r="R523"/>
  <c r="R463"/>
  <c r="R308"/>
  <c r="Q224"/>
  <c r="Q140"/>
  <c r="R690"/>
  <c r="R625"/>
  <c r="Q530"/>
  <c r="Q456"/>
  <c r="R423"/>
  <c r="R344"/>
  <c r="Q296"/>
  <c r="R224"/>
  <c r="R181"/>
  <c r="R717"/>
  <c r="R584"/>
  <c r="R546"/>
  <c r="Q475"/>
  <c r="R398"/>
  <c r="K740"/>
  <c r="BE740"/>
  <c r="BK647"/>
  <c r="BK560"/>
  <c r="BK467"/>
  <c r="K283"/>
  <c r="BE283"/>
  <c r="K196"/>
  <c r="BE196"/>
  <c r="K731"/>
  <c r="BE731"/>
  <c r="K611"/>
  <c r="BE611"/>
  <c r="K546"/>
  <c r="BE546"/>
  <c r="K433"/>
  <c r="BE433"/>
  <c r="BK268"/>
  <c r="K172"/>
  <c r="BE172"/>
  <c r="BK651"/>
  <c r="K515"/>
  <c r="BE515"/>
  <c r="K380"/>
  <c r="BE380"/>
  <c r="BK274"/>
  <c r="K690"/>
  <c r="BE690"/>
  <c r="BK475"/>
  <c r="BK347"/>
  <c r="K175"/>
  <c r="BE175"/>
  <c r="K623"/>
  <c r="BE623"/>
  <c r="K563"/>
  <c r="BE563"/>
  <c r="K415"/>
  <c r="BE415"/>
  <c r="K262"/>
  <c r="BE262"/>
  <c r="BK140"/>
  <c r="K606"/>
  <c r="BE606"/>
  <c r="K419"/>
  <c r="BE419"/>
  <c r="K230"/>
  <c r="BE230"/>
  <c i="6" r="R365"/>
  <c r="Q319"/>
  <c r="R304"/>
  <c r="R268"/>
  <c r="R198"/>
  <c r="R142"/>
  <c r="Q322"/>
  <c r="R259"/>
  <c r="R227"/>
  <c r="R195"/>
  <c r="Q159"/>
  <c r="R360"/>
  <c r="R316"/>
  <c r="Q265"/>
  <c r="R218"/>
  <c r="R173"/>
  <c r="R350"/>
  <c r="Q292"/>
  <c r="Q234"/>
  <c r="R179"/>
  <c r="Q156"/>
  <c r="Q247"/>
  <c r="R203"/>
  <c r="Q139"/>
  <c r="Q339"/>
  <c r="R319"/>
  <c r="R280"/>
  <c r="R234"/>
  <c r="Q176"/>
  <c r="BK360"/>
  <c r="BK206"/>
  <c r="K344"/>
  <c r="BE344"/>
  <c r="K304"/>
  <c r="BE304"/>
  <c r="BK183"/>
  <c r="K283"/>
  <c r="BE283"/>
  <c r="K240"/>
  <c r="BE240"/>
  <c r="BK274"/>
  <c r="BK156"/>
  <c r="BK310"/>
  <c r="BK218"/>
  <c r="K185"/>
  <c r="BE185"/>
  <c i="7" r="BK144"/>
  <c i="2" r="R152"/>
  <c r="R124"/>
  <c r="Q137"/>
  <c r="Q147"/>
  <c r="Q132"/>
  <c r="K157"/>
  <c r="BE157"/>
  <c r="K134"/>
  <c r="BE134"/>
  <c i="3" r="Q264"/>
  <c r="R207"/>
  <c r="Q315"/>
  <c r="Q199"/>
  <c r="Q287"/>
  <c r="R199"/>
  <c r="Q284"/>
  <c r="Q217"/>
  <c r="R147"/>
  <c r="Q278"/>
  <c r="Q195"/>
  <c r="Q127"/>
  <c r="Q161"/>
  <c r="BK287"/>
  <c r="BK212"/>
  <c r="K246"/>
  <c r="BE246"/>
  <c r="BK182"/>
  <c r="K137"/>
  <c r="BE137"/>
  <c r="BK153"/>
  <c i="4" r="R133"/>
  <c r="R141"/>
  <c r="Q129"/>
  <c r="K137"/>
  <c r="BE137"/>
  <c i="5" r="Q618"/>
  <c r="R520"/>
  <c r="R467"/>
  <c r="Q336"/>
  <c r="Q199"/>
  <c r="Q154"/>
  <c r="Q724"/>
  <c r="Q664"/>
  <c r="R549"/>
  <c r="Q495"/>
  <c r="Q408"/>
  <c r="Q355"/>
  <c r="Q315"/>
  <c r="R236"/>
  <c r="R150"/>
  <c r="Q731"/>
  <c r="Q681"/>
  <c r="R623"/>
  <c r="R576"/>
  <c r="Q525"/>
  <c r="R443"/>
  <c r="Q380"/>
  <c r="Q327"/>
  <c r="R262"/>
  <c r="R230"/>
  <c r="Q164"/>
  <c r="R728"/>
  <c r="R678"/>
  <c r="R634"/>
  <c r="Q587"/>
  <c r="Q479"/>
  <c r="R322"/>
  <c r="Q287"/>
  <c r="Q251"/>
  <c r="R188"/>
  <c r="R708"/>
  <c r="Q647"/>
  <c r="R560"/>
  <c r="Q509"/>
  <c r="Q484"/>
  <c r="Q433"/>
  <c r="Q358"/>
  <c r="Q331"/>
  <c r="R283"/>
  <c r="Q208"/>
  <c r="Q136"/>
  <c r="Q660"/>
  <c r="R579"/>
  <c r="Q515"/>
  <c r="Q448"/>
  <c r="BK746"/>
  <c r="K664"/>
  <c r="BE664"/>
  <c r="BK576"/>
  <c r="BK453"/>
  <c r="BK203"/>
  <c r="BK136"/>
  <c r="BK728"/>
  <c r="K587"/>
  <c r="BE587"/>
  <c r="BK523"/>
  <c r="BK336"/>
  <c r="K240"/>
  <c r="BE240"/>
  <c r="K154"/>
  <c r="BE154"/>
  <c r="K599"/>
  <c r="BE599"/>
  <c r="K470"/>
  <c r="BE470"/>
  <c r="K341"/>
  <c r="BE341"/>
  <c r="K159"/>
  <c r="BE159"/>
  <c r="BK544"/>
  <c r="K355"/>
  <c r="BE355"/>
  <c r="K254"/>
  <c r="BE254"/>
  <c r="BK693"/>
  <c r="K549"/>
  <c r="BE549"/>
  <c r="K403"/>
  <c r="BE403"/>
  <c r="K224"/>
  <c r="BE224"/>
  <c r="BK132"/>
  <c r="BK463"/>
  <c r="K272"/>
  <c r="BE272"/>
  <c i="6" r="Q337"/>
  <c r="R283"/>
  <c r="R265"/>
  <c r="Q187"/>
  <c r="R368"/>
  <c r="R325"/>
  <c r="R298"/>
  <c r="Q253"/>
  <c r="Q220"/>
  <c r="R192"/>
  <c r="R156"/>
  <c r="Q362"/>
  <c r="Q331"/>
  <c r="Q298"/>
  <c r="R220"/>
  <c r="Q192"/>
  <c r="R362"/>
  <c r="Q334"/>
  <c r="R253"/>
  <c r="Q218"/>
  <c r="R176"/>
  <c r="R145"/>
  <c r="R244"/>
  <c r="R185"/>
  <c r="Q375"/>
  <c r="R342"/>
  <c r="Q325"/>
  <c r="R274"/>
  <c r="R224"/>
  <c r="BK365"/>
  <c r="BK227"/>
  <c r="BK181"/>
  <c r="BK215"/>
  <c r="K347"/>
  <c r="BE347"/>
  <c r="K247"/>
  <c r="BE247"/>
  <c r="K142"/>
  <c r="BE142"/>
  <c r="BK203"/>
  <c r="K353"/>
  <c r="BE353"/>
  <c r="BK265"/>
  <c r="K189"/>
  <c r="BE189"/>
  <c i="7" r="Q131"/>
  <c r="R125"/>
  <c r="K125"/>
  <c r="BE125"/>
  <c i="2" r="Q173"/>
  <c r="R140"/>
  <c r="Q124"/>
  <c r="Q152"/>
  <c r="R160"/>
  <c r="R134"/>
  <c r="K152"/>
  <c r="BE152"/>
  <c r="BK147"/>
  <c i="3" r="Q246"/>
  <c r="Q165"/>
  <c r="Q311"/>
  <c r="R182"/>
  <c r="R315"/>
  <c r="R220"/>
  <c r="Q303"/>
  <c r="Q228"/>
  <c r="R157"/>
  <c r="Q252"/>
  <c r="Q174"/>
  <c r="R330"/>
  <c r="Q182"/>
  <c r="K311"/>
  <c r="BE311"/>
  <c r="BK220"/>
  <c r="K278"/>
  <c r="BE278"/>
  <c r="K252"/>
  <c r="BE252"/>
  <c r="BK207"/>
  <c r="BK147"/>
  <c r="BK161"/>
  <c i="4" r="Q145"/>
  <c r="R145"/>
  <c r="Q121"/>
  <c r="BK149"/>
  <c i="5" r="Q641"/>
  <c r="R592"/>
  <c r="R539"/>
  <c r="R495"/>
  <c r="Q398"/>
  <c r="Q258"/>
  <c r="Q193"/>
  <c r="R136"/>
  <c r="Q708"/>
  <c r="Q602"/>
  <c r="Q520"/>
  <c r="R438"/>
  <c r="R369"/>
  <c r="R347"/>
  <c r="Q274"/>
  <c r="R247"/>
  <c r="R175"/>
  <c r="Q749"/>
  <c r="R705"/>
  <c r="R643"/>
  <c r="R602"/>
  <c r="Q571"/>
  <c r="Q539"/>
  <c r="Q463"/>
  <c r="Q392"/>
  <c r="BK355"/>
  <c r="R287"/>
  <c r="Q247"/>
  <c r="Q203"/>
  <c r="R159"/>
  <c r="R724"/>
  <c r="R660"/>
  <c r="Q625"/>
  <c r="R528"/>
  <c r="R415"/>
  <c r="Q301"/>
  <c r="R212"/>
  <c r="R743"/>
  <c r="R702"/>
  <c r="R629"/>
  <c r="Q549"/>
  <c r="R499"/>
  <c r="Q453"/>
  <c r="R366"/>
  <c r="R315"/>
  <c r="Q212"/>
  <c r="Q172"/>
  <c r="Q699"/>
  <c r="R611"/>
  <c r="Q563"/>
  <c r="R509"/>
  <c r="Q423"/>
  <c r="BK743"/>
  <c r="K702"/>
  <c r="BE702"/>
  <c r="BK618"/>
  <c r="K479"/>
  <c r="BE479"/>
  <c r="BK362"/>
  <c r="BK164"/>
  <c r="BK629"/>
  <c r="K528"/>
  <c r="BE528"/>
  <c r="K387"/>
  <c r="BE387"/>
  <c r="BK327"/>
  <c r="K212"/>
  <c r="BE212"/>
  <c r="BK699"/>
  <c r="K525"/>
  <c r="BE525"/>
  <c r="BK369"/>
  <c r="K188"/>
  <c r="BE188"/>
  <c r="K625"/>
  <c r="BE625"/>
  <c r="BK408"/>
  <c r="K236"/>
  <c r="BE236"/>
  <c r="K669"/>
  <c r="BE669"/>
  <c r="BK595"/>
  <c r="K539"/>
  <c r="BE539"/>
  <c r="BK375"/>
  <c r="K258"/>
  <c r="BE258"/>
  <c r="BK708"/>
  <c r="BK456"/>
  <c r="K266"/>
  <c r="BE266"/>
  <c i="6" r="R379"/>
  <c r="R344"/>
  <c r="R307"/>
  <c r="Q259"/>
  <c r="R189"/>
  <c r="Q379"/>
  <c r="Q344"/>
  <c r="Q295"/>
  <c r="R250"/>
  <c r="R206"/>
  <c r="Q185"/>
  <c r="Q142"/>
  <c r="Q350"/>
  <c r="Q304"/>
  <c r="Q280"/>
  <c r="R215"/>
  <c r="Q179"/>
  <c r="Q134"/>
  <c r="R339"/>
  <c r="R271"/>
  <c r="R209"/>
  <c r="Q165"/>
  <c r="Q256"/>
  <c r="Q229"/>
  <c r="Q173"/>
  <c r="R356"/>
  <c r="R292"/>
  <c r="Q244"/>
  <c r="Q145"/>
  <c r="K356"/>
  <c r="BE356"/>
  <c r="K237"/>
  <c r="BE237"/>
  <c r="K153"/>
  <c r="BE153"/>
  <c r="K253"/>
  <c r="BE253"/>
  <c r="K368"/>
  <c r="BE368"/>
  <c r="BK268"/>
  <c r="K224"/>
  <c r="BE224"/>
  <c r="K328"/>
  <c r="BE328"/>
  <c r="K195"/>
  <c r="BE195"/>
  <c r="K334"/>
  <c r="BE334"/>
  <c r="BK209"/>
  <c i="7" r="Q144"/>
  <c r="Q141"/>
  <c r="K141"/>
  <c r="BE141"/>
  <c i="2" r="R164"/>
  <c r="R137"/>
  <c r="R168"/>
  <c r="Q143"/>
  <c r="Q164"/>
  <c r="Q140"/>
  <c r="BK164"/>
  <c r="K160"/>
  <c r="BE160"/>
  <c i="3" r="Q273"/>
  <c r="Q220"/>
  <c r="R137"/>
  <c r="R273"/>
  <c r="R174"/>
  <c r="R290"/>
  <c r="Q178"/>
  <c r="R264"/>
  <c r="R178"/>
  <c r="Q281"/>
  <c r="Q212"/>
  <c r="R127"/>
  <c r="R217"/>
  <c r="R131"/>
  <c r="BK284"/>
  <c r="BK334"/>
  <c r="BK264"/>
  <c r="K237"/>
  <c r="BE237"/>
  <c r="K165"/>
  <c r="BE165"/>
  <c r="BK178"/>
  <c r="K131"/>
  <c r="BE131"/>
  <c i="4" r="R121"/>
  <c r="Q133"/>
  <c r="K141"/>
  <c r="BE141"/>
  <c r="K145"/>
  <c r="BE145"/>
  <c i="5" r="Q637"/>
  <c r="Q579"/>
  <c r="R525"/>
  <c r="R428"/>
  <c r="R327"/>
  <c r="Q240"/>
  <c r="R164"/>
  <c r="R731"/>
  <c r="Q655"/>
  <c r="R571"/>
  <c r="R518"/>
  <c r="R433"/>
  <c r="Q375"/>
  <c r="Q341"/>
  <c r="R272"/>
  <c r="Q216"/>
  <c r="Q159"/>
  <c r="Q717"/>
  <c r="R651"/>
  <c r="Q599"/>
  <c r="R563"/>
  <c r="R515"/>
  <c r="R453"/>
  <c r="Q366"/>
  <c r="Q322"/>
  <c r="R251"/>
  <c r="R199"/>
  <c r="R154"/>
  <c r="R693"/>
  <c r="Q651"/>
  <c r="Q606"/>
  <c r="Q518"/>
  <c r="Q362"/>
  <c r="R279"/>
  <c r="Q262"/>
  <c r="Q150"/>
  <c r="Q705"/>
  <c r="R618"/>
  <c r="R502"/>
  <c r="R470"/>
  <c r="Q443"/>
  <c r="R392"/>
  <c r="R352"/>
  <c r="R301"/>
  <c r="Q230"/>
  <c r="Q175"/>
  <c r="Q678"/>
  <c r="R599"/>
  <c r="Q560"/>
  <c r="Q502"/>
  <c r="Q369"/>
  <c r="BK705"/>
  <c r="BK655"/>
  <c r="K495"/>
  <c r="BE495"/>
  <c r="BK428"/>
  <c r="K291"/>
  <c r="BE291"/>
  <c r="BK749"/>
  <c r="BK637"/>
  <c r="BK568"/>
  <c r="K512"/>
  <c r="BE512"/>
  <c r="BK358"/>
  <c r="K301"/>
  <c r="BE301"/>
  <c r="K220"/>
  <c r="BE220"/>
  <c r="K714"/>
  <c r="BE714"/>
  <c r="BK592"/>
  <c r="BK509"/>
  <c r="BK287"/>
  <c r="BK150"/>
  <c r="BK484"/>
  <c r="K366"/>
  <c r="BE366"/>
  <c r="K216"/>
  <c r="BE216"/>
  <c r="BK643"/>
  <c r="K571"/>
  <c r="BE571"/>
  <c r="BK443"/>
  <c r="K279"/>
  <c r="BE279"/>
  <c r="K193"/>
  <c r="BE193"/>
  <c r="BK502"/>
  <c r="BK322"/>
  <c i="6" r="R375"/>
  <c r="Q353"/>
  <c r="R277"/>
  <c r="Q209"/>
  <c r="Q148"/>
  <c r="R353"/>
  <c r="Q313"/>
  <c r="Q283"/>
  <c r="R237"/>
  <c r="Q200"/>
  <c r="R165"/>
  <c r="R139"/>
  <c r="Q328"/>
  <c r="Q301"/>
  <c r="Q262"/>
  <c r="Q206"/>
  <c r="Q167"/>
  <c r="Q356"/>
  <c r="Q307"/>
  <c r="Q237"/>
  <c r="Q195"/>
  <c r="Q170"/>
  <c r="R137"/>
  <c r="Q212"/>
  <c r="Q371"/>
  <c r="R337"/>
  <c r="Q316"/>
  <c r="Q277"/>
  <c r="R229"/>
  <c r="R134"/>
  <c r="BK256"/>
  <c r="BK220"/>
  <c r="K165"/>
  <c r="BE165"/>
  <c r="BK289"/>
  <c r="K173"/>
  <c r="BE173"/>
  <c r="K277"/>
  <c r="BE277"/>
  <c r="K148"/>
  <c r="BE148"/>
  <c r="K259"/>
  <c r="BE259"/>
  <c r="BK139"/>
  <c r="K298"/>
  <c r="BE298"/>
  <c r="BK198"/>
  <c i="7" r="Q138"/>
  <c r="R138"/>
  <c i="2" r="R147"/>
  <c r="R128"/>
  <c r="Q128"/>
  <c r="R143"/>
  <c r="K173"/>
  <c r="BE173"/>
  <c r="BK140"/>
  <c r="K137"/>
  <c r="BE137"/>
  <c i="3" r="R287"/>
  <c r="Q191"/>
  <c r="Q334"/>
  <c r="R232"/>
  <c r="R334"/>
  <c r="R223"/>
  <c r="R311"/>
  <c r="Q232"/>
  <c r="R165"/>
  <c r="R256"/>
  <c r="Q223"/>
  <c r="Q147"/>
  <c r="R186"/>
  <c r="BK315"/>
  <c r="BK223"/>
  <c r="K281"/>
  <c r="BE281"/>
  <c r="BK256"/>
  <c r="BK232"/>
  <c r="BK174"/>
  <c r="K157"/>
  <c r="BE157"/>
  <c r="BK127"/>
  <c i="4" r="Q125"/>
  <c r="Q141"/>
  <c r="K125"/>
  <c r="BE125"/>
  <c r="BK133"/>
  <c i="5" r="Q584"/>
  <c r="Q528"/>
  <c r="R456"/>
  <c r="Q279"/>
  <c r="Q196"/>
  <c r="R140"/>
  <c r="Q714"/>
  <c r="R641"/>
  <c r="R534"/>
  <c r="R479"/>
  <c r="Q403"/>
  <c r="R358"/>
  <c r="R331"/>
  <c r="R268"/>
  <c r="R172"/>
  <c r="Q740"/>
  <c r="R699"/>
  <c r="R631"/>
  <c r="Q592"/>
  <c r="R556"/>
  <c r="Q470"/>
  <c r="Q419"/>
  <c r="Q352"/>
  <c r="Q283"/>
  <c r="R244"/>
  <c r="BK193"/>
  <c r="R749"/>
  <c r="R721"/>
  <c r="Q643"/>
  <c r="Q546"/>
  <c r="Q428"/>
  <c r="R296"/>
  <c r="R274"/>
  <c r="R193"/>
  <c r="Q721"/>
  <c r="R664"/>
  <c r="Q556"/>
  <c r="Q489"/>
  <c r="R448"/>
  <c r="R387"/>
  <c r="R341"/>
  <c r="Q291"/>
  <c r="R216"/>
  <c r="Q145"/>
  <c r="Q693"/>
  <c r="Q595"/>
  <c r="K584"/>
  <c r="BE584"/>
  <c r="BK398"/>
  <c r="K308"/>
  <c r="BE308"/>
  <c r="BK717"/>
  <c r="K556"/>
  <c r="BE556"/>
  <c r="BK423"/>
  <c r="BK296"/>
  <c r="BK660"/>
  <c r="K602"/>
  <c r="BE602"/>
  <c r="K518"/>
  <c r="BE518"/>
  <c r="BK344"/>
  <c r="K168"/>
  <c r="BE168"/>
  <c r="BK534"/>
  <c r="K352"/>
  <c r="BE352"/>
  <c r="BK247"/>
  <c i="6" r="Q368"/>
  <c r="R313"/>
  <c r="Q289"/>
  <c r="R200"/>
  <c r="R167"/>
  <c r="Q342"/>
  <c r="R262"/>
  <c r="R212"/>
  <c r="Q183"/>
  <c r="Q137"/>
  <c r="R322"/>
  <c r="R289"/>
  <c r="Q232"/>
  <c r="Q189"/>
  <c r="R371"/>
  <c r="R328"/>
  <c r="Q250"/>
  <c r="R183"/>
  <c r="R162"/>
  <c r="R286"/>
  <c r="Q227"/>
  <c r="R159"/>
  <c r="R347"/>
  <c r="R331"/>
  <c r="Q271"/>
  <c r="Q203"/>
  <c r="K316"/>
  <c r="BE316"/>
  <c r="K200"/>
  <c r="BE200"/>
  <c r="BK358"/>
  <c r="K244"/>
  <c r="BE244"/>
  <c r="K167"/>
  <c r="BE167"/>
  <c r="K325"/>
  <c r="BE325"/>
  <c r="BK234"/>
  <c r="BK337"/>
  <c r="K176"/>
  <c r="BE176"/>
  <c r="K342"/>
  <c r="BE342"/>
  <c r="K229"/>
  <c r="BE229"/>
  <c r="K162"/>
  <c r="BE162"/>
  <c i="7" r="Q125"/>
  <c r="R131"/>
  <c r="BK131"/>
  <c i="2" r="Q160"/>
  <c r="Q134"/>
  <c r="R173"/>
  <c i="1" r="AU94"/>
  <c i="2" r="K124"/>
  <c r="BE124"/>
  <c r="K143"/>
  <c r="BE143"/>
  <c i="3" r="R268"/>
  <c r="R212"/>
  <c r="R141"/>
  <c r="Q256"/>
  <c r="Q131"/>
  <c r="R252"/>
  <c r="R191"/>
  <c r="Q290"/>
  <c r="Q186"/>
  <c r="Q330"/>
  <c r="R246"/>
  <c r="Q207"/>
  <c r="Q137"/>
  <c r="Q237"/>
  <c r="Q153"/>
  <c r="BK290"/>
  <c r="K217"/>
  <c r="BE217"/>
  <c r="BK273"/>
  <c r="K199"/>
  <c r="BE199"/>
  <c r="K141"/>
  <c r="BE141"/>
  <c r="K186"/>
  <c r="BE186"/>
  <c i="4" r="R149"/>
  <c r="Q137"/>
  <c r="R125"/>
  <c r="K121"/>
  <c r="BE121"/>
  <c i="5" r="Q702"/>
  <c r="Q623"/>
  <c r="Q544"/>
  <c r="R489"/>
  <c r="R408"/>
  <c r="Q268"/>
  <c r="Q244"/>
  <c r="R184"/>
  <c r="R746"/>
  <c r="R669"/>
  <c r="R606"/>
  <c r="Q523"/>
  <c r="Q467"/>
  <c r="R380"/>
  <c r="R355"/>
  <c r="R258"/>
  <c r="R208"/>
  <c r="Q168"/>
  <c r="R132"/>
  <c r="Q690"/>
  <c r="R595"/>
  <c r="R568"/>
  <c r="Q499"/>
  <c r="Q438"/>
  <c r="R375"/>
  <c r="R336"/>
  <c r="R266"/>
  <c r="R240"/>
  <c r="Q188"/>
  <c r="R740"/>
  <c r="R655"/>
  <c r="Q576"/>
  <c r="R484"/>
  <c r="R403"/>
  <c r="R291"/>
  <c r="Q272"/>
  <c r="R196"/>
  <c r="R714"/>
  <c r="R637"/>
  <c r="Q534"/>
  <c r="Q460"/>
  <c r="R419"/>
  <c r="Q347"/>
  <c r="Q236"/>
  <c r="Q184"/>
  <c r="Q132"/>
  <c r="R647"/>
  <c r="Q568"/>
  <c r="R530"/>
  <c r="R460"/>
  <c r="BK721"/>
  <c r="BK641"/>
  <c r="K520"/>
  <c r="BE520"/>
  <c r="BK460"/>
  <c r="BK251"/>
  <c r="K145"/>
  <c r="BE145"/>
  <c r="K681"/>
  <c r="BE681"/>
  <c r="K551"/>
  <c r="BE551"/>
  <c r="BK448"/>
  <c r="K244"/>
  <c r="BE244"/>
  <c r="BK724"/>
  <c r="K530"/>
  <c r="BE530"/>
  <c r="BK489"/>
  <c r="K199"/>
  <c r="BE199"/>
  <c r="K631"/>
  <c r="BE631"/>
  <c r="K438"/>
  <c r="BE438"/>
  <c r="BK331"/>
  <c r="K184"/>
  <c r="BE184"/>
  <c r="K634"/>
  <c r="BE634"/>
  <c r="BK579"/>
  <c r="K499"/>
  <c r="BE499"/>
  <c r="K315"/>
  <c r="BE315"/>
  <c r="BK208"/>
  <c r="BK678"/>
  <c r="K392"/>
  <c r="BE392"/>
  <c r="BK181"/>
  <c i="6" r="R358"/>
  <c r="R310"/>
  <c r="Q274"/>
  <c r="Q224"/>
  <c r="R170"/>
  <c r="Q360"/>
  <c r="R301"/>
  <c r="R256"/>
  <c r="Q215"/>
  <c r="R187"/>
  <c r="R153"/>
  <c r="Q358"/>
  <c r="Q310"/>
  <c r="R295"/>
  <c r="R247"/>
  <c r="Q198"/>
  <c r="R148"/>
  <c r="Q347"/>
  <c r="Q268"/>
  <c r="R232"/>
  <c r="Q181"/>
  <c r="Q153"/>
  <c r="Q240"/>
  <c r="Q162"/>
  <c r="Q365"/>
  <c r="R334"/>
  <c r="Q286"/>
  <c r="R240"/>
  <c r="R181"/>
  <c r="BK379"/>
  <c r="BK170"/>
  <c r="K159"/>
  <c r="BE159"/>
  <c r="BK145"/>
  <c r="BK137"/>
  <c r="K375"/>
  <c r="BE375"/>
  <c r="BK362"/>
  <c r="BK350"/>
  <c r="K339"/>
  <c r="BE339"/>
  <c r="K322"/>
  <c r="BE322"/>
  <c r="K313"/>
  <c r="BE313"/>
  <c r="K307"/>
  <c r="BE307"/>
  <c r="K301"/>
  <c r="BE301"/>
  <c r="K295"/>
  <c r="BE295"/>
  <c r="BK292"/>
  <c r="BK280"/>
  <c r="K271"/>
  <c r="BE271"/>
  <c r="K250"/>
  <c r="BE250"/>
  <c r="BK232"/>
  <c r="K192"/>
  <c r="BE192"/>
  <c r="K134"/>
  <c r="BE134"/>
  <c r="BK319"/>
  <c r="BK187"/>
  <c r="K331"/>
  <c r="BE331"/>
  <c r="K262"/>
  <c r="BE262"/>
  <c r="K179"/>
  <c r="BE179"/>
  <c r="K212"/>
  <c r="BE212"/>
  <c r="K371"/>
  <c r="BE371"/>
  <c r="BK286"/>
  <c i="7" r="R141"/>
  <c r="R144"/>
  <c r="K138"/>
  <c r="BE138"/>
  <c l="1" r="T123"/>
  <c i="2" r="X123"/>
  <c r="V156"/>
  <c i="3" r="T277"/>
  <c r="Q329"/>
  <c r="I104"/>
  <c i="4" r="T120"/>
  <c r="T119"/>
  <c r="T118"/>
  <c i="1" r="AW97"/>
  <c i="5" r="V131"/>
  <c r="R202"/>
  <c r="J99"/>
  <c r="Q261"/>
  <c r="I100"/>
  <c r="T346"/>
  <c r="T414"/>
  <c r="X538"/>
  <c r="X668"/>
  <c r="X667"/>
  <c i="2" r="R123"/>
  <c r="J98"/>
  <c r="Q156"/>
  <c r="I100"/>
  <c i="3" r="R126"/>
  <c r="J98"/>
  <c r="X216"/>
  <c r="R227"/>
  <c r="J101"/>
  <c r="X277"/>
  <c r="V329"/>
  <c r="V328"/>
  <c i="4" r="Q120"/>
  <c r="Q119"/>
  <c r="Q118"/>
  <c r="I96"/>
  <c r="K30"/>
  <c i="1" r="AS97"/>
  <c i="5" r="R131"/>
  <c r="X202"/>
  <c r="T261"/>
  <c r="R346"/>
  <c r="J101"/>
  <c r="V478"/>
  <c r="T494"/>
  <c r="V538"/>
  <c r="T668"/>
  <c r="T667"/>
  <c i="6" r="T133"/>
  <c r="Q133"/>
  <c r="X141"/>
  <c r="T152"/>
  <c r="T151"/>
  <c r="V223"/>
  <c r="X243"/>
  <c i="3" r="Q126"/>
  <c r="Q216"/>
  <c r="I100"/>
  <c r="X227"/>
  <c r="X329"/>
  <c r="X328"/>
  <c i="4" r="X120"/>
  <c r="X119"/>
  <c r="X118"/>
  <c i="5" r="T131"/>
  <c r="V202"/>
  <c r="R261"/>
  <c r="J100"/>
  <c r="X346"/>
  <c r="X414"/>
  <c r="X478"/>
  <c r="V494"/>
  <c r="V668"/>
  <c r="V667"/>
  <c i="6" r="R133"/>
  <c r="Q141"/>
  <c r="I100"/>
  <c r="V152"/>
  <c r="V151"/>
  <c r="X223"/>
  <c r="X222"/>
  <c r="Q243"/>
  <c r="I106"/>
  <c i="2" r="Q123"/>
  <c r="I98"/>
  <c r="R156"/>
  <c r="J100"/>
  <c i="3" r="T126"/>
  <c r="T216"/>
  <c r="V216"/>
  <c r="Q227"/>
  <c r="I101"/>
  <c r="Q277"/>
  <c r="I102"/>
  <c r="BK329"/>
  <c r="K329"/>
  <c r="K104"/>
  <c i="4" r="R120"/>
  <c r="J98"/>
  <c i="5" r="X131"/>
  <c r="T202"/>
  <c r="X261"/>
  <c r="Q346"/>
  <c r="I101"/>
  <c r="V414"/>
  <c r="R478"/>
  <c r="J103"/>
  <c r="Q494"/>
  <c r="I104"/>
  <c r="Q538"/>
  <c r="I105"/>
  <c r="Q668"/>
  <c r="Q667"/>
  <c r="I107"/>
  <c i="6" r="X133"/>
  <c r="X131"/>
  <c r="T141"/>
  <c r="Q152"/>
  <c r="Q151"/>
  <c r="I101"/>
  <c r="T223"/>
  <c r="T243"/>
  <c i="7" r="X140"/>
  <c r="X136"/>
  <c r="X122"/>
  <c i="2" r="T123"/>
  <c r="X156"/>
  <c i="3" r="X126"/>
  <c r="X125"/>
  <c r="X124"/>
  <c r="R216"/>
  <c r="J100"/>
  <c r="T227"/>
  <c r="V277"/>
  <c r="R329"/>
  <c r="R328"/>
  <c r="J103"/>
  <c i="4" r="V120"/>
  <c r="V119"/>
  <c r="V118"/>
  <c i="5" r="Q202"/>
  <c r="I99"/>
  <c r="V346"/>
  <c r="R414"/>
  <c r="J102"/>
  <c r="T478"/>
  <c r="X494"/>
  <c r="R538"/>
  <c r="J105"/>
  <c i="6" r="V133"/>
  <c r="V141"/>
  <c r="X152"/>
  <c r="X151"/>
  <c r="Q223"/>
  <c r="V243"/>
  <c i="7" r="T140"/>
  <c r="T136"/>
  <c r="Q140"/>
  <c r="I102"/>
  <c i="2" r="V123"/>
  <c r="V122"/>
  <c r="V121"/>
  <c r="T156"/>
  <c i="3" r="V126"/>
  <c r="V125"/>
  <c r="V124"/>
  <c r="V227"/>
  <c r="R277"/>
  <c r="J102"/>
  <c r="T329"/>
  <c r="T328"/>
  <c i="5" r="Q131"/>
  <c r="V261"/>
  <c r="Q414"/>
  <c r="I102"/>
  <c r="Q478"/>
  <c r="I103"/>
  <c r="R494"/>
  <c r="J104"/>
  <c r="T538"/>
  <c r="R668"/>
  <c r="R667"/>
  <c r="J107"/>
  <c i="6" r="R141"/>
  <c r="J100"/>
  <c r="R152"/>
  <c r="J102"/>
  <c r="R223"/>
  <c r="R243"/>
  <c r="J106"/>
  <c i="7" r="V140"/>
  <c r="V136"/>
  <c r="V122"/>
  <c r="R140"/>
  <c r="J102"/>
  <c i="2" r="R151"/>
  <c r="J99"/>
  <c i="6" r="R374"/>
  <c r="J107"/>
  <c r="R378"/>
  <c r="J108"/>
  <c i="3" r="R211"/>
  <c r="J99"/>
  <c i="6" r="Q378"/>
  <c r="I108"/>
  <c i="2" r="Q151"/>
  <c r="I99"/>
  <c r="R172"/>
  <c r="J101"/>
  <c i="3" r="BK211"/>
  <c r="K211"/>
  <c r="K99"/>
  <c i="5" r="Q663"/>
  <c r="I106"/>
  <c i="6" r="R239"/>
  <c r="J105"/>
  <c r="Q374"/>
  <c r="I107"/>
  <c i="7" r="Q124"/>
  <c r="I98"/>
  <c r="Q130"/>
  <c r="I99"/>
  <c r="Q137"/>
  <c r="Q136"/>
  <c r="I100"/>
  <c i="2" r="Q172"/>
  <c r="I101"/>
  <c i="3" r="Q211"/>
  <c r="I99"/>
  <c i="5" r="R663"/>
  <c r="J106"/>
  <c i="6" r="BK378"/>
  <c r="K378"/>
  <c r="K108"/>
  <c i="7" r="R124"/>
  <c r="R130"/>
  <c r="J99"/>
  <c i="6" r="Q239"/>
  <c r="I105"/>
  <c i="7" r="BK130"/>
  <c r="K130"/>
  <c r="K99"/>
  <c r="R137"/>
  <c r="R136"/>
  <c r="J100"/>
  <c r="J89"/>
  <c r="E112"/>
  <c r="F92"/>
  <c r="J119"/>
  <c i="6" r="J126"/>
  <c r="J92"/>
  <c r="J124"/>
  <c r="F92"/>
  <c r="E85"/>
  <c i="5" r="BE362"/>
  <c r="F92"/>
  <c r="E119"/>
  <c r="J126"/>
  <c r="J89"/>
  <c i="4" r="J89"/>
  <c r="J115"/>
  <c r="E108"/>
  <c r="F92"/>
  <c i="3" r="E85"/>
  <c r="J89"/>
  <c r="F92"/>
  <c r="J121"/>
  <c i="2" r="J89"/>
  <c r="F92"/>
  <c r="E111"/>
  <c r="J92"/>
  <c i="5" r="F38"/>
  <c i="1" r="BE98"/>
  <c i="5" r="K203"/>
  <c r="BE203"/>
  <c i="6" r="K218"/>
  <c r="BE218"/>
  <c r="BK277"/>
  <c r="BK142"/>
  <c r="BK301"/>
  <c r="BK322"/>
  <c r="BK262"/>
  <c r="BK298"/>
  <c r="K209"/>
  <c r="BE209"/>
  <c r="BK295"/>
  <c r="BK212"/>
  <c r="K358"/>
  <c r="BE358"/>
  <c r="K215"/>
  <c r="BE215"/>
  <c r="K280"/>
  <c r="BE280"/>
  <c r="BK356"/>
  <c r="BK173"/>
  <c r="BK271"/>
  <c r="BK162"/>
  <c r="K337"/>
  <c r="BE337"/>
  <c r="K137"/>
  <c r="BE137"/>
  <c r="K139"/>
  <c r="BE139"/>
  <c r="K145"/>
  <c r="BE145"/>
  <c r="K181"/>
  <c r="BE181"/>
  <c r="K183"/>
  <c r="BE183"/>
  <c r="K187"/>
  <c r="BE187"/>
  <c r="BK192"/>
  <c r="BK195"/>
  <c r="K203"/>
  <c r="BE203"/>
  <c r="BK224"/>
  <c r="BK229"/>
  <c r="K232"/>
  <c r="BE232"/>
  <c r="BK244"/>
  <c r="K256"/>
  <c r="BE256"/>
  <c r="K268"/>
  <c r="BE268"/>
  <c r="K292"/>
  <c r="BE292"/>
  <c r="BK307"/>
  <c r="K319"/>
  <c r="BE319"/>
  <c r="BK328"/>
  <c r="BK339"/>
  <c r="BK342"/>
  <c r="BK344"/>
  <c r="BK347"/>
  <c r="BK353"/>
  <c r="K360"/>
  <c r="BE360"/>
  <c r="K362"/>
  <c r="BE362"/>
  <c r="BK368"/>
  <c r="BK185"/>
  <c r="BK253"/>
  <c i="7" r="K144"/>
  <c r="BE144"/>
  <c r="F39"/>
  <c i="1" r="BF100"/>
  <c i="2" r="F39"/>
  <c i="1" r="BF95"/>
  <c i="2" r="K168"/>
  <c r="BE168"/>
  <c i="3" r="F36"/>
  <c i="1" r="BC96"/>
  <c i="3" r="K287"/>
  <c r="BE287"/>
  <c r="K153"/>
  <c r="BE153"/>
  <c r="BK141"/>
  <c r="K264"/>
  <c r="BE264"/>
  <c r="K161"/>
  <c r="BE161"/>
  <c r="K334"/>
  <c r="BE334"/>
  <c i="4" r="K133"/>
  <c r="BE133"/>
  <c r="K129"/>
  <c r="BE129"/>
  <c r="BK137"/>
  <c r="BK125"/>
  <c r="BK121"/>
  <c r="BK141"/>
  <c r="F38"/>
  <c i="1" r="BE97"/>
  <c i="5" r="K344"/>
  <c r="BE344"/>
  <c r="K544"/>
  <c r="BE544"/>
  <c r="K743"/>
  <c r="BE743"/>
  <c r="BK341"/>
  <c r="BK731"/>
  <c r="K484"/>
  <c r="BE484"/>
  <c r="BK740"/>
  <c r="F37"/>
  <c i="1" r="BD98"/>
  <c i="5" r="BK495"/>
  <c r="K595"/>
  <c r="BE595"/>
  <c r="K423"/>
  <c r="BE423"/>
  <c i="6" r="BK176"/>
  <c r="BK148"/>
  <c r="BK159"/>
  <c r="BK237"/>
  <c r="BK283"/>
  <c r="K286"/>
  <c r="BE286"/>
  <c r="K206"/>
  <c r="BE206"/>
  <c r="K170"/>
  <c r="BE170"/>
  <c r="BK313"/>
  <c r="BK200"/>
  <c r="K265"/>
  <c r="BE265"/>
  <c r="BK316"/>
  <c r="BK304"/>
  <c r="F39"/>
  <c i="1" r="BF99"/>
  <c i="6" r="BK189"/>
  <c r="K198"/>
  <c r="BE198"/>
  <c i="7" r="F38"/>
  <c i="1" r="BE100"/>
  <c i="2" r="BK134"/>
  <c r="BK160"/>
  <c r="BK132"/>
  <c r="BK173"/>
  <c r="BK172"/>
  <c r="K172"/>
  <c r="K101"/>
  <c r="BK143"/>
  <c r="K164"/>
  <c r="BE164"/>
  <c r="BK124"/>
  <c r="F36"/>
  <c i="1" r="BC95"/>
  <c i="3" r="BK195"/>
  <c r="K268"/>
  <c r="BE268"/>
  <c r="F37"/>
  <c i="1" r="BD96"/>
  <c i="3" r="K273"/>
  <c r="BE273"/>
  <c r="K256"/>
  <c r="BE256"/>
  <c r="K223"/>
  <c r="BE223"/>
  <c r="K127"/>
  <c r="BE127"/>
  <c r="BK199"/>
  <c r="K315"/>
  <c r="BE315"/>
  <c r="K182"/>
  <c r="BE182"/>
  <c i="4" r="K149"/>
  <c r="BE149"/>
  <c r="F36"/>
  <c i="1" r="BC97"/>
  <c i="5" r="K560"/>
  <c r="BE560"/>
  <c r="K296"/>
  <c r="BE296"/>
  <c r="BK279"/>
  <c r="BK631"/>
  <c r="K699"/>
  <c r="BE699"/>
  <c r="K181"/>
  <c r="BE181"/>
  <c r="BK530"/>
  <c r="K322"/>
  <c r="BE322"/>
  <c r="BK230"/>
  <c r="K641"/>
  <c r="BE641"/>
  <c r="BK145"/>
  <c r="BK301"/>
  <c r="K717"/>
  <c r="BE717"/>
  <c r="BK308"/>
  <c r="K746"/>
  <c r="BE746"/>
  <c r="BK669"/>
  <c r="BK184"/>
  <c r="BK515"/>
  <c r="K749"/>
  <c r="BE749"/>
  <c r="K428"/>
  <c r="BE428"/>
  <c r="K655"/>
  <c r="BE655"/>
  <c r="F39"/>
  <c i="1" r="BF98"/>
  <c i="5" r="K509"/>
  <c r="BE509"/>
  <c r="K568"/>
  <c r="BE568"/>
  <c r="K347"/>
  <c r="BE347"/>
  <c i="6" r="K310"/>
  <c r="BE310"/>
  <c r="BK250"/>
  <c r="BK375"/>
  <c r="BK374"/>
  <c r="K374"/>
  <c r="K107"/>
  <c r="BK179"/>
  <c r="BK371"/>
  <c r="F38"/>
  <c i="1" r="BE99"/>
  <c i="6" r="K379"/>
  <c r="BE379"/>
  <c r="BK325"/>
  <c i="7" r="BK141"/>
  <c r="BK140"/>
  <c r="K140"/>
  <c r="K102"/>
  <c r="BK125"/>
  <c r="BK124"/>
  <c r="K124"/>
  <c r="K98"/>
  <c i="2" r="F37"/>
  <c i="1" r="BD95"/>
  <c i="2" r="BK137"/>
  <c r="K140"/>
  <c r="BE140"/>
  <c i="3" r="K191"/>
  <c r="BE191"/>
  <c r="K330"/>
  <c r="BE330"/>
  <c r="K284"/>
  <c r="BE284"/>
  <c r="F38"/>
  <c i="1" r="BE96"/>
  <c i="3" r="K232"/>
  <c r="BE232"/>
  <c r="BK311"/>
  <c r="BK246"/>
  <c r="BK131"/>
  <c r="BK217"/>
  <c r="BK216"/>
  <c r="K216"/>
  <c r="K100"/>
  <c r="K178"/>
  <c r="BE178"/>
  <c r="K212"/>
  <c r="BE212"/>
  <c r="BK228"/>
  <c i="4" r="K36"/>
  <c i="1" r="AY97"/>
  <c i="5" r="K36"/>
  <c i="1" r="AY98"/>
  <c i="5" r="BK499"/>
  <c r="K164"/>
  <c r="BE164"/>
  <c r="BK714"/>
  <c r="K643"/>
  <c r="BE643"/>
  <c i="6" r="K234"/>
  <c r="BE234"/>
  <c r="K350"/>
  <c r="BE350"/>
  <c r="BK334"/>
  <c r="BK259"/>
  <c r="BK165"/>
  <c r="BK331"/>
  <c r="BK240"/>
  <c r="BK239"/>
  <c r="K239"/>
  <c r="K105"/>
  <c r="F36"/>
  <c i="1" r="BC99"/>
  <c i="6" r="K156"/>
  <c r="BE156"/>
  <c r="BK153"/>
  <c i="7" r="K36"/>
  <c i="1" r="AY100"/>
  <c i="2" r="F38"/>
  <c i="1" r="BE95"/>
  <c i="2" r="BK152"/>
  <c r="BK151"/>
  <c r="K151"/>
  <c r="K99"/>
  <c r="BK157"/>
  <c i="3" r="K36"/>
  <c i="1" r="AY96"/>
  <c i="3" r="K290"/>
  <c r="BE290"/>
  <c r="BK186"/>
  <c r="BK137"/>
  <c r="K174"/>
  <c r="BE174"/>
  <c r="K303"/>
  <c r="BE303"/>
  <c r="K207"/>
  <c r="BE207"/>
  <c r="K147"/>
  <c r="BE147"/>
  <c r="BK278"/>
  <c i="4" r="F37"/>
  <c i="1" r="BD97"/>
  <c i="5" r="BK520"/>
  <c r="K728"/>
  <c r="BE728"/>
  <c r="K489"/>
  <c r="BE489"/>
  <c r="BK291"/>
  <c r="BK623"/>
  <c r="BK272"/>
  <c r="K678"/>
  <c r="BE678"/>
  <c r="K274"/>
  <c r="BE274"/>
  <c r="BK602"/>
  <c r="K651"/>
  <c r="BE651"/>
  <c r="K721"/>
  <c r="BE721"/>
  <c r="BK220"/>
  <c r="BK563"/>
  <c r="BK212"/>
  <c r="K592"/>
  <c r="BE592"/>
  <c r="BK352"/>
  <c r="BK556"/>
  <c r="K136"/>
  <c r="BE136"/>
  <c r="K287"/>
  <c r="BE287"/>
  <c r="BK681"/>
  <c r="BK199"/>
  <c r="K523"/>
  <c r="BE523"/>
  <c r="BK216"/>
  <c r="K463"/>
  <c r="BE463"/>
  <c r="K502"/>
  <c r="BE502"/>
  <c r="K579"/>
  <c r="BE579"/>
  <c r="BK634"/>
  <c r="BK702"/>
  <c r="K724"/>
  <c r="BE724"/>
  <c r="K150"/>
  <c r="BE150"/>
  <c r="K251"/>
  <c r="BE251"/>
  <c r="K336"/>
  <c r="BE336"/>
  <c r="BK525"/>
  <c r="BK175"/>
  <c r="BK315"/>
  <c r="K475"/>
  <c r="BE475"/>
  <c r="K629"/>
  <c r="BE629"/>
  <c r="BK380"/>
  <c r="BK387"/>
  <c r="K408"/>
  <c r="BE408"/>
  <c r="K456"/>
  <c r="BE456"/>
  <c r="K460"/>
  <c r="BE460"/>
  <c r="BK512"/>
  <c r="BK528"/>
  <c r="K534"/>
  <c r="BE534"/>
  <c r="BK539"/>
  <c r="BK546"/>
  <c r="BK571"/>
  <c r="K576"/>
  <c r="BE576"/>
  <c r="BK584"/>
  <c r="BK587"/>
  <c r="BK599"/>
  <c r="BK606"/>
  <c r="BK611"/>
  <c r="K618"/>
  <c r="BE618"/>
  <c r="K637"/>
  <c r="BE637"/>
  <c r="K647"/>
  <c r="BE647"/>
  <c r="K660"/>
  <c r="BE660"/>
  <c r="BK664"/>
  <c r="BK663"/>
  <c r="K663"/>
  <c r="K106"/>
  <c r="BK690"/>
  <c r="K693"/>
  <c r="BE693"/>
  <c r="K132"/>
  <c r="BE132"/>
  <c r="K140"/>
  <c r="BE140"/>
  <c r="BK154"/>
  <c r="BK168"/>
  <c r="BK188"/>
  <c r="BK196"/>
  <c r="K208"/>
  <c r="BE208"/>
  <c r="BK224"/>
  <c r="BK236"/>
  <c r="BK240"/>
  <c r="BK244"/>
  <c r="K247"/>
  <c r="BE247"/>
  <c r="BK254"/>
  <c r="BK258"/>
  <c r="BK262"/>
  <c r="BK266"/>
  <c r="BK283"/>
  <c r="K327"/>
  <c r="BE327"/>
  <c r="K331"/>
  <c r="BE331"/>
  <c r="K358"/>
  <c r="BE358"/>
  <c r="BK366"/>
  <c r="K369"/>
  <c r="BE369"/>
  <c r="K375"/>
  <c r="BE375"/>
  <c r="BK392"/>
  <c r="K398"/>
  <c r="BE398"/>
  <c r="BK403"/>
  <c r="BK415"/>
  <c r="BK419"/>
  <c r="BK438"/>
  <c r="K443"/>
  <c r="BE443"/>
  <c r="K448"/>
  <c r="BE448"/>
  <c r="K453"/>
  <c r="BE453"/>
  <c r="K467"/>
  <c r="BE467"/>
  <c r="BK470"/>
  <c r="BK549"/>
  <c r="K268"/>
  <c r="BE268"/>
  <c r="BK518"/>
  <c i="6" r="F37"/>
  <c i="1" r="BD99"/>
  <c i="6" r="BK134"/>
  <c r="BK133"/>
  <c r="K133"/>
  <c r="K99"/>
  <c r="K274"/>
  <c r="BE274"/>
  <c r="K227"/>
  <c r="BE227"/>
  <c i="7" r="BK138"/>
  <c r="BK137"/>
  <c r="K137"/>
  <c r="K101"/>
  <c r="F37"/>
  <c i="1" r="BD100"/>
  <c i="7" r="K131"/>
  <c r="BE131"/>
  <c i="2" r="K128"/>
  <c r="BE128"/>
  <c r="K147"/>
  <c r="BE147"/>
  <c r="K36"/>
  <c i="1" r="AY95"/>
  <c i="3" r="F39"/>
  <c i="1" r="BF96"/>
  <c i="3" r="BK237"/>
  <c r="BK157"/>
  <c r="BK252"/>
  <c r="BK165"/>
  <c r="BK281"/>
  <c r="K220"/>
  <c r="BE220"/>
  <c i="4" r="BK145"/>
  <c r="F39"/>
  <c i="1" r="BF97"/>
  <c i="5" r="BK625"/>
  <c r="BK159"/>
  <c r="K705"/>
  <c r="BE705"/>
  <c r="BK551"/>
  <c r="F36"/>
  <c i="1" r="BC98"/>
  <c i="5" r="BK479"/>
  <c r="K708"/>
  <c r="BE708"/>
  <c r="BK433"/>
  <c r="BK172"/>
  <c i="6" r="BK247"/>
  <c r="BK167"/>
  <c r="K36"/>
  <c i="1" r="AY99"/>
  <c i="6" r="K220"/>
  <c r="BE220"/>
  <c r="K289"/>
  <c r="BE289"/>
  <c r="K365"/>
  <c r="BE365"/>
  <c i="7" r="F36"/>
  <c i="1" r="BC100"/>
  <c i="2" l="1" r="BK156"/>
  <c r="K156"/>
  <c r="K100"/>
  <c i="6" r="R131"/>
  <c r="T131"/>
  <c i="5" r="R130"/>
  <c r="J97"/>
  <c i="3" r="T125"/>
  <c r="T124"/>
  <c i="1" r="AW96"/>
  <c i="5" r="Q130"/>
  <c r="Q129"/>
  <c r="I96"/>
  <c r="K30"/>
  <c i="1" r="AS98"/>
  <c i="6" r="V131"/>
  <c i="2" r="T122"/>
  <c r="T121"/>
  <c i="1" r="AW95"/>
  <c i="6" r="X130"/>
  <c r="Q222"/>
  <c r="I103"/>
  <c i="5" r="T130"/>
  <c r="T129"/>
  <c i="1" r="AW98"/>
  <c i="7" r="R123"/>
  <c r="R122"/>
  <c r="J96"/>
  <c r="K31"/>
  <c i="1" r="AT100"/>
  <c i="6" r="R222"/>
  <c r="J103"/>
  <c i="5" r="X130"/>
  <c r="X129"/>
  <c i="3" r="Q125"/>
  <c i="2" r="X122"/>
  <c r="X121"/>
  <c i="6" r="T222"/>
  <c r="V222"/>
  <c r="Q131"/>
  <c r="Q130"/>
  <c r="I96"/>
  <c r="K30"/>
  <c i="1" r="AS99"/>
  <c i="5" r="V130"/>
  <c r="V129"/>
  <c i="7" r="T122"/>
  <c i="1" r="AW100"/>
  <c i="5" r="BK478"/>
  <c r="K478"/>
  <c r="K103"/>
  <c i="2" r="Q122"/>
  <c r="I97"/>
  <c i="3" r="Q328"/>
  <c r="I103"/>
  <c i="5" r="I98"/>
  <c i="6" r="I102"/>
  <c i="2" r="R122"/>
  <c r="R121"/>
  <c r="J96"/>
  <c r="K31"/>
  <c i="1" r="AT95"/>
  <c i="3" r="I98"/>
  <c r="J104"/>
  <c i="6" r="J99"/>
  <c i="7" r="J98"/>
  <c r="BK123"/>
  <c r="K123"/>
  <c r="K97"/>
  <c i="3" r="BK328"/>
  <c r="K328"/>
  <c r="K103"/>
  <c i="4" r="I98"/>
  <c i="5" r="J98"/>
  <c r="I108"/>
  <c i="6" r="J104"/>
  <c r="R151"/>
  <c r="J101"/>
  <c i="7" r="J101"/>
  <c r="Q123"/>
  <c r="Q122"/>
  <c r="I96"/>
  <c r="K30"/>
  <c i="1" r="AS100"/>
  <c i="3" r="R125"/>
  <c r="J97"/>
  <c i="4" r="I97"/>
  <c r="R119"/>
  <c r="R118"/>
  <c r="J96"/>
  <c r="K31"/>
  <c i="1" r="AT97"/>
  <c i="6" r="I99"/>
  <c r="I104"/>
  <c i="7" r="I101"/>
  <c r="BK136"/>
  <c r="K136"/>
  <c r="K100"/>
  <c i="5" r="J108"/>
  <c i="3" r="BK126"/>
  <c r="K126"/>
  <c r="K98"/>
  <c i="5" r="BK494"/>
  <c r="K494"/>
  <c r="K104"/>
  <c i="6" r="BK152"/>
  <c r="K152"/>
  <c r="K102"/>
  <c r="BK243"/>
  <c r="K243"/>
  <c r="K106"/>
  <c i="5" r="BK414"/>
  <c r="K414"/>
  <c r="K102"/>
  <c i="6" r="BK223"/>
  <c r="K223"/>
  <c r="K104"/>
  <c i="2" r="BK123"/>
  <c r="K123"/>
  <c r="K98"/>
  <c i="3" r="BK277"/>
  <c r="K277"/>
  <c r="K102"/>
  <c i="5" r="BK538"/>
  <c r="K538"/>
  <c r="K105"/>
  <c r="BK131"/>
  <c r="K131"/>
  <c r="K98"/>
  <c r="BK261"/>
  <c r="K261"/>
  <c r="K100"/>
  <c r="BK668"/>
  <c r="K668"/>
  <c r="K108"/>
  <c i="3" r="BK227"/>
  <c r="K227"/>
  <c r="K101"/>
  <c i="4" r="BK120"/>
  <c r="BK119"/>
  <c r="K119"/>
  <c r="K97"/>
  <c i="5" r="BK202"/>
  <c r="K202"/>
  <c r="K99"/>
  <c r="BK346"/>
  <c r="K346"/>
  <c r="K101"/>
  <c i="6" r="BK141"/>
  <c r="K141"/>
  <c r="K100"/>
  <c i="4" r="F35"/>
  <c i="1" r="BB97"/>
  <c i="5" r="K35"/>
  <c i="1" r="AX98"/>
  <c r="AV98"/>
  <c i="3" r="K35"/>
  <c i="1" r="AX96"/>
  <c r="AV96"/>
  <c i="7" r="K35"/>
  <c i="1" r="AX100"/>
  <c r="AV100"/>
  <c i="7" r="F35"/>
  <c i="1" r="BB100"/>
  <c i="2" r="F35"/>
  <c i="1" r="BB95"/>
  <c i="5" r="F35"/>
  <c i="1" r="BB98"/>
  <c i="3" r="F35"/>
  <c i="1" r="BB96"/>
  <c r="BC94"/>
  <c r="AY94"/>
  <c r="AK30"/>
  <c r="BE94"/>
  <c r="W32"/>
  <c r="BD94"/>
  <c r="W31"/>
  <c r="BF94"/>
  <c r="W33"/>
  <c i="4" r="K35"/>
  <c i="1" r="AX97"/>
  <c r="AV97"/>
  <c i="6" r="K35"/>
  <c i="1" r="AX99"/>
  <c r="AV99"/>
  <c i="2" r="K35"/>
  <c i="1" r="AX95"/>
  <c r="AV95"/>
  <c i="6" r="F35"/>
  <c i="1" r="BB99"/>
  <c i="6" l="1" r="V130"/>
  <c r="T130"/>
  <c i="1" r="AW99"/>
  <c i="6" r="R130"/>
  <c r="J96"/>
  <c r="K31"/>
  <c i="1" r="AT99"/>
  <c i="3" r="Q124"/>
  <c r="I96"/>
  <c r="K30"/>
  <c i="1" r="AS96"/>
  <c i="6" r="BK131"/>
  <c r="K131"/>
  <c r="K97"/>
  <c i="2" r="Q121"/>
  <c r="I96"/>
  <c r="K30"/>
  <c i="1" r="AS95"/>
  <c i="4" r="J97"/>
  <c i="5" r="BK130"/>
  <c r="K130"/>
  <c r="K97"/>
  <c i="2" r="J97"/>
  <c i="3" r="R124"/>
  <c r="J96"/>
  <c r="K31"/>
  <c i="1" r="AT96"/>
  <c i="5" r="R129"/>
  <c r="J96"/>
  <c r="K31"/>
  <c i="1" r="AT98"/>
  <c i="5" r="BK667"/>
  <c r="K667"/>
  <c r="K107"/>
  <c i="3" r="I97"/>
  <c i="7" r="J97"/>
  <c r="BK122"/>
  <c r="K122"/>
  <c i="4" r="BK118"/>
  <c r="K118"/>
  <c r="K96"/>
  <c i="6" r="BK151"/>
  <c r="K151"/>
  <c r="K101"/>
  <c i="4" r="K120"/>
  <c r="K98"/>
  <c i="2" r="BK122"/>
  <c r="K122"/>
  <c r="K97"/>
  <c i="6" r="I97"/>
  <c i="7" r="I97"/>
  <c i="3" r="BK125"/>
  <c r="K125"/>
  <c r="K97"/>
  <c i="6" r="J97"/>
  <c r="BK222"/>
  <c r="K222"/>
  <c r="K103"/>
  <c i="5" r="I97"/>
  <c i="1" r="AW94"/>
  <c r="AZ94"/>
  <c i="7" r="K32"/>
  <c i="1" r="AG100"/>
  <c r="W30"/>
  <c r="BA94"/>
  <c r="BB94"/>
  <c r="W29"/>
  <c i="7" l="1" r="K41"/>
  <c i="3" r="BK124"/>
  <c r="K124"/>
  <c r="K96"/>
  <c i="7" r="K96"/>
  <c i="6" r="BK130"/>
  <c r="K130"/>
  <c i="2" r="BK121"/>
  <c r="K121"/>
  <c i="5" r="BK129"/>
  <c r="K129"/>
  <c r="K96"/>
  <c i="1" r="AN100"/>
  <c r="AT94"/>
  <c i="4" r="K32"/>
  <c i="1" r="AG97"/>
  <c r="AN97"/>
  <c i="6" r="K32"/>
  <c i="1" r="AG99"/>
  <c r="AN99"/>
  <c r="AX94"/>
  <c r="AK29"/>
  <c i="2" r="K32"/>
  <c i="1" r="AG95"/>
  <c r="AN95"/>
  <c r="AS94"/>
  <c i="2" l="1" r="K41"/>
  <c i="6" r="K41"/>
  <c i="4" r="K41"/>
  <c i="2" r="K96"/>
  <c i="6" r="K96"/>
  <c i="3" r="K32"/>
  <c i="1" r="AG96"/>
  <c r="AN96"/>
  <c i="5" r="K32"/>
  <c i="1" r="AG98"/>
  <c r="AV94"/>
  <c i="3" l="1" r="K41"/>
  <c i="5" r="K41"/>
  <c i="1" r="AN98"/>
  <c r="AG94"/>
  <c r="AK26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<sst xmlns="http://schemas.openxmlformats.org/spreadsheetml/2006/main">
  <si>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</si>
  <si>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</si>
  <si>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</si>
  <si>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</si>
  <si>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</si>
  <si>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</si>
  <si>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{be88ecde-2652-47fb-90c0-f3fffdaf2379}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</si>
  <si>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</si>
  <si>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</si>
  <si>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</si>
  <si>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</si>
  <si>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</si>
  <si>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</si>
  <si>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</si>
  <si>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</si>
  <si>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22106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</si>
  <si>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</si>
  <si>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</si>
  <si>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Kopřivnice – Most na ul. Erbenova ev.č. 28c-M2 – oprava</t>
  </si>
  <si>
    <t>KSO:</t>
  </si>
  <si>
    <t>CC-CZ:</t>
  </si>
  <si>
    <t>Místo:</t>
  </si>
  <si>
    <t>Kopřivnice</t>
  </si>
  <si>
    <t>Datum:</t>
  </si>
  <si>
    <t>20. 6. 2023</t>
  </si>
  <si>
    <t>Zadavatel:</t>
  </si>
  <si>
    <t>IČ:</t>
  </si>
  <si>
    <t>00298077</t>
  </si>
  <si>
    <t>Město Kopřivnice</t>
  </si>
  <si>
    <t>DIČ:</t>
  </si>
  <si>
    <t>Uchazeč:</t>
  </si>
  <si>
    <t>Vyplň údaj</t>
  </si>
  <si>
    <t>Projektant:</t>
  </si>
  <si>
    <t>46974806</t>
  </si>
  <si>
    <t>Projekční kancelář PRIS spol. s r.o.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</si>
  <si>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</si>
  <si>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</si>
  <si>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</si>
  <si>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</si>
  <si>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</si>
  <si>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</si>
  <si>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</si>
  <si>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</si>
  <si>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</si>
  <si>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</si>
  <si>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</si>
  <si>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</si>
  <si>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</si>
  <si>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</si>
  <si>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</si>
  <si>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</si>
  <si>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</si>
  <si>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</si>
  <si>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</si>
  <si>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</si>
  <si>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</si>
  <si>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</si>
  <si>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</si>
  <si>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</si>
  <si>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</si>
  <si>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</si>
  <si>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</si>
  <si>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</si>
  <si>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</si>
  <si>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</si>
  <si>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</si>
  <si>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</si>
  <si>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</si>
  <si>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</si>
  <si>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</si>
  <si>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</si>
  <si>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</si>
  <si>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</si>
  <si>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</si>
  <si>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</si>
  <si>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</si>
  <si>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</si>
  <si>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</si>
  <si>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</si>
  <si>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</si>
  <si>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</si>
  <si>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</si>
  <si>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</si>
  <si>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</si>
  <si>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</si>
  <si>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</si>
  <si>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Všeobecné položky</t>
  </si>
  <si>
    <t>STA</t>
  </si>
  <si>
    <t>1</t>
  </si>
  <si>
    <t>{96c710b0-4bbd-43f1-9b6d-44f7efff9976}</t>
  </si>
  <si>
    <t>2</t>
  </si>
  <si>
    <t>SO 001</t>
  </si>
  <si>
    <t>Demolice mostu</t>
  </si>
  <si>
    <t>{d985c75b-a9b2-4155-b96c-941d5e3d6b5e}</t>
  </si>
  <si>
    <t>SO 182</t>
  </si>
  <si>
    <t>Dopravně inženýrská opatření</t>
  </si>
  <si>
    <t>{a31e4ffa-92b1-4f63-aea2-4a5b47e47455}</t>
  </si>
  <si>
    <t>SO 201</t>
  </si>
  <si>
    <t>Most ev. č. 28c-M2</t>
  </si>
  <si>
    <t>{e4a33ee1-451e-4472-a7cf-39298e6c3d13}</t>
  </si>
  <si>
    <t>SO 401</t>
  </si>
  <si>
    <t>Přeložka VO</t>
  </si>
  <si>
    <t>{a2943512-f38e-4449-bf52-3a753682c11f}</t>
  </si>
  <si>
    <t>SO 402</t>
  </si>
  <si>
    <t>Ochrana kabelů „Kabelová televize Kopřivnice</t>
  </si>
  <si>
    <t>{5e222b79-8cbd-49c5-97fd-4c4bb092f3a5}</t>
  </si>
  <si>
    <t>KRYCÍ LIST SOUPISU PRACÍ</t>
  </si>
  <si>
    <t>Objekt:</t>
  </si>
  <si>
    <t>000 - Všeobecné položky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</si>
  <si>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</si>
  <si>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</si>
  <si>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</si>
  <si>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</si>
  <si>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</si>
  <si>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</si>
  <si>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</si>
  <si>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</si>
  <si>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</si>
  <si>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</si>
  <si>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</si>
  <si>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</si>
  <si>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</si>
  <si>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</si>
  <si>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</si>
  <si>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</si>
  <si>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</si>
  <si>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</si>
  <si>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</si>
  <si>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</si>
  <si>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</si>
  <si>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</si>
  <si>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</si>
  <si>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</si>
  <si>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</si>
  <si>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</si>
  <si>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</si>
  <si>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</si>
  <si>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</si>
  <si>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</si>
  <si>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</si>
  <si>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</si>
  <si>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</si>
  <si>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</si>
  <si>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</si>
  <si>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</si>
  <si>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</si>
  <si>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</si>
  <si>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011103000</t>
  </si>
  <si>
    <t>Geologický průzkum bez rozlišení</t>
  </si>
  <si>
    <t>komplet</t>
  </si>
  <si>
    <t>1024</t>
  </si>
  <si>
    <t>1418265068</t>
  </si>
  <si>
    <t>PP</t>
  </si>
  <si>
    <t>Online PSC</t>
  </si>
  <si>
    <t>https://podminky.urs.cz/item/CS_URS_2023_01/011103000</t>
  </si>
  <si>
    <t>P</t>
  </si>
  <si>
    <t>Poznámka k položce:_x000d_
geotechnický dozor při vrtání mikropilot</t>
  </si>
  <si>
    <t>012002000</t>
  </si>
  <si>
    <t>Geodetické práce</t>
  </si>
  <si>
    <t>-1245462964</t>
  </si>
  <si>
    <t>https://podminky.urs.cz/item/CS_URS_2023_01/012002000</t>
  </si>
  <si>
    <t>Poznámka k položce:_x000d_
zahrnuje:_x000d_
- provedení vytyčení obvodu staveniště a pevných vytyčovacích bodů, geodetické měření tzv. kritických míst_x000d_
- veškeré geodetické práce během stavby_x000d_
- zaměření skutečného stavu provedení stavby_x000d_
- geometrické plány stavby včetně geometrických plánů pro vložení věcných břemen</t>
  </si>
  <si>
    <t>3</t>
  </si>
  <si>
    <t>013203000.3</t>
  </si>
  <si>
    <t>Dokumentace stavby</t>
  </si>
  <si>
    <t>-1306525447</t>
  </si>
  <si>
    <t xml:space="preserve">fotodokumentace
</t>
  </si>
  <si>
    <t>4</t>
  </si>
  <si>
    <t>013203000.4</t>
  </si>
  <si>
    <t>703147332</t>
  </si>
  <si>
    <t>revizní zpráva</t>
  </si>
  <si>
    <t>Poznámka k položce:_x000d_
revizní zpráva k přeložce kabelu společnosti Kabelová televize Kopřivnice</t>
  </si>
  <si>
    <t>013203000.2</t>
  </si>
  <si>
    <t>1858062066</t>
  </si>
  <si>
    <t>Mostní list</t>
  </si>
  <si>
    <t>Poznámka k položce:_x000d_
náklady na vyhotovení mostního listu a jeho předání objednateli v požadované formě a požadovaném počtu</t>
  </si>
  <si>
    <t>6</t>
  </si>
  <si>
    <t>013203000.1</t>
  </si>
  <si>
    <t xml:space="preserve">Dokumentace stavby </t>
  </si>
  <si>
    <t>946789664</t>
  </si>
  <si>
    <t>Realizační doumentace stavby</t>
  </si>
  <si>
    <t>Poznámka k položce:_x000d_
náklady na vyhotovení realizační dokumentace stavby a její předání objednateli v požadované formě a požadovaném počtu, vč. dozoru zpracovatele na stavbě</t>
  </si>
  <si>
    <t>7</t>
  </si>
  <si>
    <t>013254000</t>
  </si>
  <si>
    <t>Dokumentace skutečného provedení stavby</t>
  </si>
  <si>
    <t>836872453</t>
  </si>
  <si>
    <t>https://podminky.urs.cz/item/CS_URS_2023_01/013254000</t>
  </si>
  <si>
    <t xml:space="preserve">Poznámka k položce:_x000d_
náklady na vyhotovení dokumentace skutečného provedení stavby a její předání objednateli v požadované formě a požadovaném počtu </t>
  </si>
  <si>
    <t>8</t>
  </si>
  <si>
    <t>013294000</t>
  </si>
  <si>
    <t>Ostatní dokumentace</t>
  </si>
  <si>
    <t>235136193</t>
  </si>
  <si>
    <t>https://podminky.urs.cz/item/CS_URS_2023_01/013294000</t>
  </si>
  <si>
    <t>Poznámka k položce:_x000d_
vypracování plánu kontrol a údržby</t>
  </si>
  <si>
    <t>VRN3</t>
  </si>
  <si>
    <t>Zařízení staveniště</t>
  </si>
  <si>
    <t>9</t>
  </si>
  <si>
    <t>030001000</t>
  </si>
  <si>
    <t>98635233</t>
  </si>
  <si>
    <t>https://podminky.urs.cz/item/CS_URS_2023_01/030001000</t>
  </si>
  <si>
    <t>Poznámka k položce:_x000d_
veškeré náklady spojené s vybudováním, provozem a odstraněním zařízení staveniště včetně nákladů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</si>
  <si>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VRN4</t>
  </si>
  <si>
    <t>Inženýrská činnost</t>
  </si>
  <si>
    <t>10</t>
  </si>
  <si>
    <t>041103000</t>
  </si>
  <si>
    <t>Autorský dozor projektanta NENACEŇOVAT</t>
  </si>
  <si>
    <t>1930704398</t>
  </si>
  <si>
    <t>Autorský dozor projektanta</t>
  </si>
  <si>
    <t>https://podminky.urs.cz/item/CS_URS_2023_01/041103000</t>
  </si>
  <si>
    <t>11</t>
  </si>
  <si>
    <t>045203000</t>
  </si>
  <si>
    <t>Kompletační činnost</t>
  </si>
  <si>
    <t>247718067</t>
  </si>
  <si>
    <t>https://podminky.urs.cz/item/CS_URS_2023_01/045203000</t>
  </si>
  <si>
    <t>Poznámka k položce:_x000d_
zajištění první hlavní prohlídky</t>
  </si>
  <si>
    <t>12</t>
  </si>
  <si>
    <t>049002000</t>
  </si>
  <si>
    <t>Ostatní inženýrská činnost</t>
  </si>
  <si>
    <t>-1911866234</t>
  </si>
  <si>
    <t>https://podminky.urs.cz/item/CS_URS_2023_01/049002000</t>
  </si>
  <si>
    <t>Poznámka k položce:_x000d_
Veškeré pomocné práce dle vyjádření správců inž. sítí: kopané sondy pro zjištění hloubky uložení inženýrských sítí procházejících přes stavbu, ochrana sítí podle zjištěných skutečností dle rozhodnutí přizvaných zástupců správců jednotlivých sítí</t>
  </si>
  <si>
    <t>13</t>
  </si>
  <si>
    <t>049203000</t>
  </si>
  <si>
    <t>Náklady stanovené zvláštními předpisy</t>
  </si>
  <si>
    <t>1755012876</t>
  </si>
  <si>
    <t>https://podminky.urs.cz/item/CS_URS_2023_01/049203000</t>
  </si>
  <si>
    <t>Poznámka k položce:_x000d_
povodňový a havajijní plán</t>
  </si>
  <si>
    <t>VRN9</t>
  </si>
  <si>
    <t>Ostatní náklady</t>
  </si>
  <si>
    <t>14</t>
  </si>
  <si>
    <t>091504000</t>
  </si>
  <si>
    <t>Náklady související s publikační činností</t>
  </si>
  <si>
    <t>-258740195</t>
  </si>
  <si>
    <t>https://podminky.urs.cz/item/CS_URS_2023_01/091504000</t>
  </si>
  <si>
    <t>Poznámka k položce:_x000d_
cedule název akce, investor a zhotovitel</t>
  </si>
  <si>
    <t>SO 001 - Demolice mostu</t>
  </si>
  <si>
    <t>HSV - Práce a dodávky HSV</t>
  </si>
  <si>
    <t xml:space="preserve">    1 - Zemní práce</t>
  </si>
  <si>
    <t xml:space="preserve">    3 - Svislé a kompletní konstrukce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</si>
  <si>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</si>
  <si>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</si>
  <si>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</si>
  <si>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</si>
  <si>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</si>
  <si>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</si>
  <si>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</si>
  <si>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</si>
  <si>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113106023</t>
  </si>
  <si>
    <t>Rozebrání dlažeb při překopech komunikací pro pěší ze zámkové dlažby ručně</t>
  </si>
  <si>
    <t>m2</t>
  </si>
  <si>
    <t>-88249050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</si>
  <si>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</si>
  <si>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https://podminky.urs.cz/item/CS_URS_2023_01/113106023</t>
  </si>
  <si>
    <t>VV</t>
  </si>
  <si>
    <t>"nájezd na retardér na konci úpravy" 1,5*6,0</t>
  </si>
  <si>
    <t>113107022</t>
  </si>
  <si>
    <t>Odstranění podkladu z kameniva drceného tl přes 100 do 200 mm při překopech ručně</t>
  </si>
  <si>
    <t>-1078564803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</si>
  <si>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</si>
  <si>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https://podminky.urs.cz/item/CS_URS_2023_01/113107022</t>
  </si>
  <si>
    <t>"chodníky mimo most, plochy oměřeny v Acad - před mostem" 39,0+47,0</t>
  </si>
  <si>
    <t>"za mostem" 5,0+22,0</t>
  </si>
  <si>
    <t>Součet</t>
  </si>
  <si>
    <t>113107024</t>
  </si>
  <si>
    <t>Odstranění podkladu z kameniva drceného tl přes 300 do 400 mm při překopech ručně</t>
  </si>
  <si>
    <t>401087383</t>
  </si>
  <si>
    <t>Odstranění podkladů nebo krytů při překopech inženýrských sítí s přemístěním hmot na skládku ve vzdálenosti do 3 m nebo s naložením na dopravní prostředek ručně z kameniva hrubého drceného, o tl. vrstvy přes 300 do 400 mm</t>
  </si>
  <si>
    <t>https://podminky.urs.cz/item/CS_URS_2023_01/113107024</t>
  </si>
  <si>
    <t>"nájezd na retardér" 1,5*6,0</t>
  </si>
  <si>
    <t>113107141</t>
  </si>
  <si>
    <t>Odstranění podkladu živičného tl 50 mm ručně</t>
  </si>
  <si>
    <t>-397133938</t>
  </si>
  <si>
    <t>Odstranění podkladů nebo krytů ručně s přemístěním hmot na skládku na vzdálenost do 3 m nebo s naložením na dopravní prostředek živičných, o tl. vrstvy do 50 mm</t>
  </si>
  <si>
    <t>https://podminky.urs.cz/item/CS_URS_2023_01/113107141</t>
  </si>
  <si>
    <t>"kryt chodníků na mostě" 1,8*41,0+2,2*35,8</t>
  </si>
  <si>
    <t>"podklad vozovky na mostě" 34,0*5,85</t>
  </si>
  <si>
    <t>113107142</t>
  </si>
  <si>
    <t>Odstranění podkladu živičného tl přes 50 do 100 mm ručně</t>
  </si>
  <si>
    <t>-1101648285</t>
  </si>
  <si>
    <t>Odstranění podkladů nebo krytů ručně s přemístěním hmot na skládku na vzdálenost do 3 m nebo s naložením na dopravní prostředek živičných, o tl. vrstvy přes 50 do 100 mm</t>
  </si>
  <si>
    <t>https://podminky.urs.cz/item/CS_URS_2023_01/113107142</t>
  </si>
  <si>
    <t>113107321</t>
  </si>
  <si>
    <t>Odstranění podkladu z kameniva drceného tl do 100 mm strojně pl do 50 m2</t>
  </si>
  <si>
    <t>1259161374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</si>
  <si>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</si>
  <si>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https://podminky.urs.cz/item/CS_URS_2023_01/113107321</t>
  </si>
  <si>
    <t>"postupná návaznost vozovkových vrstev před mostem" 1,9*6,0</t>
  </si>
  <si>
    <t>113107323</t>
  </si>
  <si>
    <t>Odstranění podkladu z kameniva drceného tl přes 200 do 300 mm strojně pl do 50 m2</t>
  </si>
  <si>
    <t>659710815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</si>
  <si>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</si>
  <si>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https://podminky.urs.cz/item/CS_URS_2023_01/113107323</t>
  </si>
  <si>
    <t>"pod vozovkou před a za mostem" 6,0*(4,5+5,6)</t>
  </si>
  <si>
    <t>113154122</t>
  </si>
  <si>
    <t>Frézování živičného krytu tl 40 mm pruh š přes 0,5 do 1 m pl do 500 m2 bez překážek v trase</t>
  </si>
  <si>
    <t>-230354603</t>
  </si>
  <si>
    <t>Frézování živičného podkladu nebo krytu s naložením na dopravní prostředek plochy do 500 m2 bez překážek v trase pruhu šířky přes 0,5 m do 1 m, tloušťky vrstvy 40 mm</t>
  </si>
  <si>
    <t>https://podminky.urs.cz/item/CS_URS_2023_01/113154122</t>
  </si>
  <si>
    <t>"návaznost vozovkových vrstev na začátku úseku" 1,0*6,0</t>
  </si>
  <si>
    <t>113154124</t>
  </si>
  <si>
    <t>Frézování živičného krytu tl 100 mm pruh š přes 0,5 do 1 m pl do 500 m2 bez překážek v trase</t>
  </si>
  <si>
    <t>-1238484195</t>
  </si>
  <si>
    <t>Frézování živičného podkladu nebo krytu s naložením na dopravní prostředek plochy do 500 m2 bez překážek v trase pruhu šířky přes 0,5 m do 1 m, tloušťky vrstvy 100 mm</t>
  </si>
  <si>
    <t>https://podminky.urs.cz/item/CS_URS_2023_01/113154124</t>
  </si>
  <si>
    <t>"před mostem svrchní vrstvy" 12,25*6,0</t>
  </si>
  <si>
    <t>"před mostem podkladní vrstvy" 6,5*6,0</t>
  </si>
  <si>
    <t>"na mostě" 33,3*6,0</t>
  </si>
  <si>
    <t>"za mostem svrchní vrstvy" 6,0*6,0</t>
  </si>
  <si>
    <t>"za mostem podkladní vrstvy" 5,6*6,0</t>
  </si>
  <si>
    <t>113202111</t>
  </si>
  <si>
    <t>Vytrhání obrub krajníků obrubníků stojatých</t>
  </si>
  <si>
    <t>m</t>
  </si>
  <si>
    <t>1778051093</t>
  </si>
  <si>
    <t>Vytrhání obrub s vybouráním lože, s přemístěním hmot na skládku na vzdálenost do 3 m nebo s naložením na dopravní prostředek z krajníků nebo obrubníků stojatých</t>
  </si>
  <si>
    <t>https://podminky.urs.cz/item/CS_URS_2023_01/113202111</t>
  </si>
  <si>
    <t>"podél vozovky" 54,0*2+ "podél chodníků na začátku úseku" 3,0+8,5+3,0+10,0+ "příčně u retardéru" 2*6,0</t>
  </si>
  <si>
    <t>113203111</t>
  </si>
  <si>
    <t>Vytrhání obrub z dlažebních kostek</t>
  </si>
  <si>
    <t>287251576</t>
  </si>
  <si>
    <t>Vytrhání obrub s vybouráním lože, s přemístěním hmot na skládku na vzdálenost do 3 m nebo s naložením na dopravní prostředek z dlažebních kostek</t>
  </si>
  <si>
    <t>https://podminky.urs.cz/item/CS_URS_2023_01/113203111</t>
  </si>
  <si>
    <t>"před mostem" 13,5+8,5+ "za mostem" 0,9+3,1</t>
  </si>
  <si>
    <t>114203103</t>
  </si>
  <si>
    <t>Rozebrání dlažeb z lomového kamene nebo betonových tvárnic do cementové malty</t>
  </si>
  <si>
    <t>m3</t>
  </si>
  <si>
    <t>-1234934491</t>
  </si>
  <si>
    <t>Rozebrání dlažeb nebo záhozů s naložením na dopravní prostředek dlažeb z lomového kamene nebo betonových tvárnic do cementové malty se spárami zalitými cementovou maltou</t>
  </si>
  <si>
    <t>https://podminky.urs.cz/item/CS_URS_2023_01/114203103</t>
  </si>
  <si>
    <t>"zpevnění koryta pod mostem" 4,0*11,6*0,4</t>
  </si>
  <si>
    <t>115001106</t>
  </si>
  <si>
    <t>Převedení vody potrubím DN přes 600 do 900</t>
  </si>
  <si>
    <t>-431185432</t>
  </si>
  <si>
    <t>Převedení vody potrubím průměru DN přes 600 do 900</t>
  </si>
  <si>
    <t>https://podminky.urs.cz/item/CS_URS_2023_01/115001106</t>
  </si>
  <si>
    <t>Poznámka k položce:_x000d_
provizorní zatrubnění vč. rozebrání a odvozu</t>
  </si>
  <si>
    <t>"dočasné zatrubnění DN800 vč. jeho rozebrání" 2*16,0</t>
  </si>
  <si>
    <t>129253101</t>
  </si>
  <si>
    <t>Čištění otevřených koryt vodotečí šíře dna do 5 m hl do 2,5 m v hornině třídy těžitelnosti I skupiny 3 strojně</t>
  </si>
  <si>
    <t>-1933013998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</si>
  <si>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</si>
  <si>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https://podminky.urs.cz/item/CS_URS_2023_01/129253101</t>
  </si>
  <si>
    <t>"odstranění hrázky na nátoku a výtoku provizorního zatrubnění" 2*(1,0+3,2)/2*1,1*7,0</t>
  </si>
  <si>
    <t>131151104</t>
  </si>
  <si>
    <t>Hloubení jam nezapažených v hornině třídy těžitelnosti I skupiny 1 a 2 objem do 500 m3 strojně</t>
  </si>
  <si>
    <t>-325165449</t>
  </si>
  <si>
    <t>Hloubení nezapažených jam a zářezů strojně s urovnáním dna do předepsaného profilu a spádu v hornině třídy těžitelnosti I skupiny 1 a 2 přes 100 do 500 m3</t>
  </si>
  <si>
    <t>https://podminky.urs.cz/item/CS_URS_2023_01/131151104</t>
  </si>
  <si>
    <t>"odstranění navážky v 1. poli mostu" 16,5*15,5*0,7</t>
  </si>
  <si>
    <t>16</t>
  </si>
  <si>
    <t>131251105</t>
  </si>
  <si>
    <t>Hloubení jam nezapažených v hornině třídy těžitelnosti I skupiny 3 objemu do 1000 m3 strojně</t>
  </si>
  <si>
    <t>-750279381</t>
  </si>
  <si>
    <t>Hloubení nezapažených jam a zářezů strojně s urovnáním dna do předepsaného profilu a spádu v hornině třídy těžitelnosti I skupiny 3 přes 500 do 1 000 m3</t>
  </si>
  <si>
    <t>https://podminky.urs.cz/item/CS_URS_2023_01/131251105</t>
  </si>
  <si>
    <t>Poznámka k položce:_x000d_
zeminu je možné podle vhodnosti využít pro zpětný zásyp výkopů; takto využitá bzemina nesm íbýt znehodnocena staveništním provozem</t>
  </si>
  <si>
    <t>"výkop za opěrou 1" 2*1,5/2*12,0</t>
  </si>
  <si>
    <t>"výkop u podpěry 2" 6,0*2,3*12,0</t>
  </si>
  <si>
    <t>"výkop za opěrou 3" 4,0*3,0*12,0</t>
  </si>
  <si>
    <t>17</t>
  </si>
  <si>
    <t>171153101</t>
  </si>
  <si>
    <t>Zemní hrázky melioračních kanálů z horniny třídy těžitelnosti I a II skupiny 1 až 4</t>
  </si>
  <si>
    <t>1330596011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</si>
  <si>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</si>
  <si>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https://podminky.urs.cz/item/CS_URS_2023_01/171153101</t>
  </si>
  <si>
    <t>"hrázka na nátoku a výtoku provizorního zatrubnění" 2*(1,0+3,2)/2*1,1*7,0</t>
  </si>
  <si>
    <t>Svislé a kompletní konstrukce</t>
  </si>
  <si>
    <t>18</t>
  </si>
  <si>
    <t>342241162</t>
  </si>
  <si>
    <t>Příčky z cihel plných dl 290 mm pevnosti P 7,5 až 15 na MC tl 140 mm</t>
  </si>
  <si>
    <t>-1640400296</t>
  </si>
  <si>
    <t>Příčky nebo přizdívky jednoduché z cihel nebo příčkovek pálených na maltu MVC nebo MC plných P7,5 až P15 dl. 290 mm (290x140x65 mm), tl. o tl. 140 mm</t>
  </si>
  <si>
    <t>https://podminky.urs.cz/item/CS_URS_2023_01/342241162</t>
  </si>
  <si>
    <t>"zazdění konců energokanálů (rozměry odhadnuty)" 1,2*0,6*2</t>
  </si>
  <si>
    <t>Trubní vedení</t>
  </si>
  <si>
    <t>19</t>
  </si>
  <si>
    <t>830421811.R</t>
  </si>
  <si>
    <t xml:space="preserve">Bourání stávajícího kameninového potrubí DN přes 400 do 500 - čedičová izolace </t>
  </si>
  <si>
    <t>-386005092</t>
  </si>
  <si>
    <t>Bourání stávajícího potrubí z kameninových trub v otevřeném výkopu DN přes 400 do 500</t>
  </si>
  <si>
    <t>"izolace horkovodního potrubí" 2*40,0</t>
  </si>
  <si>
    <t>20</t>
  </si>
  <si>
    <t>850391811.R</t>
  </si>
  <si>
    <t>Bourání stávajícího potrubí z trub ocelovýchových DN přes 250 do 400</t>
  </si>
  <si>
    <t>1094691237</t>
  </si>
  <si>
    <t>Bourání stávajícího potrubí z trub litinových hrdlových nebo přírubových v otevřeném výkopu DN přes 250 do 400</t>
  </si>
  <si>
    <t>"horkovod KOMTERM - ocelové potrubí DN 350, vč.odříznutí nebo rozpálení na koncích" 2*40,0</t>
  </si>
  <si>
    <t>899101211</t>
  </si>
  <si>
    <t>Demontáž poklopů litinových nebo ocelových včetně rámů hmotnosti do 50 kg</t>
  </si>
  <si>
    <t>kus</t>
  </si>
  <si>
    <t>1573787387</t>
  </si>
  <si>
    <t>Demontáž poklopů litinových a ocelových včetně rámů, hmotnosti jednotlivě do 50 kg</t>
  </si>
  <si>
    <t>https://podminky.urs.cz/item/CS_URS_2023_01/899101211</t>
  </si>
  <si>
    <t>"poklopy šachet - pravděpodobně pro sítě (VO, NN)" 3+3</t>
  </si>
  <si>
    <t>Ostatní konstrukce a práce, bourání</t>
  </si>
  <si>
    <t>22</t>
  </si>
  <si>
    <t>961041211</t>
  </si>
  <si>
    <t>Bourání mostních základů z betonu prostého</t>
  </si>
  <si>
    <t>-2074385989</t>
  </si>
  <si>
    <t>Bourání mostních konstrukcí základů z prostého betonu</t>
  </si>
  <si>
    <t>https://podminky.urs.cz/item/CS_URS_2023_01/961041211</t>
  </si>
  <si>
    <t>"výplňový beton chodníků na mostě" 1,75*0,21*39,0+2,15*0,19*38,5</t>
  </si>
  <si>
    <t>23</t>
  </si>
  <si>
    <t>961051111</t>
  </si>
  <si>
    <t>Bourání mostních základů z ŽB</t>
  </si>
  <si>
    <t>1580871933</t>
  </si>
  <si>
    <t>Bourání mostních konstrukcí základů ze železového betonu</t>
  </si>
  <si>
    <t>https://podminky.urs.cz/item/CS_URS_2023_01/961051111</t>
  </si>
  <si>
    <t>Poznámka k položce:_x000d_
rozměry odhadnuty</t>
  </si>
  <si>
    <t>"podpěra 2" 2,0*1,0*12,5+ "opěra 3" 2,5*1,0*11,5</t>
  </si>
  <si>
    <t>24</t>
  </si>
  <si>
    <t>962051111</t>
  </si>
  <si>
    <t>Bourání mostních zdí a pilířů z ŽB</t>
  </si>
  <si>
    <t>196491443</t>
  </si>
  <si>
    <t>Bourání mostních konstrukcí zdiva a pilířů ze železového betonu</t>
  </si>
  <si>
    <t>https://podminky.urs.cz/item/CS_URS_2023_01/962051111</t>
  </si>
  <si>
    <t>"opěra 1 vč. křídel" (1,7*0,9+0,9*0,9)*12,5+0,8*1,8*(2,0+2,2)</t>
  </si>
  <si>
    <t xml:space="preserve">"mezilehlá podpěra"  5*0,5*2,2*1,25+1,3*0,6*11,55</t>
  </si>
  <si>
    <t>"opěra 3 vč. křídel" (2,0*3,0+0,9*0,9)*12,5+0,8*3,5*(2,5+3,0)</t>
  </si>
  <si>
    <t>"zábradelní zídky" 0,12*1,05*(2,0+1,0*2+1,5+2,0+1,0*2+2,0)</t>
  </si>
  <si>
    <t>"mostní římsy" 0,26*0,38*39,0+0,32*0,44*38,5</t>
  </si>
  <si>
    <t>25</t>
  </si>
  <si>
    <t>963051111</t>
  </si>
  <si>
    <t>Bourání mostní nosné konstrukce z ŽB</t>
  </si>
  <si>
    <t>282120579</t>
  </si>
  <si>
    <t>Bourání mostních konstrukcí nosných konstrukcí ze železového betonu</t>
  </si>
  <si>
    <t>https://podminky.urs.cz/item/CS_URS_2023_01/963051111</t>
  </si>
  <si>
    <t>"nosníky KA + petlice" 0,33*9*33,3+0,062*7*33,3</t>
  </si>
  <si>
    <t>"koncové příčníky" 0,5*0,8*11,8*2</t>
  </si>
  <si>
    <t>26</t>
  </si>
  <si>
    <t>966008212</t>
  </si>
  <si>
    <t>Bourání odvodňovacího žlabu z betonových příkopových tvárnic š přes 500 do 800 mm</t>
  </si>
  <si>
    <t>-472183309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</si>
  <si>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</si>
  <si>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https://podminky.urs.cz/item/CS_URS_2023_01/966008212</t>
  </si>
  <si>
    <t>5,5*1,2</t>
  </si>
  <si>
    <t>27</t>
  </si>
  <si>
    <t>966075212</t>
  </si>
  <si>
    <t>Demontáž částí ocelového zábradlí mostů přes 50 kg</t>
  </si>
  <si>
    <t>kg</t>
  </si>
  <si>
    <t>291842568</t>
  </si>
  <si>
    <t>Demontáž částí ocelového zábradlí mostů svařovaného nebo šroubovaného, hmotnosti přes 50 kg</t>
  </si>
  <si>
    <t>https://podminky.urs.cz/item/CS_URS_2023_01/966075212</t>
  </si>
  <si>
    <t>"madlo - uzavřený profil 100/50/4" 8,34*2*(33,15+32,65)</t>
  </si>
  <si>
    <t>"sloupky" 8,34*2*1,05*12</t>
  </si>
  <si>
    <t>"krátké sloupky pod spodním madlem" 8,34*0,15*(19+18)</t>
  </si>
  <si>
    <t>"výplň" 7850*0.04*0.01*2*0,85*270</t>
  </si>
  <si>
    <t>28</t>
  </si>
  <si>
    <t>967043111</t>
  </si>
  <si>
    <t>Odsekání vrstvy vyrovnávacího betonu na nosné konstrukci mostů tl 150 mm</t>
  </si>
  <si>
    <t>217454028</t>
  </si>
  <si>
    <t>Odsekání vrstvy vyrovnávacího betonu na nosné konstrukci mostů tl. do 150 mm</t>
  </si>
  <si>
    <t>https://podminky.urs.cz/item/CS_URS_2023_01/967043111</t>
  </si>
  <si>
    <t>"spádový beton na mostě tl. cca 0,08 m" 10,0*33,3+"výplňový beton chodníků na mostě tl.cca 0,2 m" 1,75*39,0+2,15*38,5</t>
  </si>
  <si>
    <t>29</t>
  </si>
  <si>
    <t>981011716</t>
  </si>
  <si>
    <t>Demolice budov ze železobetonu podíl konstrukcí přes 30 do 35 % postupným rozebíráním</t>
  </si>
  <si>
    <t>2071442999</t>
  </si>
  <si>
    <t>Demolice budov postupným rozebíráním z monolitického nebo montovaného železobetonu včetně výplňového zdiva, s podílem konstrukcí přes 30 do 35 %</t>
  </si>
  <si>
    <t>https://podminky.urs.cz/item/CS_URS_2023_01/981011716</t>
  </si>
  <si>
    <t>"betonový prefabrikovaný žlab horkovodu mimo most (rozměry odhadnuty)" (1,6*0,2+2*0,6*0,2)*(3,5+4,0)</t>
  </si>
  <si>
    <t>"betonový strop žlabu (rozměry odhadnuty)" 1,6*0,2*(3,5+4,0)</t>
  </si>
  <si>
    <t>30</t>
  </si>
  <si>
    <t>976092311</t>
  </si>
  <si>
    <t>Vybourání odvodňovačů bez odpadního potrubí rigolových</t>
  </si>
  <si>
    <t>63376882</t>
  </si>
  <si>
    <t>Vybourání drobných zařízení odvodňovačů, na kamenných a betonových mostech, s prozatímním zakrytím otvorů po nich bez odpadního potrubí rigolových</t>
  </si>
  <si>
    <t>https://podminky.urs.cz/item/CS_URS_2023_01/976092311</t>
  </si>
  <si>
    <t>"nefunkční odvodňovače - z podhledu viditelné jen jejich vyústění" 2*4</t>
  </si>
  <si>
    <t>997</t>
  </si>
  <si>
    <t>Přesun sutě</t>
  </si>
  <si>
    <t>31</t>
  </si>
  <si>
    <t>997211111</t>
  </si>
  <si>
    <t>Svislá doprava suti na v 3,5 m</t>
  </si>
  <si>
    <t>t</t>
  </si>
  <si>
    <t>104113451</t>
  </si>
  <si>
    <t>Svislá doprava suti nebo vybouraných hmot s naložením do dopravního zařízení a s vyprázdněním dopravního zařízení na hromadu nebo do dopravního prostředku suti na výšku do 3,5 m</t>
  </si>
  <si>
    <t>https://podminky.urs.cz/item/CS_URS_2023_01/997211111</t>
  </si>
  <si>
    <t>32</t>
  </si>
  <si>
    <t>997211511</t>
  </si>
  <si>
    <t>Vodorovná doprava suti po suchu na vzdálenost do 1 km</t>
  </si>
  <si>
    <t>2086829980</t>
  </si>
  <si>
    <t>Vodorovná doprava suti nebo vybouraných hmot suti se složením a hrubým urovnáním, na vzdálenost do 1 km</t>
  </si>
  <si>
    <t>https://podminky.urs.cz/item/CS_URS_2023_01/997211511</t>
  </si>
  <si>
    <t>33</t>
  </si>
  <si>
    <t>997211519</t>
  </si>
  <si>
    <t>Příplatek ZKD 1 km u vodorovné dopravy suti</t>
  </si>
  <si>
    <t>-1183031387</t>
  </si>
  <si>
    <t>Vodorovná doprava suti nebo vybouraných hmot suti se složením a hrubým urovnáním, na vzdálenost Příplatek k ceně za každý další i započatý 1 km přes 1 km</t>
  </si>
  <si>
    <t>https://podminky.urs.cz/item/CS_URS_2023_01/997211519</t>
  </si>
  <si>
    <t>34</t>
  </si>
  <si>
    <t>997211612</t>
  </si>
  <si>
    <t>Nakládání vybouraných hmot na dopravní prostředky pro vodorovnou dopravu</t>
  </si>
  <si>
    <t>1769936781</t>
  </si>
  <si>
    <t>Nakládání suti nebo vybouraných hmot na dopravní prostředky pro vodorovnou dopravu vybouraných hmot</t>
  </si>
  <si>
    <t>https://podminky.urs.cz/item/CS_URS_2023_01/997211612</t>
  </si>
  <si>
    <t>35</t>
  </si>
  <si>
    <t>997221615</t>
  </si>
  <si>
    <t>Poplatek za uložení na skládce (skládkovné) stavebního odpadu betonového kód odpadu 17 01 01</t>
  </si>
  <si>
    <t>718587304</t>
  </si>
  <si>
    <t>Poplatek za uložení stavebního odpadu na skládce (skládkovné) z prostého betonu zatříděného do Katalogu odpadů pod kódem 17 01 01</t>
  </si>
  <si>
    <t>https://podminky.urs.cz/item/CS_URS_2023_01/997221615</t>
  </si>
  <si>
    <t>"dle pol. 113106023 nájezd na retardér na konci úpravy - zámková dlažba" 9,0*0,08*2,3</t>
  </si>
  <si>
    <t>"dle pol. 113202111 obrubníky podél vozovky" 108,0*0,15*0,25*2,3+ "podél chodníků na začátku úseku" 24,5*0,1*0,25*2,3</t>
  </si>
  <si>
    <t>"dle pol. 113202111 obrubníky příčně u retardéru" 12,0*0,1*0,25*2,3</t>
  </si>
  <si>
    <t>"dle pol. 113203111 přídlažba před mostem" 22,0*0,2*0,1*2,0+ "za mostem" 4,0*0,2*0,1*2,0</t>
  </si>
  <si>
    <t>"dle pol. 114203103" 18,56*2,3</t>
  </si>
  <si>
    <t>"dle pol. 830421811.R" 80,0*0,06*0,85*2,0</t>
  </si>
  <si>
    <t>"dle pol. 961041211" 30,0*2,3</t>
  </si>
  <si>
    <t>"dle pol. 966008 žlab" 6,6*0,6*0,1*2,3</t>
  </si>
  <si>
    <t>"dle pol. 967043111 spádový beton na mostě" 333,0*0,08*2,3+"výplňový beton chodníků na mostě" 151,025*0,2*2,3</t>
  </si>
  <si>
    <t>36</t>
  </si>
  <si>
    <t>997221625</t>
  </si>
  <si>
    <t>Poplatek za uložení na skládce (skládkovné) stavebního odpadu železobetonového kód odpadu 17 01 01</t>
  </si>
  <si>
    <t>478844939</t>
  </si>
  <si>
    <t>Poplatek za uložení stavebního odpadu na skládce (skládkovné) z armovaného betonu zatříděného do Katalogu odpadů pod kódem 17 01 01</t>
  </si>
  <si>
    <t>https://podminky.urs.cz/item/CS_URS_2023_01/997221625</t>
  </si>
  <si>
    <t>"dle pol. 961051111" 53,75*2,5</t>
  </si>
  <si>
    <t>"dle pol. 9620251111" 162,43*2,5</t>
  </si>
  <si>
    <t>"dle pol. 963051111" 122,793*2,5</t>
  </si>
  <si>
    <t>"dle pol. 981011716" 4,2*2,5</t>
  </si>
  <si>
    <t>40</t>
  </si>
  <si>
    <t>997221645</t>
  </si>
  <si>
    <t>Poplatek za uložení na skládce (skládkovné) odpadu asfaltového bez dehtu kód odpadu 17 03 02</t>
  </si>
  <si>
    <t>-1897363259</t>
  </si>
  <si>
    <t>Poplatek za uložení stavebního odpadu na skládce (skládkovné) asfaltového bez obsahu dehtu zatříděného do Katalogu odpadů pod kódem 17 03 02</t>
  </si>
  <si>
    <t>https://podminky.urs.cz/item/CS_URS_2023_01/997221645</t>
  </si>
  <si>
    <t>"sondou izolace nezachycena, položka JEN SE SOUHLASEM INVESTORA, a to v případě, že se izolace na mostě nachází " 335,0*0,005*1,2</t>
  </si>
  <si>
    <t>37</t>
  </si>
  <si>
    <t>997221655</t>
  </si>
  <si>
    <t>Poplatek za uložení na skládce (skládkovné) zeminy a kamení kód odpadu 17 05 04</t>
  </si>
  <si>
    <t>-1308334218</t>
  </si>
  <si>
    <t>Poplatek za uložení stavebního odpadu na skládce (skládkovné) zeminy a kamení zatříděného do Katalogu odpadů pod kódem 17 05 04</t>
  </si>
  <si>
    <t>https://podminky.urs.cz/item/CS_URS_2023_01/997221655</t>
  </si>
  <si>
    <t>"dle pol. 113107022" 113,0*0,15*1,8</t>
  </si>
  <si>
    <t>"dle pol. 113107024" 9,0*0,4*1,8</t>
  </si>
  <si>
    <t>"dle pol. 113107321" 11,4*0,1*1,8</t>
  </si>
  <si>
    <t>"dle pol. 113107323" 60,6*0,25*1,8</t>
  </si>
  <si>
    <t>"dle pol. 129253101" 32,34*1,8</t>
  </si>
  <si>
    <t>"dle pol. 131151104" 179,025*1,8</t>
  </si>
  <si>
    <t>"dle pol. 131125105" 327,6*1,8</t>
  </si>
  <si>
    <t xml:space="preserve">"dle pol. </t>
  </si>
  <si>
    <t>"dle pol.</t>
  </si>
  <si>
    <t>PSV</t>
  </si>
  <si>
    <t>Práce a dodávky PSV</t>
  </si>
  <si>
    <t>711</t>
  </si>
  <si>
    <t>Izolace proti vodě, vlhkosti a plynům</t>
  </si>
  <si>
    <t>38</t>
  </si>
  <si>
    <t>711131811</t>
  </si>
  <si>
    <t>Odstranění izolace proti zemní vlhkosti vodorovné</t>
  </si>
  <si>
    <t>1826021409</t>
  </si>
  <si>
    <t>Odstranění izolace proti zemní vlhkosti na ploše vodorovné V</t>
  </si>
  <si>
    <t>https://podminky.urs.cz/item/CS_URS_2023_01/711131811</t>
  </si>
  <si>
    <t>"sondou izolace nezachycena, položka JEN SE SOUHLASEM INVESTORA, a to v případě, že se izolace na mostě nachází "10,0*33,5</t>
  </si>
  <si>
    <t>39</t>
  </si>
  <si>
    <t>998711101</t>
  </si>
  <si>
    <t>Přesun hmot tonážní pro izolace proti vodě, vlhkosti a plynům v objektech v do 6 m</t>
  </si>
  <si>
    <t>1842642962</t>
  </si>
  <si>
    <t>Přesun hmot pro izolace proti vodě, vlhkosti a plynům stanovený z hmotnosti přesunovaného materiálu vodorovná dopravní vzdálenost do 50 m v objektech výšky do 6 m</t>
  </si>
  <si>
    <t>https://podminky.urs.cz/item/CS_URS_2023_01/998711101</t>
  </si>
  <si>
    <t>335,0*0,005*1,2</t>
  </si>
  <si>
    <t>SO 182 - Dopravně inženýrská opatření</t>
  </si>
  <si>
    <t>913111111</t>
  </si>
  <si>
    <t>Montáž a demontáž plastového podstavce dočasné dopravní značky</t>
  </si>
  <si>
    <t>219294084</t>
  </si>
  <si>
    <t>Montáž a demontáž dočasných dopravních značek zařízení pro upevnění samostatných značek podstavce plastového</t>
  </si>
  <si>
    <t>https://podminky.urs.cz/item/CS_URS_2023_01/913111111</t>
  </si>
  <si>
    <t>"B1+E13, C14a+E7b, IP10a, IP10b, IS11a, IS11b, IS11c, Z2" 2+1+1+3*2+4+4+2*2</t>
  </si>
  <si>
    <t>913111112</t>
  </si>
  <si>
    <t>Montáž a demontáž sloupku délky do 2 m dočasné dopravní značky</t>
  </si>
  <si>
    <t>1861848946</t>
  </si>
  <si>
    <t>Montáž a demontáž dočasných dopravních značek zařízení pro upevnění samostatných značek sloupku délky do 2 m</t>
  </si>
  <si>
    <t>https://podminky.urs.cz/item/CS_URS_2023_01/913111112</t>
  </si>
  <si>
    <t>"B1+E13, C14a+E7b, IP10a, IP10b, IS11a, IS11b, IS11c" 2+1+1+3*2+4+4</t>
  </si>
  <si>
    <t>913111115</t>
  </si>
  <si>
    <t>Montáž a demontáž dočasné dopravní značky samostatné základní</t>
  </si>
  <si>
    <t>-1548849675</t>
  </si>
  <si>
    <t>Montáž a demontáž dočasných dopravních značek samostatných značek základních</t>
  </si>
  <si>
    <t>https://podminky.urs.cz/item/CS_URS_2023_01/913111115</t>
  </si>
  <si>
    <t>"B1, E13, C14a, E7b, IP10a, IP10b, IS11a, IS11b, IS11c" 2+2+1+1+1+2+3+4+4</t>
  </si>
  <si>
    <t>913111211</t>
  </si>
  <si>
    <t>Příplatek k dočasnému podstavci plastovému za první a ZKD den použití</t>
  </si>
  <si>
    <t>-1050346518</t>
  </si>
  <si>
    <t>Montáž a demontáž dočasných dopravních značek Příplatek za první a každý další den použití dočasných dopravních značek k ceně 11-1111</t>
  </si>
  <si>
    <t>https://podminky.urs.cz/item/CS_URS_2023_01/913111211</t>
  </si>
  <si>
    <t>"25 týdnů" 22*25*1</t>
  </si>
  <si>
    <t>913111212</t>
  </si>
  <si>
    <t>Příplatek k dočasnému sloupku délky do 2 m za první a ZKD den použití</t>
  </si>
  <si>
    <t>2037332783</t>
  </si>
  <si>
    <t>Montáž a demontáž dočasných dopravních značek Příplatek za první a každý další den použití dočasných dopravních značek k ceně 11-1112</t>
  </si>
  <si>
    <t>https://podminky.urs.cz/item/CS_URS_2023_01/913111212</t>
  </si>
  <si>
    <t>"25 týdnů" 18*25*7</t>
  </si>
  <si>
    <t>913111215</t>
  </si>
  <si>
    <t>Příplatek k dočasné dopravní značce samostatné základní za první a ZKD den použití</t>
  </si>
  <si>
    <t>657569961</t>
  </si>
  <si>
    <t>Montáž a demontáž dočasných dopravních značek Příplatek za první a každý další den použití dočasných dopravních značek k ceně 11-1115</t>
  </si>
  <si>
    <t>https://podminky.urs.cz/item/CS_URS_2023_01/913111215</t>
  </si>
  <si>
    <t>"25 týdnů" 20*25*7</t>
  </si>
  <si>
    <t>913221113</t>
  </si>
  <si>
    <t>Montáž a demontáž dočasné dopravní zábrany světelné šířky 3 m s 5 světly</t>
  </si>
  <si>
    <t>-2129924281</t>
  </si>
  <si>
    <t>Montáž a demontáž dočasných dopravních zábran světelných včetně zásobníku na akumulátor, šířky 3 m, 5 světel</t>
  </si>
  <si>
    <t>https://podminky.urs.cz/item/CS_URS_2023_01/913221113</t>
  </si>
  <si>
    <t>913221213</t>
  </si>
  <si>
    <t>Příplatek k dočasné dopravní zábraně světelné šířky 3 m s 5 světly za první a ZKD den použití</t>
  </si>
  <si>
    <t>-1922285659</t>
  </si>
  <si>
    <t>Montáž a demontáž dočasných dopravních zábran Příplatek za první a každý další den použití dočasných dopravních zábran k ceně 22-1113</t>
  </si>
  <si>
    <t>https://podminky.urs.cz/item/CS_URS_2023_01/913221213</t>
  </si>
  <si>
    <t>"25 týdnů" 2*25*7</t>
  </si>
  <si>
    <t>BKříd</t>
  </si>
  <si>
    <t>beton křídel a parapetní zídky</t>
  </si>
  <si>
    <t>42,762</t>
  </si>
  <si>
    <t>BRám</t>
  </si>
  <si>
    <t>beton rámové příčle</t>
  </si>
  <si>
    <t>96,758</t>
  </si>
  <si>
    <t>BŘím</t>
  </si>
  <si>
    <t>beton říms</t>
  </si>
  <si>
    <t>32,533</t>
  </si>
  <si>
    <t>BZákl</t>
  </si>
  <si>
    <t>beton základů</t>
  </si>
  <si>
    <t>83,13</t>
  </si>
  <si>
    <t>DlaLom</t>
  </si>
  <si>
    <t>Dlažba z lom. kamene</t>
  </si>
  <si>
    <t>134,36</t>
  </si>
  <si>
    <t>Hum</t>
  </si>
  <si>
    <t>odstranění humózní vrstvy</t>
  </si>
  <si>
    <t>303,6</t>
  </si>
  <si>
    <t>Reliéf</t>
  </si>
  <si>
    <t>plocha reliéfní dlažby</t>
  </si>
  <si>
    <t>7,85</t>
  </si>
  <si>
    <t>SO 201 - Most ev. č. 28c-M2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</si>
  <si>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</si>
  <si>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</si>
  <si>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</si>
  <si>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</si>
  <si>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</si>
  <si>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741 - Elektroinstalace - silnoproud</t>
  </si>
  <si>
    <t>115101201</t>
  </si>
  <si>
    <t>Čerpání vody na dopravní výšku do 10 m průměrný přítok do 500 l/min</t>
  </si>
  <si>
    <t>hod</t>
  </si>
  <si>
    <t>1775953135</t>
  </si>
  <si>
    <t>Čerpání vody na dopravní výšku do 10 m s uvažovaným průměrným přítokem do 500 l/min</t>
  </si>
  <si>
    <t>https://podminky.urs.cz/item/CS_URS_2023_01/115101201</t>
  </si>
  <si>
    <t>"po dobu provádění základů mostu - 4 týdny, 5 dní v týdnu, 10 hod. denně" 4*5*10</t>
  </si>
  <si>
    <t>121151103</t>
  </si>
  <si>
    <t>Sejmutí ornice plochy do 100 m2 tl vrstvy do 200 mm strojně</t>
  </si>
  <si>
    <t>1533675022</t>
  </si>
  <si>
    <t>Sejmutí ornice strojně při souvislé ploše do 100 m2, tl. vrstvy do 200 mm</t>
  </si>
  <si>
    <t>https://podminky.urs.cz/item/CS_URS_2023_01/121151103</t>
  </si>
  <si>
    <t>4,9+7,4+18,9+13,4+52,0+17,5+31,0+158,5</t>
  </si>
  <si>
    <t>132151701</t>
  </si>
  <si>
    <t>Hloubení rýh š do 800 mm v hornině třídy těžitelnosti I skupiny 1 a 2 objem do 20 m3 pro LTM</t>
  </si>
  <si>
    <t>779071990</t>
  </si>
  <si>
    <t>Hloubení rýh šířky do 800 mm pro lesnicko-technické meliorace strojně zapažených i nezapažených, s urovnáním dna do předepsaného profilu a spádu v hornině třídy těžitelnosti I skupiny 1 a 2 do 20 m3</t>
  </si>
  <si>
    <t>https://podminky.urs.cz/item/CS_URS_2023_01/132151701</t>
  </si>
  <si>
    <t>Poznámka k položce:_x000d_
rýhy pro patní prahy zpevnění podél koryta</t>
  </si>
  <si>
    <t>2*0,5*1,0*17,0</t>
  </si>
  <si>
    <t>171152101</t>
  </si>
  <si>
    <t>Uložení sypaniny z hornin soudržných do násypů zhutněných silnic a dálnic</t>
  </si>
  <si>
    <t>-1717346456</t>
  </si>
  <si>
    <t>Uložení sypaniny do zhutněných násypů pro silnice, dálnice a letiště s rozprostřením sypaniny ve vrstvách, s hrubým urovnáním a uzavřením povrchu násypu z hornin soudržných</t>
  </si>
  <si>
    <t>https://podminky.urs.cz/item/CS_URS_2023_01/171152101</t>
  </si>
  <si>
    <t>Poznámka k položce:_x000d_
silniční násyp v prostoru 1. pole původního mostu a pod chodníky</t>
  </si>
  <si>
    <t>"plocha v příčném řezu x délka násypu" 35,0*10,5 + "chodníky" 2*0,72*14,0</t>
  </si>
  <si>
    <t>M</t>
  </si>
  <si>
    <t>10364100</t>
  </si>
  <si>
    <t>zemina pro terénní úpravy - tříděná</t>
  </si>
  <si>
    <t>-1107277587</t>
  </si>
  <si>
    <t>Poznámka k položce:_x000d_
zemina vhodná do násypů</t>
  </si>
  <si>
    <t>387,66*1,8 'Přepočtené koeficientem množství</t>
  </si>
  <si>
    <t>171211101</t>
  </si>
  <si>
    <t>Uložení sypaniny do násypů nezhutněných ručně</t>
  </si>
  <si>
    <t>1580114533</t>
  </si>
  <si>
    <t>Uložení sypanin do násypů ručně s rozprostřením sypaniny ve vrstvách a s hrubým urovnáním nezhutněných jakékoliv třídy těžitelnosti</t>
  </si>
  <si>
    <t>https://podminky.urs.cz/item/CS_URS_2023_01/171211101</t>
  </si>
  <si>
    <t>Poznámka k položce:_x000d_
uložení sejmuté humózní vrstvy na dočasnou skládku</t>
  </si>
  <si>
    <t>Hum*0,15</t>
  </si>
  <si>
    <t>175111101</t>
  </si>
  <si>
    <t>Obsypání potrubí ručně sypaninou bez prohození, uloženou do 3 m</t>
  </si>
  <si>
    <t>278375219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</si>
  <si>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</si>
  <si>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https://podminky.urs.cz/item/CS_URS_2023_01/175111101</t>
  </si>
  <si>
    <t>Poznámka k položce:_x000d_
ochranný zásyp s drenážní funkcí ŠD 0-32 nebo ŠP MAX zrna 63 mm, plocha oměřena v Acad</t>
  </si>
  <si>
    <t>6,8*9,1</t>
  </si>
  <si>
    <t>58331200</t>
  </si>
  <si>
    <t>štěrkopísek netříděný</t>
  </si>
  <si>
    <t>-1292491917</t>
  </si>
  <si>
    <t>Poznámka k položce:_x000d_
 ŠD 0-32 nebo ŠP MAX zrna 63 mm</t>
  </si>
  <si>
    <t>61,88*2 'Přepočtené koeficientem množství</t>
  </si>
  <si>
    <t>175151201.1</t>
  </si>
  <si>
    <t>Obsypání objektu nad přilehlým původním terénem sypaninou bez prohození, uloženou do 3 m strojně</t>
  </si>
  <si>
    <t>-463871633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</si>
  <si>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</si>
  <si>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Poznámka k položce:_x000d_
přechodová oblast - zásyp za opěrou ze zeminy vhodné nebo podminečně vhodné hutněno dle čl. 5.4 ČSN 73 6244, plochy oměřeny v Acad</t>
  </si>
  <si>
    <t>9,1*(22,2+19,5)</t>
  </si>
  <si>
    <t>58331200.R2</t>
  </si>
  <si>
    <t>zemina vhodná nebo podmínečně vhodná</t>
  </si>
  <si>
    <t>1139947469</t>
  </si>
  <si>
    <t xml:space="preserve">zemina vhodná nebo podmínečně vhodná  podle ČSN 73 6133, dle článku 5.4 ČSN 73 6244, hutněná po vrstvách max. 300 mm</t>
  </si>
  <si>
    <t>379,47*2 'Přepočtené koeficientem množství</t>
  </si>
  <si>
    <t>175151201.2</t>
  </si>
  <si>
    <t>-667226008</t>
  </si>
  <si>
    <t>Poznámka k položce:_x000d_
zásyp základu ze zeminy vhodné nebo podmíněně vhodné, plocha oměřena v Acad</t>
  </si>
  <si>
    <t>"základy mostu" 2*(7,75+1,55)*9,1+(3,9+7,3)/2*1,35*(0,5+1,85)/2+(3,9+7,15)/2*1,3*(0,5+1,8)/2+(3,9+6,8)/2*1,15*(0,5+1,65)/2+(3,9+6,9)/2*1,2+(0,5+1,7)/2</t>
  </si>
  <si>
    <t>"svahové kužely" 4,0*4,0*4,3+3,9*3,5*4,0+3,75*2,5*4,2+3,9*3,0*4,4</t>
  </si>
  <si>
    <t>58331200.R</t>
  </si>
  <si>
    <t>531893903</t>
  </si>
  <si>
    <t xml:space="preserve">zemina vhodná nebo podmínečně vhodná  podle ČSN 73 6133, dle článku 5.1 ČSN 73 6244, hutněná po vrstvách max. 300 mm</t>
  </si>
  <si>
    <t>414,852*2 'Přepočtené koeficientem množství</t>
  </si>
  <si>
    <t>182351023</t>
  </si>
  <si>
    <t>Rozprostření ornice pl do 100 m2 ve svahu přes 1:5 tl vrstvy do 200 mm strojně</t>
  </si>
  <si>
    <t>617818420</t>
  </si>
  <si>
    <t>Rozprostření a urovnání ornice ve svahu sklonu přes 1:5 strojně při souvislé ploše do 100 m2, tl. vrstvy do 200 mm</t>
  </si>
  <si>
    <t>https://podminky.urs.cz/item/CS_URS_2023_01/182351023</t>
  </si>
  <si>
    <t>183405211</t>
  </si>
  <si>
    <t>Výsev trávníku hydroosevem na ornici</t>
  </si>
  <si>
    <t>1849653122</t>
  </si>
  <si>
    <t>https://podminky.urs.cz/item/CS_URS_2023_01/183405211</t>
  </si>
  <si>
    <t>Poznámka k položce:_x000d_
vč. případného zalévání do vzejití osiva (2x)</t>
  </si>
  <si>
    <t>00572474</t>
  </si>
  <si>
    <t>osivo směs travní krajinná-svahová</t>
  </si>
  <si>
    <t>395832513</t>
  </si>
  <si>
    <t>303,6*0,025 'Přepočtené koeficientem množství</t>
  </si>
  <si>
    <t>184818232</t>
  </si>
  <si>
    <t>Ochrana kmene průměru přes 300 do 500 mm bedněním výšky do 2 m</t>
  </si>
  <si>
    <t>1804528477</t>
  </si>
  <si>
    <t>Ochrana kmene bedněním před poškozením stavebním provozem zřízení včetně odstranění výšky bednění do 2 m průměru kmene přes 300 do 500 mm</t>
  </si>
  <si>
    <t>https://podminky.urs.cz/item/CS_URS_2023_01/184818232</t>
  </si>
  <si>
    <t>184818233</t>
  </si>
  <si>
    <t>Ochrana kmene průměru přes 500 do 700 mm bedněním výšky do 2 m</t>
  </si>
  <si>
    <t>1094290573</t>
  </si>
  <si>
    <t>Ochrana kmene bedněním před poškozením stavebním provozem zřízení včetně odstranění výšky bednění do 2 m průměru kmene přes 500 do 700 mm</t>
  </si>
  <si>
    <t>https://podminky.urs.cz/item/CS_URS_2023_01/184818233</t>
  </si>
  <si>
    <t>Zakládání</t>
  </si>
  <si>
    <t>212795111</t>
  </si>
  <si>
    <t>Příčné odvodnění mostní opěry z plastových trub DN 160 včetně podkladního betonu, štěrkového obsypu</t>
  </si>
  <si>
    <t>-1095075574</t>
  </si>
  <si>
    <t>Příčné odvodnění za opěrou z plastových trub</t>
  </si>
  <si>
    <t>https://podminky.urs.cz/item/CS_URS_2023_01/212795111</t>
  </si>
  <si>
    <t>Poznámka k položce:_x000d_
podkladní beton vykázán zvlášť</t>
  </si>
  <si>
    <t>2*9,7</t>
  </si>
  <si>
    <t>212972113</t>
  </si>
  <si>
    <t>Opláštění drenážních trub filtrační textilií DN 160</t>
  </si>
  <si>
    <t>-1949131096</t>
  </si>
  <si>
    <t>https://podminky.urs.cz/item/CS_URS_2023_01/212972113</t>
  </si>
  <si>
    <t>2*9,2</t>
  </si>
  <si>
    <t>225311112</t>
  </si>
  <si>
    <t>Vrty maloprofilové jádrové D přes 93 do 156 mm úklon do 45° hl 0 až 25 m hornina I a II</t>
  </si>
  <si>
    <t>249667647</t>
  </si>
  <si>
    <t>Maloprofilové vrty jádrové průměru přes 93 do 156 mm do úklonu 45° v hl 0 až 25 m v hornině tř. I a II</t>
  </si>
  <si>
    <t>https://podminky.urs.cz/item/CS_URS_2023_01/225311112</t>
  </si>
  <si>
    <t>"pro mikropiloty D108 mm - hluché vrtání" 2*14*1,0+ "horní část vrtu" 2*14*2,0</t>
  </si>
  <si>
    <t>225311114</t>
  </si>
  <si>
    <t>Vrty maloprofilové jádrové D přes 93 do 156 mm úklon do 45° hl 0 až 25 m hornina III a IV</t>
  </si>
  <si>
    <t>1084206718</t>
  </si>
  <si>
    <t>Maloprofilové vrty jádrové průměru přes 93 do 156 mm do úklonu 45° v hl 0 až 25 m v hornině tř. III a IV</t>
  </si>
  <si>
    <t>https://podminky.urs.cz/item/CS_URS_2023_01/225311114</t>
  </si>
  <si>
    <t>"pro mikropiloty D108 mm - spodní část vrtu" 2*14*2,5</t>
  </si>
  <si>
    <t>274321118</t>
  </si>
  <si>
    <t>Základové pasy, prahy, věnce a ostruhy mostních konstrukcí ze ŽB C 30/37</t>
  </si>
  <si>
    <t>2143991722</t>
  </si>
  <si>
    <t>Základové konstrukce z betonu železového pásy, prahy, věnce a ostruhy ve výkopu nebo na hlavách pilot C 30/37</t>
  </si>
  <si>
    <t>https://podminky.urs.cz/item/CS_URS_2023_01/274321118</t>
  </si>
  <si>
    <t>"pro opěry" 2*2,3*1,0*10,5+ "pro křídla" 2*(2,5+2,0)*0,6*3,3+2*(2,5+2,0)*0,6*3,15</t>
  </si>
  <si>
    <t>274354111</t>
  </si>
  <si>
    <t>Bednění základových pasů - zřízení</t>
  </si>
  <si>
    <t>-410263001</t>
  </si>
  <si>
    <t>Bednění základových konstrukcí pasů, prahů, věnců a ostruh zřízení</t>
  </si>
  <si>
    <t>https://podminky.urs.cz/item/CS_URS_2023_01/274354111</t>
  </si>
  <si>
    <t>"pro opěry" 4*2,3*1,0+4*10,5*1,0</t>
  </si>
  <si>
    <t>"pro křídla" 4*2,5*0,6+2*0,6*(3,3+3,15)+2*0,55*(3,3+3,15)+8*2,0*0,6+2*0,6*(3,3+3,15)+2*0,55*(3,3+3,15)</t>
  </si>
  <si>
    <t>274354211</t>
  </si>
  <si>
    <t>Bednění základových pasů - odstranění</t>
  </si>
  <si>
    <t>394447630</t>
  </si>
  <si>
    <t>Bednění základových konstrukcí pasů, prahů, věnců a ostruh odstranění bednění</t>
  </si>
  <si>
    <t>https://podminky.urs.cz/item/CS_URS_2023_01/274354211</t>
  </si>
  <si>
    <t>274361116</t>
  </si>
  <si>
    <t>Výztuž základových pasů, prahů, věnců a ostruh z betonářské oceli 10 505</t>
  </si>
  <si>
    <t>158683056</t>
  </si>
  <si>
    <t>Výztuž základových konstrukcí pasů, prahů, věnců a ostruh z betonářské oceli 10 505 (R) nebo BSt 500</t>
  </si>
  <si>
    <t>https://podminky.urs.cz/item/CS_URS_2023_01/274361116</t>
  </si>
  <si>
    <t>"param. spotřeba 130 kg/m3" 0,13*BZákl</t>
  </si>
  <si>
    <t>148</t>
  </si>
  <si>
    <t>283111113</t>
  </si>
  <si>
    <t>Zřízení trubkových mikropilot svislých část hladká D přes 105 do 115 mm</t>
  </si>
  <si>
    <t>1465058748</t>
  </si>
  <si>
    <t>Zřízení ocelových, trubkových mikropilot tlakové i tahové svislé nebo odklon od svislice do 60° část hladká, průměru přes 105 do 115 mm</t>
  </si>
  <si>
    <t>https://podminky.urs.cz/item/CS_URS_2023_01/283111113</t>
  </si>
  <si>
    <t>2*14*1,0</t>
  </si>
  <si>
    <t>149</t>
  </si>
  <si>
    <t>14011080.R</t>
  </si>
  <si>
    <t>trubka ocelová bezešvá hladká jakost 11 353 108x16mm</t>
  </si>
  <si>
    <t>1868431285</t>
  </si>
  <si>
    <t>28*1,1 'Přepočtené koeficientem množství</t>
  </si>
  <si>
    <t>150</t>
  </si>
  <si>
    <t>283111123</t>
  </si>
  <si>
    <t>Zřízení trubkových mikropilot svislých část manžetová D přes 105 do 115 mm</t>
  </si>
  <si>
    <t>-811586933</t>
  </si>
  <si>
    <t>Zřízení ocelových, trubkových mikropilot tlakové i tahové svislé nebo odklon od svislice do 60° část manžetová, průměru přes 105 do 115 mm</t>
  </si>
  <si>
    <t>https://podminky.urs.cz/item/CS_URS_2023_01/283111123</t>
  </si>
  <si>
    <t>2*14*3,5</t>
  </si>
  <si>
    <t>151</t>
  </si>
  <si>
    <t>-444073501</t>
  </si>
  <si>
    <t>98*1,1 'Přepočtené koeficientem množství</t>
  </si>
  <si>
    <t>152</t>
  </si>
  <si>
    <t>283131113</t>
  </si>
  <si>
    <t>Zřízení hlavy mikropilot namáhaných tlakem i tahem D přes 105 do 115 mm</t>
  </si>
  <si>
    <t>-547509793</t>
  </si>
  <si>
    <t>Zřízení hlav trubkových mikropilot namáhaných tlakem i tahem, průměru přes 105 do 115 mm</t>
  </si>
  <si>
    <t>https://podminky.urs.cz/item/CS_URS_2023_01/283131113</t>
  </si>
  <si>
    <t>2*14</t>
  </si>
  <si>
    <t>153</t>
  </si>
  <si>
    <t>RMAT0003</t>
  </si>
  <si>
    <t>hlava mikropilot z oceli 11523</t>
  </si>
  <si>
    <t>1649552159</t>
  </si>
  <si>
    <t>hlava mikropilot</t>
  </si>
  <si>
    <t>28*14,3 'Přepočtené koeficientem množství</t>
  </si>
  <si>
    <t>317122111</t>
  </si>
  <si>
    <t>Osazení říms z ŽB lícních panelů s kotvením délky do 2 m</t>
  </si>
  <si>
    <t>1527553753</t>
  </si>
  <si>
    <t>Osazení říms ze železobetonových lícních panelů do nosné konstrukce mostu, s kotvením délky dílce do 2 m</t>
  </si>
  <si>
    <t>https://podminky.urs.cz/item/CS_URS_2023_01/317122111</t>
  </si>
  <si>
    <t>"dílce dl. 2 m" 2*7+ "dílce dl. 1,85 m" 2*2+ "dílce dl. 1,3 m" 2*4+ "dílce dl. 1,85 m" 2*2</t>
  </si>
  <si>
    <t>59383632</t>
  </si>
  <si>
    <t>prefabrikát lícní římsový 1,99x0,70x0,12m</t>
  </si>
  <si>
    <t>-314177961</t>
  </si>
  <si>
    <t>317171126</t>
  </si>
  <si>
    <t>Kotvení monolitického betonu římsy do mostovky kotvou do vývrtu</t>
  </si>
  <si>
    <t>636920125</t>
  </si>
  <si>
    <t>https://podminky.urs.cz/item/CS_URS_2023_01/317171126</t>
  </si>
  <si>
    <t>2*28</t>
  </si>
  <si>
    <t>54879990</t>
  </si>
  <si>
    <t>kotva římsy M24 do vývrtu, NRk = 120 KN</t>
  </si>
  <si>
    <t>809243997</t>
  </si>
  <si>
    <t>317321118</t>
  </si>
  <si>
    <t>Mostní římsy ze ŽB C 30/37</t>
  </si>
  <si>
    <t>-1843366998</t>
  </si>
  <si>
    <t>Římsy ze železového betonu C 30/37</t>
  </si>
  <si>
    <t>https://podminky.urs.cz/item/CS_URS_2023_01/317321118</t>
  </si>
  <si>
    <t>Poznámka k položce:_x000d_
vč. povrchové úpravy striáží</t>
  </si>
  <si>
    <t>2*2,28*0,28*25,48</t>
  </si>
  <si>
    <t>317353121</t>
  </si>
  <si>
    <t>Bednění mostních říms všech tvarů - zřízení</t>
  </si>
  <si>
    <t>447664868</t>
  </si>
  <si>
    <t>Bednění mostní římsy zřízení všech tvarů</t>
  </si>
  <si>
    <t>https://podminky.urs.cz/item/CS_URS_2023_01/317353121</t>
  </si>
  <si>
    <t>"obrubníková část" 2*0,28*25,48+ "čela" 6*2,28*0,28</t>
  </si>
  <si>
    <t>317353221</t>
  </si>
  <si>
    <t>Bednění mostních říms všech tvarů - odstranění</t>
  </si>
  <si>
    <t>-444463935</t>
  </si>
  <si>
    <t>Bednění mostní římsy odstranění všech tvarů</t>
  </si>
  <si>
    <t>https://podminky.urs.cz/item/CS_URS_2023_01/317353221</t>
  </si>
  <si>
    <t>317361116</t>
  </si>
  <si>
    <t>Výztuž mostních říms z betonářské oceli 10 505</t>
  </si>
  <si>
    <t>1073156971</t>
  </si>
  <si>
    <t>Výztuž mostních železobetonových říms z betonářské oceli 10 505 (R) nebo BSt 500</t>
  </si>
  <si>
    <t>https://podminky.urs.cz/item/CS_URS_2023_01/317361116</t>
  </si>
  <si>
    <t>"param. spotřeba 140 kg/m3" 0,14*BŘím</t>
  </si>
  <si>
    <t>41</t>
  </si>
  <si>
    <t>317661141</t>
  </si>
  <si>
    <t>Výplň spár monolitické římsy tmelem polyuretanovým šířky spáry do 15 mm</t>
  </si>
  <si>
    <t>41438427</t>
  </si>
  <si>
    <t>Výplň spár monolitické římsy tmelem polyuretanovým, spára šířky do 15 mm</t>
  </si>
  <si>
    <t>https://podminky.urs.cz/item/CS_URS_2023_01/317661141</t>
  </si>
  <si>
    <t>Poznámka k položce:_x000d_
mezi lícním prefabrikátem a římsou</t>
  </si>
  <si>
    <t>2*25,48</t>
  </si>
  <si>
    <t>42</t>
  </si>
  <si>
    <t>317661142</t>
  </si>
  <si>
    <t>Výplň spár monolitické římsy tmelem polyuretanovým šířky spáry přes 15 do 40 mm</t>
  </si>
  <si>
    <t>-1558245803</t>
  </si>
  <si>
    <t>Výplň spár monolitické římsy tmelem polyuretanovým, spára šířky přes 15 do 40 mm</t>
  </si>
  <si>
    <t>https://podminky.urs.cz/item/CS_URS_2023_01/317661142</t>
  </si>
  <si>
    <t>Poznámka k položce:_x000d_
dilatační a smršťovací spáry</t>
  </si>
  <si>
    <t>(2,25+0,28)*2*5</t>
  </si>
  <si>
    <t>43</t>
  </si>
  <si>
    <t>334323218</t>
  </si>
  <si>
    <t>Mostní křídla a závěrné zídky ze ŽB C 30/37</t>
  </si>
  <si>
    <t>647180399</t>
  </si>
  <si>
    <t>Mostní křídla a závěrné zídky z betonu železového C 30/37</t>
  </si>
  <si>
    <t>https://podminky.urs.cz/item/CS_URS_2023_01/334323218</t>
  </si>
  <si>
    <t>"oddilatovaná křídla pravá" 0,5*(1,56*3,3+3,47*3,3+3,35*3,15+1,51*3,15)</t>
  </si>
  <si>
    <t>"oddilatovaná křídla levá" 0,5*(1,71*3,15+3,5*3,15+3,62*3,3+1,46*3,3)</t>
  </si>
  <si>
    <t>"parapetní zídky" 2*0,5*10,22</t>
  </si>
  <si>
    <t>44</t>
  </si>
  <si>
    <t>334352111</t>
  </si>
  <si>
    <t>Bednění mostních křídel a závěrných zídek ze systémového bednění s výplní z překližek - zřízení</t>
  </si>
  <si>
    <t>-1168739052</t>
  </si>
  <si>
    <t>Bednění mostních křídel a závěrných zídek ze systémového bednění zřízení z překližek</t>
  </si>
  <si>
    <t>https://podminky.urs.cz/item/CS_URS_2023_01/334352111</t>
  </si>
  <si>
    <t>"pravá křídla" 2*1,56*3,3+0,5*1,57+2*3,47*3,3+0,5*3,5+2*3,35*3,15+0,5*3,34+2*1,51*3,15+0,5*1,5</t>
  </si>
  <si>
    <t>"levá křídla" 2*1,71*3,15+0,5*1,7+2*3,5*3,15+2*3,48*3,3+0,5*3,64+2*1,46*3,3+0,5*1,48</t>
  </si>
  <si>
    <t>"parapetní zídky" 4*10,22+2*0,5*1,95+2*0,5*1,8</t>
  </si>
  <si>
    <t>45</t>
  </si>
  <si>
    <t>334352211</t>
  </si>
  <si>
    <t>Bednění mostních křídel a závěrných zídek ze systémového bednění s výplní z překližek - odstranění</t>
  </si>
  <si>
    <t>-1515336900</t>
  </si>
  <si>
    <t>Bednění mostních křídel a závěrných zídek ze systémového bednění odstranění z překližek</t>
  </si>
  <si>
    <t>https://podminky.urs.cz/item/CS_URS_2023_01/334352211</t>
  </si>
  <si>
    <t>46</t>
  </si>
  <si>
    <t>334359112</t>
  </si>
  <si>
    <t>Výřez bednění pro prostup trub betonovou konstrukcí DN 300</t>
  </si>
  <si>
    <t>-283324645</t>
  </si>
  <si>
    <t>https://podminky.urs.cz/item/CS_URS_2023_01/334359112</t>
  </si>
  <si>
    <t>Poznámka k položce:_x000d_
pro prostup drenáže a vyústění od vpustí</t>
  </si>
  <si>
    <t>2+1</t>
  </si>
  <si>
    <t>47</t>
  </si>
  <si>
    <t>334361226</t>
  </si>
  <si>
    <t>Výztuž křídel, závěrných zdí z betonářské oceli 10 505</t>
  </si>
  <si>
    <t>-515956796</t>
  </si>
  <si>
    <t>Výztuž betonářská mostních konstrukcí opěr, úložných prahů, křídel, závěrných zídek, bloků ložisek, pilířů a sloupů z oceli 10 505 (R) nebo BSt 500 křídel, závěrných zdí</t>
  </si>
  <si>
    <t>https://podminky.urs.cz/item/CS_URS_2023_01/334361226</t>
  </si>
  <si>
    <t>"param. spotřeba 160 kg/m3" 0,16*BKříd</t>
  </si>
  <si>
    <t>48</t>
  </si>
  <si>
    <t>334791114</t>
  </si>
  <si>
    <t>Prostup v betonových zdech z plastových trub DN do 200</t>
  </si>
  <si>
    <t>60146415</t>
  </si>
  <si>
    <t>Prostup v betonových zdech z plastových trub průměru do DN 200</t>
  </si>
  <si>
    <t>https://podminky.urs.cz/item/CS_URS_2023_01/334791114</t>
  </si>
  <si>
    <t>Poznámka k položce:_x000d_
pro vyústění rubové drenáže</t>
  </si>
  <si>
    <t>2*0,5</t>
  </si>
  <si>
    <t>49</t>
  </si>
  <si>
    <t>334791115</t>
  </si>
  <si>
    <t>Prostup v betonových zdech z plastových trub DN do 250</t>
  </si>
  <si>
    <t>-1213901414</t>
  </si>
  <si>
    <t>Prostup v betonových zdech z plastových trub průměru do DN 250</t>
  </si>
  <si>
    <t>https://podminky.urs.cz/item/CS_URS_2023_01/334791115</t>
  </si>
  <si>
    <t>Poznámka k položce:_x000d_
pro vyústění od vpustí přes křídlo</t>
  </si>
  <si>
    <t>0,5</t>
  </si>
  <si>
    <t>50</t>
  </si>
  <si>
    <t>348171112R</t>
  </si>
  <si>
    <t>Osazení mostního ocelového zábradlí s patní deskou na chemické kotvy</t>
  </si>
  <si>
    <t>745765690</t>
  </si>
  <si>
    <t>Osazení mostního ocelového zábradlí do bednění kapes říms</t>
  </si>
  <si>
    <t>2*25,5</t>
  </si>
  <si>
    <t>51</t>
  </si>
  <si>
    <t>RMAT0003R</t>
  </si>
  <si>
    <t>mostní ocelové zábradlí se svislou výplní s patními deskami certifikované</t>
  </si>
  <si>
    <t>340323355</t>
  </si>
  <si>
    <t>mostní ocelové zábradlí</t>
  </si>
  <si>
    <t>Vodorovné konstrukce</t>
  </si>
  <si>
    <t>54</t>
  </si>
  <si>
    <t>421321118</t>
  </si>
  <si>
    <t>Mostní nosné konstrukce klenbové ze ŽB C 30/37</t>
  </si>
  <si>
    <t>1833632303</t>
  </si>
  <si>
    <t>Mostní železobetonové nosné konstrukce deskové nebo klenbové klenbové, z betonu C 30/37</t>
  </si>
  <si>
    <t>https://podminky.urs.cz/item/CS_URS_2023_01/421321118</t>
  </si>
  <si>
    <t>Poznámka k položce:_x000d_
ŽB rámová příčel včetně jejích stojek</t>
  </si>
  <si>
    <t>"plocha rámu oměřena v Acad" 9,58*10,1</t>
  </si>
  <si>
    <t>55</t>
  </si>
  <si>
    <t>421351111R</t>
  </si>
  <si>
    <t>Bednění rámové příčle - zřízení</t>
  </si>
  <si>
    <t>1328068565</t>
  </si>
  <si>
    <t>Bednění deskových konstrukcí mostů z betonu železového nebo předpjatého zřízení přesahu spřažené mostovky šíře do 600 mm</t>
  </si>
  <si>
    <t>15,5*10,1+2*2,46*10,1+2*9,6</t>
  </si>
  <si>
    <t>56</t>
  </si>
  <si>
    <t>421351211R</t>
  </si>
  <si>
    <t>Bednění rámové příčle - odstranění</t>
  </si>
  <si>
    <t>-673582980</t>
  </si>
  <si>
    <t>Bednění deskových konstrukcí mostů z betonu železového nebo předpjatého odstranění přesahu spřažené mostovky šíře do 600 mm</t>
  </si>
  <si>
    <t>57</t>
  </si>
  <si>
    <t>421361226</t>
  </si>
  <si>
    <t>Výztuž ŽB deskového mostu z betonářské oceli 10 505</t>
  </si>
  <si>
    <t>-1155077676</t>
  </si>
  <si>
    <t>Výztuž deskových konstrukcí z betonářské oceli 10 505 (R) nebo BSt 500 deskového mostu</t>
  </si>
  <si>
    <t>https://podminky.urs.cz/item/CS_URS_2023_01/421361226</t>
  </si>
  <si>
    <t>"rámová příčle, param. spotřeba 180 kg/m3" 0,18*BRám</t>
  </si>
  <si>
    <t>154</t>
  </si>
  <si>
    <t>423355315</t>
  </si>
  <si>
    <t>Montáž ztraceného bednění - spřažené desky Cetris</t>
  </si>
  <si>
    <t>-1168421467</t>
  </si>
  <si>
    <t>Bednění trámové a komorové konstrukce ztracené bednění- spřažené desky montáž ztraceného bednění z desek cementotřískových</t>
  </si>
  <si>
    <t>https://podminky.urs.cz/item/CS_URS_2023_01/423355315</t>
  </si>
  <si>
    <t>"podhled římsy - mezi NK a lícním prefabrikátem" 0,35*25,4*2</t>
  </si>
  <si>
    <t>155</t>
  </si>
  <si>
    <t>3025110060</t>
  </si>
  <si>
    <t>Deska cementotřísková CETRIS BASIC 14×1250×3350 mm</t>
  </si>
  <si>
    <t>317062697</t>
  </si>
  <si>
    <t>17,78*1,1 'Přepočtené koeficientem množství</t>
  </si>
  <si>
    <t>58</t>
  </si>
  <si>
    <t>451315124</t>
  </si>
  <si>
    <t>Podkladní nebo výplňová vrstva z betonu C 12/15 tl do 150 mm</t>
  </si>
  <si>
    <t>-1038475178</t>
  </si>
  <si>
    <t>Podkladní a výplňové vrstvy z betonu prostého tloušťky do 150 mm, z betonu C 12/15</t>
  </si>
  <si>
    <t>https://podminky.urs.cz/item/CS_URS_2023_01/451315124</t>
  </si>
  <si>
    <t>"pod základy opěr" 2*2,7*10,9</t>
  </si>
  <si>
    <t>"pod základy křídel" 2*(2,9+2,4)*3,5+2*(2,9+2,4)*3,35</t>
  </si>
  <si>
    <t>59</t>
  </si>
  <si>
    <t>451315134</t>
  </si>
  <si>
    <t>Podkladní nebo výplňová vrstva z betonu C 12/15 tl do 200 mm</t>
  </si>
  <si>
    <t>-538211091</t>
  </si>
  <si>
    <t>Podkladní a výplňové vrstvy z betonu prostého tloušťky do 200 mm, z betonu C 12/15</t>
  </si>
  <si>
    <t>https://podminky.urs.cz/item/CS_URS_2023_01/451315134</t>
  </si>
  <si>
    <t>Poznámka k položce:_x000d_
podklad pod římsy - ve vrcholu klenby proměnná tloušťka, mimo vrchol klenby tloušťka 400 mm - vykázáno dvěma vrstvami</t>
  </si>
  <si>
    <t>"1. vrstva - mimo vrchol klenby" 2*1,55*(11,15+11,35)+ "2. vrstva - v celé délce říms" 2*1,55*25,33</t>
  </si>
  <si>
    <t>60</t>
  </si>
  <si>
    <t>451317777</t>
  </si>
  <si>
    <t>Podklad nebo lože pod dlažbu vodorovný nebo do sklonu 1:5 z betonu prostého tl přes 50 do 100 mm</t>
  </si>
  <si>
    <t>-2045476680</t>
  </si>
  <si>
    <t>Podklad nebo lože pod dlažbu (přídlažbu) v ploše vodorovné nebo ve sklonu do 1:5, tloušťky od 50 do 100 mm z betonu prostého</t>
  </si>
  <si>
    <t>https://podminky.urs.cz/item/CS_URS_2023_01/451317777</t>
  </si>
  <si>
    <t>Poznámka k položce:_x000d_
podklad pod zpevnění z lomového kamene z C 20/25n</t>
  </si>
  <si>
    <t>"pod žlab" 0,4*6,05*1,2</t>
  </si>
  <si>
    <t>61</t>
  </si>
  <si>
    <t>451319777</t>
  </si>
  <si>
    <t>Příplatek ZKD 10 mm tl u podkladu nebo lože pod dlažbu z betonu</t>
  </si>
  <si>
    <t>-1605881070</t>
  </si>
  <si>
    <t>Podklad nebo lože pod dlažbu (přídlažbu) Příplatek k cenám za každých dalších i započatých 10 mm tloušťky podkladu nebo lože z betonu prostého</t>
  </si>
  <si>
    <t>https://podminky.urs.cz/item/CS_URS_2023_01/451319777</t>
  </si>
  <si>
    <t>Poznámka k položce:_x000d_
pro tloušťku 150 mm</t>
  </si>
  <si>
    <t>DlaLom+133,798*5</t>
  </si>
  <si>
    <t>62</t>
  </si>
  <si>
    <t>451319779</t>
  </si>
  <si>
    <t>Příplatek za sklon nad 1:5 podkladu nebo lože z betonu</t>
  </si>
  <si>
    <t>1143383243</t>
  </si>
  <si>
    <t>Podklad nebo lože pod dlažbu (přídlažbu) Příplatek k cenám za zřízení podkladu nebo lože pod dlažbu ve sklonu přes 1:5, pro jakoukoliv tloušťku z betonu prostého</t>
  </si>
  <si>
    <t>https://podminky.urs.cz/item/CS_URS_2023_01/451319779</t>
  </si>
  <si>
    <t>"svahy koryta a lavičky" 1,56*11,8+1,56*11,55</t>
  </si>
  <si>
    <t>"podél křídel" 0,85*(5,7*1,2+5,6*1,2+6,1*1,2+5,8*1,2)</t>
  </si>
  <si>
    <t>63</t>
  </si>
  <si>
    <t>452318510</t>
  </si>
  <si>
    <t>Zajišťovací práh z betonu prostého se zvýšenými nároky na prostředí</t>
  </si>
  <si>
    <t>1107055220</t>
  </si>
  <si>
    <t>Zajišťovací práh z betonu prostého se zvýšenými nároky na prostředí na dně a ve svahu melioračních kanálů s patkami nebo bez patek</t>
  </si>
  <si>
    <t>https://podminky.urs.cz/item/CS_URS_2023_01/452318510</t>
  </si>
  <si>
    <t>Poznámka k položce:_x000d_
ukončovací prahy zpevnění ve dně potoka z betonu C 25/30 XF3</t>
  </si>
  <si>
    <t>0,5*1,0*(11,8+12,15)</t>
  </si>
  <si>
    <t>64</t>
  </si>
  <si>
    <t>457311114</t>
  </si>
  <si>
    <t>Vyrovnávací nebo spádový beton C 12/15 včetně úpravy povrchu</t>
  </si>
  <si>
    <t>-2006546652</t>
  </si>
  <si>
    <t>Vyrovnávací nebo spádový beton včetně úpravy povrchu C 12/15</t>
  </si>
  <si>
    <t>https://podminky.urs.cz/item/CS_URS_2023_01/457311114</t>
  </si>
  <si>
    <t>Poznámka k položce:_x000d_
spádový beton pod rubovou drenáž</t>
  </si>
  <si>
    <t>2*0,3*9,1*(0,96+1,24)/2</t>
  </si>
  <si>
    <t>65</t>
  </si>
  <si>
    <t>465513157</t>
  </si>
  <si>
    <t>Dlažba svahu u opěr z upraveného lomového žulového kamene tl 200 mm do lože C 25/30 pl přes 10 m2</t>
  </si>
  <si>
    <t>-844254670</t>
  </si>
  <si>
    <t>Dlažba svahu u mostních opěr z upraveného lomového žulového kamene s vyspárováním maltou MC 25, šíře spáry 15 mm do betonového lože C 25/30 tloušťky 200 mm, plochy přes 10 m2</t>
  </si>
  <si>
    <t>https://podminky.urs.cz/item/CS_URS_2023_01/465513157</t>
  </si>
  <si>
    <t>"svahy koryta a lavičky" (3,75+1,56)*11,8+(2,05+1,56)*11,55+ "vyústění od nových vpustí" 0,75*0,75</t>
  </si>
  <si>
    <t>"podél křídel" 0,85*(1,95+5,7*1,2+2,05+5,6*1,2+1,25+6,1*1,2+1,55+5,8*1,2)</t>
  </si>
  <si>
    <t>Komunikace pozemní</t>
  </si>
  <si>
    <t>66</t>
  </si>
  <si>
    <t>564851011.2</t>
  </si>
  <si>
    <t>Podklad ze štěrkodrtě ŠD plochy do 100 m2 tl 150 mm</t>
  </si>
  <si>
    <t>2027688051</t>
  </si>
  <si>
    <t>Podklad ze štěrkodrti ŠD s rozprostřením a zhutněním plochy jednotlivě do 100 m2, po zhutnění tl. 150 mm</t>
  </si>
  <si>
    <t>Poznámka k položce:_x000d_
ŠDB, 0/32, podklad chodníků, plochy oměřeny v Acad</t>
  </si>
  <si>
    <t>"chodníky před mostem" 58,0+57,0+ "chodníky za mostem" 1,95*4,75+2,1*9,95</t>
  </si>
  <si>
    <t>67</t>
  </si>
  <si>
    <t>564851011.1</t>
  </si>
  <si>
    <t>1526097173</t>
  </si>
  <si>
    <t>Poznámka k položce:_x000d_
ŠDA, podkladní vrstvy vozovky</t>
  </si>
  <si>
    <t>"horní + spodní podkladní vrstva" 6,0*(46,0+44,0)+ "horní podkladní vrstva retardér" 6,0*1,25</t>
  </si>
  <si>
    <t>68</t>
  </si>
  <si>
    <t>564861011</t>
  </si>
  <si>
    <t>Podklad ze štěrkodrtě ŠD plochy do 100 m2 tl 200 mm</t>
  </si>
  <si>
    <t>-723914195</t>
  </si>
  <si>
    <t>Podklad ze štěrkodrti ŠD s rozprostřením a zhutněním plochy jednotlivě do 100 m2, po zhutnění tl. 200 mm</t>
  </si>
  <si>
    <t>https://podminky.urs.cz/item/CS_URS_2023_01/564861011</t>
  </si>
  <si>
    <t>Poznámka k položce:_x000d_
ŠDB, spodní podkladní vrstva nájezdu na retardér</t>
  </si>
  <si>
    <t>6,0*1,25</t>
  </si>
  <si>
    <t>69</t>
  </si>
  <si>
    <t>565155111</t>
  </si>
  <si>
    <t>Asfaltový beton vrstva podkladní ACP 16 (obalované kamenivo OKS) tl 70 mm š do 3 m</t>
  </si>
  <si>
    <t>-1748541288</t>
  </si>
  <si>
    <t>Asfaltový beton vrstva podkladní ACP 16 (obalované kamenivo střednězrnné - OKS) s rozprostřením a zhutněním v pruhu šířky přes 1,5 do 3 m, po zhutnění tl. 70 mm</t>
  </si>
  <si>
    <t>https://podminky.urs.cz/item/CS_URS_2023_01/565155111</t>
  </si>
  <si>
    <t>Poznámka k položce:_x000d_
ACP 16+ tl. 70 mm</t>
  </si>
  <si>
    <t>6,0*51,5</t>
  </si>
  <si>
    <t>70</t>
  </si>
  <si>
    <t>573191111</t>
  </si>
  <si>
    <t>Postřik infiltrační kationaktivní emulzí v množství 1 kg/m2</t>
  </si>
  <si>
    <t>158251699</t>
  </si>
  <si>
    <t>Postřik infiltrační kationaktivní emulzí v množství 1,00 kg/m2</t>
  </si>
  <si>
    <t>https://podminky.urs.cz/item/CS_URS_2023_01/573191111</t>
  </si>
  <si>
    <t>Poznámka k položce:_x000d_
0,8 kg/m2</t>
  </si>
  <si>
    <t>71</t>
  </si>
  <si>
    <t>573231107</t>
  </si>
  <si>
    <t>Postřik živičný spojovací ze silniční emulze v množství 0,40 kg/m2</t>
  </si>
  <si>
    <t>-933865047</t>
  </si>
  <si>
    <t>Postřik spojovací PS bez posypu kamenivem ze silniční emulze, v množství 0,40 kg/m2</t>
  </si>
  <si>
    <t>https://podminky.urs.cz/item/CS_URS_2023_01/573231107</t>
  </si>
  <si>
    <t>Poznámka k položce:_x000d_
0,4 kg/m2</t>
  </si>
  <si>
    <t>6,0*52,5</t>
  </si>
  <si>
    <t>72</t>
  </si>
  <si>
    <t>577134121</t>
  </si>
  <si>
    <t>Asfaltový beton vrstva obrusná ACO 11 (ABS) tř. I tl 40 mm š přes 3 m z nemodifikovaného asfaltu</t>
  </si>
  <si>
    <t>-355653718</t>
  </si>
  <si>
    <t>Asfaltový beton vrstva obrusná ACO 11 (ABS) s rozprostřením a se zhutněním z nemodifikovaného asfaltu v pruhu šířky přes 3 m tř. I, po zhutnění tl. 40 mm</t>
  </si>
  <si>
    <t>https://podminky.urs.cz/item/CS_URS_2023_01/577134121</t>
  </si>
  <si>
    <t>Poznámka k položce:_x000d_
ACO 11+ tl. 40 mm</t>
  </si>
  <si>
    <t>73</t>
  </si>
  <si>
    <t>596211110</t>
  </si>
  <si>
    <t>Kladení zámkové dlažby komunikací pro pěší ručně tl 60 mm skupiny A pl do 50 m2</t>
  </si>
  <si>
    <t>-97022249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</si>
  <si>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</si>
  <si>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https://podminky.urs.cz/item/CS_URS_2023_01/596211110</t>
  </si>
  <si>
    <t>Poznámka k položce:_x000d_
obnova krytu chodníku za mostem</t>
  </si>
  <si>
    <t>1,95*4,75+2,1*9,95</t>
  </si>
  <si>
    <t>74</t>
  </si>
  <si>
    <t>59245015</t>
  </si>
  <si>
    <t>dlažba zámková tvaru I 200x165x60mm přírodní</t>
  </si>
  <si>
    <t>509038477</t>
  </si>
  <si>
    <t>30,158*1,03 'Přepočtené koeficientem množství</t>
  </si>
  <si>
    <t>75</t>
  </si>
  <si>
    <t>596211110.1</t>
  </si>
  <si>
    <t>930858064</t>
  </si>
  <si>
    <t>Poznámka k položce:_x000d_
povrch chodníků ve směru od chodnéků na I. Šustaly, plochy oměřeny v Acad</t>
  </si>
  <si>
    <t>Šedá</t>
  </si>
  <si>
    <t>57,9+78,1-Reliéf</t>
  </si>
  <si>
    <t>76</t>
  </si>
  <si>
    <t>59245018</t>
  </si>
  <si>
    <t>dlažba tvar obdélník betonová 200x100x60mm přírodní</t>
  </si>
  <si>
    <t>102117531</t>
  </si>
  <si>
    <t>128,15*1,03 'Přepočtené koeficientem množství</t>
  </si>
  <si>
    <t>77</t>
  </si>
  <si>
    <t>596211110.2</t>
  </si>
  <si>
    <t>913986896</t>
  </si>
  <si>
    <t>Poznámka k položce:_x000d_
místo pro přecházení na začátku úseku, některé plochy oměřeny v Acad</t>
  </si>
  <si>
    <t>4,45+2*0,4*3,0+0,8*1,25</t>
  </si>
  <si>
    <t>78</t>
  </si>
  <si>
    <t>59245006</t>
  </si>
  <si>
    <t>dlažba tvar obdélník betonová pro nevidomé 200x100x60mm barevná</t>
  </si>
  <si>
    <t>1710425767</t>
  </si>
  <si>
    <t>7,85*1,03 'Přepočtené koeficientem množství</t>
  </si>
  <si>
    <t>79</t>
  </si>
  <si>
    <t>596211210</t>
  </si>
  <si>
    <t>Kladení zámkové dlažby komunikací pro pěší ručně tl 80 mm skupiny A pl do 50 m2</t>
  </si>
  <si>
    <t>-1951927796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</si>
  <si>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</si>
  <si>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https://podminky.urs.cz/item/CS_URS_2023_01/596211210</t>
  </si>
  <si>
    <t>Poznámka k položce:_x000d_
obnova krytunájezdu a příčný práh ve vozovce</t>
  </si>
  <si>
    <t>1,5*5,95</t>
  </si>
  <si>
    <t>80</t>
  </si>
  <si>
    <t>59245213</t>
  </si>
  <si>
    <t>dlažba zámková tvaru I 196x161x80mm přírodní</t>
  </si>
  <si>
    <t>370662851</t>
  </si>
  <si>
    <t>8,925*1,03 'Přepočtené koeficientem množství</t>
  </si>
  <si>
    <t>Úpravy povrchů, podlahy a osazování výplní</t>
  </si>
  <si>
    <t>81</t>
  </si>
  <si>
    <t>628611102</t>
  </si>
  <si>
    <t>Nátěr betonu mostu epoxidový 2x ochranný nepružný S2 (OS-B)</t>
  </si>
  <si>
    <t>414550376</t>
  </si>
  <si>
    <t>Nátěr mostních betonových konstrukcí epoxidový 2x ochranný nepružný S2 (OS-B)</t>
  </si>
  <si>
    <t>https://podminky.urs.cz/item/CS_URS_2023_01/628611102</t>
  </si>
  <si>
    <t>Poznámka k položce:_x000d_
podhled při okraji nosné konastrukce</t>
  </si>
  <si>
    <t>2*14,5*0,3</t>
  </si>
  <si>
    <t>82</t>
  </si>
  <si>
    <t>628611111</t>
  </si>
  <si>
    <t>Nátěr betonu mostu akrylátový 2x impregnační S1 (OS-A)</t>
  </si>
  <si>
    <t>-1415239838</t>
  </si>
  <si>
    <t>Nátěr mostních betonových konstrukcí akrylátový na siloxanové a plasticko-elastické bázi 2x impregnační S1 (OS-A)</t>
  </si>
  <si>
    <t>https://podminky.urs.cz/item/CS_URS_2023_01/628611111</t>
  </si>
  <si>
    <t>Poznámka k položce:_x000d_
horní povrch říms - hydrofóbní</t>
  </si>
  <si>
    <t>2*25,48*2,15</t>
  </si>
  <si>
    <t>83</t>
  </si>
  <si>
    <t>628611131</t>
  </si>
  <si>
    <t>Nátěr betonu mostu akrylátový 2x ochranný pružný S4 (OS-C)</t>
  </si>
  <si>
    <t>-873629577</t>
  </si>
  <si>
    <t>Nátěr mostních betonových konstrukcí akrylátový na siloxanové a plasticko-elastické bázi 2x ochranný pružný S4 (OS-C (OS 4))</t>
  </si>
  <si>
    <t>https://podminky.urs.cz/item/CS_URS_2023_01/628611131</t>
  </si>
  <si>
    <t>Poznámka k položce:_x000d_
obrubníková část římsy</t>
  </si>
  <si>
    <t>2*25,48*0,32</t>
  </si>
  <si>
    <t>84</t>
  </si>
  <si>
    <t>871313121</t>
  </si>
  <si>
    <t>Montáž kanalizačního potrubí z PVC těsněné gumovým kroužkem otevřený výkop sklon do 20 % DN 160</t>
  </si>
  <si>
    <t>1599298731</t>
  </si>
  <si>
    <t>Montáž kanalizačního potrubí z plastů z tvrdého PVC těsněných gumovým kroužkem v otevřeném výkopu ve sklonu do 20 % DN 160</t>
  </si>
  <si>
    <t>https://podminky.urs.cz/item/CS_URS_2023_01/871313121</t>
  </si>
  <si>
    <t>Poznámka k položce:_x000d_
propojení od pravé vpusti k levé</t>
  </si>
  <si>
    <t>85</t>
  </si>
  <si>
    <t>28611174</t>
  </si>
  <si>
    <t>trubka kanalizační PVC DN 160x3000mm SN10</t>
  </si>
  <si>
    <t>819035602</t>
  </si>
  <si>
    <t>5*1,03 'Přepočtené koeficientem množství</t>
  </si>
  <si>
    <t>86</t>
  </si>
  <si>
    <t>871353121</t>
  </si>
  <si>
    <t>Montáž kanalizačního potrubí z PVC těsněné gumovým kroužkem otevřený výkop sklon do 20 % DN 200</t>
  </si>
  <si>
    <t>1178534314</t>
  </si>
  <si>
    <t>Montáž kanalizačního potrubí z plastů z tvrdého PVC těsněných gumovým kroužkem v otevřeném výkopu ve sklonu do 20 % DN 200</t>
  </si>
  <si>
    <t>https://podminky.urs.cz/item/CS_URS_2023_01/871353121</t>
  </si>
  <si>
    <t>Poznámka k položce:_x000d_
min. v délce 1 m od vyústění potrubí odolné UV záření</t>
  </si>
  <si>
    <t>"od levé uliční vpusti k šachtě a od šachty k vyústění" 3,5+7,5</t>
  </si>
  <si>
    <t>"náhrada části potrubí od stávajících uličních vpustí" 3</t>
  </si>
  <si>
    <t>87</t>
  </si>
  <si>
    <t>28611169</t>
  </si>
  <si>
    <t>trubka kanalizační PVC DN 200x5000mm SN8</t>
  </si>
  <si>
    <t>1511172049</t>
  </si>
  <si>
    <t>14*1,03 'Přepočtené koeficientem množství</t>
  </si>
  <si>
    <t>88</t>
  </si>
  <si>
    <t>894211111</t>
  </si>
  <si>
    <t>Šachty kanalizační kruhové z prostého betonu na potrubí DN 200 dno beton tř. C 25/30</t>
  </si>
  <si>
    <t>-1462800991</t>
  </si>
  <si>
    <t>Šachty kanalizační z prostého betonu výšky vstupu do 1,50 m kruhové s obložením dna betonem tř. C 25/30, na potrubí DN do 200</t>
  </si>
  <si>
    <t>https://podminky.urs.cz/item/CS_URS_2023_01/894211111</t>
  </si>
  <si>
    <t>89</t>
  </si>
  <si>
    <t>895941341</t>
  </si>
  <si>
    <t>Osazení vpusti uliční DN 500 z betonových dílců dno s výtokem</t>
  </si>
  <si>
    <t>2045958021</t>
  </si>
  <si>
    <t>Osazení vpusti uliční z betonových dílců DN 500 dno s výtokem</t>
  </si>
  <si>
    <t>https://podminky.urs.cz/item/CS_URS_2023_01/895941341</t>
  </si>
  <si>
    <t>90</t>
  </si>
  <si>
    <t>59224472</t>
  </si>
  <si>
    <t>vpusť uliční DN 500 kaliště s odtokem 150mm 500/245x65mm</t>
  </si>
  <si>
    <t>-1006266242</t>
  </si>
  <si>
    <t>91</t>
  </si>
  <si>
    <t>895941351</t>
  </si>
  <si>
    <t>Osazení vpusti uliční DN 500 z betonových dílců skruž horní pro čtvercovou vtokovou mříž</t>
  </si>
  <si>
    <t>1393286762</t>
  </si>
  <si>
    <t>Osazení vpusti uliční z betonových dílců DN 500 skruž horní pro čtvercovou vtokovou mříž</t>
  </si>
  <si>
    <t>https://podminky.urs.cz/item/CS_URS_2023_01/895941351</t>
  </si>
  <si>
    <t>92</t>
  </si>
  <si>
    <t>59224460</t>
  </si>
  <si>
    <t>vpusť uliční DN 500 betonová 500x190x65mm čtvercový poklop</t>
  </si>
  <si>
    <t>868884399</t>
  </si>
  <si>
    <t>93</t>
  </si>
  <si>
    <t>895941366</t>
  </si>
  <si>
    <t>Osazení vpusti uliční DN 500 z betonových dílců skruž průběžná s výtokem</t>
  </si>
  <si>
    <t>-1239364024</t>
  </si>
  <si>
    <t>Osazení vpusti uliční z betonových dílců DN 500 skruž průběžná s výtokem</t>
  </si>
  <si>
    <t>https://podminky.urs.cz/item/CS_URS_2023_01/895941366</t>
  </si>
  <si>
    <t>94</t>
  </si>
  <si>
    <t>59224463</t>
  </si>
  <si>
    <t>vpusť uliční DN 500 skruž průběžná 500/590x65mm betonová s odtokem 150mm</t>
  </si>
  <si>
    <t>-786726028</t>
  </si>
  <si>
    <t>95</t>
  </si>
  <si>
    <t>899131113</t>
  </si>
  <si>
    <t>Výměna šachtového rámu s osazením a dodáním rámu z litiny a betonu</t>
  </si>
  <si>
    <t>-1661917184</t>
  </si>
  <si>
    <t>Výměna šachtového rámu tř. D 400 včetně poklopu s osazením a dodáním nového rámu z litiny a betonu</t>
  </si>
  <si>
    <t>https://podminky.urs.cz/item/CS_URS_2023_01/899131113</t>
  </si>
  <si>
    <t>"uliční vpusti na konci úpravy" 2</t>
  </si>
  <si>
    <t>96</t>
  </si>
  <si>
    <t>899331111</t>
  </si>
  <si>
    <t>Výšková úprava uličního vstupu nebo vpusti do 200 mm zvýšením poklopu</t>
  </si>
  <si>
    <t>1718136166</t>
  </si>
  <si>
    <t>https://podminky.urs.cz/item/CS_URS_2023_01/899331111</t>
  </si>
  <si>
    <t>"uliční vpusť na začátku úseku" 1</t>
  </si>
  <si>
    <t>97</t>
  </si>
  <si>
    <t>914111111</t>
  </si>
  <si>
    <t>Montáž svislé dopravní značky do velikosti 1 m2 objímkami na sloupek nebo konzolu</t>
  </si>
  <si>
    <t>-1771973403</t>
  </si>
  <si>
    <t>Montáž svislé dopravní značky základní velikosti do 1 m2 objímkami na sloupky nebo konzoly</t>
  </si>
  <si>
    <t>https://podminky.urs.cz/item/CS_URS_2023_01/914111111</t>
  </si>
  <si>
    <t>Poznámka k položce:_x000d_
vč. zvýraznění IP6 reflexním žlutým podkladem, značky na společném sloupku</t>
  </si>
  <si>
    <t>"IP2 + IP6 na společném sloupku připevněném na zábradlí" 1+1</t>
  </si>
  <si>
    <t>98</t>
  </si>
  <si>
    <t>40445621</t>
  </si>
  <si>
    <t>informativní značky provozní IP1-IP3, IP4b-IP7, IP10a, b 500x500mm</t>
  </si>
  <si>
    <t>1189079218</t>
  </si>
  <si>
    <t>99</t>
  </si>
  <si>
    <t>914511112R</t>
  </si>
  <si>
    <t>Montáž sloupku dopravních značek délky do 3,5 m D 60 mm</t>
  </si>
  <si>
    <t>2018437585</t>
  </si>
  <si>
    <t>Montáž sloupku dopravních značek délky do 3,5 m do hliníkové patky pro sloupek D 60 mm</t>
  </si>
  <si>
    <t>Poznámka k položce:_x000d_
montáž sloupku na zábradlí</t>
  </si>
  <si>
    <t>100</t>
  </si>
  <si>
    <t>40445235</t>
  </si>
  <si>
    <t>sloupek pro dopravní značku Al D 60mm v 3,5m</t>
  </si>
  <si>
    <t>-1662449276</t>
  </si>
  <si>
    <t>101</t>
  </si>
  <si>
    <t>915231111</t>
  </si>
  <si>
    <t>Vodorovné dopravní značení přechody pro chodce, šipky, symboly bílý plast</t>
  </si>
  <si>
    <t>-2036834597</t>
  </si>
  <si>
    <t>Vodorovné dopravní značení stříkaným plastem přechody pro chodce, šipky, symboly nápisy bílé základní</t>
  </si>
  <si>
    <t>https://podminky.urs.cz/item/CS_URS_2023_01/915231111</t>
  </si>
  <si>
    <t>Poznámka k položce:_x000d_
označení nájezdu na retardér</t>
  </si>
  <si>
    <t>0,25*11</t>
  </si>
  <si>
    <t>102</t>
  </si>
  <si>
    <t>916131212</t>
  </si>
  <si>
    <t>Osazení silničního obrubníku betonového stojatého bez boční opěry do lože z betonu prostého</t>
  </si>
  <si>
    <t>-223287879</t>
  </si>
  <si>
    <t>Osazení silničního obrubníku betonového se zřízením lože, s vyplněním a zatřením spár cementovou maltou stojatého bez boční opěry, do lože z betonu prostého</t>
  </si>
  <si>
    <t>Poznámka k položce:_x000d_
místa pro přecházení</t>
  </si>
  <si>
    <t>2*2,5</t>
  </si>
  <si>
    <t>103</t>
  </si>
  <si>
    <t>59217028</t>
  </si>
  <si>
    <t>obrubník betonový silniční nájezdový 500x150x150mm</t>
  </si>
  <si>
    <t>760779984</t>
  </si>
  <si>
    <t>5*1,02 'Přepočtené koeficientem množství</t>
  </si>
  <si>
    <t>104</t>
  </si>
  <si>
    <t>916131213</t>
  </si>
  <si>
    <t>Osazení silničního obrubníku betonového stojatého s boční opěrou do lože z betonu prostého</t>
  </si>
  <si>
    <t>2147024000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</si>
  <si>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</si>
  <si>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</si>
  <si>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Poznámka k položce:_x000d_
mezi chodníkem a silnicí</t>
  </si>
  <si>
    <t>2*24,0+3,5+3,5-2*2,5-4*1,0</t>
  </si>
  <si>
    <t>105</t>
  </si>
  <si>
    <t>59217031</t>
  </si>
  <si>
    <t>obrubník betonový silniční 1000x150x250mm</t>
  </si>
  <si>
    <t>1844358458</t>
  </si>
  <si>
    <t>46*1,02 'Přepočtené koeficientem množství</t>
  </si>
  <si>
    <t>106</t>
  </si>
  <si>
    <t>-1130009470</t>
  </si>
  <si>
    <t>4*1,0</t>
  </si>
  <si>
    <t>107</t>
  </si>
  <si>
    <t>59217030</t>
  </si>
  <si>
    <t>obrubník betonový silniční přechodový 1000x150x150-250mm</t>
  </si>
  <si>
    <t>-773154113</t>
  </si>
  <si>
    <t>4*1,02 'Přepočtené koeficientem množství</t>
  </si>
  <si>
    <t>108</t>
  </si>
  <si>
    <t>916231212</t>
  </si>
  <si>
    <t>Osazení chodníkového obrubníku betonového stojatého bez boční opěry do lože z betonu prostého</t>
  </si>
  <si>
    <t>-1788047256</t>
  </si>
  <si>
    <t>Osazení chodníkového obrubníku betonového se zřízením lože, s vyplněním a zatřením spár cementovou maltou stojatého bez boční opěry, do lože z betonu prostého</t>
  </si>
  <si>
    <t>https://podminky.urs.cz/item/CS_URS_2023_01/916231212</t>
  </si>
  <si>
    <t>Poznámka k položce:_x000d_
v rozhraní asf. vozovky a nájezdu na retardér, pro vymezení rozhraní mezi dlažbou silnice a chodníku</t>
  </si>
  <si>
    <t>6,0+5,5</t>
  </si>
  <si>
    <t>109</t>
  </si>
  <si>
    <t>59217017</t>
  </si>
  <si>
    <t>obrubník betonový chodníkový 1000x100x250mm</t>
  </si>
  <si>
    <t>673221021</t>
  </si>
  <si>
    <t>11,5*1,02 'Přepočtené koeficientem množství</t>
  </si>
  <si>
    <t>110</t>
  </si>
  <si>
    <t>916231213</t>
  </si>
  <si>
    <t>Osazení chodníkového obrubníku betonového stojatého s boční opěrou do lože z betonu prostého</t>
  </si>
  <si>
    <t>-475535316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</si>
  <si>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</si>
  <si>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https://podminky.urs.cz/item/CS_URS_2023_01/916231213</t>
  </si>
  <si>
    <t>Poznámka k položce:_x000d_
podél chodníků a podél nájezdu na retardér</t>
  </si>
  <si>
    <t>"podél chodníků" 3,0+3,0+19,0+12,5+26,5+5,0+10,0+ "podél nájezdu na retardér" 2*1,5</t>
  </si>
  <si>
    <t>111</t>
  </si>
  <si>
    <t>-705656906</t>
  </si>
  <si>
    <t>82*1,02 'Přepočtené koeficientem množství</t>
  </si>
  <si>
    <t>156</t>
  </si>
  <si>
    <t>919112233</t>
  </si>
  <si>
    <t>Řezání spár pro vytvoření komůrky š 20 mm hl 40 mm pro těsnící zálivku v živičném krytu</t>
  </si>
  <si>
    <t>-182968020</t>
  </si>
  <si>
    <t>Řezání dilatačních spár v živičném krytu vytvoření komůrky pro těsnící zálivku šířky 20 mm, hloubky 40 mm</t>
  </si>
  <si>
    <t>https://podminky.urs.cz/item/CS_URS_2023_01/919112233</t>
  </si>
  <si>
    <t>Poznámka k položce:_x000d_
příčná spára ve vozovce na začátku úpravy</t>
  </si>
  <si>
    <t>157</t>
  </si>
  <si>
    <t>919122132</t>
  </si>
  <si>
    <t>Těsnění spár zálivkou za tepla pro komůrky š 20 mm hl 40 mm s těsnicím profilem</t>
  </si>
  <si>
    <t>2016110057</t>
  </si>
  <si>
    <t>Utěsnění dilatačních spár zálivkou za tepla v cementobetonovém nebo živičném krytu včetně adhezního nátěru s těsnicím profilem pod zálivkou, pro komůrky šířky 20 mm, hloubky 40 mm</t>
  </si>
  <si>
    <t>https://podminky.urs.cz/item/CS_URS_2023_01/919122132</t>
  </si>
  <si>
    <t>112</t>
  </si>
  <si>
    <t>931992111</t>
  </si>
  <si>
    <t>Výplň dilatačních spár z pěnového polystyrénu tl 20 mm</t>
  </si>
  <si>
    <t>-485470125</t>
  </si>
  <si>
    <t>Výplň dilatačních spár z polystyrenu pěnového, tloušťky 20 mm</t>
  </si>
  <si>
    <t>https://podminky.urs.cz/item/CS_URS_2023_01/931992111</t>
  </si>
  <si>
    <t>"dilatační spáry říms" 2,28*0,28*8+ "smršťovací spáry říms" 2,28*0,04*2</t>
  </si>
  <si>
    <t>113</t>
  </si>
  <si>
    <t>931992121</t>
  </si>
  <si>
    <t>Výplň dilatačních spár z extrudovaného polystyrénu tl 20 mm</t>
  </si>
  <si>
    <t>2011505061</t>
  </si>
  <si>
    <t>Výplň dilatačních spár z polystyrenu extrudovaného, tloušťky 20 mm</t>
  </si>
  <si>
    <t>https://podminky.urs.cz/item/CS_URS_2023_01/931992121</t>
  </si>
  <si>
    <t>Poznámka k položce:_x000d_
dilatační spáry mezi křídly</t>
  </si>
  <si>
    <t>"pravá křídla" 0,5*(2,15+4,05+3,96+2,13)+ "levá křídla" 0,5*(2,33+4,12+4,2+2,04)</t>
  </si>
  <si>
    <t>114</t>
  </si>
  <si>
    <t>931994121</t>
  </si>
  <si>
    <t>Těsnění styčné spáry u prefa dílců mikrotenovým pryžovým profilem</t>
  </si>
  <si>
    <t>-821930054</t>
  </si>
  <si>
    <t>Těsnění spáry betonové konstrukce pásy, profily, tmely profilem, spáry styčné u prefa dílců mikrotenovým pryžovým</t>
  </si>
  <si>
    <t>https://podminky.urs.cz/item/CS_URS_2023_01/931994121</t>
  </si>
  <si>
    <t>Poznámka k položce:_x000d_
předtěsnění dilatačních a smršťovacích spar</t>
  </si>
  <si>
    <t>"dilatační a smršťovací spáry říms" (2,25+0,28)*2*5</t>
  </si>
  <si>
    <t>"dilatační spáry mezi křídly" 1,5+3,7+3,6+1,5+1,7+3,8+3,9+1,7</t>
  </si>
  <si>
    <t>115</t>
  </si>
  <si>
    <t>935112211</t>
  </si>
  <si>
    <t>Osazení příkopového žlabu do betonu tl 100 mm z betonových tvárnic š 800 mm</t>
  </si>
  <si>
    <t>217510486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</si>
  <si>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</si>
  <si>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https://podminky.urs.cz/item/CS_URS_2023_01/935112211</t>
  </si>
  <si>
    <t>Poznámka k položce:_x000d_
skluz od vyústění stávajících vpustí</t>
  </si>
  <si>
    <t>6*1,2</t>
  </si>
  <si>
    <t>116</t>
  </si>
  <si>
    <t>59227002</t>
  </si>
  <si>
    <t>žlabovka příkopová betonová 250x600x140mm</t>
  </si>
  <si>
    <t>139233899</t>
  </si>
  <si>
    <t>117</t>
  </si>
  <si>
    <t>936943933.R2</t>
  </si>
  <si>
    <t>Připevnění chrániček pro kabel pomocí kotvených objímek</t>
  </si>
  <si>
    <t>-479707921</t>
  </si>
  <si>
    <t>Montáž objímky včetně přikotvení do konstrukce mostu</t>
  </si>
  <si>
    <t>Poznámka k položce:_x000d_
objímky pro chráničku průměru 63 mm po 2 m, vč. přikotvení (chráničky na mostě pro kabel VO)</t>
  </si>
  <si>
    <t>2*13</t>
  </si>
  <si>
    <t>118</t>
  </si>
  <si>
    <t>55242514.R2</t>
  </si>
  <si>
    <t>objímka připevňovací pro chráničku DN 63</t>
  </si>
  <si>
    <t>2142875223</t>
  </si>
  <si>
    <t>119</t>
  </si>
  <si>
    <t>28613962</t>
  </si>
  <si>
    <t>trubka ochranná PEHD 63x3,6mm</t>
  </si>
  <si>
    <t>2138978511</t>
  </si>
  <si>
    <t>26*2,308 'Přepočtené koeficientem množství</t>
  </si>
  <si>
    <t>120</t>
  </si>
  <si>
    <t>936943933.R1</t>
  </si>
  <si>
    <t>-529167704</t>
  </si>
  <si>
    <t>Poznámka k položce:_x000d_
objímky pro chráničku průměru 110 mm po 2 m, vč. přikotvení (chránička na mostě pro Kabelovou televizi Kopřivnice)</t>
  </si>
  <si>
    <t>121</t>
  </si>
  <si>
    <t>28613966.R</t>
  </si>
  <si>
    <t>trubka ochranná PEHD 110 dělená</t>
  </si>
  <si>
    <t>-457050553</t>
  </si>
  <si>
    <t>Poznámka k položce:_x000d_
pro kabel v definitivní poloze na mostě a v předpolích</t>
  </si>
  <si>
    <t>48*0,55 'Přepočtené koeficientem množství</t>
  </si>
  <si>
    <t>122</t>
  </si>
  <si>
    <t>55242514.R1</t>
  </si>
  <si>
    <t>objímka připevňovací pro potrubí průměru 110 mm</t>
  </si>
  <si>
    <t>838250407</t>
  </si>
  <si>
    <t>objímka připevňovací pro potrubí průměru 110 mm vč. kotev</t>
  </si>
  <si>
    <t>123</t>
  </si>
  <si>
    <t>948511111</t>
  </si>
  <si>
    <t>Podpěrné skruže dočasné ze dřeva - výroba vzepětí oblouku nebo klenby</t>
  </si>
  <si>
    <t>-419466687</t>
  </si>
  <si>
    <t>Podpěrné skruže dočasné ze dřeva vzepětí oblouku nebo klenby výroba</t>
  </si>
  <si>
    <t>https://podminky.urs.cz/item/CS_URS_2023_01/948511111</t>
  </si>
  <si>
    <t>11,5*3,6*10,5</t>
  </si>
  <si>
    <t>124</t>
  </si>
  <si>
    <t>948511112</t>
  </si>
  <si>
    <t>Podpěrné skruže dočasné ze dřeva - montáž vzepětí oblouku nebo klenby</t>
  </si>
  <si>
    <t>552764660</t>
  </si>
  <si>
    <t>Podpěrné skruže dočasné ze dřeva vzepětí oblouku nebo klenby montáž</t>
  </si>
  <si>
    <t>https://podminky.urs.cz/item/CS_URS_2023_01/948511112</t>
  </si>
  <si>
    <t>125</t>
  </si>
  <si>
    <t>948511122</t>
  </si>
  <si>
    <t>Podpěrné skruže dočasné ze dřeva - demontáž vzepětí oblouku nebo klenby</t>
  </si>
  <si>
    <t>1414966744</t>
  </si>
  <si>
    <t>Podpěrné skruže dočasné ze dřeva vzepětí oblouku nebo klenby demontáž</t>
  </si>
  <si>
    <t>https://podminky.urs.cz/item/CS_URS_2023_01/948511122</t>
  </si>
  <si>
    <t>126</t>
  </si>
  <si>
    <t>953991412</t>
  </si>
  <si>
    <t>Osazení hmoždinek včetně vyvrtání do betonu D přes 10 do 14 mm</t>
  </si>
  <si>
    <t>1350080721</t>
  </si>
  <si>
    <t>Osazení hmoždinek včetně vyvrtání otvoru do betonu průměru přes 10 do 14 mm</t>
  </si>
  <si>
    <t>https://podminky.urs.cz/item/CS_URS_2023_01/953991412</t>
  </si>
  <si>
    <t>Poznámka k položce:_x000d_
kotvení mostního zábradlí</t>
  </si>
  <si>
    <t>4*2*13</t>
  </si>
  <si>
    <t>127</t>
  </si>
  <si>
    <t>56280113.R</t>
  </si>
  <si>
    <t>hmoždinky kompatibilní s certifikovaným mostním zábradlím</t>
  </si>
  <si>
    <t>100 kus</t>
  </si>
  <si>
    <t>-1695487403</t>
  </si>
  <si>
    <t>hmoždinky univerzální 12x70</t>
  </si>
  <si>
    <t>104*0,01 'Přepočtené koeficientem množství</t>
  </si>
  <si>
    <t>998</t>
  </si>
  <si>
    <t>Přesun hmot</t>
  </si>
  <si>
    <t>128</t>
  </si>
  <si>
    <t>998004011</t>
  </si>
  <si>
    <t>Přesun hmot pro injektování, kotvy a mikropiloty</t>
  </si>
  <si>
    <t>-1476096506</t>
  </si>
  <si>
    <t>Přesun hmot pro injektování, mikropiloty nebo kotvy</t>
  </si>
  <si>
    <t>https://podminky.urs.cz/item/CS_URS_2023_01/998004011</t>
  </si>
  <si>
    <t>129</t>
  </si>
  <si>
    <t>711112001</t>
  </si>
  <si>
    <t>Provedení izolace proti zemní vlhkosti svislé za studena nátěrem penetračním</t>
  </si>
  <si>
    <t>640526769</t>
  </si>
  <si>
    <t>Provedení izolace proti zemní vlhkosti natěradly a tmely za studena na ploše svislé S nátěrem penetračním</t>
  </si>
  <si>
    <t>https://podminky.urs.cz/item/CS_URS_2023_01/711112001</t>
  </si>
  <si>
    <t>"základy" 4*1,9*10,5+4*2,3*1,0+4*2,3*0,2+2*2,55*(3,3+3,15)+4*2,5*0,6+2*2,06*(3,3+3,15)+4*2,0*0,6</t>
  </si>
  <si>
    <t>"dříky křídel - líc" 5,3+0,5*1,6+4,7+0,5*1,9+4,3+0,5*1,8+5,0+0,5*1,5+5,13+0,5*1,7+4,13+0,5*1,76+4,54+0,5*1,87+4,45+0,5*1,47</t>
  </si>
  <si>
    <t>"dříky křídel a parapetních zídek - rub" 1,56*3,3+3,47*3,3+3,35*3,15+1,51*3,15+1,71*3,15+3,5*3,15+3,62*2,2+1,46*3,3+2*10,22</t>
  </si>
  <si>
    <t>"stojky rámu - líc" 2*(0,05+0,25)/2*10,1</t>
  </si>
  <si>
    <t>"rub příčle" 18,0*9,1 + "horní povrch parapetních zídek se zatažením na křídla" 2*0,5*(2*0,5+12,5)</t>
  </si>
  <si>
    <t>130</t>
  </si>
  <si>
    <t>11163150</t>
  </si>
  <si>
    <t>lak penetrační asfaltový</t>
  </si>
  <si>
    <t>1809659737</t>
  </si>
  <si>
    <t>467,331*0,00034 'Přepočtené koeficientem množství</t>
  </si>
  <si>
    <t>131</t>
  </si>
  <si>
    <t>711112002</t>
  </si>
  <si>
    <t>Provedení izolace proti zemní vlhkosti svislé za studena lakem asfaltovým</t>
  </si>
  <si>
    <t>-1055316555</t>
  </si>
  <si>
    <t>Provedení izolace proti zemní vlhkosti natěradly a tmely za studena na ploše svislé S nátěrem lakem asfaltovým</t>
  </si>
  <si>
    <t>https://podminky.urs.cz/item/CS_URS_2023_01/711112002</t>
  </si>
  <si>
    <t>Poznámka k položce:_x000d_
ALN ve dvou vrstvách</t>
  </si>
  <si>
    <t>"základy" (2*1,9*10,5+4*1,9*0,2+4*2,3*1,0+2*2,55*(3,3+3,15)+4*2,5*0,6+2*2,06*(3,3+3,15)+4*2,0*0,6)*2</t>
  </si>
  <si>
    <t>"dříky křídel - líc" (5,3+0,5*1,6+4,7+0,5*1,9+4,3+0,5*1,8+5,0+0,5*1,5+5,13+0,5*1,7+4,13+0,5*1,76+4,54+0,5*1,87+4,45+0,5*1,47)*2</t>
  </si>
  <si>
    <t>"dříky křídel - rub" (1,56*3,3+3,47*3,3+3,35*3,15+1,51*3,15+1,71*3,15+3,5*3,15+3,62*2,2+1,46*3,3)*2</t>
  </si>
  <si>
    <t>"stojky rámu - líc" (2*(0,05+0,25)/2*10,1)*2</t>
  </si>
  <si>
    <t>132</t>
  </si>
  <si>
    <t>11163152</t>
  </si>
  <si>
    <t>lak hydroizolační asfaltový</t>
  </si>
  <si>
    <t>1235492547</t>
  </si>
  <si>
    <t>458,741*0,00041 'Přepočtené koeficientem množství</t>
  </si>
  <si>
    <t>133</t>
  </si>
  <si>
    <t>711141559.2</t>
  </si>
  <si>
    <t>Provedení izolace proti zemní vlhkosti pásy přitavením vodorovné NAIP</t>
  </si>
  <si>
    <t>1905457579</t>
  </si>
  <si>
    <t>Provedení izolace proti zemní vlhkosti pásy přitavením NAIP na ploše vodorovné V</t>
  </si>
  <si>
    <t>Poznámka k položce:_x000d_
ochrana izolace pod římsou se zatažením 200 mm na svislý povrch</t>
  </si>
  <si>
    <t>"horní povrch parapetních zídek se zatažením na křídla" 2*0,5*(2*0,5+12,5)</t>
  </si>
  <si>
    <t>"zatažení na svislý povrch" 2*0,2*(2*0,5+12,5)</t>
  </si>
  <si>
    <t>134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</si>
  <si>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</si>
  <si>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</si>
  <si>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-2060924082</t>
  </si>
  <si>
    <t>18,9*1,1655 'Přepočtené koeficientem množství</t>
  </si>
  <si>
    <t>135</t>
  </si>
  <si>
    <t>711141559.1</t>
  </si>
  <si>
    <t>714828426</t>
  </si>
  <si>
    <t>"horní povrch základů rámu" 2*0,9*10,1</t>
  </si>
  <si>
    <t>136</t>
  </si>
  <si>
    <t>62855002</t>
  </si>
  <si>
    <t>pás asfaltový natavitelný modifikovaný SBS tl 5,0mm s vložkou z polyesterové rohože a spalitelnou PE fólií nebo jemnozrnným minerálním posypem na horním povrchu</t>
  </si>
  <si>
    <t>1275829862</t>
  </si>
  <si>
    <t>18,18*1,1655 'Přepočtené koeficientem množství</t>
  </si>
  <si>
    <t>137</t>
  </si>
  <si>
    <t>711142559</t>
  </si>
  <si>
    <t>Provedení izolace proti zemní vlhkosti pásy přitavením svislé NAIP</t>
  </si>
  <si>
    <t>588144446</t>
  </si>
  <si>
    <t>Provedení izolace proti zemní vlhkosti pásy přitavením NAIP na ploše svislé S</t>
  </si>
  <si>
    <t>https://podminky.urs.cz/item/CS_URS_2023_01/711142559</t>
  </si>
  <si>
    <t>"základy svisle" 2*1,0*10,1 +"rub parapetních zídek se zatažením na křídla" 2*10,22+0,5*(2*1,95+2*1,8)</t>
  </si>
  <si>
    <t>"rub příčle se zatažením na křídla" 18,0*9,1+0,5*(1,5+1,6+1,7+1,7+4*2,5)</t>
  </si>
  <si>
    <t>138</t>
  </si>
  <si>
    <t>1548604820</t>
  </si>
  <si>
    <t>216,44*1,221 'Přepočtené koeficientem množství</t>
  </si>
  <si>
    <t>139</t>
  </si>
  <si>
    <t>711491171</t>
  </si>
  <si>
    <t>Provedení doplňků izolace proti vodě na vodorovné ploše z textilií vrstva podkladní</t>
  </si>
  <si>
    <t>-484280190</t>
  </si>
  <si>
    <t>Provedení doplňků izolace proti vodě textilií na ploše vodorovné V vrstva podkladní</t>
  </si>
  <si>
    <t>https://podminky.urs.cz/item/CS_URS_2023_01/711491171</t>
  </si>
  <si>
    <t>"v přechodové oblasti pod izolační fólií" 2*6,0*9,1</t>
  </si>
  <si>
    <t>140</t>
  </si>
  <si>
    <t>69311081</t>
  </si>
  <si>
    <t>geotextilie netkaná separační, ochranná, filtrační, drenážní PES 300g/m2</t>
  </si>
  <si>
    <t>-550362301</t>
  </si>
  <si>
    <t>109,2*1,05 'Přepočtené koeficientem množství</t>
  </si>
  <si>
    <t>141</t>
  </si>
  <si>
    <t>711491172</t>
  </si>
  <si>
    <t>Provedení doplňků izolace proti vodě na vodorovné ploše z textilií vrstva ochranná</t>
  </si>
  <si>
    <t>1726322040</t>
  </si>
  <si>
    <t>Provedení doplňků izolace proti vodě textilií na ploše vodorovné V vrstva ochranná</t>
  </si>
  <si>
    <t>https://podminky.urs.cz/item/CS_URS_2023_01/711491172</t>
  </si>
  <si>
    <t>"na základech" 4*0,9*10,5+4*1,9*0,2+2*2,0*3,3+2*2,0*3,15+2*1,5*3,3+2*1,5*3,15</t>
  </si>
  <si>
    <t>142</t>
  </si>
  <si>
    <t>1723199286</t>
  </si>
  <si>
    <t>84,47*1,05 'Přepočtené koeficientem množství</t>
  </si>
  <si>
    <t>143</t>
  </si>
  <si>
    <t>711491272</t>
  </si>
  <si>
    <t>Provedení doplňků izolace proti vodě na ploše svislé z textilií vrstva ochranná</t>
  </si>
  <si>
    <t>571990993</t>
  </si>
  <si>
    <t>Provedení doplňků izolace proti vodě textilií na ploše svislé S vrstva ochranná</t>
  </si>
  <si>
    <t>https://podminky.urs.cz/item/CS_URS_2023_01/711491272</t>
  </si>
  <si>
    <t>"základy" 4*1,0*10,5+4*2,3*1,0+2*0,55*(3,3+3,15)+4*2,5*0,6+2*1,56*(3,3+3,15)+4*2,0*0,6</t>
  </si>
  <si>
    <t>"dříky křídel a parapetních zídek - rub(2x)" 1,56*3,3+3,47*3,3+3,35*3,15+1,51*3,15+1,71*3,15+3,5*3,15+3,62*2,2+1,46*3,3+2*2*10,22</t>
  </si>
  <si>
    <t>"rub příčle (2x)" 2*18,0*9,1</t>
  </si>
  <si>
    <t>144</t>
  </si>
  <si>
    <t>824060259</t>
  </si>
  <si>
    <t>566,181*1,05 'Přepočtené koeficientem množství</t>
  </si>
  <si>
    <t>145</t>
  </si>
  <si>
    <t>711672051</t>
  </si>
  <si>
    <t>Provedení mezilehlé hydroizolace podchodů volně položenou fólií PVC</t>
  </si>
  <si>
    <t>457753507</t>
  </si>
  <si>
    <t>Provedení izolace podchodů a objektů v podzemí, tunelů a štol termoplasty mezilehlé folií PVC volně</t>
  </si>
  <si>
    <t>https://podminky.urs.cz/item/CS_URS_2023_01/711672051</t>
  </si>
  <si>
    <t>146</t>
  </si>
  <si>
    <t>28322004</t>
  </si>
  <si>
    <t>fólie hydroizolační pro spodní stavbu mPVC tl 1,5mm</t>
  </si>
  <si>
    <t>-10259772</t>
  </si>
  <si>
    <t>0,254*1,221 'Přepočtené koeficientem množství</t>
  </si>
  <si>
    <t>147</t>
  </si>
  <si>
    <t>1910295547</t>
  </si>
  <si>
    <t>741</t>
  </si>
  <si>
    <t>Elektroinstalace - silnoproud</t>
  </si>
  <si>
    <t>SO 401 - Přeložka VO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</si>
  <si>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</si>
  <si>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</si>
  <si>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</si>
  <si>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</si>
  <si>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 xml:space="preserve">    58-M - Revize vyhrazených technických zařízení</t>
  </si>
  <si>
    <t>HZS - Hodinové zúčtovací sazby</t>
  </si>
  <si>
    <t xml:space="preserve">    VRN2 - Příprava staveniště</t>
  </si>
  <si>
    <t>981511116</t>
  </si>
  <si>
    <t>Demolice konstrukcí objektů postupným rozebíráním konstrukcí z betonu prostého</t>
  </si>
  <si>
    <t>https://podminky.urs.cz/item/CS_URS_2023_01/981511116</t>
  </si>
  <si>
    <t>28619330</t>
  </si>
  <si>
    <t>trubka kanalizační PE-HD D 315mm</t>
  </si>
  <si>
    <t>28619324</t>
  </si>
  <si>
    <t>trubka kanalizační PE-HD D 160mm</t>
  </si>
  <si>
    <t>997013601</t>
  </si>
  <si>
    <t>https://podminky.urs.cz/item/CS_URS_2023_01/997013601</t>
  </si>
  <si>
    <t>997013631</t>
  </si>
  <si>
    <t>Poplatek za uložení stavebního odpadu na skládce (skládkovné) směsného stavebního a demoličního zatříděného do Katalogu odpadů pod kódem 17 09 04</t>
  </si>
  <si>
    <t>https://podminky.urs.cz/item/CS_URS_2023_01/997013631</t>
  </si>
  <si>
    <t>997013655</t>
  </si>
  <si>
    <t>https://podminky.urs.cz/item/CS_URS_2023_01/997013655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</si>
  <si>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</si>
  <si>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</si>
  <si>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https://podminky.urs.cz/item/CS_URS_2023_01/741120301</t>
  </si>
  <si>
    <t>741120831</t>
  </si>
  <si>
    <t>Demontáž vodičů izolovaných měděných uložených volně plných a laněných s PVC pláštěm, bezhalogenových, ohniodolných průřezu žíly 1,5 až 70 mm2</t>
  </si>
  <si>
    <t>https://podminky.urs.cz/item/CS_URS_2023_01/741120831</t>
  </si>
  <si>
    <t>741130021</t>
  </si>
  <si>
    <t>Ukončení vodičů izolovaných s označením a zapojením na svorkovnici s otevřením a uzavřením krytu, průřezu žíly do 2,5 mm2</t>
  </si>
  <si>
    <t>https://podminky.urs.cz/item/CS_URS_2023_01/741130021</t>
  </si>
  <si>
    <t>741130025</t>
  </si>
  <si>
    <t>Ukončení vodičů izolovaných s označením a zapojením na svorkovnici s otevřením a uzavřením krytu, průřezu žíly do 16 mm2</t>
  </si>
  <si>
    <t>https://podminky.urs.cz/item/CS_URS_2023_01/741130025</t>
  </si>
  <si>
    <t>34113246</t>
  </si>
  <si>
    <t>kabel Instalační flexibilní jádro Cu lanované izolace pryž plášť pryž chloroprenová 450/750V (H07RN-F) 1x10mm2</t>
  </si>
  <si>
    <t>741130041</t>
  </si>
  <si>
    <t>Ukončení vodičů izolovaných s označením a zapojením smršťovací záklopkou nebo páskou bez letování, průřezu žíly do 25 mm2</t>
  </si>
  <si>
    <t>https://podminky.urs.cz/item/CS_URS_2023_01/741130041</t>
  </si>
  <si>
    <t>741136001</t>
  </si>
  <si>
    <t>Propojení kabelů nebo vodičů spojkou venkovní teplem smršťovací kabelů celoplastových, počtu a průřezu žil 4x10 až 16 mm2</t>
  </si>
  <si>
    <t>https://podminky.urs.cz/item/CS_URS_2023_01/741136001</t>
  </si>
  <si>
    <t>741211851</t>
  </si>
  <si>
    <t>Demontáž rozvodnic kovových, uložených volně stojících (skříňových), krytí do IPx 4, plochy do 1 m2</t>
  </si>
  <si>
    <t>https://podminky.urs.cz/item/CS_URS_2023_01/741211851</t>
  </si>
  <si>
    <t>741213845</t>
  </si>
  <si>
    <t>Demontáž kabelu z rozvodnice se zachováním funkčnosti silových, průřezu přes 10 do 25 mm2</t>
  </si>
  <si>
    <t>https://podminky.urs.cz/item/CS_URS_2023_01/741213845</t>
  </si>
  <si>
    <t>348R1</t>
  </si>
  <si>
    <t>Kompletní stožár osvětlení, dodávka, montáž, osvětlovací stožár dle specifikace, jednoduchý obloukový výložník s vyložením do 3m, stožárová rozvodnice pro smyčková kabelu do Cu 25mm2 a 1-2 pojistkami, LED svítidlo pro VO dle specifikace. Včetně značení st</t>
  </si>
  <si>
    <t>Kompletní stožár osvětlení, dodávka, montáž, osvětlovací stožár dle specifikace, jednoduchý obloukový výložník s vyložením do 3m, stožárová rozvodnice pro smyčková kabelu do Cu 25mm2 a 1-2 pojistkami, LED svítidlo pro VO dle specifikace. Včetně značení stožáru dle požadavku správce. Včetné všech pomocných mechanismů.</t>
  </si>
  <si>
    <t>35442062</t>
  </si>
  <si>
    <t>pás zemnící 30x4mm FeZn</t>
  </si>
  <si>
    <t>348R2</t>
  </si>
  <si>
    <t>Dodávka a montáž LED svítidla a stožárové rozvodnice, demontáž stávajícího svítidla a rozvodnice. Dle PD. Včetně všech pomocných mechanismů.</t>
  </si>
  <si>
    <t>348R4</t>
  </si>
  <si>
    <t>Demontáž stávajícího stožáru VO vč. odvozu do vzdálenosti 20km. Včetně všech pomocných mechanismů.</t>
  </si>
  <si>
    <t>348R5</t>
  </si>
  <si>
    <t>Dodávka a montáž stožárové rozvodnice, demontáž stávající rozvodnice, montáž nové rozvodnice dle PD</t>
  </si>
  <si>
    <t>741410021</t>
  </si>
  <si>
    <t>Montáž uzemňovacího vedení s upevněním, propojením a připojením pomocí svorek v zemi s izolací spojů pásku průřezu do 120 mm2 v městské zástavbě</t>
  </si>
  <si>
    <t>https://podminky.urs.cz/item/CS_URS_2023_01/741410021</t>
  </si>
  <si>
    <t>741410072</t>
  </si>
  <si>
    <t>Montáž uzemňovacího vedení s upevněním, propojením a připojením pomocí svorek doplňků ostatních konstrukcí vodičem průřezu do 16 mm2, uloženým pevně</t>
  </si>
  <si>
    <t>https://podminky.urs.cz/item/CS_URS_2023_01/741410072</t>
  </si>
  <si>
    <t>741420022</t>
  </si>
  <si>
    <t>Montáž hromosvodného vedení svorek se 3 a více šrouby</t>
  </si>
  <si>
    <t>https://podminky.urs.cz/item/CS_URS_2023_01/741420022</t>
  </si>
  <si>
    <t>35441860</t>
  </si>
  <si>
    <t>svorka FeZn k jímací tyči - 4 šrouby</t>
  </si>
  <si>
    <t>741810003</t>
  </si>
  <si>
    <t>Zkoušky a prohlídky elektrických rozvodů a zařízení celková prohlídka a vyhotovení revizní zprávy pro objem montážních prací přes 500 do 1000 tis. Kč</t>
  </si>
  <si>
    <t>https://podminky.urs.cz/item/CS_URS_2023_01/741810003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</si>
  <si>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</si>
  <si>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</si>
  <si>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52</t>
  </si>
  <si>
    <t>https://podminky.urs.cz/item/CS_URS_2023_01/741810011</t>
  </si>
  <si>
    <t>741811011</t>
  </si>
  <si>
    <t>Zkoušky a prohlídky rozvodných zařízení kontrola rozváděčů nn, (1 pole) silových, hmotnosti do 200 kg</t>
  </si>
  <si>
    <t>https://podminky.urs.cz/item/CS_URS_2023_01/741811011</t>
  </si>
  <si>
    <t>741812011</t>
  </si>
  <si>
    <t>Zkoušky vodičů a kabelů izolační kabelu silového do 1 kV, počtu a průřezu žil do 4x 25 mm2</t>
  </si>
  <si>
    <t>https://podminky.urs.cz/item/CS_URS_2023_01/741812011</t>
  </si>
  <si>
    <t>741813001</t>
  </si>
  <si>
    <t>Zkoušky a prohlídky elektrických přístrojů měření impedance nulové smyčky okruhu vedení jednofázového 220 V</t>
  </si>
  <si>
    <t>https://podminky.urs.cz/item/CS_URS_2023_01/741813001</t>
  </si>
  <si>
    <t>741820102</t>
  </si>
  <si>
    <t>Měření osvětlovacího zařízení intenzity osvětlení na pracovišti do 50 svítidel</t>
  </si>
  <si>
    <t>soubor</t>
  </si>
  <si>
    <t>https://podminky.urs.cz/item/CS_URS_2023_01/741820102</t>
  </si>
  <si>
    <t>35436530</t>
  </si>
  <si>
    <t>koncovka kabelová vnitřní, 16-50mm2 dl 450mm</t>
  </si>
  <si>
    <t>35436029</t>
  </si>
  <si>
    <t>spojka kabelová smršťovaná přímá do 1kV 91ahsc-35 3-4ž.x6-35mm</t>
  </si>
  <si>
    <t>Práce a dodávky M</t>
  </si>
  <si>
    <t>21-M</t>
  </si>
  <si>
    <t>Elektromontáže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</si>
  <si>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</si>
  <si>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</si>
  <si>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https://podminky.urs.cz/item/CS_URS_2023_01/210812011</t>
  </si>
  <si>
    <t>34111036</t>
  </si>
  <si>
    <t>kabel instalační jádro Cu plné izolace PVC plášť PVC 450/750V (CYKY) 3x2,5mm2</t>
  </si>
  <si>
    <t>256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</si>
  <si>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</si>
  <si>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</si>
  <si>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https://podminky.urs.cz/item/CS_URS_2023_01/210812033</t>
  </si>
  <si>
    <t>34111076</t>
  </si>
  <si>
    <t>kabel instalační jádro Cu plné izolace PVC plášť PVC 450/750V (CYKY) 4x10mm2</t>
  </si>
  <si>
    <t>210812035</t>
  </si>
  <si>
    <t>Montáž izolovaných kabelů měděných do 1 kV bez ukončení plných nebo laněných kulatých (např. CYKY, CHKE-R) uložených volně nebo v liště počtu a průřezu žil 4x16 mm2</t>
  </si>
  <si>
    <t>https://podminky.urs.cz/item/CS_URS_2023_01/210812035</t>
  </si>
  <si>
    <t>34111080</t>
  </si>
  <si>
    <t>kabel instalační jádro Cu plné izolace PVC plášť PVC 450/750V (CYKY) 4x16mm2</t>
  </si>
  <si>
    <t>22-M</t>
  </si>
  <si>
    <t>Montáže technologických zařízení pro dopravní stavby</t>
  </si>
  <si>
    <t>220110346</t>
  </si>
  <si>
    <t>Montáž kabelového štítku včetně vyražení znaku na štítek, připevnění na kabel, ovinutí štítku páskou pro označení konce kabelu</t>
  </si>
  <si>
    <t>https://podminky.urs.cz/item/CS_URS_2023_01/220110346</t>
  </si>
  <si>
    <t>46-M</t>
  </si>
  <si>
    <t>Zemní práce při extr.mont.pracích</t>
  </si>
  <si>
    <t>460010024</t>
  </si>
  <si>
    <t>Vytyčení trasy vedení kabelového (podzemního) v zastavěném prostoru</t>
  </si>
  <si>
    <t>km</t>
  </si>
  <si>
    <t>https://podminky.urs.cz/item/CS_URS_2023_01/460010024</t>
  </si>
  <si>
    <t>460010025</t>
  </si>
  <si>
    <t>Vytyčení trasy inženýrských sítí v zastavěném prostoru</t>
  </si>
  <si>
    <t>https://podminky.urs.cz/item/CS_URS_2023_01/460010025</t>
  </si>
  <si>
    <t>460030011</t>
  </si>
  <si>
    <t>Přípravné terénní práce sejmutí drnu včetně nařezání a uložení na hromady na vzdálenost do 50 m nebo naložení na dopravní prostředek jakékoliv tloušťky</t>
  </si>
  <si>
    <t>https://podminky.urs.cz/item/CS_URS_2023_01/460030011</t>
  </si>
  <si>
    <t>460061121</t>
  </si>
  <si>
    <t>Zabezpečení výkopu a objektů přechodová lávka délky do 2 m včetně zábradlí zřízení</t>
  </si>
  <si>
    <t>https://podminky.urs.cz/item/CS_URS_2023_01/460061121</t>
  </si>
  <si>
    <t>460061122</t>
  </si>
  <si>
    <t>Zabezpečení výkopu a objektů přechodová lávka délky do 2 m včetně zábradlí odstranění</t>
  </si>
  <si>
    <t>https://podminky.urs.cz/item/CS_URS_2023_01/460061122</t>
  </si>
  <si>
    <t>460061171</t>
  </si>
  <si>
    <t>Zabezpečení výkopu a objektů výstražná páska včetně dodávky materiálu zřízení a odstranění</t>
  </si>
  <si>
    <t>https://podminky.urs.cz/item/CS_URS_2023_01/460061171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</si>
  <si>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</si>
  <si>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</si>
  <si>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https://podminky.urs.cz/item/CS_URS_2023_01/460131113</t>
  </si>
  <si>
    <t>460161142</t>
  </si>
  <si>
    <t>Hloubení zapažených i nezapažených kabelových rýh ručně včetně urovnání dna s přemístěním výkopku do vzdálenosti 3 m od okraje jámy nebo s naložením na dopravní prostředek šířky 35 cm hloubky 50 cm v hornině třídy těžitelnosti I skupiny 3</t>
  </si>
  <si>
    <t>https://podminky.urs.cz/item/CS_URS_2023_01/460161142</t>
  </si>
  <si>
    <t>460161172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</si>
  <si>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</si>
  <si>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https://podminky.urs.cz/item/CS_URS_2023_01/460161172</t>
  </si>
  <si>
    <t>460161322</t>
  </si>
  <si>
    <t>Hloubení zapažených i nezapažených kabelových rýh ručně včetně urovnání dna s přemístěním výkopku do vzdálenosti 3 m od okraje jámy nebo s naložením na dopravní prostředek šířky 50 cm hloubky 130 cm v hornině třídy těžitelnosti I skupiny 3</t>
  </si>
  <si>
    <t>https://podminky.urs.cz/item/CS_URS_2023_01/460161322</t>
  </si>
  <si>
    <t>460161522</t>
  </si>
  <si>
    <t>Hloubení zapažených i nezapažených kabelových rýh ručně včetně urovnání dna s přemístěním výkopku do vzdálenosti 3 m od okraje jámy nebo s naložením na dopravní prostředek šířky 65 cm hloubky 150 cm v hornině třídy těžitelnosti I skupiny 3</t>
  </si>
  <si>
    <t>https://podminky.urs.cz/item/CS_URS_2023_01/460161522</t>
  </si>
  <si>
    <t>460242111</t>
  </si>
  <si>
    <t>Provizorní zajištění inženýrských sítí ve výkopech potrubí při křížení s kabelem</t>
  </si>
  <si>
    <t>https://podminky.urs.cz/item/CS_URS_2023_01/460242111</t>
  </si>
  <si>
    <t>460242211</t>
  </si>
  <si>
    <t>Provizorní zajištění inženýrských sítí ve výkopech kabelů při křížení</t>
  </si>
  <si>
    <t>https://podminky.urs.cz/item/CS_URS_2023_01/460242211</t>
  </si>
  <si>
    <t>53</t>
  </si>
  <si>
    <t>460281111</t>
  </si>
  <si>
    <t>Pažení výkopů příložné plné rýh kabelových, hloubky do 2 m</t>
  </si>
  <si>
    <t>https://podminky.urs.cz/item/CS_URS_2023_01/460281111</t>
  </si>
  <si>
    <t>460281113</t>
  </si>
  <si>
    <t>Pažení výkopů příložné plné jam, hloubky do 4 m</t>
  </si>
  <si>
    <t>https://podminky.urs.cz/item/CS_URS_2023_01/460281113</t>
  </si>
  <si>
    <t>460281121</t>
  </si>
  <si>
    <t>Pažení výkopů odstranění pažení příložného plného rýh kabelových, hloubky do 2 m</t>
  </si>
  <si>
    <t>https://podminky.urs.cz/item/CS_URS_2023_01/460281121</t>
  </si>
  <si>
    <t>460281123</t>
  </si>
  <si>
    <t>Pažení výkopů odstranění pažení příložného plného jam, hloubky do 4 m</t>
  </si>
  <si>
    <t>https://podminky.urs.cz/item/CS_URS_2023_01/460281123</t>
  </si>
  <si>
    <t>460321111</t>
  </si>
  <si>
    <t>Vodorovné přemístění (odvoz) horniny stavebním kolečkem s vyprázdněním kolečka na hromady nebo do dopravního prostředku z jakékoliv horniny na vzdálenost do 10 m</t>
  </si>
  <si>
    <t>https://podminky.urs.cz/item/CS_URS_2023_01/460321111</t>
  </si>
  <si>
    <t>460341111</t>
  </si>
  <si>
    <t>Vodorovné přemístění (odvoz) horniny dopravními prostředky včetně složení, bez naložení a rozprostření jakékoliv třídy, na vzdálenost do 50 m</t>
  </si>
  <si>
    <t>https://podminky.urs.cz/item/CS_URS_2023_01/460341111</t>
  </si>
  <si>
    <t>460371121</t>
  </si>
  <si>
    <t>Naložení výkopku strojně z hornin třídy těžitelnosti I skupiny 1 až 3</t>
  </si>
  <si>
    <t>https://podminky.urs.cz/item/CS_URS_2023_01/460371121</t>
  </si>
  <si>
    <t>460391123</t>
  </si>
  <si>
    <t>Zásyp jam ručně s uložením výkopku ve vrstvách a úpravou povrchu s přemístění sypaniny ze vzdálenosti do 10 m se zhutněním z horniny třídy těžitelnosti I skupiny 3</t>
  </si>
  <si>
    <t>https://podminky.urs.cz/item/CS_URS_2023_01/460391123</t>
  </si>
  <si>
    <t>460431152</t>
  </si>
  <si>
    <t>Zásyp kabelových rýh ručně s přemístění sypaniny ze vzdálenosti do 10 m, s uložením výkopku ve vrstvách včetně zhutnění a úpravy povrchu šířky 35 cm hloubky 50 cm z hornině třídy těžitelnosti I skupiny 3</t>
  </si>
  <si>
    <t>https://podminky.urs.cz/item/CS_URS_2023_01/460431152</t>
  </si>
  <si>
    <t>460431182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</si>
  <si>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</si>
  <si>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https://podminky.urs.cz/item/CS_URS_2023_01/460431182</t>
  </si>
  <si>
    <t>460431342</t>
  </si>
  <si>
    <t>Zásyp kabelových rýh ručně s přemístění sypaniny ze vzdálenosti do 10 m, s uložením výkopku ve vrstvách včetně zhutnění a úpravy povrchu šířky 50 cm hloubky 130 cm z horniny třídy těžitelnosti I skupiny 3</t>
  </si>
  <si>
    <t>https://podminky.urs.cz/item/CS_URS_2023_01/460431342</t>
  </si>
  <si>
    <t>460431542</t>
  </si>
  <si>
    <t>Zásyp kabelových rýh ručně s přemístění sypaniny ze vzdálenosti do 10 m, s uložením výkopku ve vrstvách včetně zhutnění a úpravy povrchu šířky 65 cm hloubky 150 cm z horniny třídy těžitelnosti I skupiny 3</t>
  </si>
  <si>
    <t>https://podminky.urs.cz/item/CS_URS_2023_01/460431542</t>
  </si>
  <si>
    <t>460581131</t>
  </si>
  <si>
    <t>Úprava terénu uvedení nezpevněného terénu do původního stavu v místě dočasného uložení výkopku s vyhrabáním, srovnáním a částečným dosetím trávy</t>
  </si>
  <si>
    <t>https://podminky.urs.cz/item/CS_URS_2023_01/460581131</t>
  </si>
  <si>
    <t>460641125</t>
  </si>
  <si>
    <t>Základové konstrukce základ bez bednění do rostlé zeminy z monolitického železobetonu bez výztuže bez zvláštních nároků na prostředí tř. C 25/30</t>
  </si>
  <si>
    <t>https://podminky.urs.cz/item/CS_URS_2023_01/460641125</t>
  </si>
  <si>
    <t>460641431</t>
  </si>
  <si>
    <t>Základové konstrukce bednění s případnými vzpěrami zabudované</t>
  </si>
  <si>
    <t>https://podminky.urs.cz/item/CS_URS_2023_01/460641431</t>
  </si>
  <si>
    <t>460661512</t>
  </si>
  <si>
    <t>Kabelové lože z písku včetně podsypu, zhutnění a urovnání povrchu pro kabely nn zakryté plastovou fólií, šířky přes 25 do 50 cm</t>
  </si>
  <si>
    <t>https://podminky.urs.cz/item/CS_URS_2023_01/460661512</t>
  </si>
  <si>
    <t>460762111</t>
  </si>
  <si>
    <t>Křižovatka betonového kabelového žlabu s inženýrskými sítěmi včetně úpravy dna rýhy a zakrytím žlabu bez zásypu</t>
  </si>
  <si>
    <t>https://podminky.urs.cz/item/CS_URS_2023_01/460762111</t>
  </si>
  <si>
    <t>460791213</t>
  </si>
  <si>
    <t>Montáž trubek ochranných uložených volně do rýhy plastových ohebných, vnitřního průměru přes 50 do 90 mm</t>
  </si>
  <si>
    <t>https://podminky.urs.cz/item/CS_URS_2023_01/460791213</t>
  </si>
  <si>
    <t>34571352</t>
  </si>
  <si>
    <t>trubka elektroinstalační ohebná dvouplášťová korugovaná (chránička) D 52/63mm, HDPE+LDPE</t>
  </si>
  <si>
    <t>460791214</t>
  </si>
  <si>
    <t>Montáž trubek ochranných uložených volně do rýhy plastových ohebných, vnitřního průměru přes 90 do 110 mm</t>
  </si>
  <si>
    <t>https://podminky.urs.cz/item/CS_URS_2023_01/460791214</t>
  </si>
  <si>
    <t>34571355</t>
  </si>
  <si>
    <t>trubka elektroinstalační ohebná dvouplášťová korugovaná (chránička) D 94/110mm, HDPE+LDPE</t>
  </si>
  <si>
    <t>460871144</t>
  </si>
  <si>
    <t>Podklad vozovek a chodníků včetně rozprostření a úpravy ze štěrkodrti, včetně zhutnění, tloušťky přes 15 do 20 cm</t>
  </si>
  <si>
    <t>https://podminky.urs.cz/item/CS_URS_2023_01/460871144</t>
  </si>
  <si>
    <t>460871172</t>
  </si>
  <si>
    <t>Podklad vozovek a chodníků včetně rozprostření a úpravy z betonu prostého, včetně rozprostření, tloušťky přes 10 do 15 cm</t>
  </si>
  <si>
    <t>https://podminky.urs.cz/item/CS_URS_2023_01/460871172</t>
  </si>
  <si>
    <t>460881513</t>
  </si>
  <si>
    <t>Kryt vozovek a chodníků kladení dlažby (materiál ve specifikaci) včetně spárování, do lože z kameniva těženého z kostek kamenných mozaikových</t>
  </si>
  <si>
    <t>https://podminky.urs.cz/item/CS_URS_2023_01/460881513</t>
  </si>
  <si>
    <t>460905121</t>
  </si>
  <si>
    <t>Montáž kompaktního plastového pilíře pro rozvod nn samostatného šířky přes 38 do 55 cm (např. SS300, SR322, ER122, RVO)</t>
  </si>
  <si>
    <t>https://podminky.urs.cz/item/CS_URS_2023_01/460905121</t>
  </si>
  <si>
    <t>35711855</t>
  </si>
  <si>
    <t>skříň rozpojovací jistící kompaktní pilíř celoplastové provedení výzbroj 6x sada pojistkové lišty vertikální velikosti 2 (SR622/NKW2)</t>
  </si>
  <si>
    <t>35822630</t>
  </si>
  <si>
    <t>odpínač 3-pól., Ie = 160A, třmen. svorky pro 2,5-95mm2</t>
  </si>
  <si>
    <t>158</t>
  </si>
  <si>
    <t>35825228</t>
  </si>
  <si>
    <t>pojistka nožová 32A nízkoztrátová 3,10W, provedení normální, charakteristika gG</t>
  </si>
  <si>
    <t>160</t>
  </si>
  <si>
    <t>468011122</t>
  </si>
  <si>
    <t>Odstranění podkladů nebo krytů komunikací včetně rozpojení na kusy a zarovnání styčné spáry z kameniva drceného, tloušťky přes 10 do 20 cm</t>
  </si>
  <si>
    <t>162</t>
  </si>
  <si>
    <t>https://podminky.urs.cz/item/CS_URS_2023_01/468011122</t>
  </si>
  <si>
    <t>468021221</t>
  </si>
  <si>
    <t>Vytrhání dlažby včetně ručního rozebrání, vytřídění, odhozu na hromady nebo naložení na dopravní prostředek a očistění kostek nebo dlaždic z pískového podkladu z dlaždic zámkových, spáry nezalité</t>
  </si>
  <si>
    <t>164</t>
  </si>
  <si>
    <t>https://podminky.urs.cz/item/CS_URS_2023_01/468021221</t>
  </si>
  <si>
    <t>469981111</t>
  </si>
  <si>
    <t>Přesun hmot pro pomocné stavební práce při elektromontážích dopravní vzdálenost do 1 000 m</t>
  </si>
  <si>
    <t>166</t>
  </si>
  <si>
    <t>https://podminky.urs.cz/item/CS_URS_2023_01/469981111</t>
  </si>
  <si>
    <t>469981211</t>
  </si>
  <si>
    <t>Přesun hmot pro pomocné stavební práce při elektromontážích Příplatek k ceně za zvětšený přesun přes vymezenou největší dopravní vzdálenost za každých dalších i započatých 1000 m</t>
  </si>
  <si>
    <t>168</t>
  </si>
  <si>
    <t>https://podminky.urs.cz/item/CS_URS_2023_01/469981211</t>
  </si>
  <si>
    <t>58-M</t>
  </si>
  <si>
    <t>Revize vyhrazených technických zařízení</t>
  </si>
  <si>
    <t>580101032</t>
  </si>
  <si>
    <t>Rozvodná zařízení kontrola stavu rozpojovací a jisticí skříně do 160 A</t>
  </si>
  <si>
    <t>170</t>
  </si>
  <si>
    <t>https://podminky.urs.cz/item/CS_URS_2023_01/580101032</t>
  </si>
  <si>
    <t>HZS</t>
  </si>
  <si>
    <t>Hodinové zúčtovací sazby</t>
  </si>
  <si>
    <t>HZS4231</t>
  </si>
  <si>
    <t>Hodinové zúčtovací sazby ostatních profesí revizní a kontrolní činnost technik</t>
  </si>
  <si>
    <t>262144</t>
  </si>
  <si>
    <t>172</t>
  </si>
  <si>
    <t>https://podminky.urs.cz/item/CS_URS_2023_01/HZS4231</t>
  </si>
  <si>
    <t>VRN2</t>
  </si>
  <si>
    <t>Příprava staveniště</t>
  </si>
  <si>
    <t>SO 402 - Ochrana kabelů „Kabelová televize Kopřivnice</t>
  </si>
  <si>
    <t xml:space="preserve">    23-M - Montáže potrubí</t>
  </si>
  <si>
    <t>132112121</t>
  </si>
  <si>
    <t>Hloubení zapažených rýh šířky do 800 mm v soudržných horninách třídy těžitelnosti I skupiny 1 a 2 ručně</t>
  </si>
  <si>
    <t>-1797562039</t>
  </si>
  <si>
    <t>Hloubení zapažených rýh šířky do 800 mm ručně s urovnáním dna do předepsaného profilu a spádu v hornině třídy těžitelnosti I skupiny 1 a 2 soudržných</t>
  </si>
  <si>
    <t>https://podminky.urs.cz/item/CS_URS_2023_01/132112121</t>
  </si>
  <si>
    <t>Poznámka k položce:_x000d_
odkopání kabelu pro přeložení do dočasné polohy, vykopaná zemina bude využita pro zpětný zásyp</t>
  </si>
  <si>
    <t>0,3*0,8*10</t>
  </si>
  <si>
    <t>941112111</t>
  </si>
  <si>
    <t>Montáž lešení řadového trubkového lehkého bez podlah zatížení do 200 kg/m2 š od 0,6 do 0,9 m v do 10 m</t>
  </si>
  <si>
    <t>1434998663</t>
  </si>
  <si>
    <t>Montáž lešení řadového trubkového lehkého pracovního bez podlah s provozním zatížením tř. 3 do 200 kg/m2 šířky tř. W06 od 0,6 do 0,9 m, výšky do 10 m</t>
  </si>
  <si>
    <t>https://podminky.urs.cz/item/CS_URS_2023_01/941112111</t>
  </si>
  <si>
    <t>Poznámka k položce:_x000d_
pomocné konstrukce pro dočasné převedené kabelů Kabelové televize Kopřivnice, vč. zpětného rozebrání</t>
  </si>
  <si>
    <t>17,0*0,25</t>
  </si>
  <si>
    <t>2202703.R</t>
  </si>
  <si>
    <t>Zpětné uložení kabelového vedení na most</t>
  </si>
  <si>
    <t>-451674232</t>
  </si>
  <si>
    <t>23-M</t>
  </si>
  <si>
    <t>Montáže potrubí</t>
  </si>
  <si>
    <t>230200101.R</t>
  </si>
  <si>
    <t>Montáž a demontáž chrániček podélně půlených D 110 mm</t>
  </si>
  <si>
    <t>401030165</t>
  </si>
  <si>
    <t>Montáž a demontáž chrániček podélně půlených Ø 110 mm</t>
  </si>
  <si>
    <t>Poznámka k položce:_x000d_
ochrana kabelu v dočasně přeložené poloze</t>
  </si>
  <si>
    <t>RMAT0001.R</t>
  </si>
  <si>
    <t>dělená chránička plastová</t>
  </si>
  <si>
    <t>-2004066327</t>
  </si>
  <si>
    <t>potrubí ocelové</t>
  </si>
  <si>
    <t>SEZNAM FIGUR</t>
  </si>
  <si>
    <t>Výměra</t>
  </si>
  <si>
    <t xml:space="preserve"> SO 201</t>
  </si>
  <si>
    <t>Použití figury:</t>
  </si>
  <si>
    <t>plocha šedé dlažby před mostem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</si>
</sst>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0" fontId="41" fillId="0" borderId="22" xfId="0" applyFont="1" applyBorder="1" applyAlignment="1" applyProtection="1">
      <alignment vertical="center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4" fontId="8" fillId="0" borderId="20" xfId="0" applyNumberFormat="1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1103000" TargetMode="External" /><Relationship Id="rId2" Type="http://schemas.openxmlformats.org/officeDocument/2006/relationships/hyperlink" Target="https://podminky.urs.cz/item/CS_URS_2023_01/012002000" TargetMode="External" /><Relationship Id="rId3" Type="http://schemas.openxmlformats.org/officeDocument/2006/relationships/hyperlink" Target="https://podminky.urs.cz/item/CS_URS_2023_01/013254000" TargetMode="External" /><Relationship Id="rId4" Type="http://schemas.openxmlformats.org/officeDocument/2006/relationships/hyperlink" Target="https://podminky.urs.cz/item/CS_URS_2023_01/013294000" TargetMode="External" /><Relationship Id="rId5" Type="http://schemas.openxmlformats.org/officeDocument/2006/relationships/hyperlink" Target="https://podminky.urs.cz/item/CS_URS_2023_01/030001000" TargetMode="External" /><Relationship Id="rId6" Type="http://schemas.openxmlformats.org/officeDocument/2006/relationships/hyperlink" Target="https://podminky.urs.cz/item/CS_URS_2023_01/041103000" TargetMode="External" /><Relationship Id="rId7" Type="http://schemas.openxmlformats.org/officeDocument/2006/relationships/hyperlink" Target="https://podminky.urs.cz/item/CS_URS_2023_01/045203000" TargetMode="External" /><Relationship Id="rId8" Type="http://schemas.openxmlformats.org/officeDocument/2006/relationships/hyperlink" Target="https://podminky.urs.cz/item/CS_URS_2023_01/049002000" TargetMode="External" /><Relationship Id="rId9" Type="http://schemas.openxmlformats.org/officeDocument/2006/relationships/hyperlink" Target="https://podminky.urs.cz/item/CS_URS_2023_01/049203000" TargetMode="External" /><Relationship Id="rId10" Type="http://schemas.openxmlformats.org/officeDocument/2006/relationships/hyperlink" Target="https://podminky.urs.cz/item/CS_URS_2023_01/091504000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023" TargetMode="External" /><Relationship Id="rId2" Type="http://schemas.openxmlformats.org/officeDocument/2006/relationships/hyperlink" Target="https://podminky.urs.cz/item/CS_URS_2023_01/113107022" TargetMode="External" /><Relationship Id="rId3" Type="http://schemas.openxmlformats.org/officeDocument/2006/relationships/hyperlink" Target="https://podminky.urs.cz/item/CS_URS_2023_01/113107024" TargetMode="External" /><Relationship Id="rId4" Type="http://schemas.openxmlformats.org/officeDocument/2006/relationships/hyperlink" Target="https://podminky.urs.cz/item/CS_URS_2023_01/113107141" TargetMode="External" /><Relationship Id="rId5" Type="http://schemas.openxmlformats.org/officeDocument/2006/relationships/hyperlink" Target="https://podminky.urs.cz/item/CS_URS_2023_01/113107142" TargetMode="External" /><Relationship Id="rId6" Type="http://schemas.openxmlformats.org/officeDocument/2006/relationships/hyperlink" Target="https://podminky.urs.cz/item/CS_URS_2023_01/113107321" TargetMode="External" /><Relationship Id="rId7" Type="http://schemas.openxmlformats.org/officeDocument/2006/relationships/hyperlink" Target="https://podminky.urs.cz/item/CS_URS_2023_01/113107323" TargetMode="External" /><Relationship Id="rId8" Type="http://schemas.openxmlformats.org/officeDocument/2006/relationships/hyperlink" Target="https://podminky.urs.cz/item/CS_URS_2023_01/113154122" TargetMode="External" /><Relationship Id="rId9" Type="http://schemas.openxmlformats.org/officeDocument/2006/relationships/hyperlink" Target="https://podminky.urs.cz/item/CS_URS_2023_01/113154124" TargetMode="External" /><Relationship Id="rId10" Type="http://schemas.openxmlformats.org/officeDocument/2006/relationships/hyperlink" Target="https://podminky.urs.cz/item/CS_URS_2023_01/113202111" TargetMode="External" /><Relationship Id="rId11" Type="http://schemas.openxmlformats.org/officeDocument/2006/relationships/hyperlink" Target="https://podminky.urs.cz/item/CS_URS_2023_01/113203111" TargetMode="External" /><Relationship Id="rId12" Type="http://schemas.openxmlformats.org/officeDocument/2006/relationships/hyperlink" Target="https://podminky.urs.cz/item/CS_URS_2023_01/114203103" TargetMode="External" /><Relationship Id="rId13" Type="http://schemas.openxmlformats.org/officeDocument/2006/relationships/hyperlink" Target="https://podminky.urs.cz/item/CS_URS_2023_01/115001106" TargetMode="External" /><Relationship Id="rId14" Type="http://schemas.openxmlformats.org/officeDocument/2006/relationships/hyperlink" Target="https://podminky.urs.cz/item/CS_URS_2023_01/129253101" TargetMode="External" /><Relationship Id="rId15" Type="http://schemas.openxmlformats.org/officeDocument/2006/relationships/hyperlink" Target="https://podminky.urs.cz/item/CS_URS_2023_01/131151104" TargetMode="External" /><Relationship Id="rId16" Type="http://schemas.openxmlformats.org/officeDocument/2006/relationships/hyperlink" Target="https://podminky.urs.cz/item/CS_URS_2023_01/131251105" TargetMode="External" /><Relationship Id="rId17" Type="http://schemas.openxmlformats.org/officeDocument/2006/relationships/hyperlink" Target="https://podminky.urs.cz/item/CS_URS_2023_01/171153101" TargetMode="External" /><Relationship Id="rId18" Type="http://schemas.openxmlformats.org/officeDocument/2006/relationships/hyperlink" Target="https://podminky.urs.cz/item/CS_URS_2023_01/342241162" TargetMode="External" /><Relationship Id="rId19" Type="http://schemas.openxmlformats.org/officeDocument/2006/relationships/hyperlink" Target="https://podminky.urs.cz/item/CS_URS_2023_01/899101211" TargetMode="External" /><Relationship Id="rId20" Type="http://schemas.openxmlformats.org/officeDocument/2006/relationships/hyperlink" Target="https://podminky.urs.cz/item/CS_URS_2023_01/961041211" TargetMode="External" /><Relationship Id="rId21" Type="http://schemas.openxmlformats.org/officeDocument/2006/relationships/hyperlink" Target="https://podminky.urs.cz/item/CS_URS_2023_01/961051111" TargetMode="External" /><Relationship Id="rId22" Type="http://schemas.openxmlformats.org/officeDocument/2006/relationships/hyperlink" Target="https://podminky.urs.cz/item/CS_URS_2023_01/962051111" TargetMode="External" /><Relationship Id="rId23" Type="http://schemas.openxmlformats.org/officeDocument/2006/relationships/hyperlink" Target="https://podminky.urs.cz/item/CS_URS_2023_01/963051111" TargetMode="External" /><Relationship Id="rId24" Type="http://schemas.openxmlformats.org/officeDocument/2006/relationships/hyperlink" Target="https://podminky.urs.cz/item/CS_URS_2023_01/966008212" TargetMode="External" /><Relationship Id="rId25" Type="http://schemas.openxmlformats.org/officeDocument/2006/relationships/hyperlink" Target="https://podminky.urs.cz/item/CS_URS_2023_01/966075212" TargetMode="External" /><Relationship Id="rId26" Type="http://schemas.openxmlformats.org/officeDocument/2006/relationships/hyperlink" Target="https://podminky.urs.cz/item/CS_URS_2023_01/967043111" TargetMode="External" /><Relationship Id="rId27" Type="http://schemas.openxmlformats.org/officeDocument/2006/relationships/hyperlink" Target="https://podminky.urs.cz/item/CS_URS_2023_01/981011716" TargetMode="External" /><Relationship Id="rId28" Type="http://schemas.openxmlformats.org/officeDocument/2006/relationships/hyperlink" Target="https://podminky.urs.cz/item/CS_URS_2023_01/976092311" TargetMode="External" /><Relationship Id="rId29" Type="http://schemas.openxmlformats.org/officeDocument/2006/relationships/hyperlink" Target="https://podminky.urs.cz/item/CS_URS_2023_01/997211111" TargetMode="External" /><Relationship Id="rId30" Type="http://schemas.openxmlformats.org/officeDocument/2006/relationships/hyperlink" Target="https://podminky.urs.cz/item/CS_URS_2023_01/997211511" TargetMode="External" /><Relationship Id="rId31" Type="http://schemas.openxmlformats.org/officeDocument/2006/relationships/hyperlink" Target="https://podminky.urs.cz/item/CS_URS_2023_01/997211519" TargetMode="External" /><Relationship Id="rId32" Type="http://schemas.openxmlformats.org/officeDocument/2006/relationships/hyperlink" Target="https://podminky.urs.cz/item/CS_URS_2023_01/997211612" TargetMode="External" /><Relationship Id="rId33" Type="http://schemas.openxmlformats.org/officeDocument/2006/relationships/hyperlink" Target="https://podminky.urs.cz/item/CS_URS_2023_01/997221615" TargetMode="External" /><Relationship Id="rId34" Type="http://schemas.openxmlformats.org/officeDocument/2006/relationships/hyperlink" Target="https://podminky.urs.cz/item/CS_URS_2023_01/997221625" TargetMode="External" /><Relationship Id="rId35" Type="http://schemas.openxmlformats.org/officeDocument/2006/relationships/hyperlink" Target="https://podminky.urs.cz/item/CS_URS_2023_01/997221645" TargetMode="External" /><Relationship Id="rId36" Type="http://schemas.openxmlformats.org/officeDocument/2006/relationships/hyperlink" Target="https://podminky.urs.cz/item/CS_URS_2023_01/997221655" TargetMode="External" /><Relationship Id="rId37" Type="http://schemas.openxmlformats.org/officeDocument/2006/relationships/hyperlink" Target="https://podminky.urs.cz/item/CS_URS_2023_01/711131811" TargetMode="External" /><Relationship Id="rId38" Type="http://schemas.openxmlformats.org/officeDocument/2006/relationships/hyperlink" Target="https://podminky.urs.cz/item/CS_URS_2023_01/998711101" TargetMode="External" /><Relationship Id="rId3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13111111" TargetMode="External" /><Relationship Id="rId2" Type="http://schemas.openxmlformats.org/officeDocument/2006/relationships/hyperlink" Target="https://podminky.urs.cz/item/CS_URS_2023_01/913111112" TargetMode="External" /><Relationship Id="rId3" Type="http://schemas.openxmlformats.org/officeDocument/2006/relationships/hyperlink" Target="https://podminky.urs.cz/item/CS_URS_2023_01/913111115" TargetMode="External" /><Relationship Id="rId4" Type="http://schemas.openxmlformats.org/officeDocument/2006/relationships/hyperlink" Target="https://podminky.urs.cz/item/CS_URS_2023_01/913111211" TargetMode="External" /><Relationship Id="rId5" Type="http://schemas.openxmlformats.org/officeDocument/2006/relationships/hyperlink" Target="https://podminky.urs.cz/item/CS_URS_2023_01/913111212" TargetMode="External" /><Relationship Id="rId6" Type="http://schemas.openxmlformats.org/officeDocument/2006/relationships/hyperlink" Target="https://podminky.urs.cz/item/CS_URS_2023_01/913111215" TargetMode="External" /><Relationship Id="rId7" Type="http://schemas.openxmlformats.org/officeDocument/2006/relationships/hyperlink" Target="https://podminky.urs.cz/item/CS_URS_2023_01/913221113" TargetMode="External" /><Relationship Id="rId8" Type="http://schemas.openxmlformats.org/officeDocument/2006/relationships/hyperlink" Target="https://podminky.urs.cz/item/CS_URS_2023_01/913221213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5101201" TargetMode="External" /><Relationship Id="rId2" Type="http://schemas.openxmlformats.org/officeDocument/2006/relationships/hyperlink" Target="https://podminky.urs.cz/item/CS_URS_2023_01/121151103" TargetMode="External" /><Relationship Id="rId3" Type="http://schemas.openxmlformats.org/officeDocument/2006/relationships/hyperlink" Target="https://podminky.urs.cz/item/CS_URS_2023_01/132151701" TargetMode="External" /><Relationship Id="rId4" Type="http://schemas.openxmlformats.org/officeDocument/2006/relationships/hyperlink" Target="https://podminky.urs.cz/item/CS_URS_2023_01/171152101" TargetMode="External" /><Relationship Id="rId5" Type="http://schemas.openxmlformats.org/officeDocument/2006/relationships/hyperlink" Target="https://podminky.urs.cz/item/CS_URS_2023_01/171211101" TargetMode="External" /><Relationship Id="rId6" Type="http://schemas.openxmlformats.org/officeDocument/2006/relationships/hyperlink" Target="https://podminky.urs.cz/item/CS_URS_2023_01/175111101" TargetMode="External" /><Relationship Id="rId7" Type="http://schemas.openxmlformats.org/officeDocument/2006/relationships/hyperlink" Target="https://podminky.urs.cz/item/CS_URS_2023_01/182351023" TargetMode="External" /><Relationship Id="rId8" Type="http://schemas.openxmlformats.org/officeDocument/2006/relationships/hyperlink" Target="https://podminky.urs.cz/item/CS_URS_2023_01/183405211" TargetMode="External" /><Relationship Id="rId9" Type="http://schemas.openxmlformats.org/officeDocument/2006/relationships/hyperlink" Target="https://podminky.urs.cz/item/CS_URS_2023_01/184818232" TargetMode="External" /><Relationship Id="rId10" Type="http://schemas.openxmlformats.org/officeDocument/2006/relationships/hyperlink" Target="https://podminky.urs.cz/item/CS_URS_2023_01/184818233" TargetMode="External" /><Relationship Id="rId11" Type="http://schemas.openxmlformats.org/officeDocument/2006/relationships/hyperlink" Target="https://podminky.urs.cz/item/CS_URS_2023_01/212795111" TargetMode="External" /><Relationship Id="rId12" Type="http://schemas.openxmlformats.org/officeDocument/2006/relationships/hyperlink" Target="https://podminky.urs.cz/item/CS_URS_2023_01/212972113" TargetMode="External" /><Relationship Id="rId13" Type="http://schemas.openxmlformats.org/officeDocument/2006/relationships/hyperlink" Target="https://podminky.urs.cz/item/CS_URS_2023_01/225311112" TargetMode="External" /><Relationship Id="rId14" Type="http://schemas.openxmlformats.org/officeDocument/2006/relationships/hyperlink" Target="https://podminky.urs.cz/item/CS_URS_2023_01/225311114" TargetMode="External" /><Relationship Id="rId15" Type="http://schemas.openxmlformats.org/officeDocument/2006/relationships/hyperlink" Target="https://podminky.urs.cz/item/CS_URS_2023_01/274321118" TargetMode="External" /><Relationship Id="rId16" Type="http://schemas.openxmlformats.org/officeDocument/2006/relationships/hyperlink" Target="https://podminky.urs.cz/item/CS_URS_2023_01/274354111" TargetMode="External" /><Relationship Id="rId17" Type="http://schemas.openxmlformats.org/officeDocument/2006/relationships/hyperlink" Target="https://podminky.urs.cz/item/CS_URS_2023_01/274354211" TargetMode="External" /><Relationship Id="rId18" Type="http://schemas.openxmlformats.org/officeDocument/2006/relationships/hyperlink" Target="https://podminky.urs.cz/item/CS_URS_2023_01/274361116" TargetMode="External" /><Relationship Id="rId19" Type="http://schemas.openxmlformats.org/officeDocument/2006/relationships/hyperlink" Target="https://podminky.urs.cz/item/CS_URS_2023_01/283111113" TargetMode="External" /><Relationship Id="rId20" Type="http://schemas.openxmlformats.org/officeDocument/2006/relationships/hyperlink" Target="https://podminky.urs.cz/item/CS_URS_2023_01/283111123" TargetMode="External" /><Relationship Id="rId21" Type="http://schemas.openxmlformats.org/officeDocument/2006/relationships/hyperlink" Target="https://podminky.urs.cz/item/CS_URS_2023_01/283131113" TargetMode="External" /><Relationship Id="rId22" Type="http://schemas.openxmlformats.org/officeDocument/2006/relationships/hyperlink" Target="https://podminky.urs.cz/item/CS_URS_2023_01/317122111" TargetMode="External" /><Relationship Id="rId23" Type="http://schemas.openxmlformats.org/officeDocument/2006/relationships/hyperlink" Target="https://podminky.urs.cz/item/CS_URS_2023_01/317171126" TargetMode="External" /><Relationship Id="rId24" Type="http://schemas.openxmlformats.org/officeDocument/2006/relationships/hyperlink" Target="https://podminky.urs.cz/item/CS_URS_2023_01/317321118" TargetMode="External" /><Relationship Id="rId25" Type="http://schemas.openxmlformats.org/officeDocument/2006/relationships/hyperlink" Target="https://podminky.urs.cz/item/CS_URS_2023_01/317353121" TargetMode="External" /><Relationship Id="rId26" Type="http://schemas.openxmlformats.org/officeDocument/2006/relationships/hyperlink" Target="https://podminky.urs.cz/item/CS_URS_2023_01/317353221" TargetMode="External" /><Relationship Id="rId27" Type="http://schemas.openxmlformats.org/officeDocument/2006/relationships/hyperlink" Target="https://podminky.urs.cz/item/CS_URS_2023_01/317361116" TargetMode="External" /><Relationship Id="rId28" Type="http://schemas.openxmlformats.org/officeDocument/2006/relationships/hyperlink" Target="https://podminky.urs.cz/item/CS_URS_2023_01/317661141" TargetMode="External" /><Relationship Id="rId29" Type="http://schemas.openxmlformats.org/officeDocument/2006/relationships/hyperlink" Target="https://podminky.urs.cz/item/CS_URS_2023_01/317661142" TargetMode="External" /><Relationship Id="rId30" Type="http://schemas.openxmlformats.org/officeDocument/2006/relationships/hyperlink" Target="https://podminky.urs.cz/item/CS_URS_2023_01/334323218" TargetMode="External" /><Relationship Id="rId31" Type="http://schemas.openxmlformats.org/officeDocument/2006/relationships/hyperlink" Target="https://podminky.urs.cz/item/CS_URS_2023_01/334352111" TargetMode="External" /><Relationship Id="rId32" Type="http://schemas.openxmlformats.org/officeDocument/2006/relationships/hyperlink" Target="https://podminky.urs.cz/item/CS_URS_2023_01/334352211" TargetMode="External" /><Relationship Id="rId33" Type="http://schemas.openxmlformats.org/officeDocument/2006/relationships/hyperlink" Target="https://podminky.urs.cz/item/CS_URS_2023_01/334359112" TargetMode="External" /><Relationship Id="rId34" Type="http://schemas.openxmlformats.org/officeDocument/2006/relationships/hyperlink" Target="https://podminky.urs.cz/item/CS_URS_2023_01/334361226" TargetMode="External" /><Relationship Id="rId35" Type="http://schemas.openxmlformats.org/officeDocument/2006/relationships/hyperlink" Target="https://podminky.urs.cz/item/CS_URS_2023_01/334791114" TargetMode="External" /><Relationship Id="rId36" Type="http://schemas.openxmlformats.org/officeDocument/2006/relationships/hyperlink" Target="https://podminky.urs.cz/item/CS_URS_2023_01/334791115" TargetMode="External" /><Relationship Id="rId37" Type="http://schemas.openxmlformats.org/officeDocument/2006/relationships/hyperlink" Target="https://podminky.urs.cz/item/CS_URS_2023_01/421321118" TargetMode="External" /><Relationship Id="rId38" Type="http://schemas.openxmlformats.org/officeDocument/2006/relationships/hyperlink" Target="https://podminky.urs.cz/item/CS_URS_2023_01/421361226" TargetMode="External" /><Relationship Id="rId39" Type="http://schemas.openxmlformats.org/officeDocument/2006/relationships/hyperlink" Target="https://podminky.urs.cz/item/CS_URS_2023_01/423355315" TargetMode="External" /><Relationship Id="rId40" Type="http://schemas.openxmlformats.org/officeDocument/2006/relationships/hyperlink" Target="https://podminky.urs.cz/item/CS_URS_2023_01/451315124" TargetMode="External" /><Relationship Id="rId41" Type="http://schemas.openxmlformats.org/officeDocument/2006/relationships/hyperlink" Target="https://podminky.urs.cz/item/CS_URS_2023_01/451315134" TargetMode="External" /><Relationship Id="rId42" Type="http://schemas.openxmlformats.org/officeDocument/2006/relationships/hyperlink" Target="https://podminky.urs.cz/item/CS_URS_2023_01/451317777" TargetMode="External" /><Relationship Id="rId43" Type="http://schemas.openxmlformats.org/officeDocument/2006/relationships/hyperlink" Target="https://podminky.urs.cz/item/CS_URS_2023_01/451319777" TargetMode="External" /><Relationship Id="rId44" Type="http://schemas.openxmlformats.org/officeDocument/2006/relationships/hyperlink" Target="https://podminky.urs.cz/item/CS_URS_2023_01/451319779" TargetMode="External" /><Relationship Id="rId45" Type="http://schemas.openxmlformats.org/officeDocument/2006/relationships/hyperlink" Target="https://podminky.urs.cz/item/CS_URS_2023_01/452318510" TargetMode="External" /><Relationship Id="rId46" Type="http://schemas.openxmlformats.org/officeDocument/2006/relationships/hyperlink" Target="https://podminky.urs.cz/item/CS_URS_2023_01/457311114" TargetMode="External" /><Relationship Id="rId47" Type="http://schemas.openxmlformats.org/officeDocument/2006/relationships/hyperlink" Target="https://podminky.urs.cz/item/CS_URS_2023_01/465513157" TargetMode="External" /><Relationship Id="rId48" Type="http://schemas.openxmlformats.org/officeDocument/2006/relationships/hyperlink" Target="https://podminky.urs.cz/item/CS_URS_2023_01/564861011" TargetMode="External" /><Relationship Id="rId49" Type="http://schemas.openxmlformats.org/officeDocument/2006/relationships/hyperlink" Target="https://podminky.urs.cz/item/CS_URS_2023_01/565155111" TargetMode="External" /><Relationship Id="rId50" Type="http://schemas.openxmlformats.org/officeDocument/2006/relationships/hyperlink" Target="https://podminky.urs.cz/item/CS_URS_2023_01/573191111" TargetMode="External" /><Relationship Id="rId51" Type="http://schemas.openxmlformats.org/officeDocument/2006/relationships/hyperlink" Target="https://podminky.urs.cz/item/CS_URS_2023_01/573231107" TargetMode="External" /><Relationship Id="rId52" Type="http://schemas.openxmlformats.org/officeDocument/2006/relationships/hyperlink" Target="https://podminky.urs.cz/item/CS_URS_2023_01/577134121" TargetMode="External" /><Relationship Id="rId53" Type="http://schemas.openxmlformats.org/officeDocument/2006/relationships/hyperlink" Target="https://podminky.urs.cz/item/CS_URS_2023_01/596211110" TargetMode="External" /><Relationship Id="rId54" Type="http://schemas.openxmlformats.org/officeDocument/2006/relationships/hyperlink" Target="https://podminky.urs.cz/item/CS_URS_2023_01/596211210" TargetMode="External" /><Relationship Id="rId55" Type="http://schemas.openxmlformats.org/officeDocument/2006/relationships/hyperlink" Target="https://podminky.urs.cz/item/CS_URS_2023_01/628611102" TargetMode="External" /><Relationship Id="rId56" Type="http://schemas.openxmlformats.org/officeDocument/2006/relationships/hyperlink" Target="https://podminky.urs.cz/item/CS_URS_2023_01/628611111" TargetMode="External" /><Relationship Id="rId57" Type="http://schemas.openxmlformats.org/officeDocument/2006/relationships/hyperlink" Target="https://podminky.urs.cz/item/CS_URS_2023_01/628611131" TargetMode="External" /><Relationship Id="rId58" Type="http://schemas.openxmlformats.org/officeDocument/2006/relationships/hyperlink" Target="https://podminky.urs.cz/item/CS_URS_2023_01/871313121" TargetMode="External" /><Relationship Id="rId59" Type="http://schemas.openxmlformats.org/officeDocument/2006/relationships/hyperlink" Target="https://podminky.urs.cz/item/CS_URS_2023_01/871353121" TargetMode="External" /><Relationship Id="rId60" Type="http://schemas.openxmlformats.org/officeDocument/2006/relationships/hyperlink" Target="https://podminky.urs.cz/item/CS_URS_2023_01/894211111" TargetMode="External" /><Relationship Id="rId61" Type="http://schemas.openxmlformats.org/officeDocument/2006/relationships/hyperlink" Target="https://podminky.urs.cz/item/CS_URS_2023_01/895941341" TargetMode="External" /><Relationship Id="rId62" Type="http://schemas.openxmlformats.org/officeDocument/2006/relationships/hyperlink" Target="https://podminky.urs.cz/item/CS_URS_2023_01/895941351" TargetMode="External" /><Relationship Id="rId63" Type="http://schemas.openxmlformats.org/officeDocument/2006/relationships/hyperlink" Target="https://podminky.urs.cz/item/CS_URS_2023_01/895941366" TargetMode="External" /><Relationship Id="rId64" Type="http://schemas.openxmlformats.org/officeDocument/2006/relationships/hyperlink" Target="https://podminky.urs.cz/item/CS_URS_2023_01/899131113" TargetMode="External" /><Relationship Id="rId65" Type="http://schemas.openxmlformats.org/officeDocument/2006/relationships/hyperlink" Target="https://podminky.urs.cz/item/CS_URS_2023_01/899331111" TargetMode="External" /><Relationship Id="rId66" Type="http://schemas.openxmlformats.org/officeDocument/2006/relationships/hyperlink" Target="https://podminky.urs.cz/item/CS_URS_2023_01/914111111" TargetMode="External" /><Relationship Id="rId67" Type="http://schemas.openxmlformats.org/officeDocument/2006/relationships/hyperlink" Target="https://podminky.urs.cz/item/CS_URS_2023_01/915231111" TargetMode="External" /><Relationship Id="rId68" Type="http://schemas.openxmlformats.org/officeDocument/2006/relationships/hyperlink" Target="https://podminky.urs.cz/item/CS_URS_2023_01/916131213" TargetMode="External" /><Relationship Id="rId69" Type="http://schemas.openxmlformats.org/officeDocument/2006/relationships/hyperlink" Target="https://podminky.urs.cz/item/CS_URS_2023_01/916131213" TargetMode="External" /><Relationship Id="rId70" Type="http://schemas.openxmlformats.org/officeDocument/2006/relationships/hyperlink" Target="https://podminky.urs.cz/item/CS_URS_2023_01/916231212" TargetMode="External" /><Relationship Id="rId71" Type="http://schemas.openxmlformats.org/officeDocument/2006/relationships/hyperlink" Target="https://podminky.urs.cz/item/CS_URS_2023_01/916231213" TargetMode="External" /><Relationship Id="rId72" Type="http://schemas.openxmlformats.org/officeDocument/2006/relationships/hyperlink" Target="https://podminky.urs.cz/item/CS_URS_2023_01/919112233" TargetMode="External" /><Relationship Id="rId73" Type="http://schemas.openxmlformats.org/officeDocument/2006/relationships/hyperlink" Target="https://podminky.urs.cz/item/CS_URS_2023_01/919122132" TargetMode="External" /><Relationship Id="rId74" Type="http://schemas.openxmlformats.org/officeDocument/2006/relationships/hyperlink" Target="https://podminky.urs.cz/item/CS_URS_2023_01/931992111" TargetMode="External" /><Relationship Id="rId75" Type="http://schemas.openxmlformats.org/officeDocument/2006/relationships/hyperlink" Target="https://podminky.urs.cz/item/CS_URS_2023_01/931992121" TargetMode="External" /><Relationship Id="rId76" Type="http://schemas.openxmlformats.org/officeDocument/2006/relationships/hyperlink" Target="https://podminky.urs.cz/item/CS_URS_2023_01/931994121" TargetMode="External" /><Relationship Id="rId77" Type="http://schemas.openxmlformats.org/officeDocument/2006/relationships/hyperlink" Target="https://podminky.urs.cz/item/CS_URS_2023_01/935112211" TargetMode="External" /><Relationship Id="rId78" Type="http://schemas.openxmlformats.org/officeDocument/2006/relationships/hyperlink" Target="https://podminky.urs.cz/item/CS_URS_2023_01/948511111" TargetMode="External" /><Relationship Id="rId79" Type="http://schemas.openxmlformats.org/officeDocument/2006/relationships/hyperlink" Target="https://podminky.urs.cz/item/CS_URS_2023_01/948511112" TargetMode="External" /><Relationship Id="rId80" Type="http://schemas.openxmlformats.org/officeDocument/2006/relationships/hyperlink" Target="https://podminky.urs.cz/item/CS_URS_2023_01/948511122" TargetMode="External" /><Relationship Id="rId81" Type="http://schemas.openxmlformats.org/officeDocument/2006/relationships/hyperlink" Target="https://podminky.urs.cz/item/CS_URS_2023_01/953991412" TargetMode="External" /><Relationship Id="rId82" Type="http://schemas.openxmlformats.org/officeDocument/2006/relationships/hyperlink" Target="https://podminky.urs.cz/item/CS_URS_2023_01/998004011" TargetMode="External" /><Relationship Id="rId83" Type="http://schemas.openxmlformats.org/officeDocument/2006/relationships/hyperlink" Target="https://podminky.urs.cz/item/CS_URS_2023_01/711112001" TargetMode="External" /><Relationship Id="rId84" Type="http://schemas.openxmlformats.org/officeDocument/2006/relationships/hyperlink" Target="https://podminky.urs.cz/item/CS_URS_2023_01/711112002" TargetMode="External" /><Relationship Id="rId85" Type="http://schemas.openxmlformats.org/officeDocument/2006/relationships/hyperlink" Target="https://podminky.urs.cz/item/CS_URS_2023_01/711142559" TargetMode="External" /><Relationship Id="rId86" Type="http://schemas.openxmlformats.org/officeDocument/2006/relationships/hyperlink" Target="https://podminky.urs.cz/item/CS_URS_2023_01/711491171" TargetMode="External" /><Relationship Id="rId87" Type="http://schemas.openxmlformats.org/officeDocument/2006/relationships/hyperlink" Target="https://podminky.urs.cz/item/CS_URS_2023_01/711491172" TargetMode="External" /><Relationship Id="rId88" Type="http://schemas.openxmlformats.org/officeDocument/2006/relationships/hyperlink" Target="https://podminky.urs.cz/item/CS_URS_2023_01/711491272" TargetMode="External" /><Relationship Id="rId89" Type="http://schemas.openxmlformats.org/officeDocument/2006/relationships/hyperlink" Target="https://podminky.urs.cz/item/CS_URS_2023_01/711672051" TargetMode="External" /><Relationship Id="rId90" Type="http://schemas.openxmlformats.org/officeDocument/2006/relationships/hyperlink" Target="https://podminky.urs.cz/item/CS_URS_2023_01/998711101" TargetMode="External" /><Relationship Id="rId9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81511116" TargetMode="External" /><Relationship Id="rId2" Type="http://schemas.openxmlformats.org/officeDocument/2006/relationships/hyperlink" Target="https://podminky.urs.cz/item/CS_URS_2023_01/997013601" TargetMode="External" /><Relationship Id="rId3" Type="http://schemas.openxmlformats.org/officeDocument/2006/relationships/hyperlink" Target="https://podminky.urs.cz/item/CS_URS_2023_01/997013631" TargetMode="External" /><Relationship Id="rId4" Type="http://schemas.openxmlformats.org/officeDocument/2006/relationships/hyperlink" Target="https://podminky.urs.cz/item/CS_URS_2023_01/997013655" TargetMode="External" /><Relationship Id="rId5" Type="http://schemas.openxmlformats.org/officeDocument/2006/relationships/hyperlink" Target="https://podminky.urs.cz/item/CS_URS_2023_01/741120301" TargetMode="External" /><Relationship Id="rId6" Type="http://schemas.openxmlformats.org/officeDocument/2006/relationships/hyperlink" Target="https://podminky.urs.cz/item/CS_URS_2023_01/741120831" TargetMode="External" /><Relationship Id="rId7" Type="http://schemas.openxmlformats.org/officeDocument/2006/relationships/hyperlink" Target="https://podminky.urs.cz/item/CS_URS_2023_01/741130021" TargetMode="External" /><Relationship Id="rId8" Type="http://schemas.openxmlformats.org/officeDocument/2006/relationships/hyperlink" Target="https://podminky.urs.cz/item/CS_URS_2023_01/741130025" TargetMode="External" /><Relationship Id="rId9" Type="http://schemas.openxmlformats.org/officeDocument/2006/relationships/hyperlink" Target="https://podminky.urs.cz/item/CS_URS_2023_01/741130041" TargetMode="External" /><Relationship Id="rId10" Type="http://schemas.openxmlformats.org/officeDocument/2006/relationships/hyperlink" Target="https://podminky.urs.cz/item/CS_URS_2023_01/741136001" TargetMode="External" /><Relationship Id="rId11" Type="http://schemas.openxmlformats.org/officeDocument/2006/relationships/hyperlink" Target="https://podminky.urs.cz/item/CS_URS_2023_01/741211851" TargetMode="External" /><Relationship Id="rId12" Type="http://schemas.openxmlformats.org/officeDocument/2006/relationships/hyperlink" Target="https://podminky.urs.cz/item/CS_URS_2023_01/741213845" TargetMode="External" /><Relationship Id="rId13" Type="http://schemas.openxmlformats.org/officeDocument/2006/relationships/hyperlink" Target="https://podminky.urs.cz/item/CS_URS_2023_01/741410021" TargetMode="External" /><Relationship Id="rId14" Type="http://schemas.openxmlformats.org/officeDocument/2006/relationships/hyperlink" Target="https://podminky.urs.cz/item/CS_URS_2023_01/741410072" TargetMode="External" /><Relationship Id="rId15" Type="http://schemas.openxmlformats.org/officeDocument/2006/relationships/hyperlink" Target="https://podminky.urs.cz/item/CS_URS_2023_01/741420022" TargetMode="External" /><Relationship Id="rId16" Type="http://schemas.openxmlformats.org/officeDocument/2006/relationships/hyperlink" Target="https://podminky.urs.cz/item/CS_URS_2023_01/741810003" TargetMode="External" /><Relationship Id="rId17" Type="http://schemas.openxmlformats.org/officeDocument/2006/relationships/hyperlink" Target="https://podminky.urs.cz/item/CS_URS_2023_01/741810011" TargetMode="External" /><Relationship Id="rId18" Type="http://schemas.openxmlformats.org/officeDocument/2006/relationships/hyperlink" Target="https://podminky.urs.cz/item/CS_URS_2023_01/741811011" TargetMode="External" /><Relationship Id="rId19" Type="http://schemas.openxmlformats.org/officeDocument/2006/relationships/hyperlink" Target="https://podminky.urs.cz/item/CS_URS_2023_01/741812011" TargetMode="External" /><Relationship Id="rId20" Type="http://schemas.openxmlformats.org/officeDocument/2006/relationships/hyperlink" Target="https://podminky.urs.cz/item/CS_URS_2023_01/741813001" TargetMode="External" /><Relationship Id="rId21" Type="http://schemas.openxmlformats.org/officeDocument/2006/relationships/hyperlink" Target="https://podminky.urs.cz/item/CS_URS_2023_01/741820102" TargetMode="External" /><Relationship Id="rId22" Type="http://schemas.openxmlformats.org/officeDocument/2006/relationships/hyperlink" Target="https://podminky.urs.cz/item/CS_URS_2023_01/210812011" TargetMode="External" /><Relationship Id="rId23" Type="http://schemas.openxmlformats.org/officeDocument/2006/relationships/hyperlink" Target="https://podminky.urs.cz/item/CS_URS_2023_01/210812033" TargetMode="External" /><Relationship Id="rId24" Type="http://schemas.openxmlformats.org/officeDocument/2006/relationships/hyperlink" Target="https://podminky.urs.cz/item/CS_URS_2023_01/210812035" TargetMode="External" /><Relationship Id="rId25" Type="http://schemas.openxmlformats.org/officeDocument/2006/relationships/hyperlink" Target="https://podminky.urs.cz/item/CS_URS_2023_01/220110346" TargetMode="External" /><Relationship Id="rId26" Type="http://schemas.openxmlformats.org/officeDocument/2006/relationships/hyperlink" Target="https://podminky.urs.cz/item/CS_URS_2023_01/460010024" TargetMode="External" /><Relationship Id="rId27" Type="http://schemas.openxmlformats.org/officeDocument/2006/relationships/hyperlink" Target="https://podminky.urs.cz/item/CS_URS_2023_01/460010025" TargetMode="External" /><Relationship Id="rId28" Type="http://schemas.openxmlformats.org/officeDocument/2006/relationships/hyperlink" Target="https://podminky.urs.cz/item/CS_URS_2023_01/460030011" TargetMode="External" /><Relationship Id="rId29" Type="http://schemas.openxmlformats.org/officeDocument/2006/relationships/hyperlink" Target="https://podminky.urs.cz/item/CS_URS_2023_01/460061121" TargetMode="External" /><Relationship Id="rId30" Type="http://schemas.openxmlformats.org/officeDocument/2006/relationships/hyperlink" Target="https://podminky.urs.cz/item/CS_URS_2023_01/460061122" TargetMode="External" /><Relationship Id="rId31" Type="http://schemas.openxmlformats.org/officeDocument/2006/relationships/hyperlink" Target="https://podminky.urs.cz/item/CS_URS_2023_01/460061171" TargetMode="External" /><Relationship Id="rId32" Type="http://schemas.openxmlformats.org/officeDocument/2006/relationships/hyperlink" Target="https://podminky.urs.cz/item/CS_URS_2023_01/460131113" TargetMode="External" /><Relationship Id="rId33" Type="http://schemas.openxmlformats.org/officeDocument/2006/relationships/hyperlink" Target="https://podminky.urs.cz/item/CS_URS_2023_01/460161142" TargetMode="External" /><Relationship Id="rId34" Type="http://schemas.openxmlformats.org/officeDocument/2006/relationships/hyperlink" Target="https://podminky.urs.cz/item/CS_URS_2023_01/460161172" TargetMode="External" /><Relationship Id="rId35" Type="http://schemas.openxmlformats.org/officeDocument/2006/relationships/hyperlink" Target="https://podminky.urs.cz/item/CS_URS_2023_01/460161322" TargetMode="External" /><Relationship Id="rId36" Type="http://schemas.openxmlformats.org/officeDocument/2006/relationships/hyperlink" Target="https://podminky.urs.cz/item/CS_URS_2023_01/460161522" TargetMode="External" /><Relationship Id="rId37" Type="http://schemas.openxmlformats.org/officeDocument/2006/relationships/hyperlink" Target="https://podminky.urs.cz/item/CS_URS_2023_01/460242111" TargetMode="External" /><Relationship Id="rId38" Type="http://schemas.openxmlformats.org/officeDocument/2006/relationships/hyperlink" Target="https://podminky.urs.cz/item/CS_URS_2023_01/460242211" TargetMode="External" /><Relationship Id="rId39" Type="http://schemas.openxmlformats.org/officeDocument/2006/relationships/hyperlink" Target="https://podminky.urs.cz/item/CS_URS_2023_01/460281111" TargetMode="External" /><Relationship Id="rId40" Type="http://schemas.openxmlformats.org/officeDocument/2006/relationships/hyperlink" Target="https://podminky.urs.cz/item/CS_URS_2023_01/460281113" TargetMode="External" /><Relationship Id="rId41" Type="http://schemas.openxmlformats.org/officeDocument/2006/relationships/hyperlink" Target="https://podminky.urs.cz/item/CS_URS_2023_01/460281121" TargetMode="External" /><Relationship Id="rId42" Type="http://schemas.openxmlformats.org/officeDocument/2006/relationships/hyperlink" Target="https://podminky.urs.cz/item/CS_URS_2023_01/460281123" TargetMode="External" /><Relationship Id="rId43" Type="http://schemas.openxmlformats.org/officeDocument/2006/relationships/hyperlink" Target="https://podminky.urs.cz/item/CS_URS_2023_01/460321111" TargetMode="External" /><Relationship Id="rId44" Type="http://schemas.openxmlformats.org/officeDocument/2006/relationships/hyperlink" Target="https://podminky.urs.cz/item/CS_URS_2023_01/460341111" TargetMode="External" /><Relationship Id="rId45" Type="http://schemas.openxmlformats.org/officeDocument/2006/relationships/hyperlink" Target="https://podminky.urs.cz/item/CS_URS_2023_01/460371121" TargetMode="External" /><Relationship Id="rId46" Type="http://schemas.openxmlformats.org/officeDocument/2006/relationships/hyperlink" Target="https://podminky.urs.cz/item/CS_URS_2023_01/460391123" TargetMode="External" /><Relationship Id="rId47" Type="http://schemas.openxmlformats.org/officeDocument/2006/relationships/hyperlink" Target="https://podminky.urs.cz/item/CS_URS_2023_01/460431152" TargetMode="External" /><Relationship Id="rId48" Type="http://schemas.openxmlformats.org/officeDocument/2006/relationships/hyperlink" Target="https://podminky.urs.cz/item/CS_URS_2023_01/460431182" TargetMode="External" /><Relationship Id="rId49" Type="http://schemas.openxmlformats.org/officeDocument/2006/relationships/hyperlink" Target="https://podminky.urs.cz/item/CS_URS_2023_01/460431342" TargetMode="External" /><Relationship Id="rId50" Type="http://schemas.openxmlformats.org/officeDocument/2006/relationships/hyperlink" Target="https://podminky.urs.cz/item/CS_URS_2023_01/460431542" TargetMode="External" /><Relationship Id="rId51" Type="http://schemas.openxmlformats.org/officeDocument/2006/relationships/hyperlink" Target="https://podminky.urs.cz/item/CS_URS_2023_01/460581131" TargetMode="External" /><Relationship Id="rId52" Type="http://schemas.openxmlformats.org/officeDocument/2006/relationships/hyperlink" Target="https://podminky.urs.cz/item/CS_URS_2023_01/460641125" TargetMode="External" /><Relationship Id="rId53" Type="http://schemas.openxmlformats.org/officeDocument/2006/relationships/hyperlink" Target="https://podminky.urs.cz/item/CS_URS_2023_01/460641431" TargetMode="External" /><Relationship Id="rId54" Type="http://schemas.openxmlformats.org/officeDocument/2006/relationships/hyperlink" Target="https://podminky.urs.cz/item/CS_URS_2023_01/460661512" TargetMode="External" /><Relationship Id="rId55" Type="http://schemas.openxmlformats.org/officeDocument/2006/relationships/hyperlink" Target="https://podminky.urs.cz/item/CS_URS_2023_01/460762111" TargetMode="External" /><Relationship Id="rId56" Type="http://schemas.openxmlformats.org/officeDocument/2006/relationships/hyperlink" Target="https://podminky.urs.cz/item/CS_URS_2023_01/460791213" TargetMode="External" /><Relationship Id="rId57" Type="http://schemas.openxmlformats.org/officeDocument/2006/relationships/hyperlink" Target="https://podminky.urs.cz/item/CS_URS_2023_01/460791214" TargetMode="External" /><Relationship Id="rId58" Type="http://schemas.openxmlformats.org/officeDocument/2006/relationships/hyperlink" Target="https://podminky.urs.cz/item/CS_URS_2023_01/460871144" TargetMode="External" /><Relationship Id="rId59" Type="http://schemas.openxmlformats.org/officeDocument/2006/relationships/hyperlink" Target="https://podminky.urs.cz/item/CS_URS_2023_01/460871172" TargetMode="External" /><Relationship Id="rId60" Type="http://schemas.openxmlformats.org/officeDocument/2006/relationships/hyperlink" Target="https://podminky.urs.cz/item/CS_URS_2023_01/460881513" TargetMode="External" /><Relationship Id="rId61" Type="http://schemas.openxmlformats.org/officeDocument/2006/relationships/hyperlink" Target="https://podminky.urs.cz/item/CS_URS_2023_01/460905121" TargetMode="External" /><Relationship Id="rId62" Type="http://schemas.openxmlformats.org/officeDocument/2006/relationships/hyperlink" Target="https://podminky.urs.cz/item/CS_URS_2023_01/468011122" TargetMode="External" /><Relationship Id="rId63" Type="http://schemas.openxmlformats.org/officeDocument/2006/relationships/hyperlink" Target="https://podminky.urs.cz/item/CS_URS_2023_01/468021221" TargetMode="External" /><Relationship Id="rId64" Type="http://schemas.openxmlformats.org/officeDocument/2006/relationships/hyperlink" Target="https://podminky.urs.cz/item/CS_URS_2023_01/469981111" TargetMode="External" /><Relationship Id="rId65" Type="http://schemas.openxmlformats.org/officeDocument/2006/relationships/hyperlink" Target="https://podminky.urs.cz/item/CS_URS_2023_01/469981211" TargetMode="External" /><Relationship Id="rId66" Type="http://schemas.openxmlformats.org/officeDocument/2006/relationships/hyperlink" Target="https://podminky.urs.cz/item/CS_URS_2023_01/580101032" TargetMode="External" /><Relationship Id="rId67" Type="http://schemas.openxmlformats.org/officeDocument/2006/relationships/hyperlink" Target="https://podminky.urs.cz/item/CS_URS_2023_01/HZS4231" TargetMode="External" /><Relationship Id="rId6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112121" TargetMode="External" /><Relationship Id="rId2" Type="http://schemas.openxmlformats.org/officeDocument/2006/relationships/hyperlink" Target="https://podminky.urs.cz/item/CS_URS_2023_01/941112111" TargetMode="External" /><Relationship Id="rId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ROUND(AX94,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ROUND(AY94,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G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G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G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G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G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G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G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G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G83" s="38"/>
    </row>
    <row r="84" s="4" customFormat="1" ht="12" customHeight="1">
      <c r="A84" s="4"/>
      <c r="B84" s="70"/>
      <c r="C84" s="32" t="s">
        <v>14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22106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G84" s="4"/>
    </row>
    <row r="85" s="5" customFormat="1" ht="36.96" customHeight="1">
      <c r="A85" s="5"/>
      <c r="B85" s="73"/>
      <c r="C85" s="74" t="s">
        <v>17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Kopřivnice – Most na ul. Erbenova ev.č. 28c-M2 – oprava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G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G86" s="38"/>
    </row>
    <row r="87" s="2" customFormat="1" ht="12" customHeight="1">
      <c r="A87" s="38"/>
      <c r="B87" s="39"/>
      <c r="C87" s="32" t="s">
        <v>21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Kopřivnice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23</v>
      </c>
      <c r="AJ87" s="40"/>
      <c r="AK87" s="40"/>
      <c r="AL87" s="40"/>
      <c r="AM87" s="79" t="str">
        <f>IF(AN8= "","",AN8)</f>
        <v>20. 6. 2023</v>
      </c>
      <c r="AN87" s="79"/>
      <c r="AO87" s="40"/>
      <c r="AP87" s="40"/>
      <c r="AQ87" s="40"/>
      <c r="AR87" s="44"/>
      <c r="BG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G88" s="38"/>
    </row>
    <row r="89" s="2" customFormat="1" ht="25.65" customHeight="1">
      <c r="A89" s="38"/>
      <c r="B89" s="39"/>
      <c r="C89" s="32" t="s">
        <v>25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Kopřivnice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Projekční kancelář PRIS spol. s 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4"/>
      <c r="BG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8"/>
      <c r="BG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2"/>
      <c r="BG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1" t="s">
        <v>75</v>
      </c>
      <c r="BE92" s="101" t="s">
        <v>76</v>
      </c>
      <c r="BF92" s="102" t="s">
        <v>77</v>
      </c>
      <c r="BG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5"/>
      <c r="BG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SUM(AG94,AV94)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ROUND(SUM(AT95:AT100),2)</f>
        <v>0</v>
      </c>
      <c r="AU94" s="115">
        <f>ROUND(SUM(AU95:AU100),2)</f>
        <v>0</v>
      </c>
      <c r="AV94" s="115">
        <f>ROUND(SUM(AX94:AY94),2)</f>
        <v>0</v>
      </c>
      <c r="AW94" s="116">
        <f>ROUND(SUM(AW95:AW100),5)</f>
        <v>0</v>
      </c>
      <c r="AX94" s="115">
        <f>ROUND(BB94*L29,2)</f>
        <v>0</v>
      </c>
      <c r="AY94" s="115">
        <f>ROUND(BC94*L30,2)</f>
        <v>0</v>
      </c>
      <c r="AZ94" s="115">
        <f>ROUND(BD94*L29,2)</f>
        <v>0</v>
      </c>
      <c r="BA94" s="115">
        <f>ROUND(BE94*L30,2)</f>
        <v>0</v>
      </c>
      <c r="BB94" s="115">
        <f>ROUND(SUM(BB95:BB100),2)</f>
        <v>0</v>
      </c>
      <c r="BC94" s="115">
        <f>ROUND(SUM(BC95:BC100),2)</f>
        <v>0</v>
      </c>
      <c r="BD94" s="115">
        <f>ROUND(SUM(BD95:BD100),2)</f>
        <v>0</v>
      </c>
      <c r="BE94" s="115">
        <f>ROUND(SUM(BE95:BE100),2)</f>
        <v>0</v>
      </c>
      <c r="BF94" s="117">
        <f>ROUND(SUM(BF95:BF100),2)</f>
        <v>0</v>
      </c>
      <c r="BG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6</v>
      </c>
      <c r="BX94" s="118" t="s">
        <v>83</v>
      </c>
      <c r="CL94" s="118" t="s">
        <v>1</v>
      </c>
    </row>
    <row r="95" s="7" customFormat="1" ht="16.5" customHeight="1">
      <c r="A95" s="120" t="s">
        <v>84</v>
      </c>
      <c r="B95" s="121"/>
      <c r="C95" s="122"/>
      <c r="D95" s="123" t="s">
        <v>85</v>
      </c>
      <c r="E95" s="123"/>
      <c r="F95" s="123"/>
      <c r="G95" s="123"/>
      <c r="H95" s="123"/>
      <c r="I95" s="124"/>
      <c r="J95" s="123" t="s">
        <v>86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'000 - Všeobecné položky'!K32</f>
        <v>0</v>
      </c>
      <c r="AH95" s="124"/>
      <c r="AI95" s="124"/>
      <c r="AJ95" s="124"/>
      <c r="AK95" s="124"/>
      <c r="AL95" s="124"/>
      <c r="AM95" s="124"/>
      <c r="AN95" s="125">
        <f>SUM(AG95,AV95)</f>
        <v>0</v>
      </c>
      <c r="AO95" s="124"/>
      <c r="AP95" s="124"/>
      <c r="AQ95" s="126" t="s">
        <v>87</v>
      </c>
      <c r="AR95" s="127"/>
      <c r="AS95" s="128">
        <f>'000 - Všeobecné položky'!K30</f>
        <v>0</v>
      </c>
      <c r="AT95" s="129">
        <f>'000 - Všeobecné položky'!K31</f>
        <v>0</v>
      </c>
      <c r="AU95" s="129">
        <v>0</v>
      </c>
      <c r="AV95" s="129">
        <f>ROUND(SUM(AX95:AY95),2)</f>
        <v>0</v>
      </c>
      <c r="AW95" s="130">
        <f>'000 - Všeobecné položky'!T121</f>
        <v>0</v>
      </c>
      <c r="AX95" s="129">
        <f>'000 - Všeobecné položky'!K35</f>
        <v>0</v>
      </c>
      <c r="AY95" s="129">
        <f>'000 - Všeobecné položky'!K36</f>
        <v>0</v>
      </c>
      <c r="AZ95" s="129">
        <f>'000 - Všeobecné položky'!K37</f>
        <v>0</v>
      </c>
      <c r="BA95" s="129">
        <f>'000 - Všeobecné položky'!K38</f>
        <v>0</v>
      </c>
      <c r="BB95" s="129">
        <f>'000 - Všeobecné položky'!F35</f>
        <v>0</v>
      </c>
      <c r="BC95" s="129">
        <f>'000 - Všeobecné položky'!F36</f>
        <v>0</v>
      </c>
      <c r="BD95" s="129">
        <f>'000 - Všeobecné položky'!F37</f>
        <v>0</v>
      </c>
      <c r="BE95" s="129">
        <f>'000 - Všeobecné položky'!F38</f>
        <v>0</v>
      </c>
      <c r="BF95" s="131">
        <f>'000 - Všeobecné položky'!F39</f>
        <v>0</v>
      </c>
      <c r="BG95" s="7"/>
      <c r="BT95" s="132" t="s">
        <v>88</v>
      </c>
      <c r="BV95" s="132" t="s">
        <v>82</v>
      </c>
      <c r="BW95" s="132" t="s">
        <v>89</v>
      </c>
      <c r="BX95" s="132" t="s">
        <v>6</v>
      </c>
      <c r="CL95" s="132" t="s">
        <v>1</v>
      </c>
      <c r="CM95" s="132" t="s">
        <v>90</v>
      </c>
    </row>
    <row r="96" s="7" customFormat="1" ht="16.5" customHeight="1">
      <c r="A96" s="120" t="s">
        <v>84</v>
      </c>
      <c r="B96" s="121"/>
      <c r="C96" s="122"/>
      <c r="D96" s="123" t="s">
        <v>91</v>
      </c>
      <c r="E96" s="123"/>
      <c r="F96" s="123"/>
      <c r="G96" s="123"/>
      <c r="H96" s="123"/>
      <c r="I96" s="124"/>
      <c r="J96" s="123" t="s">
        <v>92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001 - Demolice mostu'!K32</f>
        <v>0</v>
      </c>
      <c r="AH96" s="124"/>
      <c r="AI96" s="124"/>
      <c r="AJ96" s="124"/>
      <c r="AK96" s="124"/>
      <c r="AL96" s="124"/>
      <c r="AM96" s="124"/>
      <c r="AN96" s="125">
        <f>SUM(AG96,AV96)</f>
        <v>0</v>
      </c>
      <c r="AO96" s="124"/>
      <c r="AP96" s="124"/>
      <c r="AQ96" s="126" t="s">
        <v>87</v>
      </c>
      <c r="AR96" s="127"/>
      <c r="AS96" s="128">
        <f>'SO 001 - Demolice mostu'!K30</f>
        <v>0</v>
      </c>
      <c r="AT96" s="129">
        <f>'SO 001 - Demolice mostu'!K31</f>
        <v>0</v>
      </c>
      <c r="AU96" s="129">
        <v>0</v>
      </c>
      <c r="AV96" s="129">
        <f>ROUND(SUM(AX96:AY96),2)</f>
        <v>0</v>
      </c>
      <c r="AW96" s="130">
        <f>'SO 001 - Demolice mostu'!T124</f>
        <v>0</v>
      </c>
      <c r="AX96" s="129">
        <f>'SO 001 - Demolice mostu'!K35</f>
        <v>0</v>
      </c>
      <c r="AY96" s="129">
        <f>'SO 001 - Demolice mostu'!K36</f>
        <v>0</v>
      </c>
      <c r="AZ96" s="129">
        <f>'SO 001 - Demolice mostu'!K37</f>
        <v>0</v>
      </c>
      <c r="BA96" s="129">
        <f>'SO 001 - Demolice mostu'!K38</f>
        <v>0</v>
      </c>
      <c r="BB96" s="129">
        <f>'SO 001 - Demolice mostu'!F35</f>
        <v>0</v>
      </c>
      <c r="BC96" s="129">
        <f>'SO 001 - Demolice mostu'!F36</f>
        <v>0</v>
      </c>
      <c r="BD96" s="129">
        <f>'SO 001 - Demolice mostu'!F37</f>
        <v>0</v>
      </c>
      <c r="BE96" s="129">
        <f>'SO 001 - Demolice mostu'!F38</f>
        <v>0</v>
      </c>
      <c r="BF96" s="131">
        <f>'SO 001 - Demolice mostu'!F39</f>
        <v>0</v>
      </c>
      <c r="BG96" s="7"/>
      <c r="BT96" s="132" t="s">
        <v>88</v>
      </c>
      <c r="BV96" s="132" t="s">
        <v>82</v>
      </c>
      <c r="BW96" s="132" t="s">
        <v>93</v>
      </c>
      <c r="BX96" s="132" t="s">
        <v>6</v>
      </c>
      <c r="CL96" s="132" t="s">
        <v>1</v>
      </c>
      <c r="CM96" s="132" t="s">
        <v>90</v>
      </c>
    </row>
    <row r="97" s="7" customFormat="1" ht="16.5" customHeight="1">
      <c r="A97" s="120" t="s">
        <v>84</v>
      </c>
      <c r="B97" s="121"/>
      <c r="C97" s="122"/>
      <c r="D97" s="123" t="s">
        <v>94</v>
      </c>
      <c r="E97" s="123"/>
      <c r="F97" s="123"/>
      <c r="G97" s="123"/>
      <c r="H97" s="123"/>
      <c r="I97" s="124"/>
      <c r="J97" s="123" t="s">
        <v>95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182 - Dopravně inženýr...'!K32</f>
        <v>0</v>
      </c>
      <c r="AH97" s="124"/>
      <c r="AI97" s="124"/>
      <c r="AJ97" s="124"/>
      <c r="AK97" s="124"/>
      <c r="AL97" s="124"/>
      <c r="AM97" s="124"/>
      <c r="AN97" s="125">
        <f>SUM(AG97,AV97)</f>
        <v>0</v>
      </c>
      <c r="AO97" s="124"/>
      <c r="AP97" s="124"/>
      <c r="AQ97" s="126" t="s">
        <v>87</v>
      </c>
      <c r="AR97" s="127"/>
      <c r="AS97" s="128">
        <f>'SO 182 - Dopravně inženýr...'!K30</f>
        <v>0</v>
      </c>
      <c r="AT97" s="129">
        <f>'SO 182 - Dopravně inženýr...'!K31</f>
        <v>0</v>
      </c>
      <c r="AU97" s="129">
        <v>0</v>
      </c>
      <c r="AV97" s="129">
        <f>ROUND(SUM(AX97:AY97),2)</f>
        <v>0</v>
      </c>
      <c r="AW97" s="130">
        <f>'SO 182 - Dopravně inženýr...'!T118</f>
        <v>0</v>
      </c>
      <c r="AX97" s="129">
        <f>'SO 182 - Dopravně inženýr...'!K35</f>
        <v>0</v>
      </c>
      <c r="AY97" s="129">
        <f>'SO 182 - Dopravně inženýr...'!K36</f>
        <v>0</v>
      </c>
      <c r="AZ97" s="129">
        <f>'SO 182 - Dopravně inženýr...'!K37</f>
        <v>0</v>
      </c>
      <c r="BA97" s="129">
        <f>'SO 182 - Dopravně inženýr...'!K38</f>
        <v>0</v>
      </c>
      <c r="BB97" s="129">
        <f>'SO 182 - Dopravně inženýr...'!F35</f>
        <v>0</v>
      </c>
      <c r="BC97" s="129">
        <f>'SO 182 - Dopravně inženýr...'!F36</f>
        <v>0</v>
      </c>
      <c r="BD97" s="129">
        <f>'SO 182 - Dopravně inženýr...'!F37</f>
        <v>0</v>
      </c>
      <c r="BE97" s="129">
        <f>'SO 182 - Dopravně inženýr...'!F38</f>
        <v>0</v>
      </c>
      <c r="BF97" s="131">
        <f>'SO 182 - Dopravně inženýr...'!F39</f>
        <v>0</v>
      </c>
      <c r="BG97" s="7"/>
      <c r="BT97" s="132" t="s">
        <v>88</v>
      </c>
      <c r="BV97" s="132" t="s">
        <v>82</v>
      </c>
      <c r="BW97" s="132" t="s">
        <v>96</v>
      </c>
      <c r="BX97" s="132" t="s">
        <v>6</v>
      </c>
      <c r="CL97" s="132" t="s">
        <v>1</v>
      </c>
      <c r="CM97" s="132" t="s">
        <v>90</v>
      </c>
    </row>
    <row r="98" s="7" customFormat="1" ht="16.5" customHeight="1">
      <c r="A98" s="120" t="s">
        <v>84</v>
      </c>
      <c r="B98" s="121"/>
      <c r="C98" s="122"/>
      <c r="D98" s="123" t="s">
        <v>97</v>
      </c>
      <c r="E98" s="123"/>
      <c r="F98" s="123"/>
      <c r="G98" s="123"/>
      <c r="H98" s="123"/>
      <c r="I98" s="124"/>
      <c r="J98" s="123" t="s">
        <v>98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 201 - Most ev. č. 28c-M2'!K32</f>
        <v>0</v>
      </c>
      <c r="AH98" s="124"/>
      <c r="AI98" s="124"/>
      <c r="AJ98" s="124"/>
      <c r="AK98" s="124"/>
      <c r="AL98" s="124"/>
      <c r="AM98" s="124"/>
      <c r="AN98" s="125">
        <f>SUM(AG98,AV98)</f>
        <v>0</v>
      </c>
      <c r="AO98" s="124"/>
      <c r="AP98" s="124"/>
      <c r="AQ98" s="126" t="s">
        <v>87</v>
      </c>
      <c r="AR98" s="127"/>
      <c r="AS98" s="128">
        <f>'SO 201 - Most ev. č. 28c-M2'!K30</f>
        <v>0</v>
      </c>
      <c r="AT98" s="129">
        <f>'SO 201 - Most ev. č. 28c-M2'!K31</f>
        <v>0</v>
      </c>
      <c r="AU98" s="129">
        <v>0</v>
      </c>
      <c r="AV98" s="129">
        <f>ROUND(SUM(AX98:AY98),2)</f>
        <v>0</v>
      </c>
      <c r="AW98" s="130">
        <f>'SO 201 - Most ev. č. 28c-M2'!T129</f>
        <v>0</v>
      </c>
      <c r="AX98" s="129">
        <f>'SO 201 - Most ev. č. 28c-M2'!K35</f>
        <v>0</v>
      </c>
      <c r="AY98" s="129">
        <f>'SO 201 - Most ev. č. 28c-M2'!K36</f>
        <v>0</v>
      </c>
      <c r="AZ98" s="129">
        <f>'SO 201 - Most ev. č. 28c-M2'!K37</f>
        <v>0</v>
      </c>
      <c r="BA98" s="129">
        <f>'SO 201 - Most ev. č. 28c-M2'!K38</f>
        <v>0</v>
      </c>
      <c r="BB98" s="129">
        <f>'SO 201 - Most ev. č. 28c-M2'!F35</f>
        <v>0</v>
      </c>
      <c r="BC98" s="129">
        <f>'SO 201 - Most ev. č. 28c-M2'!F36</f>
        <v>0</v>
      </c>
      <c r="BD98" s="129">
        <f>'SO 201 - Most ev. č. 28c-M2'!F37</f>
        <v>0</v>
      </c>
      <c r="BE98" s="129">
        <f>'SO 201 - Most ev. č. 28c-M2'!F38</f>
        <v>0</v>
      </c>
      <c r="BF98" s="131">
        <f>'SO 201 - Most ev. č. 28c-M2'!F39</f>
        <v>0</v>
      </c>
      <c r="BG98" s="7"/>
      <c r="BT98" s="132" t="s">
        <v>88</v>
      </c>
      <c r="BV98" s="132" t="s">
        <v>82</v>
      </c>
      <c r="BW98" s="132" t="s">
        <v>99</v>
      </c>
      <c r="BX98" s="132" t="s">
        <v>6</v>
      </c>
      <c r="CL98" s="132" t="s">
        <v>1</v>
      </c>
      <c r="CM98" s="132" t="s">
        <v>90</v>
      </c>
    </row>
    <row r="99" s="7" customFormat="1" ht="16.5" customHeight="1">
      <c r="A99" s="120" t="s">
        <v>84</v>
      </c>
      <c r="B99" s="121"/>
      <c r="C99" s="122"/>
      <c r="D99" s="123" t="s">
        <v>100</v>
      </c>
      <c r="E99" s="123"/>
      <c r="F99" s="123"/>
      <c r="G99" s="123"/>
      <c r="H99" s="123"/>
      <c r="I99" s="124"/>
      <c r="J99" s="123" t="s">
        <v>101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'SO 401 - Přeložka VO'!K32</f>
        <v>0</v>
      </c>
      <c r="AH99" s="124"/>
      <c r="AI99" s="124"/>
      <c r="AJ99" s="124"/>
      <c r="AK99" s="124"/>
      <c r="AL99" s="124"/>
      <c r="AM99" s="124"/>
      <c r="AN99" s="125">
        <f>SUM(AG99,AV99)</f>
        <v>0</v>
      </c>
      <c r="AO99" s="124"/>
      <c r="AP99" s="124"/>
      <c r="AQ99" s="126" t="s">
        <v>87</v>
      </c>
      <c r="AR99" s="127"/>
      <c r="AS99" s="128">
        <f>'SO 401 - Přeložka VO'!K30</f>
        <v>0</v>
      </c>
      <c r="AT99" s="129">
        <f>'SO 401 - Přeložka VO'!K31</f>
        <v>0</v>
      </c>
      <c r="AU99" s="129">
        <v>0</v>
      </c>
      <c r="AV99" s="129">
        <f>ROUND(SUM(AX99:AY99),2)</f>
        <v>0</v>
      </c>
      <c r="AW99" s="130">
        <f>'SO 401 - Přeložka VO'!T130</f>
        <v>0</v>
      </c>
      <c r="AX99" s="129">
        <f>'SO 401 - Přeložka VO'!K35</f>
        <v>0</v>
      </c>
      <c r="AY99" s="129">
        <f>'SO 401 - Přeložka VO'!K36</f>
        <v>0</v>
      </c>
      <c r="AZ99" s="129">
        <f>'SO 401 - Přeložka VO'!K37</f>
        <v>0</v>
      </c>
      <c r="BA99" s="129">
        <f>'SO 401 - Přeložka VO'!K38</f>
        <v>0</v>
      </c>
      <c r="BB99" s="129">
        <f>'SO 401 - Přeložka VO'!F35</f>
        <v>0</v>
      </c>
      <c r="BC99" s="129">
        <f>'SO 401 - Přeložka VO'!F36</f>
        <v>0</v>
      </c>
      <c r="BD99" s="129">
        <f>'SO 401 - Přeložka VO'!F37</f>
        <v>0</v>
      </c>
      <c r="BE99" s="129">
        <f>'SO 401 - Přeložka VO'!F38</f>
        <v>0</v>
      </c>
      <c r="BF99" s="131">
        <f>'SO 401 - Přeložka VO'!F39</f>
        <v>0</v>
      </c>
      <c r="BG99" s="7"/>
      <c r="BT99" s="132" t="s">
        <v>88</v>
      </c>
      <c r="BV99" s="132" t="s">
        <v>82</v>
      </c>
      <c r="BW99" s="132" t="s">
        <v>102</v>
      </c>
      <c r="BX99" s="132" t="s">
        <v>6</v>
      </c>
      <c r="CL99" s="132" t="s">
        <v>1</v>
      </c>
      <c r="CM99" s="132" t="s">
        <v>90</v>
      </c>
    </row>
    <row r="100" s="7" customFormat="1" ht="24.75" customHeight="1">
      <c r="A100" s="120" t="s">
        <v>84</v>
      </c>
      <c r="B100" s="121"/>
      <c r="C100" s="122"/>
      <c r="D100" s="123" t="s">
        <v>103</v>
      </c>
      <c r="E100" s="123"/>
      <c r="F100" s="123"/>
      <c r="G100" s="123"/>
      <c r="H100" s="123"/>
      <c r="I100" s="124"/>
      <c r="J100" s="123" t="s">
        <v>104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'SO 402 - Ochrana kabelů „...'!K32</f>
        <v>0</v>
      </c>
      <c r="AH100" s="124"/>
      <c r="AI100" s="124"/>
      <c r="AJ100" s="124"/>
      <c r="AK100" s="124"/>
      <c r="AL100" s="124"/>
      <c r="AM100" s="124"/>
      <c r="AN100" s="125">
        <f>SUM(AG100,AV100)</f>
        <v>0</v>
      </c>
      <c r="AO100" s="124"/>
      <c r="AP100" s="124"/>
      <c r="AQ100" s="126" t="s">
        <v>87</v>
      </c>
      <c r="AR100" s="127"/>
      <c r="AS100" s="133">
        <f>'SO 402 - Ochrana kabelů „...'!K30</f>
        <v>0</v>
      </c>
      <c r="AT100" s="134">
        <f>'SO 402 - Ochrana kabelů „...'!K31</f>
        <v>0</v>
      </c>
      <c r="AU100" s="134">
        <v>0</v>
      </c>
      <c r="AV100" s="134">
        <f>ROUND(SUM(AX100:AY100),2)</f>
        <v>0</v>
      </c>
      <c r="AW100" s="135">
        <f>'SO 402 - Ochrana kabelů „...'!T122</f>
        <v>0</v>
      </c>
      <c r="AX100" s="134">
        <f>'SO 402 - Ochrana kabelů „...'!K35</f>
        <v>0</v>
      </c>
      <c r="AY100" s="134">
        <f>'SO 402 - Ochrana kabelů „...'!K36</f>
        <v>0</v>
      </c>
      <c r="AZ100" s="134">
        <f>'SO 402 - Ochrana kabelů „...'!K37</f>
        <v>0</v>
      </c>
      <c r="BA100" s="134">
        <f>'SO 402 - Ochrana kabelů „...'!K38</f>
        <v>0</v>
      </c>
      <c r="BB100" s="134">
        <f>'SO 402 - Ochrana kabelů „...'!F35</f>
        <v>0</v>
      </c>
      <c r="BC100" s="134">
        <f>'SO 402 - Ochrana kabelů „...'!F36</f>
        <v>0</v>
      </c>
      <c r="BD100" s="134">
        <f>'SO 402 - Ochrana kabelů „...'!F37</f>
        <v>0</v>
      </c>
      <c r="BE100" s="134">
        <f>'SO 402 - Ochrana kabelů „...'!F38</f>
        <v>0</v>
      </c>
      <c r="BF100" s="136">
        <f>'SO 402 - Ochrana kabelů „...'!F39</f>
        <v>0</v>
      </c>
      <c r="BG100" s="7"/>
      <c r="BT100" s="132" t="s">
        <v>88</v>
      </c>
      <c r="BV100" s="132" t="s">
        <v>82</v>
      </c>
      <c r="BW100" s="132" t="s">
        <v>105</v>
      </c>
      <c r="BX100" s="132" t="s">
        <v>6</v>
      </c>
      <c r="CL100" s="132" t="s">
        <v>1</v>
      </c>
      <c r="CM100" s="132" t="s">
        <v>90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</row>
  </sheetData>
  <sheetProtection sheet="1" formatColumns="0" formatRows="0" objects="1" scenarios="1" spinCount="100000" saltValue="IO49Q/oFHUkkBC3CuJa9AcDRJtgMHxmp3G6PjT7sq7ikdFtP6VEHpm2SlFqgAaQrYzeW9WXJ2JhI4CYGCfaDpw==" hashValue="pKqwbU5rKgO5qNoqmnVM3rQcWF+mU9FaTaYQV/NYPhxNMc9fzTU4oyZ3Swij6K8wqZzWNJWjiC2tB0PYT3zuLA==" algorithmName="SHA-512" password="CC35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</mergeCells>
  <hyperlinks>
    <hyperlink ref="A95" location="'000 - Všeobecné položky'!C2" display="/"/>
    <hyperlink ref="A96" location="'SO 001 - Demolice mostu'!C2" display="/"/>
    <hyperlink ref="A97" location="'SO 182 - Dopravně inženýr...'!C2" display="/"/>
    <hyperlink ref="A98" location="'SO 201 - Most ev. č. 28c-M2'!C2" display="/"/>
    <hyperlink ref="A99" location="'SO 401 - Přeložka VO'!C2" display="/"/>
    <hyperlink ref="A100" location="'SO 402 - Ochrana kabelů „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90</v>
      </c>
    </row>
    <row r="4" s="1" customFormat="1" ht="24.96" customHeight="1">
      <c r="B4" s="20"/>
      <c r="D4" s="139" t="s">
        <v>106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Kopřivnice – Most na ul. Erbenova ev.č. 28c-M2 – oprava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107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108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20. 6. 2023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">
        <v>27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28</v>
      </c>
      <c r="F15" s="38"/>
      <c r="G15" s="38"/>
      <c r="H15" s="38"/>
      <c r="I15" s="141" t="s">
        <v>29</v>
      </c>
      <c r="J15" s="144" t="s">
        <v>1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30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29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32</v>
      </c>
      <c r="E20" s="38"/>
      <c r="F20" s="38"/>
      <c r="G20" s="38"/>
      <c r="H20" s="38"/>
      <c r="I20" s="141" t="s">
        <v>26</v>
      </c>
      <c r="J20" s="144" t="s">
        <v>33</v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34</v>
      </c>
      <c r="F21" s="38"/>
      <c r="G21" s="38"/>
      <c r="H21" s="38"/>
      <c r="I21" s="141" t="s">
        <v>29</v>
      </c>
      <c r="J21" s="144" t="s">
        <v>1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35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29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37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109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110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38"/>
      <c r="K32" s="153">
        <f>ROUND(K121,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38"/>
      <c r="K34" s="154" t="s">
        <v>41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1" t="s">
        <v>43</v>
      </c>
      <c r="F35" s="151">
        <f>ROUND((SUM(BE121:BE176)),  2)</f>
        <v>0</v>
      </c>
      <c r="G35" s="38"/>
      <c r="H35" s="38"/>
      <c r="I35" s="156">
        <v>0.20999999999999999</v>
      </c>
      <c r="J35" s="38"/>
      <c r="K35" s="151">
        <f>ROUND(((SUM(BE121:BE176))*I35),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44</v>
      </c>
      <c r="F36" s="151">
        <f>ROUND((SUM(BF121:BF176)),  2)</f>
        <v>0</v>
      </c>
      <c r="G36" s="38"/>
      <c r="H36" s="38"/>
      <c r="I36" s="156">
        <v>0.14999999999999999</v>
      </c>
      <c r="J36" s="38"/>
      <c r="K36" s="151">
        <f>ROUND(((SUM(BF121:BF176))*I36),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1">
        <f>ROUND((SUM(BG121:BG176)),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46</v>
      </c>
      <c r="F38" s="151">
        <f>ROUND((SUM(BH121:BH176)),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47</v>
      </c>
      <c r="F39" s="151">
        <f>ROUND((SUM(BI121:BI176)),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48</v>
      </c>
      <c r="E41" s="159"/>
      <c r="F41" s="159"/>
      <c r="G41" s="160" t="s">
        <v>49</v>
      </c>
      <c r="H41" s="161" t="s">
        <v>50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Kopřivnice – Most na ul. Erbenova ev.č. 28c-M2 – oprava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000 - Všeobecné položky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Kopřivnice</v>
      </c>
      <c r="G89" s="40"/>
      <c r="H89" s="40"/>
      <c r="I89" s="32" t="s">
        <v>23</v>
      </c>
      <c r="J89" s="79" t="str">
        <f>IF(J12="","",J12)</f>
        <v>20. 6. 2023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40"/>
      <c r="E91" s="40"/>
      <c r="F91" s="27" t="str">
        <f>E15</f>
        <v>Město Kopřivnice</v>
      </c>
      <c r="G91" s="40"/>
      <c r="H91" s="40"/>
      <c r="I91" s="32" t="s">
        <v>32</v>
      </c>
      <c r="J91" s="36" t="str">
        <f>E21</f>
        <v>Projekční kancelář PRIS spol. s r.o.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112</v>
      </c>
      <c r="D94" s="177"/>
      <c r="E94" s="177"/>
      <c r="F94" s="177"/>
      <c r="G94" s="177"/>
      <c r="H94" s="177"/>
      <c r="I94" s="178" t="s">
        <v>113</v>
      </c>
      <c r="J94" s="178" t="s">
        <v>114</v>
      </c>
      <c r="K94" s="178" t="s">
        <v>115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116</v>
      </c>
      <c r="D96" s="40"/>
      <c r="E96" s="40"/>
      <c r="F96" s="40"/>
      <c r="G96" s="40"/>
      <c r="H96" s="40"/>
      <c r="I96" s="110">
        <f>Q121</f>
        <v>0</v>
      </c>
      <c r="J96" s="110">
        <f>R121</f>
        <v>0</v>
      </c>
      <c r="K96" s="110">
        <f>K121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4">
        <f>Q122</f>
        <v>0</v>
      </c>
      <c r="J97" s="184">
        <f>R122</f>
        <v>0</v>
      </c>
      <c r="K97" s="184">
        <f>K122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119</v>
      </c>
      <c r="E98" s="189"/>
      <c r="F98" s="189"/>
      <c r="G98" s="189"/>
      <c r="H98" s="189"/>
      <c r="I98" s="190">
        <f>Q123</f>
        <v>0</v>
      </c>
      <c r="J98" s="190">
        <f>R123</f>
        <v>0</v>
      </c>
      <c r="K98" s="190">
        <f>K123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120</v>
      </c>
      <c r="E99" s="189"/>
      <c r="F99" s="189"/>
      <c r="G99" s="189"/>
      <c r="H99" s="189"/>
      <c r="I99" s="190">
        <f>Q151</f>
        <v>0</v>
      </c>
      <c r="J99" s="190">
        <f>R151</f>
        <v>0</v>
      </c>
      <c r="K99" s="190">
        <f>K151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121</v>
      </c>
      <c r="E100" s="189"/>
      <c r="F100" s="189"/>
      <c r="G100" s="189"/>
      <c r="H100" s="189"/>
      <c r="I100" s="190">
        <f>Q156</f>
        <v>0</v>
      </c>
      <c r="J100" s="190">
        <f>R156</f>
        <v>0</v>
      </c>
      <c r="K100" s="190">
        <f>K156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122</v>
      </c>
      <c r="E101" s="189"/>
      <c r="F101" s="189"/>
      <c r="G101" s="189"/>
      <c r="H101" s="189"/>
      <c r="I101" s="190">
        <f>Q172</f>
        <v>0</v>
      </c>
      <c r="J101" s="190">
        <f>R172</f>
        <v>0</v>
      </c>
      <c r="K101" s="190">
        <f>K172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123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17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5" t="str">
        <f>E7</f>
        <v>Kopřivnice – Most na ul. Erbenova ev.č. 28c-M2 – oprava</v>
      </c>
      <c r="F111" s="32"/>
      <c r="G111" s="32"/>
      <c r="H111" s="32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107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000 - Všeobecné položky</v>
      </c>
      <c r="F113" s="40"/>
      <c r="G113" s="40"/>
      <c r="H113" s="40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21</v>
      </c>
      <c r="D115" s="40"/>
      <c r="E115" s="40"/>
      <c r="F115" s="27" t="str">
        <f>F12</f>
        <v>Kopřivnice</v>
      </c>
      <c r="G115" s="40"/>
      <c r="H115" s="40"/>
      <c r="I115" s="32" t="s">
        <v>23</v>
      </c>
      <c r="J115" s="79" t="str">
        <f>IF(J12="","",J12)</f>
        <v>20. 6. 2023</v>
      </c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25</v>
      </c>
      <c r="D117" s="40"/>
      <c r="E117" s="40"/>
      <c r="F117" s="27" t="str">
        <f>E15</f>
        <v>Město Kopřivnice</v>
      </c>
      <c r="G117" s="40"/>
      <c r="H117" s="40"/>
      <c r="I117" s="32" t="s">
        <v>32</v>
      </c>
      <c r="J117" s="36" t="str">
        <f>E21</f>
        <v>Projekční kancelář PRIS spol. s r.o.</v>
      </c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35</v>
      </c>
      <c r="J118" s="36" t="str">
        <f>E24</f>
        <v xml:space="preserve"> </v>
      </c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2"/>
      <c r="B120" s="193"/>
      <c r="C120" s="194" t="s">
        <v>124</v>
      </c>
      <c r="D120" s="195" t="s">
        <v>63</v>
      </c>
      <c r="E120" s="195" t="s">
        <v>59</v>
      </c>
      <c r="F120" s="195" t="s">
        <v>60</v>
      </c>
      <c r="G120" s="195" t="s">
        <v>125</v>
      </c>
      <c r="H120" s="195" t="s">
        <v>126</v>
      </c>
      <c r="I120" s="195" t="s">
        <v>127</v>
      </c>
      <c r="J120" s="195" t="s">
        <v>128</v>
      </c>
      <c r="K120" s="196" t="s">
        <v>115</v>
      </c>
      <c r="L120" s="197" t="s">
        <v>129</v>
      </c>
      <c r="M120" s="198"/>
      <c r="N120" s="100" t="s">
        <v>1</v>
      </c>
      <c r="O120" s="101" t="s">
        <v>42</v>
      </c>
      <c r="P120" s="101" t="s">
        <v>130</v>
      </c>
      <c r="Q120" s="101" t="s">
        <v>131</v>
      </c>
      <c r="R120" s="101" t="s">
        <v>132</v>
      </c>
      <c r="S120" s="101" t="s">
        <v>133</v>
      </c>
      <c r="T120" s="101" t="s">
        <v>134</v>
      </c>
      <c r="U120" s="101" t="s">
        <v>135</v>
      </c>
      <c r="V120" s="101" t="s">
        <v>136</v>
      </c>
      <c r="W120" s="101" t="s">
        <v>137</v>
      </c>
      <c r="X120" s="102" t="s">
        <v>138</v>
      </c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8"/>
      <c r="B121" s="39"/>
      <c r="C121" s="107" t="s">
        <v>139</v>
      </c>
      <c r="D121" s="40"/>
      <c r="E121" s="40"/>
      <c r="F121" s="40"/>
      <c r="G121" s="40"/>
      <c r="H121" s="40"/>
      <c r="I121" s="40"/>
      <c r="J121" s="40"/>
      <c r="K121" s="199">
        <f>BK121</f>
        <v>0</v>
      </c>
      <c r="L121" s="40"/>
      <c r="M121" s="44"/>
      <c r="N121" s="103"/>
      <c r="O121" s="200"/>
      <c r="P121" s="104"/>
      <c r="Q121" s="201">
        <f>Q122</f>
        <v>0</v>
      </c>
      <c r="R121" s="201">
        <f>R122</f>
        <v>0</v>
      </c>
      <c r="S121" s="104"/>
      <c r="T121" s="202">
        <f>T122</f>
        <v>0</v>
      </c>
      <c r="U121" s="104"/>
      <c r="V121" s="202">
        <f>V122</f>
        <v>0</v>
      </c>
      <c r="W121" s="104"/>
      <c r="X121" s="203">
        <f>X122</f>
        <v>0</v>
      </c>
      <c r="Y121" s="38"/>
      <c r="Z121" s="38"/>
      <c r="AA121" s="38"/>
      <c r="AB121" s="38"/>
      <c r="AC121" s="38"/>
      <c r="AD121" s="38"/>
      <c r="AE121" s="38"/>
      <c r="AT121" s="17" t="s">
        <v>79</v>
      </c>
      <c r="AU121" s="17" t="s">
        <v>117</v>
      </c>
      <c r="BK121" s="204">
        <f>BK122</f>
        <v>0</v>
      </c>
    </row>
    <row r="122" s="12" customFormat="1" ht="25.92" customHeight="1">
      <c r="A122" s="12"/>
      <c r="B122" s="205"/>
      <c r="C122" s="206"/>
      <c r="D122" s="207" t="s">
        <v>79</v>
      </c>
      <c r="E122" s="208" t="s">
        <v>140</v>
      </c>
      <c r="F122" s="208" t="s">
        <v>141</v>
      </c>
      <c r="G122" s="206"/>
      <c r="H122" s="206"/>
      <c r="I122" s="209"/>
      <c r="J122" s="209"/>
      <c r="K122" s="210">
        <f>BK122</f>
        <v>0</v>
      </c>
      <c r="L122" s="206"/>
      <c r="M122" s="211"/>
      <c r="N122" s="212"/>
      <c r="O122" s="213"/>
      <c r="P122" s="213"/>
      <c r="Q122" s="214">
        <f>Q123+Q151+Q156+Q172</f>
        <v>0</v>
      </c>
      <c r="R122" s="214">
        <f>R123+R151+R156+R172</f>
        <v>0</v>
      </c>
      <c r="S122" s="213"/>
      <c r="T122" s="215">
        <f>T123+T151+T156+T172</f>
        <v>0</v>
      </c>
      <c r="U122" s="213"/>
      <c r="V122" s="215">
        <f>V123+V151+V156+V172</f>
        <v>0</v>
      </c>
      <c r="W122" s="213"/>
      <c r="X122" s="216">
        <f>X123+X151+X156+X172</f>
        <v>0</v>
      </c>
      <c r="Y122" s="12"/>
      <c r="Z122" s="12"/>
      <c r="AA122" s="12"/>
      <c r="AB122" s="12"/>
      <c r="AC122" s="12"/>
      <c r="AD122" s="12"/>
      <c r="AE122" s="12"/>
      <c r="AR122" s="217" t="s">
        <v>142</v>
      </c>
      <c r="AT122" s="218" t="s">
        <v>79</v>
      </c>
      <c r="AU122" s="218" t="s">
        <v>80</v>
      </c>
      <c r="AY122" s="217" t="s">
        <v>143</v>
      </c>
      <c r="BK122" s="219">
        <f>BK123+BK151+BK156+BK172</f>
        <v>0</v>
      </c>
    </row>
    <row r="123" s="12" customFormat="1" ht="22.8" customHeight="1">
      <c r="A123" s="12"/>
      <c r="B123" s="205"/>
      <c r="C123" s="206"/>
      <c r="D123" s="207" t="s">
        <v>79</v>
      </c>
      <c r="E123" s="220" t="s">
        <v>144</v>
      </c>
      <c r="F123" s="220" t="s">
        <v>145</v>
      </c>
      <c r="G123" s="206"/>
      <c r="H123" s="206"/>
      <c r="I123" s="209"/>
      <c r="J123" s="209"/>
      <c r="K123" s="221">
        <f>BK123</f>
        <v>0</v>
      </c>
      <c r="L123" s="206"/>
      <c r="M123" s="211"/>
      <c r="N123" s="212"/>
      <c r="O123" s="213"/>
      <c r="P123" s="213"/>
      <c r="Q123" s="214">
        <f>SUM(Q124:Q150)</f>
        <v>0</v>
      </c>
      <c r="R123" s="214">
        <f>SUM(R124:R150)</f>
        <v>0</v>
      </c>
      <c r="S123" s="213"/>
      <c r="T123" s="215">
        <f>SUM(T124:T150)</f>
        <v>0</v>
      </c>
      <c r="U123" s="213"/>
      <c r="V123" s="215">
        <f>SUM(V124:V150)</f>
        <v>0</v>
      </c>
      <c r="W123" s="213"/>
      <c r="X123" s="216">
        <f>SUM(X124:X150)</f>
        <v>0</v>
      </c>
      <c r="Y123" s="12"/>
      <c r="Z123" s="12"/>
      <c r="AA123" s="12"/>
      <c r="AB123" s="12"/>
      <c r="AC123" s="12"/>
      <c r="AD123" s="12"/>
      <c r="AE123" s="12"/>
      <c r="AR123" s="217" t="s">
        <v>142</v>
      </c>
      <c r="AT123" s="218" t="s">
        <v>79</v>
      </c>
      <c r="AU123" s="218" t="s">
        <v>88</v>
      </c>
      <c r="AY123" s="217" t="s">
        <v>143</v>
      </c>
      <c r="BK123" s="219">
        <f>SUM(BK124:BK150)</f>
        <v>0</v>
      </c>
    </row>
    <row r="124" s="2" customFormat="1" ht="16.5" customHeight="1">
      <c r="A124" s="38"/>
      <c r="B124" s="39"/>
      <c r="C124" s="222" t="s">
        <v>88</v>
      </c>
      <c r="D124" s="222" t="s">
        <v>146</v>
      </c>
      <c r="E124" s="223" t="s">
        <v>147</v>
      </c>
      <c r="F124" s="224" t="s">
        <v>148</v>
      </c>
      <c r="G124" s="225" t="s">
        <v>149</v>
      </c>
      <c r="H124" s="226">
        <v>1</v>
      </c>
      <c r="I124" s="227"/>
      <c r="J124" s="227"/>
      <c r="K124" s="228">
        <f>ROUND(P124*H124,2)</f>
        <v>0</v>
      </c>
      <c r="L124" s="229"/>
      <c r="M124" s="44"/>
      <c r="N124" s="230" t="s">
        <v>1</v>
      </c>
      <c r="O124" s="231" t="s">
        <v>43</v>
      </c>
      <c r="P124" s="232">
        <f>I124+J124</f>
        <v>0</v>
      </c>
      <c r="Q124" s="232">
        <f>ROUND(I124*H124,2)</f>
        <v>0</v>
      </c>
      <c r="R124" s="232">
        <f>ROUND(J124*H124,2)</f>
        <v>0</v>
      </c>
      <c r="S124" s="91"/>
      <c r="T124" s="233">
        <f>S124*H124</f>
        <v>0</v>
      </c>
      <c r="U124" s="233">
        <v>0</v>
      </c>
      <c r="V124" s="233">
        <f>U124*H124</f>
        <v>0</v>
      </c>
      <c r="W124" s="233">
        <v>0</v>
      </c>
      <c r="X124" s="234">
        <f>W124*H124</f>
        <v>0</v>
      </c>
      <c r="Y124" s="38"/>
      <c r="Z124" s="38"/>
      <c r="AA124" s="38"/>
      <c r="AB124" s="38"/>
      <c r="AC124" s="38"/>
      <c r="AD124" s="38"/>
      <c r="AE124" s="38"/>
      <c r="AR124" s="235" t="s">
        <v>150</v>
      </c>
      <c r="AT124" s="235" t="s">
        <v>146</v>
      </c>
      <c r="AU124" s="235" t="s">
        <v>90</v>
      </c>
      <c r="AY124" s="17" t="s">
        <v>143</v>
      </c>
      <c r="BE124" s="236">
        <f>IF(O124="základní",K124,0)</f>
        <v>0</v>
      </c>
      <c r="BF124" s="236">
        <f>IF(O124="snížená",K124,0)</f>
        <v>0</v>
      </c>
      <c r="BG124" s="236">
        <f>IF(O124="zákl. přenesená",K124,0)</f>
        <v>0</v>
      </c>
      <c r="BH124" s="236">
        <f>IF(O124="sníž. přenesená",K124,0)</f>
        <v>0</v>
      </c>
      <c r="BI124" s="236">
        <f>IF(O124="nulová",K124,0)</f>
        <v>0</v>
      </c>
      <c r="BJ124" s="17" t="s">
        <v>88</v>
      </c>
      <c r="BK124" s="236">
        <f>ROUND(P124*H124,2)</f>
        <v>0</v>
      </c>
      <c r="BL124" s="17" t="s">
        <v>150</v>
      </c>
      <c r="BM124" s="235" t="s">
        <v>151</v>
      </c>
    </row>
    <row r="125" s="2" customFormat="1">
      <c r="A125" s="38"/>
      <c r="B125" s="39"/>
      <c r="C125" s="40"/>
      <c r="D125" s="237" t="s">
        <v>152</v>
      </c>
      <c r="E125" s="40"/>
      <c r="F125" s="238" t="s">
        <v>148</v>
      </c>
      <c r="G125" s="40"/>
      <c r="H125" s="40"/>
      <c r="I125" s="239"/>
      <c r="J125" s="239"/>
      <c r="K125" s="40"/>
      <c r="L125" s="40"/>
      <c r="M125" s="44"/>
      <c r="N125" s="240"/>
      <c r="O125" s="241"/>
      <c r="P125" s="91"/>
      <c r="Q125" s="91"/>
      <c r="R125" s="91"/>
      <c r="S125" s="91"/>
      <c r="T125" s="91"/>
      <c r="U125" s="91"/>
      <c r="V125" s="91"/>
      <c r="W125" s="91"/>
      <c r="X125" s="92"/>
      <c r="Y125" s="38"/>
      <c r="Z125" s="38"/>
      <c r="AA125" s="38"/>
      <c r="AB125" s="38"/>
      <c r="AC125" s="38"/>
      <c r="AD125" s="38"/>
      <c r="AE125" s="38"/>
      <c r="AT125" s="17" t="s">
        <v>152</v>
      </c>
      <c r="AU125" s="17" t="s">
        <v>90</v>
      </c>
    </row>
    <row r="126" s="2" customFormat="1">
      <c r="A126" s="38"/>
      <c r="B126" s="39"/>
      <c r="C126" s="40"/>
      <c r="D126" s="242" t="s">
        <v>153</v>
      </c>
      <c r="E126" s="40"/>
      <c r="F126" s="243" t="s">
        <v>154</v>
      </c>
      <c r="G126" s="40"/>
      <c r="H126" s="40"/>
      <c r="I126" s="239"/>
      <c r="J126" s="239"/>
      <c r="K126" s="40"/>
      <c r="L126" s="40"/>
      <c r="M126" s="44"/>
      <c r="N126" s="240"/>
      <c r="O126" s="241"/>
      <c r="P126" s="91"/>
      <c r="Q126" s="91"/>
      <c r="R126" s="91"/>
      <c r="S126" s="91"/>
      <c r="T126" s="91"/>
      <c r="U126" s="91"/>
      <c r="V126" s="91"/>
      <c r="W126" s="91"/>
      <c r="X126" s="92"/>
      <c r="Y126" s="38"/>
      <c r="Z126" s="38"/>
      <c r="AA126" s="38"/>
      <c r="AB126" s="38"/>
      <c r="AC126" s="38"/>
      <c r="AD126" s="38"/>
      <c r="AE126" s="38"/>
      <c r="AT126" s="17" t="s">
        <v>153</v>
      </c>
      <c r="AU126" s="17" t="s">
        <v>90</v>
      </c>
    </row>
    <row r="127" s="2" customFormat="1">
      <c r="A127" s="38"/>
      <c r="B127" s="39"/>
      <c r="C127" s="40"/>
      <c r="D127" s="237" t="s">
        <v>155</v>
      </c>
      <c r="E127" s="40"/>
      <c r="F127" s="244" t="s">
        <v>156</v>
      </c>
      <c r="G127" s="40"/>
      <c r="H127" s="40"/>
      <c r="I127" s="239"/>
      <c r="J127" s="239"/>
      <c r="K127" s="40"/>
      <c r="L127" s="40"/>
      <c r="M127" s="44"/>
      <c r="N127" s="240"/>
      <c r="O127" s="241"/>
      <c r="P127" s="91"/>
      <c r="Q127" s="91"/>
      <c r="R127" s="91"/>
      <c r="S127" s="91"/>
      <c r="T127" s="91"/>
      <c r="U127" s="91"/>
      <c r="V127" s="91"/>
      <c r="W127" s="91"/>
      <c r="X127" s="92"/>
      <c r="Y127" s="38"/>
      <c r="Z127" s="38"/>
      <c r="AA127" s="38"/>
      <c r="AB127" s="38"/>
      <c r="AC127" s="38"/>
      <c r="AD127" s="38"/>
      <c r="AE127" s="38"/>
      <c r="AT127" s="17" t="s">
        <v>155</v>
      </c>
      <c r="AU127" s="17" t="s">
        <v>90</v>
      </c>
    </row>
    <row r="128" s="2" customFormat="1" ht="16.5" customHeight="1">
      <c r="A128" s="38"/>
      <c r="B128" s="39"/>
      <c r="C128" s="222" t="s">
        <v>90</v>
      </c>
      <c r="D128" s="222" t="s">
        <v>146</v>
      </c>
      <c r="E128" s="223" t="s">
        <v>157</v>
      </c>
      <c r="F128" s="224" t="s">
        <v>158</v>
      </c>
      <c r="G128" s="225" t="s">
        <v>149</v>
      </c>
      <c r="H128" s="226">
        <v>1</v>
      </c>
      <c r="I128" s="227"/>
      <c r="J128" s="227"/>
      <c r="K128" s="228">
        <f>ROUND(P128*H128,2)</f>
        <v>0</v>
      </c>
      <c r="L128" s="229"/>
      <c r="M128" s="44"/>
      <c r="N128" s="230" t="s">
        <v>1</v>
      </c>
      <c r="O128" s="231" t="s">
        <v>43</v>
      </c>
      <c r="P128" s="232">
        <f>I128+J128</f>
        <v>0</v>
      </c>
      <c r="Q128" s="232">
        <f>ROUND(I128*H128,2)</f>
        <v>0</v>
      </c>
      <c r="R128" s="232">
        <f>ROUND(J128*H128,2)</f>
        <v>0</v>
      </c>
      <c r="S128" s="91"/>
      <c r="T128" s="233">
        <f>S128*H128</f>
        <v>0</v>
      </c>
      <c r="U128" s="233">
        <v>0</v>
      </c>
      <c r="V128" s="233">
        <f>U128*H128</f>
        <v>0</v>
      </c>
      <c r="W128" s="233">
        <v>0</v>
      </c>
      <c r="X128" s="234">
        <f>W128*H128</f>
        <v>0</v>
      </c>
      <c r="Y128" s="38"/>
      <c r="Z128" s="38"/>
      <c r="AA128" s="38"/>
      <c r="AB128" s="38"/>
      <c r="AC128" s="38"/>
      <c r="AD128" s="38"/>
      <c r="AE128" s="38"/>
      <c r="AR128" s="235" t="s">
        <v>150</v>
      </c>
      <c r="AT128" s="235" t="s">
        <v>146</v>
      </c>
      <c r="AU128" s="235" t="s">
        <v>90</v>
      </c>
      <c r="AY128" s="17" t="s">
        <v>143</v>
      </c>
      <c r="BE128" s="236">
        <f>IF(O128="základní",K128,0)</f>
        <v>0</v>
      </c>
      <c r="BF128" s="236">
        <f>IF(O128="snížená",K128,0)</f>
        <v>0</v>
      </c>
      <c r="BG128" s="236">
        <f>IF(O128="zákl. přenesená",K128,0)</f>
        <v>0</v>
      </c>
      <c r="BH128" s="236">
        <f>IF(O128="sníž. přenesená",K128,0)</f>
        <v>0</v>
      </c>
      <c r="BI128" s="236">
        <f>IF(O128="nulová",K128,0)</f>
        <v>0</v>
      </c>
      <c r="BJ128" s="17" t="s">
        <v>88</v>
      </c>
      <c r="BK128" s="236">
        <f>ROUND(P128*H128,2)</f>
        <v>0</v>
      </c>
      <c r="BL128" s="17" t="s">
        <v>150</v>
      </c>
      <c r="BM128" s="235" t="s">
        <v>159</v>
      </c>
    </row>
    <row r="129" s="2" customFormat="1">
      <c r="A129" s="38"/>
      <c r="B129" s="39"/>
      <c r="C129" s="40"/>
      <c r="D129" s="237" t="s">
        <v>152</v>
      </c>
      <c r="E129" s="40"/>
      <c r="F129" s="238" t="s">
        <v>158</v>
      </c>
      <c r="G129" s="40"/>
      <c r="H129" s="40"/>
      <c r="I129" s="239"/>
      <c r="J129" s="239"/>
      <c r="K129" s="40"/>
      <c r="L129" s="40"/>
      <c r="M129" s="44"/>
      <c r="N129" s="240"/>
      <c r="O129" s="241"/>
      <c r="P129" s="91"/>
      <c r="Q129" s="91"/>
      <c r="R129" s="91"/>
      <c r="S129" s="91"/>
      <c r="T129" s="91"/>
      <c r="U129" s="91"/>
      <c r="V129" s="91"/>
      <c r="W129" s="91"/>
      <c r="X129" s="92"/>
      <c r="Y129" s="38"/>
      <c r="Z129" s="38"/>
      <c r="AA129" s="38"/>
      <c r="AB129" s="38"/>
      <c r="AC129" s="38"/>
      <c r="AD129" s="38"/>
      <c r="AE129" s="38"/>
      <c r="AT129" s="17" t="s">
        <v>152</v>
      </c>
      <c r="AU129" s="17" t="s">
        <v>90</v>
      </c>
    </row>
    <row r="130" s="2" customFormat="1">
      <c r="A130" s="38"/>
      <c r="B130" s="39"/>
      <c r="C130" s="40"/>
      <c r="D130" s="242" t="s">
        <v>153</v>
      </c>
      <c r="E130" s="40"/>
      <c r="F130" s="243" t="s">
        <v>160</v>
      </c>
      <c r="G130" s="40"/>
      <c r="H130" s="40"/>
      <c r="I130" s="239"/>
      <c r="J130" s="239"/>
      <c r="K130" s="40"/>
      <c r="L130" s="40"/>
      <c r="M130" s="44"/>
      <c r="N130" s="240"/>
      <c r="O130" s="241"/>
      <c r="P130" s="91"/>
      <c r="Q130" s="91"/>
      <c r="R130" s="91"/>
      <c r="S130" s="91"/>
      <c r="T130" s="91"/>
      <c r="U130" s="91"/>
      <c r="V130" s="91"/>
      <c r="W130" s="91"/>
      <c r="X130" s="92"/>
      <c r="Y130" s="38"/>
      <c r="Z130" s="38"/>
      <c r="AA130" s="38"/>
      <c r="AB130" s="38"/>
      <c r="AC130" s="38"/>
      <c r="AD130" s="38"/>
      <c r="AE130" s="38"/>
      <c r="AT130" s="17" t="s">
        <v>153</v>
      </c>
      <c r="AU130" s="17" t="s">
        <v>90</v>
      </c>
    </row>
    <row r="131" s="2" customFormat="1">
      <c r="A131" s="38"/>
      <c r="B131" s="39"/>
      <c r="C131" s="40"/>
      <c r="D131" s="237" t="s">
        <v>155</v>
      </c>
      <c r="E131" s="40"/>
      <c r="F131" s="244" t="s">
        <v>161</v>
      </c>
      <c r="G131" s="40"/>
      <c r="H131" s="40"/>
      <c r="I131" s="239"/>
      <c r="J131" s="239"/>
      <c r="K131" s="40"/>
      <c r="L131" s="40"/>
      <c r="M131" s="44"/>
      <c r="N131" s="240"/>
      <c r="O131" s="241"/>
      <c r="P131" s="91"/>
      <c r="Q131" s="91"/>
      <c r="R131" s="91"/>
      <c r="S131" s="91"/>
      <c r="T131" s="91"/>
      <c r="U131" s="91"/>
      <c r="V131" s="91"/>
      <c r="W131" s="91"/>
      <c r="X131" s="92"/>
      <c r="Y131" s="38"/>
      <c r="Z131" s="38"/>
      <c r="AA131" s="38"/>
      <c r="AB131" s="38"/>
      <c r="AC131" s="38"/>
      <c r="AD131" s="38"/>
      <c r="AE131" s="38"/>
      <c r="AT131" s="17" t="s">
        <v>155</v>
      </c>
      <c r="AU131" s="17" t="s">
        <v>90</v>
      </c>
    </row>
    <row r="132" s="2" customFormat="1" ht="16.5" customHeight="1">
      <c r="A132" s="38"/>
      <c r="B132" s="39"/>
      <c r="C132" s="222" t="s">
        <v>162</v>
      </c>
      <c r="D132" s="222" t="s">
        <v>146</v>
      </c>
      <c r="E132" s="223" t="s">
        <v>163</v>
      </c>
      <c r="F132" s="224" t="s">
        <v>164</v>
      </c>
      <c r="G132" s="225" t="s">
        <v>149</v>
      </c>
      <c r="H132" s="226">
        <v>1</v>
      </c>
      <c r="I132" s="227"/>
      <c r="J132" s="227"/>
      <c r="K132" s="228">
        <f>ROUND(P132*H132,2)</f>
        <v>0</v>
      </c>
      <c r="L132" s="229"/>
      <c r="M132" s="44"/>
      <c r="N132" s="230" t="s">
        <v>1</v>
      </c>
      <c r="O132" s="231" t="s">
        <v>43</v>
      </c>
      <c r="P132" s="232">
        <f>I132+J132</f>
        <v>0</v>
      </c>
      <c r="Q132" s="232">
        <f>ROUND(I132*H132,2)</f>
        <v>0</v>
      </c>
      <c r="R132" s="232">
        <f>ROUND(J132*H132,2)</f>
        <v>0</v>
      </c>
      <c r="S132" s="91"/>
      <c r="T132" s="233">
        <f>S132*H132</f>
        <v>0</v>
      </c>
      <c r="U132" s="233">
        <v>0</v>
      </c>
      <c r="V132" s="233">
        <f>U132*H132</f>
        <v>0</v>
      </c>
      <c r="W132" s="233">
        <v>0</v>
      </c>
      <c r="X132" s="234">
        <f>W132*H132</f>
        <v>0</v>
      </c>
      <c r="Y132" s="38"/>
      <c r="Z132" s="38"/>
      <c r="AA132" s="38"/>
      <c r="AB132" s="38"/>
      <c r="AC132" s="38"/>
      <c r="AD132" s="38"/>
      <c r="AE132" s="38"/>
      <c r="AR132" s="235" t="s">
        <v>150</v>
      </c>
      <c r="AT132" s="235" t="s">
        <v>146</v>
      </c>
      <c r="AU132" s="235" t="s">
        <v>90</v>
      </c>
      <c r="AY132" s="17" t="s">
        <v>143</v>
      </c>
      <c r="BE132" s="236">
        <f>IF(O132="základní",K132,0)</f>
        <v>0</v>
      </c>
      <c r="BF132" s="236">
        <f>IF(O132="snížená",K132,0)</f>
        <v>0</v>
      </c>
      <c r="BG132" s="236">
        <f>IF(O132="zákl. přenesená",K132,0)</f>
        <v>0</v>
      </c>
      <c r="BH132" s="236">
        <f>IF(O132="sníž. přenesená",K132,0)</f>
        <v>0</v>
      </c>
      <c r="BI132" s="236">
        <f>IF(O132="nulová",K132,0)</f>
        <v>0</v>
      </c>
      <c r="BJ132" s="17" t="s">
        <v>88</v>
      </c>
      <c r="BK132" s="236">
        <f>ROUND(P132*H132,2)</f>
        <v>0</v>
      </c>
      <c r="BL132" s="17" t="s">
        <v>150</v>
      </c>
      <c r="BM132" s="235" t="s">
        <v>165</v>
      </c>
    </row>
    <row r="133" s="2" customFormat="1">
      <c r="A133" s="38"/>
      <c r="B133" s="39"/>
      <c r="C133" s="40"/>
      <c r="D133" s="237" t="s">
        <v>152</v>
      </c>
      <c r="E133" s="40"/>
      <c r="F133" s="238" t="s">
        <v>166</v>
      </c>
      <c r="G133" s="40"/>
      <c r="H133" s="40"/>
      <c r="I133" s="239"/>
      <c r="J133" s="239"/>
      <c r="K133" s="40"/>
      <c r="L133" s="40"/>
      <c r="M133" s="44"/>
      <c r="N133" s="240"/>
      <c r="O133" s="241"/>
      <c r="P133" s="91"/>
      <c r="Q133" s="91"/>
      <c r="R133" s="91"/>
      <c r="S133" s="91"/>
      <c r="T133" s="91"/>
      <c r="U133" s="91"/>
      <c r="V133" s="91"/>
      <c r="W133" s="91"/>
      <c r="X133" s="92"/>
      <c r="Y133" s="38"/>
      <c r="Z133" s="38"/>
      <c r="AA133" s="38"/>
      <c r="AB133" s="38"/>
      <c r="AC133" s="38"/>
      <c r="AD133" s="38"/>
      <c r="AE133" s="38"/>
      <c r="AT133" s="17" t="s">
        <v>152</v>
      </c>
      <c r="AU133" s="17" t="s">
        <v>90</v>
      </c>
    </row>
    <row r="134" s="2" customFormat="1" ht="16.5" customHeight="1">
      <c r="A134" s="38"/>
      <c r="B134" s="39"/>
      <c r="C134" s="222" t="s">
        <v>167</v>
      </c>
      <c r="D134" s="222" t="s">
        <v>146</v>
      </c>
      <c r="E134" s="223" t="s">
        <v>168</v>
      </c>
      <c r="F134" s="224" t="s">
        <v>164</v>
      </c>
      <c r="G134" s="225" t="s">
        <v>149</v>
      </c>
      <c r="H134" s="226">
        <v>1</v>
      </c>
      <c r="I134" s="227"/>
      <c r="J134" s="227"/>
      <c r="K134" s="228">
        <f>ROUND(P134*H134,2)</f>
        <v>0</v>
      </c>
      <c r="L134" s="229"/>
      <c r="M134" s="44"/>
      <c r="N134" s="230" t="s">
        <v>1</v>
      </c>
      <c r="O134" s="231" t="s">
        <v>43</v>
      </c>
      <c r="P134" s="232">
        <f>I134+J134</f>
        <v>0</v>
      </c>
      <c r="Q134" s="232">
        <f>ROUND(I134*H134,2)</f>
        <v>0</v>
      </c>
      <c r="R134" s="232">
        <f>ROUND(J134*H134,2)</f>
        <v>0</v>
      </c>
      <c r="S134" s="91"/>
      <c r="T134" s="233">
        <f>S134*H134</f>
        <v>0</v>
      </c>
      <c r="U134" s="233">
        <v>0</v>
      </c>
      <c r="V134" s="233">
        <f>U134*H134</f>
        <v>0</v>
      </c>
      <c r="W134" s="233">
        <v>0</v>
      </c>
      <c r="X134" s="234">
        <f>W134*H134</f>
        <v>0</v>
      </c>
      <c r="Y134" s="38"/>
      <c r="Z134" s="38"/>
      <c r="AA134" s="38"/>
      <c r="AB134" s="38"/>
      <c r="AC134" s="38"/>
      <c r="AD134" s="38"/>
      <c r="AE134" s="38"/>
      <c r="AR134" s="235" t="s">
        <v>150</v>
      </c>
      <c r="AT134" s="235" t="s">
        <v>146</v>
      </c>
      <c r="AU134" s="235" t="s">
        <v>90</v>
      </c>
      <c r="AY134" s="17" t="s">
        <v>143</v>
      </c>
      <c r="BE134" s="236">
        <f>IF(O134="základní",K134,0)</f>
        <v>0</v>
      </c>
      <c r="BF134" s="236">
        <f>IF(O134="snížená",K134,0)</f>
        <v>0</v>
      </c>
      <c r="BG134" s="236">
        <f>IF(O134="zákl. přenesená",K134,0)</f>
        <v>0</v>
      </c>
      <c r="BH134" s="236">
        <f>IF(O134="sníž. přenesená",K134,0)</f>
        <v>0</v>
      </c>
      <c r="BI134" s="236">
        <f>IF(O134="nulová",K134,0)</f>
        <v>0</v>
      </c>
      <c r="BJ134" s="17" t="s">
        <v>88</v>
      </c>
      <c r="BK134" s="236">
        <f>ROUND(P134*H134,2)</f>
        <v>0</v>
      </c>
      <c r="BL134" s="17" t="s">
        <v>150</v>
      </c>
      <c r="BM134" s="235" t="s">
        <v>169</v>
      </c>
    </row>
    <row r="135" s="2" customFormat="1">
      <c r="A135" s="38"/>
      <c r="B135" s="39"/>
      <c r="C135" s="40"/>
      <c r="D135" s="237" t="s">
        <v>152</v>
      </c>
      <c r="E135" s="40"/>
      <c r="F135" s="238" t="s">
        <v>170</v>
      </c>
      <c r="G135" s="40"/>
      <c r="H135" s="40"/>
      <c r="I135" s="239"/>
      <c r="J135" s="239"/>
      <c r="K135" s="40"/>
      <c r="L135" s="40"/>
      <c r="M135" s="44"/>
      <c r="N135" s="240"/>
      <c r="O135" s="241"/>
      <c r="P135" s="91"/>
      <c r="Q135" s="91"/>
      <c r="R135" s="91"/>
      <c r="S135" s="91"/>
      <c r="T135" s="91"/>
      <c r="U135" s="91"/>
      <c r="V135" s="91"/>
      <c r="W135" s="91"/>
      <c r="X135" s="92"/>
      <c r="Y135" s="38"/>
      <c r="Z135" s="38"/>
      <c r="AA135" s="38"/>
      <c r="AB135" s="38"/>
      <c r="AC135" s="38"/>
      <c r="AD135" s="38"/>
      <c r="AE135" s="38"/>
      <c r="AT135" s="17" t="s">
        <v>152</v>
      </c>
      <c r="AU135" s="17" t="s">
        <v>90</v>
      </c>
    </row>
    <row r="136" s="2" customFormat="1">
      <c r="A136" s="38"/>
      <c r="B136" s="39"/>
      <c r="C136" s="40"/>
      <c r="D136" s="237" t="s">
        <v>155</v>
      </c>
      <c r="E136" s="40"/>
      <c r="F136" s="244" t="s">
        <v>171</v>
      </c>
      <c r="G136" s="40"/>
      <c r="H136" s="40"/>
      <c r="I136" s="239"/>
      <c r="J136" s="239"/>
      <c r="K136" s="40"/>
      <c r="L136" s="40"/>
      <c r="M136" s="44"/>
      <c r="N136" s="240"/>
      <c r="O136" s="241"/>
      <c r="P136" s="91"/>
      <c r="Q136" s="91"/>
      <c r="R136" s="91"/>
      <c r="S136" s="91"/>
      <c r="T136" s="91"/>
      <c r="U136" s="91"/>
      <c r="V136" s="91"/>
      <c r="W136" s="91"/>
      <c r="X136" s="92"/>
      <c r="Y136" s="38"/>
      <c r="Z136" s="38"/>
      <c r="AA136" s="38"/>
      <c r="AB136" s="38"/>
      <c r="AC136" s="38"/>
      <c r="AD136" s="38"/>
      <c r="AE136" s="38"/>
      <c r="AT136" s="17" t="s">
        <v>155</v>
      </c>
      <c r="AU136" s="17" t="s">
        <v>90</v>
      </c>
    </row>
    <row r="137" s="2" customFormat="1" ht="16.5" customHeight="1">
      <c r="A137" s="38"/>
      <c r="B137" s="39"/>
      <c r="C137" s="222" t="s">
        <v>142</v>
      </c>
      <c r="D137" s="222" t="s">
        <v>146</v>
      </c>
      <c r="E137" s="223" t="s">
        <v>172</v>
      </c>
      <c r="F137" s="224" t="s">
        <v>164</v>
      </c>
      <c r="G137" s="225" t="s">
        <v>149</v>
      </c>
      <c r="H137" s="226">
        <v>1</v>
      </c>
      <c r="I137" s="227"/>
      <c r="J137" s="227"/>
      <c r="K137" s="228">
        <f>ROUND(P137*H137,2)</f>
        <v>0</v>
      </c>
      <c r="L137" s="229"/>
      <c r="M137" s="44"/>
      <c r="N137" s="230" t="s">
        <v>1</v>
      </c>
      <c r="O137" s="231" t="s">
        <v>43</v>
      </c>
      <c r="P137" s="232">
        <f>I137+J137</f>
        <v>0</v>
      </c>
      <c r="Q137" s="232">
        <f>ROUND(I137*H137,2)</f>
        <v>0</v>
      </c>
      <c r="R137" s="232">
        <f>ROUND(J137*H137,2)</f>
        <v>0</v>
      </c>
      <c r="S137" s="91"/>
      <c r="T137" s="233">
        <f>S137*H137</f>
        <v>0</v>
      </c>
      <c r="U137" s="233">
        <v>0</v>
      </c>
      <c r="V137" s="233">
        <f>U137*H137</f>
        <v>0</v>
      </c>
      <c r="W137" s="233">
        <v>0</v>
      </c>
      <c r="X137" s="234">
        <f>W137*H137</f>
        <v>0</v>
      </c>
      <c r="Y137" s="38"/>
      <c r="Z137" s="38"/>
      <c r="AA137" s="38"/>
      <c r="AB137" s="38"/>
      <c r="AC137" s="38"/>
      <c r="AD137" s="38"/>
      <c r="AE137" s="38"/>
      <c r="AR137" s="235" t="s">
        <v>150</v>
      </c>
      <c r="AT137" s="235" t="s">
        <v>146</v>
      </c>
      <c r="AU137" s="235" t="s">
        <v>90</v>
      </c>
      <c r="AY137" s="17" t="s">
        <v>143</v>
      </c>
      <c r="BE137" s="236">
        <f>IF(O137="základní",K137,0)</f>
        <v>0</v>
      </c>
      <c r="BF137" s="236">
        <f>IF(O137="snížená",K137,0)</f>
        <v>0</v>
      </c>
      <c r="BG137" s="236">
        <f>IF(O137="zákl. přenesená",K137,0)</f>
        <v>0</v>
      </c>
      <c r="BH137" s="236">
        <f>IF(O137="sníž. přenesená",K137,0)</f>
        <v>0</v>
      </c>
      <c r="BI137" s="236">
        <f>IF(O137="nulová",K137,0)</f>
        <v>0</v>
      </c>
      <c r="BJ137" s="17" t="s">
        <v>88</v>
      </c>
      <c r="BK137" s="236">
        <f>ROUND(P137*H137,2)</f>
        <v>0</v>
      </c>
      <c r="BL137" s="17" t="s">
        <v>150</v>
      </c>
      <c r="BM137" s="235" t="s">
        <v>173</v>
      </c>
    </row>
    <row r="138" s="2" customFormat="1">
      <c r="A138" s="38"/>
      <c r="B138" s="39"/>
      <c r="C138" s="40"/>
      <c r="D138" s="237" t="s">
        <v>152</v>
      </c>
      <c r="E138" s="40"/>
      <c r="F138" s="238" t="s">
        <v>174</v>
      </c>
      <c r="G138" s="40"/>
      <c r="H138" s="40"/>
      <c r="I138" s="239"/>
      <c r="J138" s="239"/>
      <c r="K138" s="40"/>
      <c r="L138" s="40"/>
      <c r="M138" s="44"/>
      <c r="N138" s="240"/>
      <c r="O138" s="241"/>
      <c r="P138" s="91"/>
      <c r="Q138" s="91"/>
      <c r="R138" s="91"/>
      <c r="S138" s="91"/>
      <c r="T138" s="91"/>
      <c r="U138" s="91"/>
      <c r="V138" s="91"/>
      <c r="W138" s="91"/>
      <c r="X138" s="92"/>
      <c r="Y138" s="38"/>
      <c r="Z138" s="38"/>
      <c r="AA138" s="38"/>
      <c r="AB138" s="38"/>
      <c r="AC138" s="38"/>
      <c r="AD138" s="38"/>
      <c r="AE138" s="38"/>
      <c r="AT138" s="17" t="s">
        <v>152</v>
      </c>
      <c r="AU138" s="17" t="s">
        <v>90</v>
      </c>
    </row>
    <row r="139" s="2" customFormat="1">
      <c r="A139" s="38"/>
      <c r="B139" s="39"/>
      <c r="C139" s="40"/>
      <c r="D139" s="237" t="s">
        <v>155</v>
      </c>
      <c r="E139" s="40"/>
      <c r="F139" s="244" t="s">
        <v>175</v>
      </c>
      <c r="G139" s="40"/>
      <c r="H139" s="40"/>
      <c r="I139" s="239"/>
      <c r="J139" s="239"/>
      <c r="K139" s="40"/>
      <c r="L139" s="40"/>
      <c r="M139" s="44"/>
      <c r="N139" s="240"/>
      <c r="O139" s="241"/>
      <c r="P139" s="91"/>
      <c r="Q139" s="91"/>
      <c r="R139" s="91"/>
      <c r="S139" s="91"/>
      <c r="T139" s="91"/>
      <c r="U139" s="91"/>
      <c r="V139" s="91"/>
      <c r="W139" s="91"/>
      <c r="X139" s="92"/>
      <c r="Y139" s="38"/>
      <c r="Z139" s="38"/>
      <c r="AA139" s="38"/>
      <c r="AB139" s="38"/>
      <c r="AC139" s="38"/>
      <c r="AD139" s="38"/>
      <c r="AE139" s="38"/>
      <c r="AT139" s="17" t="s">
        <v>155</v>
      </c>
      <c r="AU139" s="17" t="s">
        <v>90</v>
      </c>
    </row>
    <row r="140" s="2" customFormat="1" ht="16.5" customHeight="1">
      <c r="A140" s="38"/>
      <c r="B140" s="39"/>
      <c r="C140" s="222" t="s">
        <v>176</v>
      </c>
      <c r="D140" s="222" t="s">
        <v>146</v>
      </c>
      <c r="E140" s="223" t="s">
        <v>177</v>
      </c>
      <c r="F140" s="224" t="s">
        <v>178</v>
      </c>
      <c r="G140" s="225" t="s">
        <v>149</v>
      </c>
      <c r="H140" s="226">
        <v>1</v>
      </c>
      <c r="I140" s="227"/>
      <c r="J140" s="227"/>
      <c r="K140" s="228">
        <f>ROUND(P140*H140,2)</f>
        <v>0</v>
      </c>
      <c r="L140" s="229"/>
      <c r="M140" s="44"/>
      <c r="N140" s="230" t="s">
        <v>1</v>
      </c>
      <c r="O140" s="231" t="s">
        <v>43</v>
      </c>
      <c r="P140" s="232">
        <f>I140+J140</f>
        <v>0</v>
      </c>
      <c r="Q140" s="232">
        <f>ROUND(I140*H140,2)</f>
        <v>0</v>
      </c>
      <c r="R140" s="232">
        <f>ROUND(J140*H140,2)</f>
        <v>0</v>
      </c>
      <c r="S140" s="91"/>
      <c r="T140" s="233">
        <f>S140*H140</f>
        <v>0</v>
      </c>
      <c r="U140" s="233">
        <v>0</v>
      </c>
      <c r="V140" s="233">
        <f>U140*H140</f>
        <v>0</v>
      </c>
      <c r="W140" s="233">
        <v>0</v>
      </c>
      <c r="X140" s="234">
        <f>W140*H140</f>
        <v>0</v>
      </c>
      <c r="Y140" s="38"/>
      <c r="Z140" s="38"/>
      <c r="AA140" s="38"/>
      <c r="AB140" s="38"/>
      <c r="AC140" s="38"/>
      <c r="AD140" s="38"/>
      <c r="AE140" s="38"/>
      <c r="AR140" s="235" t="s">
        <v>150</v>
      </c>
      <c r="AT140" s="235" t="s">
        <v>146</v>
      </c>
      <c r="AU140" s="235" t="s">
        <v>90</v>
      </c>
      <c r="AY140" s="17" t="s">
        <v>143</v>
      </c>
      <c r="BE140" s="236">
        <f>IF(O140="základní",K140,0)</f>
        <v>0</v>
      </c>
      <c r="BF140" s="236">
        <f>IF(O140="snížená",K140,0)</f>
        <v>0</v>
      </c>
      <c r="BG140" s="236">
        <f>IF(O140="zákl. přenesená",K140,0)</f>
        <v>0</v>
      </c>
      <c r="BH140" s="236">
        <f>IF(O140="sníž. přenesená",K140,0)</f>
        <v>0</v>
      </c>
      <c r="BI140" s="236">
        <f>IF(O140="nulová",K140,0)</f>
        <v>0</v>
      </c>
      <c r="BJ140" s="17" t="s">
        <v>88</v>
      </c>
      <c r="BK140" s="236">
        <f>ROUND(P140*H140,2)</f>
        <v>0</v>
      </c>
      <c r="BL140" s="17" t="s">
        <v>150</v>
      </c>
      <c r="BM140" s="235" t="s">
        <v>179</v>
      </c>
    </row>
    <row r="141" s="2" customFormat="1">
      <c r="A141" s="38"/>
      <c r="B141" s="39"/>
      <c r="C141" s="40"/>
      <c r="D141" s="237" t="s">
        <v>152</v>
      </c>
      <c r="E141" s="40"/>
      <c r="F141" s="238" t="s">
        <v>180</v>
      </c>
      <c r="G141" s="40"/>
      <c r="H141" s="40"/>
      <c r="I141" s="239"/>
      <c r="J141" s="239"/>
      <c r="K141" s="40"/>
      <c r="L141" s="40"/>
      <c r="M141" s="44"/>
      <c r="N141" s="240"/>
      <c r="O141" s="241"/>
      <c r="P141" s="91"/>
      <c r="Q141" s="91"/>
      <c r="R141" s="91"/>
      <c r="S141" s="91"/>
      <c r="T141" s="91"/>
      <c r="U141" s="91"/>
      <c r="V141" s="91"/>
      <c r="W141" s="91"/>
      <c r="X141" s="92"/>
      <c r="Y141" s="38"/>
      <c r="Z141" s="38"/>
      <c r="AA141" s="38"/>
      <c r="AB141" s="38"/>
      <c r="AC141" s="38"/>
      <c r="AD141" s="38"/>
      <c r="AE141" s="38"/>
      <c r="AT141" s="17" t="s">
        <v>152</v>
      </c>
      <c r="AU141" s="17" t="s">
        <v>90</v>
      </c>
    </row>
    <row r="142" s="2" customFormat="1">
      <c r="A142" s="38"/>
      <c r="B142" s="39"/>
      <c r="C142" s="40"/>
      <c r="D142" s="237" t="s">
        <v>155</v>
      </c>
      <c r="E142" s="40"/>
      <c r="F142" s="244" t="s">
        <v>181</v>
      </c>
      <c r="G142" s="40"/>
      <c r="H142" s="40"/>
      <c r="I142" s="239"/>
      <c r="J142" s="239"/>
      <c r="K142" s="40"/>
      <c r="L142" s="40"/>
      <c r="M142" s="44"/>
      <c r="N142" s="240"/>
      <c r="O142" s="241"/>
      <c r="P142" s="91"/>
      <c r="Q142" s="91"/>
      <c r="R142" s="91"/>
      <c r="S142" s="91"/>
      <c r="T142" s="91"/>
      <c r="U142" s="91"/>
      <c r="V142" s="91"/>
      <c r="W142" s="91"/>
      <c r="X142" s="92"/>
      <c r="Y142" s="38"/>
      <c r="Z142" s="38"/>
      <c r="AA142" s="38"/>
      <c r="AB142" s="38"/>
      <c r="AC142" s="38"/>
      <c r="AD142" s="38"/>
      <c r="AE142" s="38"/>
      <c r="AT142" s="17" t="s">
        <v>155</v>
      </c>
      <c r="AU142" s="17" t="s">
        <v>90</v>
      </c>
    </row>
    <row r="143" s="2" customFormat="1" ht="16.5" customHeight="1">
      <c r="A143" s="38"/>
      <c r="B143" s="39"/>
      <c r="C143" s="222" t="s">
        <v>182</v>
      </c>
      <c r="D143" s="222" t="s">
        <v>146</v>
      </c>
      <c r="E143" s="223" t="s">
        <v>183</v>
      </c>
      <c r="F143" s="224" t="s">
        <v>184</v>
      </c>
      <c r="G143" s="225" t="s">
        <v>149</v>
      </c>
      <c r="H143" s="226">
        <v>1</v>
      </c>
      <c r="I143" s="227"/>
      <c r="J143" s="227"/>
      <c r="K143" s="228">
        <f>ROUND(P143*H143,2)</f>
        <v>0</v>
      </c>
      <c r="L143" s="229"/>
      <c r="M143" s="44"/>
      <c r="N143" s="230" t="s">
        <v>1</v>
      </c>
      <c r="O143" s="231" t="s">
        <v>43</v>
      </c>
      <c r="P143" s="232">
        <f>I143+J143</f>
        <v>0</v>
      </c>
      <c r="Q143" s="232">
        <f>ROUND(I143*H143,2)</f>
        <v>0</v>
      </c>
      <c r="R143" s="232">
        <f>ROUND(J143*H143,2)</f>
        <v>0</v>
      </c>
      <c r="S143" s="91"/>
      <c r="T143" s="233">
        <f>S143*H143</f>
        <v>0</v>
      </c>
      <c r="U143" s="233">
        <v>0</v>
      </c>
      <c r="V143" s="233">
        <f>U143*H143</f>
        <v>0</v>
      </c>
      <c r="W143" s="233">
        <v>0</v>
      </c>
      <c r="X143" s="234">
        <f>W143*H143</f>
        <v>0</v>
      </c>
      <c r="Y143" s="38"/>
      <c r="Z143" s="38"/>
      <c r="AA143" s="38"/>
      <c r="AB143" s="38"/>
      <c r="AC143" s="38"/>
      <c r="AD143" s="38"/>
      <c r="AE143" s="38"/>
      <c r="AR143" s="235" t="s">
        <v>150</v>
      </c>
      <c r="AT143" s="235" t="s">
        <v>146</v>
      </c>
      <c r="AU143" s="235" t="s">
        <v>90</v>
      </c>
      <c r="AY143" s="17" t="s">
        <v>143</v>
      </c>
      <c r="BE143" s="236">
        <f>IF(O143="základní",K143,0)</f>
        <v>0</v>
      </c>
      <c r="BF143" s="236">
        <f>IF(O143="snížená",K143,0)</f>
        <v>0</v>
      </c>
      <c r="BG143" s="236">
        <f>IF(O143="zákl. přenesená",K143,0)</f>
        <v>0</v>
      </c>
      <c r="BH143" s="236">
        <f>IF(O143="sníž. přenesená",K143,0)</f>
        <v>0</v>
      </c>
      <c r="BI143" s="236">
        <f>IF(O143="nulová",K143,0)</f>
        <v>0</v>
      </c>
      <c r="BJ143" s="17" t="s">
        <v>88</v>
      </c>
      <c r="BK143" s="236">
        <f>ROUND(P143*H143,2)</f>
        <v>0</v>
      </c>
      <c r="BL143" s="17" t="s">
        <v>150</v>
      </c>
      <c r="BM143" s="235" t="s">
        <v>185</v>
      </c>
    </row>
    <row r="144" s="2" customFormat="1">
      <c r="A144" s="38"/>
      <c r="B144" s="39"/>
      <c r="C144" s="40"/>
      <c r="D144" s="237" t="s">
        <v>152</v>
      </c>
      <c r="E144" s="40"/>
      <c r="F144" s="238" t="s">
        <v>184</v>
      </c>
      <c r="G144" s="40"/>
      <c r="H144" s="40"/>
      <c r="I144" s="239"/>
      <c r="J144" s="239"/>
      <c r="K144" s="40"/>
      <c r="L144" s="40"/>
      <c r="M144" s="44"/>
      <c r="N144" s="240"/>
      <c r="O144" s="241"/>
      <c r="P144" s="91"/>
      <c r="Q144" s="91"/>
      <c r="R144" s="91"/>
      <c r="S144" s="91"/>
      <c r="T144" s="91"/>
      <c r="U144" s="91"/>
      <c r="V144" s="91"/>
      <c r="W144" s="91"/>
      <c r="X144" s="92"/>
      <c r="Y144" s="38"/>
      <c r="Z144" s="38"/>
      <c r="AA144" s="38"/>
      <c r="AB144" s="38"/>
      <c r="AC144" s="38"/>
      <c r="AD144" s="38"/>
      <c r="AE144" s="38"/>
      <c r="AT144" s="17" t="s">
        <v>152</v>
      </c>
      <c r="AU144" s="17" t="s">
        <v>90</v>
      </c>
    </row>
    <row r="145" s="2" customFormat="1">
      <c r="A145" s="38"/>
      <c r="B145" s="39"/>
      <c r="C145" s="40"/>
      <c r="D145" s="242" t="s">
        <v>153</v>
      </c>
      <c r="E145" s="40"/>
      <c r="F145" s="243" t="s">
        <v>186</v>
      </c>
      <c r="G145" s="40"/>
      <c r="H145" s="40"/>
      <c r="I145" s="239"/>
      <c r="J145" s="239"/>
      <c r="K145" s="40"/>
      <c r="L145" s="40"/>
      <c r="M145" s="44"/>
      <c r="N145" s="240"/>
      <c r="O145" s="241"/>
      <c r="P145" s="91"/>
      <c r="Q145" s="91"/>
      <c r="R145" s="91"/>
      <c r="S145" s="91"/>
      <c r="T145" s="91"/>
      <c r="U145" s="91"/>
      <c r="V145" s="91"/>
      <c r="W145" s="91"/>
      <c r="X145" s="92"/>
      <c r="Y145" s="38"/>
      <c r="Z145" s="38"/>
      <c r="AA145" s="38"/>
      <c r="AB145" s="38"/>
      <c r="AC145" s="38"/>
      <c r="AD145" s="38"/>
      <c r="AE145" s="38"/>
      <c r="AT145" s="17" t="s">
        <v>153</v>
      </c>
      <c r="AU145" s="17" t="s">
        <v>90</v>
      </c>
    </row>
    <row r="146" s="2" customFormat="1">
      <c r="A146" s="38"/>
      <c r="B146" s="39"/>
      <c r="C146" s="40"/>
      <c r="D146" s="237" t="s">
        <v>155</v>
      </c>
      <c r="E146" s="40"/>
      <c r="F146" s="244" t="s">
        <v>187</v>
      </c>
      <c r="G146" s="40"/>
      <c r="H146" s="40"/>
      <c r="I146" s="239"/>
      <c r="J146" s="239"/>
      <c r="K146" s="40"/>
      <c r="L146" s="40"/>
      <c r="M146" s="44"/>
      <c r="N146" s="240"/>
      <c r="O146" s="241"/>
      <c r="P146" s="91"/>
      <c r="Q146" s="91"/>
      <c r="R146" s="91"/>
      <c r="S146" s="91"/>
      <c r="T146" s="91"/>
      <c r="U146" s="91"/>
      <c r="V146" s="91"/>
      <c r="W146" s="91"/>
      <c r="X146" s="92"/>
      <c r="Y146" s="38"/>
      <c r="Z146" s="38"/>
      <c r="AA146" s="38"/>
      <c r="AB146" s="38"/>
      <c r="AC146" s="38"/>
      <c r="AD146" s="38"/>
      <c r="AE146" s="38"/>
      <c r="AT146" s="17" t="s">
        <v>155</v>
      </c>
      <c r="AU146" s="17" t="s">
        <v>90</v>
      </c>
    </row>
    <row r="147" s="2" customFormat="1" ht="16.5" customHeight="1">
      <c r="A147" s="38"/>
      <c r="B147" s="39"/>
      <c r="C147" s="222" t="s">
        <v>188</v>
      </c>
      <c r="D147" s="222" t="s">
        <v>146</v>
      </c>
      <c r="E147" s="223" t="s">
        <v>189</v>
      </c>
      <c r="F147" s="224" t="s">
        <v>190</v>
      </c>
      <c r="G147" s="225" t="s">
        <v>149</v>
      </c>
      <c r="H147" s="226">
        <v>1</v>
      </c>
      <c r="I147" s="227"/>
      <c r="J147" s="227"/>
      <c r="K147" s="228">
        <f>ROUND(P147*H147,2)</f>
        <v>0</v>
      </c>
      <c r="L147" s="229"/>
      <c r="M147" s="44"/>
      <c r="N147" s="230" t="s">
        <v>1</v>
      </c>
      <c r="O147" s="231" t="s">
        <v>43</v>
      </c>
      <c r="P147" s="232">
        <f>I147+J147</f>
        <v>0</v>
      </c>
      <c r="Q147" s="232">
        <f>ROUND(I147*H147,2)</f>
        <v>0</v>
      </c>
      <c r="R147" s="232">
        <f>ROUND(J147*H147,2)</f>
        <v>0</v>
      </c>
      <c r="S147" s="91"/>
      <c r="T147" s="233">
        <f>S147*H147</f>
        <v>0</v>
      </c>
      <c r="U147" s="233">
        <v>0</v>
      </c>
      <c r="V147" s="233">
        <f>U147*H147</f>
        <v>0</v>
      </c>
      <c r="W147" s="233">
        <v>0</v>
      </c>
      <c r="X147" s="234">
        <f>W147*H147</f>
        <v>0</v>
      </c>
      <c r="Y147" s="38"/>
      <c r="Z147" s="38"/>
      <c r="AA147" s="38"/>
      <c r="AB147" s="38"/>
      <c r="AC147" s="38"/>
      <c r="AD147" s="38"/>
      <c r="AE147" s="38"/>
      <c r="AR147" s="235" t="s">
        <v>150</v>
      </c>
      <c r="AT147" s="235" t="s">
        <v>146</v>
      </c>
      <c r="AU147" s="235" t="s">
        <v>90</v>
      </c>
      <c r="AY147" s="17" t="s">
        <v>143</v>
      </c>
      <c r="BE147" s="236">
        <f>IF(O147="základní",K147,0)</f>
        <v>0</v>
      </c>
      <c r="BF147" s="236">
        <f>IF(O147="snížená",K147,0)</f>
        <v>0</v>
      </c>
      <c r="BG147" s="236">
        <f>IF(O147="zákl. přenesená",K147,0)</f>
        <v>0</v>
      </c>
      <c r="BH147" s="236">
        <f>IF(O147="sníž. přenesená",K147,0)</f>
        <v>0</v>
      </c>
      <c r="BI147" s="236">
        <f>IF(O147="nulová",K147,0)</f>
        <v>0</v>
      </c>
      <c r="BJ147" s="17" t="s">
        <v>88</v>
      </c>
      <c r="BK147" s="236">
        <f>ROUND(P147*H147,2)</f>
        <v>0</v>
      </c>
      <c r="BL147" s="17" t="s">
        <v>150</v>
      </c>
      <c r="BM147" s="235" t="s">
        <v>191</v>
      </c>
    </row>
    <row r="148" s="2" customFormat="1">
      <c r="A148" s="38"/>
      <c r="B148" s="39"/>
      <c r="C148" s="40"/>
      <c r="D148" s="237" t="s">
        <v>152</v>
      </c>
      <c r="E148" s="40"/>
      <c r="F148" s="238" t="s">
        <v>190</v>
      </c>
      <c r="G148" s="40"/>
      <c r="H148" s="40"/>
      <c r="I148" s="239"/>
      <c r="J148" s="239"/>
      <c r="K148" s="40"/>
      <c r="L148" s="40"/>
      <c r="M148" s="44"/>
      <c r="N148" s="240"/>
      <c r="O148" s="241"/>
      <c r="P148" s="91"/>
      <c r="Q148" s="91"/>
      <c r="R148" s="91"/>
      <c r="S148" s="91"/>
      <c r="T148" s="91"/>
      <c r="U148" s="91"/>
      <c r="V148" s="91"/>
      <c r="W148" s="91"/>
      <c r="X148" s="92"/>
      <c r="Y148" s="38"/>
      <c r="Z148" s="38"/>
      <c r="AA148" s="38"/>
      <c r="AB148" s="38"/>
      <c r="AC148" s="38"/>
      <c r="AD148" s="38"/>
      <c r="AE148" s="38"/>
      <c r="AT148" s="17" t="s">
        <v>152</v>
      </c>
      <c r="AU148" s="17" t="s">
        <v>90</v>
      </c>
    </row>
    <row r="149" s="2" customFormat="1">
      <c r="A149" s="38"/>
      <c r="B149" s="39"/>
      <c r="C149" s="40"/>
      <c r="D149" s="242" t="s">
        <v>153</v>
      </c>
      <c r="E149" s="40"/>
      <c r="F149" s="243" t="s">
        <v>192</v>
      </c>
      <c r="G149" s="40"/>
      <c r="H149" s="40"/>
      <c r="I149" s="239"/>
      <c r="J149" s="239"/>
      <c r="K149" s="40"/>
      <c r="L149" s="40"/>
      <c r="M149" s="44"/>
      <c r="N149" s="240"/>
      <c r="O149" s="241"/>
      <c r="P149" s="91"/>
      <c r="Q149" s="91"/>
      <c r="R149" s="91"/>
      <c r="S149" s="91"/>
      <c r="T149" s="91"/>
      <c r="U149" s="91"/>
      <c r="V149" s="91"/>
      <c r="W149" s="91"/>
      <c r="X149" s="92"/>
      <c r="Y149" s="38"/>
      <c r="Z149" s="38"/>
      <c r="AA149" s="38"/>
      <c r="AB149" s="38"/>
      <c r="AC149" s="38"/>
      <c r="AD149" s="38"/>
      <c r="AE149" s="38"/>
      <c r="AT149" s="17" t="s">
        <v>153</v>
      </c>
      <c r="AU149" s="17" t="s">
        <v>90</v>
      </c>
    </row>
    <row r="150" s="2" customFormat="1">
      <c r="A150" s="38"/>
      <c r="B150" s="39"/>
      <c r="C150" s="40"/>
      <c r="D150" s="237" t="s">
        <v>155</v>
      </c>
      <c r="E150" s="40"/>
      <c r="F150" s="244" t="s">
        <v>193</v>
      </c>
      <c r="G150" s="40"/>
      <c r="H150" s="40"/>
      <c r="I150" s="239"/>
      <c r="J150" s="239"/>
      <c r="K150" s="40"/>
      <c r="L150" s="40"/>
      <c r="M150" s="44"/>
      <c r="N150" s="240"/>
      <c r="O150" s="241"/>
      <c r="P150" s="91"/>
      <c r="Q150" s="91"/>
      <c r="R150" s="91"/>
      <c r="S150" s="91"/>
      <c r="T150" s="91"/>
      <c r="U150" s="91"/>
      <c r="V150" s="91"/>
      <c r="W150" s="91"/>
      <c r="X150" s="92"/>
      <c r="Y150" s="38"/>
      <c r="Z150" s="38"/>
      <c r="AA150" s="38"/>
      <c r="AB150" s="38"/>
      <c r="AC150" s="38"/>
      <c r="AD150" s="38"/>
      <c r="AE150" s="38"/>
      <c r="AT150" s="17" t="s">
        <v>155</v>
      </c>
      <c r="AU150" s="17" t="s">
        <v>90</v>
      </c>
    </row>
    <row r="151" s="12" customFormat="1" ht="22.8" customHeight="1">
      <c r="A151" s="12"/>
      <c r="B151" s="205"/>
      <c r="C151" s="206"/>
      <c r="D151" s="207" t="s">
        <v>79</v>
      </c>
      <c r="E151" s="220" t="s">
        <v>194</v>
      </c>
      <c r="F151" s="220" t="s">
        <v>195</v>
      </c>
      <c r="G151" s="206"/>
      <c r="H151" s="206"/>
      <c r="I151" s="209"/>
      <c r="J151" s="209"/>
      <c r="K151" s="221">
        <f>BK151</f>
        <v>0</v>
      </c>
      <c r="L151" s="206"/>
      <c r="M151" s="211"/>
      <c r="N151" s="212"/>
      <c r="O151" s="213"/>
      <c r="P151" s="213"/>
      <c r="Q151" s="214">
        <f>SUM(Q152:Q155)</f>
        <v>0</v>
      </c>
      <c r="R151" s="214">
        <f>SUM(R152:R155)</f>
        <v>0</v>
      </c>
      <c r="S151" s="213"/>
      <c r="T151" s="215">
        <f>SUM(T152:T155)</f>
        <v>0</v>
      </c>
      <c r="U151" s="213"/>
      <c r="V151" s="215">
        <f>SUM(V152:V155)</f>
        <v>0</v>
      </c>
      <c r="W151" s="213"/>
      <c r="X151" s="216">
        <f>SUM(X152:X155)</f>
        <v>0</v>
      </c>
      <c r="Y151" s="12"/>
      <c r="Z151" s="12"/>
      <c r="AA151" s="12"/>
      <c r="AB151" s="12"/>
      <c r="AC151" s="12"/>
      <c r="AD151" s="12"/>
      <c r="AE151" s="12"/>
      <c r="AR151" s="217" t="s">
        <v>142</v>
      </c>
      <c r="AT151" s="218" t="s">
        <v>79</v>
      </c>
      <c r="AU151" s="218" t="s">
        <v>88</v>
      </c>
      <c r="AY151" s="217" t="s">
        <v>143</v>
      </c>
      <c r="BK151" s="219">
        <f>SUM(BK152:BK155)</f>
        <v>0</v>
      </c>
    </row>
    <row r="152" s="2" customFormat="1" ht="16.5" customHeight="1">
      <c r="A152" s="38"/>
      <c r="B152" s="39"/>
      <c r="C152" s="222" t="s">
        <v>196</v>
      </c>
      <c r="D152" s="222" t="s">
        <v>146</v>
      </c>
      <c r="E152" s="223" t="s">
        <v>197</v>
      </c>
      <c r="F152" s="224" t="s">
        <v>195</v>
      </c>
      <c r="G152" s="225" t="s">
        <v>149</v>
      </c>
      <c r="H152" s="226">
        <v>1</v>
      </c>
      <c r="I152" s="227"/>
      <c r="J152" s="227"/>
      <c r="K152" s="228">
        <f>ROUND(P152*H152,2)</f>
        <v>0</v>
      </c>
      <c r="L152" s="229"/>
      <c r="M152" s="44"/>
      <c r="N152" s="230" t="s">
        <v>1</v>
      </c>
      <c r="O152" s="231" t="s">
        <v>43</v>
      </c>
      <c r="P152" s="232">
        <f>I152+J152</f>
        <v>0</v>
      </c>
      <c r="Q152" s="232">
        <f>ROUND(I152*H152,2)</f>
        <v>0</v>
      </c>
      <c r="R152" s="232">
        <f>ROUND(J152*H152,2)</f>
        <v>0</v>
      </c>
      <c r="S152" s="91"/>
      <c r="T152" s="233">
        <f>S152*H152</f>
        <v>0</v>
      </c>
      <c r="U152" s="233">
        <v>0</v>
      </c>
      <c r="V152" s="233">
        <f>U152*H152</f>
        <v>0</v>
      </c>
      <c r="W152" s="233">
        <v>0</v>
      </c>
      <c r="X152" s="234">
        <f>W152*H152</f>
        <v>0</v>
      </c>
      <c r="Y152" s="38"/>
      <c r="Z152" s="38"/>
      <c r="AA152" s="38"/>
      <c r="AB152" s="38"/>
      <c r="AC152" s="38"/>
      <c r="AD152" s="38"/>
      <c r="AE152" s="38"/>
      <c r="AR152" s="235" t="s">
        <v>150</v>
      </c>
      <c r="AT152" s="235" t="s">
        <v>146</v>
      </c>
      <c r="AU152" s="235" t="s">
        <v>90</v>
      </c>
      <c r="AY152" s="17" t="s">
        <v>143</v>
      </c>
      <c r="BE152" s="236">
        <f>IF(O152="základní",K152,0)</f>
        <v>0</v>
      </c>
      <c r="BF152" s="236">
        <f>IF(O152="snížená",K152,0)</f>
        <v>0</v>
      </c>
      <c r="BG152" s="236">
        <f>IF(O152="zákl. přenesená",K152,0)</f>
        <v>0</v>
      </c>
      <c r="BH152" s="236">
        <f>IF(O152="sníž. přenesená",K152,0)</f>
        <v>0</v>
      </c>
      <c r="BI152" s="236">
        <f>IF(O152="nulová",K152,0)</f>
        <v>0</v>
      </c>
      <c r="BJ152" s="17" t="s">
        <v>88</v>
      </c>
      <c r="BK152" s="236">
        <f>ROUND(P152*H152,2)</f>
        <v>0</v>
      </c>
      <c r="BL152" s="17" t="s">
        <v>150</v>
      </c>
      <c r="BM152" s="235" t="s">
        <v>198</v>
      </c>
    </row>
    <row r="153" s="2" customFormat="1">
      <c r="A153" s="38"/>
      <c r="B153" s="39"/>
      <c r="C153" s="40"/>
      <c r="D153" s="237" t="s">
        <v>152</v>
      </c>
      <c r="E153" s="40"/>
      <c r="F153" s="238" t="s">
        <v>195</v>
      </c>
      <c r="G153" s="40"/>
      <c r="H153" s="40"/>
      <c r="I153" s="239"/>
      <c r="J153" s="239"/>
      <c r="K153" s="40"/>
      <c r="L153" s="40"/>
      <c r="M153" s="44"/>
      <c r="N153" s="240"/>
      <c r="O153" s="241"/>
      <c r="P153" s="91"/>
      <c r="Q153" s="91"/>
      <c r="R153" s="91"/>
      <c r="S153" s="91"/>
      <c r="T153" s="91"/>
      <c r="U153" s="91"/>
      <c r="V153" s="91"/>
      <c r="W153" s="91"/>
      <c r="X153" s="92"/>
      <c r="Y153" s="38"/>
      <c r="Z153" s="38"/>
      <c r="AA153" s="38"/>
      <c r="AB153" s="38"/>
      <c r="AC153" s="38"/>
      <c r="AD153" s="38"/>
      <c r="AE153" s="38"/>
      <c r="AT153" s="17" t="s">
        <v>152</v>
      </c>
      <c r="AU153" s="17" t="s">
        <v>90</v>
      </c>
    </row>
    <row r="154" s="2" customFormat="1">
      <c r="A154" s="38"/>
      <c r="B154" s="39"/>
      <c r="C154" s="40"/>
      <c r="D154" s="242" t="s">
        <v>153</v>
      </c>
      <c r="E154" s="40"/>
      <c r="F154" s="243" t="s">
        <v>199</v>
      </c>
      <c r="G154" s="40"/>
      <c r="H154" s="40"/>
      <c r="I154" s="239"/>
      <c r="J154" s="239"/>
      <c r="K154" s="40"/>
      <c r="L154" s="40"/>
      <c r="M154" s="44"/>
      <c r="N154" s="240"/>
      <c r="O154" s="241"/>
      <c r="P154" s="91"/>
      <c r="Q154" s="91"/>
      <c r="R154" s="91"/>
      <c r="S154" s="91"/>
      <c r="T154" s="91"/>
      <c r="U154" s="91"/>
      <c r="V154" s="91"/>
      <c r="W154" s="91"/>
      <c r="X154" s="92"/>
      <c r="Y154" s="38"/>
      <c r="Z154" s="38"/>
      <c r="AA154" s="38"/>
      <c r="AB154" s="38"/>
      <c r="AC154" s="38"/>
      <c r="AD154" s="38"/>
      <c r="AE154" s="38"/>
      <c r="AT154" s="17" t="s">
        <v>153</v>
      </c>
      <c r="AU154" s="17" t="s">
        <v>90</v>
      </c>
    </row>
    <row r="155" s="2" customFormat="1">
      <c r="A155" s="38"/>
      <c r="B155" s="39"/>
      <c r="C155" s="40"/>
      <c r="D155" s="237" t="s">
        <v>155</v>
      </c>
      <c r="E155" s="40"/>
      <c r="F155" s="244" t="s">
        <v>200</v>
      </c>
      <c r="G155" s="40"/>
      <c r="H155" s="40"/>
      <c r="I155" s="239"/>
      <c r="J155" s="239"/>
      <c r="K155" s="40"/>
      <c r="L155" s="40"/>
      <c r="M155" s="44"/>
      <c r="N155" s="240"/>
      <c r="O155" s="241"/>
      <c r="P155" s="91"/>
      <c r="Q155" s="91"/>
      <c r="R155" s="91"/>
      <c r="S155" s="91"/>
      <c r="T155" s="91"/>
      <c r="U155" s="91"/>
      <c r="V155" s="91"/>
      <c r="W155" s="91"/>
      <c r="X155" s="92"/>
      <c r="Y155" s="38"/>
      <c r="Z155" s="38"/>
      <c r="AA155" s="38"/>
      <c r="AB155" s="38"/>
      <c r="AC155" s="38"/>
      <c r="AD155" s="38"/>
      <c r="AE155" s="38"/>
      <c r="AT155" s="17" t="s">
        <v>155</v>
      </c>
      <c r="AU155" s="17" t="s">
        <v>90</v>
      </c>
    </row>
    <row r="156" s="12" customFormat="1" ht="22.8" customHeight="1">
      <c r="A156" s="12"/>
      <c r="B156" s="205"/>
      <c r="C156" s="206"/>
      <c r="D156" s="207" t="s">
        <v>79</v>
      </c>
      <c r="E156" s="220" t="s">
        <v>201</v>
      </c>
      <c r="F156" s="220" t="s">
        <v>202</v>
      </c>
      <c r="G156" s="206"/>
      <c r="H156" s="206"/>
      <c r="I156" s="209"/>
      <c r="J156" s="209"/>
      <c r="K156" s="221">
        <f>BK156</f>
        <v>0</v>
      </c>
      <c r="L156" s="206"/>
      <c r="M156" s="211"/>
      <c r="N156" s="212"/>
      <c r="O156" s="213"/>
      <c r="P156" s="213"/>
      <c r="Q156" s="214">
        <f>SUM(Q157:Q171)</f>
        <v>0</v>
      </c>
      <c r="R156" s="214">
        <f>SUM(R157:R171)</f>
        <v>0</v>
      </c>
      <c r="S156" s="213"/>
      <c r="T156" s="215">
        <f>SUM(T157:T171)</f>
        <v>0</v>
      </c>
      <c r="U156" s="213"/>
      <c r="V156" s="215">
        <f>SUM(V157:V171)</f>
        <v>0</v>
      </c>
      <c r="W156" s="213"/>
      <c r="X156" s="216">
        <f>SUM(X157:X171)</f>
        <v>0</v>
      </c>
      <c r="Y156" s="12"/>
      <c r="Z156" s="12"/>
      <c r="AA156" s="12"/>
      <c r="AB156" s="12"/>
      <c r="AC156" s="12"/>
      <c r="AD156" s="12"/>
      <c r="AE156" s="12"/>
      <c r="AR156" s="217" t="s">
        <v>142</v>
      </c>
      <c r="AT156" s="218" t="s">
        <v>79</v>
      </c>
      <c r="AU156" s="218" t="s">
        <v>88</v>
      </c>
      <c r="AY156" s="217" t="s">
        <v>143</v>
      </c>
      <c r="BK156" s="219">
        <f>SUM(BK157:BK171)</f>
        <v>0</v>
      </c>
    </row>
    <row r="157" s="2" customFormat="1" ht="16.5" customHeight="1">
      <c r="A157" s="38"/>
      <c r="B157" s="39"/>
      <c r="C157" s="222" t="s">
        <v>203</v>
      </c>
      <c r="D157" s="222" t="s">
        <v>146</v>
      </c>
      <c r="E157" s="223" t="s">
        <v>204</v>
      </c>
      <c r="F157" s="224" t="s">
        <v>205</v>
      </c>
      <c r="G157" s="225" t="s">
        <v>149</v>
      </c>
      <c r="H157" s="226">
        <v>1</v>
      </c>
      <c r="I157" s="227"/>
      <c r="J157" s="227"/>
      <c r="K157" s="228">
        <f>ROUND(P157*H157,2)</f>
        <v>0</v>
      </c>
      <c r="L157" s="229"/>
      <c r="M157" s="44"/>
      <c r="N157" s="230" t="s">
        <v>1</v>
      </c>
      <c r="O157" s="231" t="s">
        <v>43</v>
      </c>
      <c r="P157" s="232">
        <f>I157+J157</f>
        <v>0</v>
      </c>
      <c r="Q157" s="232">
        <f>ROUND(I157*H157,2)</f>
        <v>0</v>
      </c>
      <c r="R157" s="232">
        <f>ROUND(J157*H157,2)</f>
        <v>0</v>
      </c>
      <c r="S157" s="91"/>
      <c r="T157" s="233">
        <f>S157*H157</f>
        <v>0</v>
      </c>
      <c r="U157" s="233">
        <v>0</v>
      </c>
      <c r="V157" s="233">
        <f>U157*H157</f>
        <v>0</v>
      </c>
      <c r="W157" s="233">
        <v>0</v>
      </c>
      <c r="X157" s="234">
        <f>W157*H157</f>
        <v>0</v>
      </c>
      <c r="Y157" s="38"/>
      <c r="Z157" s="38"/>
      <c r="AA157" s="38"/>
      <c r="AB157" s="38"/>
      <c r="AC157" s="38"/>
      <c r="AD157" s="38"/>
      <c r="AE157" s="38"/>
      <c r="AR157" s="235" t="s">
        <v>150</v>
      </c>
      <c r="AT157" s="235" t="s">
        <v>146</v>
      </c>
      <c r="AU157" s="235" t="s">
        <v>90</v>
      </c>
      <c r="AY157" s="17" t="s">
        <v>143</v>
      </c>
      <c r="BE157" s="236">
        <f>IF(O157="základní",K157,0)</f>
        <v>0</v>
      </c>
      <c r="BF157" s="236">
        <f>IF(O157="snížená",K157,0)</f>
        <v>0</v>
      </c>
      <c r="BG157" s="236">
        <f>IF(O157="zákl. přenesená",K157,0)</f>
        <v>0</v>
      </c>
      <c r="BH157" s="236">
        <f>IF(O157="sníž. přenesená",K157,0)</f>
        <v>0</v>
      </c>
      <c r="BI157" s="236">
        <f>IF(O157="nulová",K157,0)</f>
        <v>0</v>
      </c>
      <c r="BJ157" s="17" t="s">
        <v>88</v>
      </c>
      <c r="BK157" s="236">
        <f>ROUND(P157*H157,2)</f>
        <v>0</v>
      </c>
      <c r="BL157" s="17" t="s">
        <v>150</v>
      </c>
      <c r="BM157" s="235" t="s">
        <v>206</v>
      </c>
    </row>
    <row r="158" s="2" customFormat="1">
      <c r="A158" s="38"/>
      <c r="B158" s="39"/>
      <c r="C158" s="40"/>
      <c r="D158" s="237" t="s">
        <v>152</v>
      </c>
      <c r="E158" s="40"/>
      <c r="F158" s="238" t="s">
        <v>207</v>
      </c>
      <c r="G158" s="40"/>
      <c r="H158" s="40"/>
      <c r="I158" s="239"/>
      <c r="J158" s="239"/>
      <c r="K158" s="40"/>
      <c r="L158" s="40"/>
      <c r="M158" s="44"/>
      <c r="N158" s="240"/>
      <c r="O158" s="241"/>
      <c r="P158" s="91"/>
      <c r="Q158" s="91"/>
      <c r="R158" s="91"/>
      <c r="S158" s="91"/>
      <c r="T158" s="91"/>
      <c r="U158" s="91"/>
      <c r="V158" s="91"/>
      <c r="W158" s="91"/>
      <c r="X158" s="92"/>
      <c r="Y158" s="38"/>
      <c r="Z158" s="38"/>
      <c r="AA158" s="38"/>
      <c r="AB158" s="38"/>
      <c r="AC158" s="38"/>
      <c r="AD158" s="38"/>
      <c r="AE158" s="38"/>
      <c r="AT158" s="17" t="s">
        <v>152</v>
      </c>
      <c r="AU158" s="17" t="s">
        <v>90</v>
      </c>
    </row>
    <row r="159" s="2" customFormat="1">
      <c r="A159" s="38"/>
      <c r="B159" s="39"/>
      <c r="C159" s="40"/>
      <c r="D159" s="242" t="s">
        <v>153</v>
      </c>
      <c r="E159" s="40"/>
      <c r="F159" s="243" t="s">
        <v>208</v>
      </c>
      <c r="G159" s="40"/>
      <c r="H159" s="40"/>
      <c r="I159" s="239"/>
      <c r="J159" s="239"/>
      <c r="K159" s="40"/>
      <c r="L159" s="40"/>
      <c r="M159" s="44"/>
      <c r="N159" s="240"/>
      <c r="O159" s="241"/>
      <c r="P159" s="91"/>
      <c r="Q159" s="91"/>
      <c r="R159" s="91"/>
      <c r="S159" s="91"/>
      <c r="T159" s="91"/>
      <c r="U159" s="91"/>
      <c r="V159" s="91"/>
      <c r="W159" s="91"/>
      <c r="X159" s="92"/>
      <c r="Y159" s="38"/>
      <c r="Z159" s="38"/>
      <c r="AA159" s="38"/>
      <c r="AB159" s="38"/>
      <c r="AC159" s="38"/>
      <c r="AD159" s="38"/>
      <c r="AE159" s="38"/>
      <c r="AT159" s="17" t="s">
        <v>153</v>
      </c>
      <c r="AU159" s="17" t="s">
        <v>90</v>
      </c>
    </row>
    <row r="160" s="2" customFormat="1" ht="16.5" customHeight="1">
      <c r="A160" s="38"/>
      <c r="B160" s="39"/>
      <c r="C160" s="222" t="s">
        <v>209</v>
      </c>
      <c r="D160" s="222" t="s">
        <v>146</v>
      </c>
      <c r="E160" s="223" t="s">
        <v>210</v>
      </c>
      <c r="F160" s="224" t="s">
        <v>211</v>
      </c>
      <c r="G160" s="225" t="s">
        <v>149</v>
      </c>
      <c r="H160" s="226">
        <v>1</v>
      </c>
      <c r="I160" s="227"/>
      <c r="J160" s="227"/>
      <c r="K160" s="228">
        <f>ROUND(P160*H160,2)</f>
        <v>0</v>
      </c>
      <c r="L160" s="229"/>
      <c r="M160" s="44"/>
      <c r="N160" s="230" t="s">
        <v>1</v>
      </c>
      <c r="O160" s="231" t="s">
        <v>43</v>
      </c>
      <c r="P160" s="232">
        <f>I160+J160</f>
        <v>0</v>
      </c>
      <c r="Q160" s="232">
        <f>ROUND(I160*H160,2)</f>
        <v>0</v>
      </c>
      <c r="R160" s="232">
        <f>ROUND(J160*H160,2)</f>
        <v>0</v>
      </c>
      <c r="S160" s="91"/>
      <c r="T160" s="233">
        <f>S160*H160</f>
        <v>0</v>
      </c>
      <c r="U160" s="233">
        <v>0</v>
      </c>
      <c r="V160" s="233">
        <f>U160*H160</f>
        <v>0</v>
      </c>
      <c r="W160" s="233">
        <v>0</v>
      </c>
      <c r="X160" s="234">
        <f>W160*H160</f>
        <v>0</v>
      </c>
      <c r="Y160" s="38"/>
      <c r="Z160" s="38"/>
      <c r="AA160" s="38"/>
      <c r="AB160" s="38"/>
      <c r="AC160" s="38"/>
      <c r="AD160" s="38"/>
      <c r="AE160" s="38"/>
      <c r="AR160" s="235" t="s">
        <v>150</v>
      </c>
      <c r="AT160" s="235" t="s">
        <v>146</v>
      </c>
      <c r="AU160" s="235" t="s">
        <v>90</v>
      </c>
      <c r="AY160" s="17" t="s">
        <v>143</v>
      </c>
      <c r="BE160" s="236">
        <f>IF(O160="základní",K160,0)</f>
        <v>0</v>
      </c>
      <c r="BF160" s="236">
        <f>IF(O160="snížená",K160,0)</f>
        <v>0</v>
      </c>
      <c r="BG160" s="236">
        <f>IF(O160="zákl. přenesená",K160,0)</f>
        <v>0</v>
      </c>
      <c r="BH160" s="236">
        <f>IF(O160="sníž. přenesená",K160,0)</f>
        <v>0</v>
      </c>
      <c r="BI160" s="236">
        <f>IF(O160="nulová",K160,0)</f>
        <v>0</v>
      </c>
      <c r="BJ160" s="17" t="s">
        <v>88</v>
      </c>
      <c r="BK160" s="236">
        <f>ROUND(P160*H160,2)</f>
        <v>0</v>
      </c>
      <c r="BL160" s="17" t="s">
        <v>150</v>
      </c>
      <c r="BM160" s="235" t="s">
        <v>212</v>
      </c>
    </row>
    <row r="161" s="2" customFormat="1">
      <c r="A161" s="38"/>
      <c r="B161" s="39"/>
      <c r="C161" s="40"/>
      <c r="D161" s="237" t="s">
        <v>152</v>
      </c>
      <c r="E161" s="40"/>
      <c r="F161" s="238" t="s">
        <v>211</v>
      </c>
      <c r="G161" s="40"/>
      <c r="H161" s="40"/>
      <c r="I161" s="239"/>
      <c r="J161" s="239"/>
      <c r="K161" s="40"/>
      <c r="L161" s="40"/>
      <c r="M161" s="44"/>
      <c r="N161" s="240"/>
      <c r="O161" s="241"/>
      <c r="P161" s="91"/>
      <c r="Q161" s="91"/>
      <c r="R161" s="91"/>
      <c r="S161" s="91"/>
      <c r="T161" s="91"/>
      <c r="U161" s="91"/>
      <c r="V161" s="91"/>
      <c r="W161" s="91"/>
      <c r="X161" s="92"/>
      <c r="Y161" s="38"/>
      <c r="Z161" s="38"/>
      <c r="AA161" s="38"/>
      <c r="AB161" s="38"/>
      <c r="AC161" s="38"/>
      <c r="AD161" s="38"/>
      <c r="AE161" s="38"/>
      <c r="AT161" s="17" t="s">
        <v>152</v>
      </c>
      <c r="AU161" s="17" t="s">
        <v>90</v>
      </c>
    </row>
    <row r="162" s="2" customFormat="1">
      <c r="A162" s="38"/>
      <c r="B162" s="39"/>
      <c r="C162" s="40"/>
      <c r="D162" s="242" t="s">
        <v>153</v>
      </c>
      <c r="E162" s="40"/>
      <c r="F162" s="243" t="s">
        <v>213</v>
      </c>
      <c r="G162" s="40"/>
      <c r="H162" s="40"/>
      <c r="I162" s="239"/>
      <c r="J162" s="239"/>
      <c r="K162" s="40"/>
      <c r="L162" s="40"/>
      <c r="M162" s="44"/>
      <c r="N162" s="240"/>
      <c r="O162" s="241"/>
      <c r="P162" s="91"/>
      <c r="Q162" s="91"/>
      <c r="R162" s="91"/>
      <c r="S162" s="91"/>
      <c r="T162" s="91"/>
      <c r="U162" s="91"/>
      <c r="V162" s="91"/>
      <c r="W162" s="91"/>
      <c r="X162" s="92"/>
      <c r="Y162" s="38"/>
      <c r="Z162" s="38"/>
      <c r="AA162" s="38"/>
      <c r="AB162" s="38"/>
      <c r="AC162" s="38"/>
      <c r="AD162" s="38"/>
      <c r="AE162" s="38"/>
      <c r="AT162" s="17" t="s">
        <v>153</v>
      </c>
      <c r="AU162" s="17" t="s">
        <v>90</v>
      </c>
    </row>
    <row r="163" s="2" customFormat="1">
      <c r="A163" s="38"/>
      <c r="B163" s="39"/>
      <c r="C163" s="40"/>
      <c r="D163" s="237" t="s">
        <v>155</v>
      </c>
      <c r="E163" s="40"/>
      <c r="F163" s="244" t="s">
        <v>214</v>
      </c>
      <c r="G163" s="40"/>
      <c r="H163" s="40"/>
      <c r="I163" s="239"/>
      <c r="J163" s="239"/>
      <c r="K163" s="40"/>
      <c r="L163" s="40"/>
      <c r="M163" s="44"/>
      <c r="N163" s="240"/>
      <c r="O163" s="241"/>
      <c r="P163" s="91"/>
      <c r="Q163" s="91"/>
      <c r="R163" s="91"/>
      <c r="S163" s="91"/>
      <c r="T163" s="91"/>
      <c r="U163" s="91"/>
      <c r="V163" s="91"/>
      <c r="W163" s="91"/>
      <c r="X163" s="92"/>
      <c r="Y163" s="38"/>
      <c r="Z163" s="38"/>
      <c r="AA163" s="38"/>
      <c r="AB163" s="38"/>
      <c r="AC163" s="38"/>
      <c r="AD163" s="38"/>
      <c r="AE163" s="38"/>
      <c r="AT163" s="17" t="s">
        <v>155</v>
      </c>
      <c r="AU163" s="17" t="s">
        <v>90</v>
      </c>
    </row>
    <row r="164" s="2" customFormat="1" ht="16.5" customHeight="1">
      <c r="A164" s="38"/>
      <c r="B164" s="39"/>
      <c r="C164" s="222" t="s">
        <v>215</v>
      </c>
      <c r="D164" s="222" t="s">
        <v>146</v>
      </c>
      <c r="E164" s="223" t="s">
        <v>216</v>
      </c>
      <c r="F164" s="224" t="s">
        <v>217</v>
      </c>
      <c r="G164" s="225" t="s">
        <v>149</v>
      </c>
      <c r="H164" s="226">
        <v>1</v>
      </c>
      <c r="I164" s="227"/>
      <c r="J164" s="227"/>
      <c r="K164" s="228">
        <f>ROUND(P164*H164,2)</f>
        <v>0</v>
      </c>
      <c r="L164" s="229"/>
      <c r="M164" s="44"/>
      <c r="N164" s="230" t="s">
        <v>1</v>
      </c>
      <c r="O164" s="231" t="s">
        <v>43</v>
      </c>
      <c r="P164" s="232">
        <f>I164+J164</f>
        <v>0</v>
      </c>
      <c r="Q164" s="232">
        <f>ROUND(I164*H164,2)</f>
        <v>0</v>
      </c>
      <c r="R164" s="232">
        <f>ROUND(J164*H164,2)</f>
        <v>0</v>
      </c>
      <c r="S164" s="91"/>
      <c r="T164" s="233">
        <f>S164*H164</f>
        <v>0</v>
      </c>
      <c r="U164" s="233">
        <v>0</v>
      </c>
      <c r="V164" s="233">
        <f>U164*H164</f>
        <v>0</v>
      </c>
      <c r="W164" s="233">
        <v>0</v>
      </c>
      <c r="X164" s="234">
        <f>W164*H164</f>
        <v>0</v>
      </c>
      <c r="Y164" s="38"/>
      <c r="Z164" s="38"/>
      <c r="AA164" s="38"/>
      <c r="AB164" s="38"/>
      <c r="AC164" s="38"/>
      <c r="AD164" s="38"/>
      <c r="AE164" s="38"/>
      <c r="AR164" s="235" t="s">
        <v>150</v>
      </c>
      <c r="AT164" s="235" t="s">
        <v>146</v>
      </c>
      <c r="AU164" s="235" t="s">
        <v>90</v>
      </c>
      <c r="AY164" s="17" t="s">
        <v>143</v>
      </c>
      <c r="BE164" s="236">
        <f>IF(O164="základní",K164,0)</f>
        <v>0</v>
      </c>
      <c r="BF164" s="236">
        <f>IF(O164="snížená",K164,0)</f>
        <v>0</v>
      </c>
      <c r="BG164" s="236">
        <f>IF(O164="zákl. přenesená",K164,0)</f>
        <v>0</v>
      </c>
      <c r="BH164" s="236">
        <f>IF(O164="sníž. přenesená",K164,0)</f>
        <v>0</v>
      </c>
      <c r="BI164" s="236">
        <f>IF(O164="nulová",K164,0)</f>
        <v>0</v>
      </c>
      <c r="BJ164" s="17" t="s">
        <v>88</v>
      </c>
      <c r="BK164" s="236">
        <f>ROUND(P164*H164,2)</f>
        <v>0</v>
      </c>
      <c r="BL164" s="17" t="s">
        <v>150</v>
      </c>
      <c r="BM164" s="235" t="s">
        <v>218</v>
      </c>
    </row>
    <row r="165" s="2" customFormat="1">
      <c r="A165" s="38"/>
      <c r="B165" s="39"/>
      <c r="C165" s="40"/>
      <c r="D165" s="237" t="s">
        <v>152</v>
      </c>
      <c r="E165" s="40"/>
      <c r="F165" s="238" t="s">
        <v>217</v>
      </c>
      <c r="G165" s="40"/>
      <c r="H165" s="40"/>
      <c r="I165" s="239"/>
      <c r="J165" s="239"/>
      <c r="K165" s="40"/>
      <c r="L165" s="40"/>
      <c r="M165" s="44"/>
      <c r="N165" s="240"/>
      <c r="O165" s="241"/>
      <c r="P165" s="91"/>
      <c r="Q165" s="91"/>
      <c r="R165" s="91"/>
      <c r="S165" s="91"/>
      <c r="T165" s="91"/>
      <c r="U165" s="91"/>
      <c r="V165" s="91"/>
      <c r="W165" s="91"/>
      <c r="X165" s="92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90</v>
      </c>
    </row>
    <row r="166" s="2" customFormat="1">
      <c r="A166" s="38"/>
      <c r="B166" s="39"/>
      <c r="C166" s="40"/>
      <c r="D166" s="242" t="s">
        <v>153</v>
      </c>
      <c r="E166" s="40"/>
      <c r="F166" s="243" t="s">
        <v>219</v>
      </c>
      <c r="G166" s="40"/>
      <c r="H166" s="40"/>
      <c r="I166" s="239"/>
      <c r="J166" s="239"/>
      <c r="K166" s="40"/>
      <c r="L166" s="40"/>
      <c r="M166" s="44"/>
      <c r="N166" s="240"/>
      <c r="O166" s="241"/>
      <c r="P166" s="91"/>
      <c r="Q166" s="91"/>
      <c r="R166" s="91"/>
      <c r="S166" s="91"/>
      <c r="T166" s="91"/>
      <c r="U166" s="91"/>
      <c r="V166" s="91"/>
      <c r="W166" s="91"/>
      <c r="X166" s="92"/>
      <c r="Y166" s="38"/>
      <c r="Z166" s="38"/>
      <c r="AA166" s="38"/>
      <c r="AB166" s="38"/>
      <c r="AC166" s="38"/>
      <c r="AD166" s="38"/>
      <c r="AE166" s="38"/>
      <c r="AT166" s="17" t="s">
        <v>153</v>
      </c>
      <c r="AU166" s="17" t="s">
        <v>90</v>
      </c>
    </row>
    <row r="167" s="2" customFormat="1">
      <c r="A167" s="38"/>
      <c r="B167" s="39"/>
      <c r="C167" s="40"/>
      <c r="D167" s="237" t="s">
        <v>155</v>
      </c>
      <c r="E167" s="40"/>
      <c r="F167" s="244" t="s">
        <v>220</v>
      </c>
      <c r="G167" s="40"/>
      <c r="H167" s="40"/>
      <c r="I167" s="239"/>
      <c r="J167" s="239"/>
      <c r="K167" s="40"/>
      <c r="L167" s="40"/>
      <c r="M167" s="44"/>
      <c r="N167" s="240"/>
      <c r="O167" s="241"/>
      <c r="P167" s="91"/>
      <c r="Q167" s="91"/>
      <c r="R167" s="91"/>
      <c r="S167" s="91"/>
      <c r="T167" s="91"/>
      <c r="U167" s="91"/>
      <c r="V167" s="91"/>
      <c r="W167" s="91"/>
      <c r="X167" s="92"/>
      <c r="Y167" s="38"/>
      <c r="Z167" s="38"/>
      <c r="AA167" s="38"/>
      <c r="AB167" s="38"/>
      <c r="AC167" s="38"/>
      <c r="AD167" s="38"/>
      <c r="AE167" s="38"/>
      <c r="AT167" s="17" t="s">
        <v>155</v>
      </c>
      <c r="AU167" s="17" t="s">
        <v>90</v>
      </c>
    </row>
    <row r="168" s="2" customFormat="1" ht="16.5" customHeight="1">
      <c r="A168" s="38"/>
      <c r="B168" s="39"/>
      <c r="C168" s="222" t="s">
        <v>221</v>
      </c>
      <c r="D168" s="222" t="s">
        <v>146</v>
      </c>
      <c r="E168" s="223" t="s">
        <v>222</v>
      </c>
      <c r="F168" s="224" t="s">
        <v>223</v>
      </c>
      <c r="G168" s="225" t="s">
        <v>149</v>
      </c>
      <c r="H168" s="226">
        <v>1</v>
      </c>
      <c r="I168" s="227"/>
      <c r="J168" s="227"/>
      <c r="K168" s="228">
        <f>ROUND(P168*H168,2)</f>
        <v>0</v>
      </c>
      <c r="L168" s="229"/>
      <c r="M168" s="44"/>
      <c r="N168" s="230" t="s">
        <v>1</v>
      </c>
      <c r="O168" s="231" t="s">
        <v>43</v>
      </c>
      <c r="P168" s="232">
        <f>I168+J168</f>
        <v>0</v>
      </c>
      <c r="Q168" s="232">
        <f>ROUND(I168*H168,2)</f>
        <v>0</v>
      </c>
      <c r="R168" s="232">
        <f>ROUND(J168*H168,2)</f>
        <v>0</v>
      </c>
      <c r="S168" s="91"/>
      <c r="T168" s="233">
        <f>S168*H168</f>
        <v>0</v>
      </c>
      <c r="U168" s="233">
        <v>0</v>
      </c>
      <c r="V168" s="233">
        <f>U168*H168</f>
        <v>0</v>
      </c>
      <c r="W168" s="233">
        <v>0</v>
      </c>
      <c r="X168" s="234">
        <f>W168*H168</f>
        <v>0</v>
      </c>
      <c r="Y168" s="38"/>
      <c r="Z168" s="38"/>
      <c r="AA168" s="38"/>
      <c r="AB168" s="38"/>
      <c r="AC168" s="38"/>
      <c r="AD168" s="38"/>
      <c r="AE168" s="38"/>
      <c r="AR168" s="235" t="s">
        <v>150</v>
      </c>
      <c r="AT168" s="235" t="s">
        <v>146</v>
      </c>
      <c r="AU168" s="235" t="s">
        <v>90</v>
      </c>
      <c r="AY168" s="17" t="s">
        <v>143</v>
      </c>
      <c r="BE168" s="236">
        <f>IF(O168="základní",K168,0)</f>
        <v>0</v>
      </c>
      <c r="BF168" s="236">
        <f>IF(O168="snížená",K168,0)</f>
        <v>0</v>
      </c>
      <c r="BG168" s="236">
        <f>IF(O168="zákl. přenesená",K168,0)</f>
        <v>0</v>
      </c>
      <c r="BH168" s="236">
        <f>IF(O168="sníž. přenesená",K168,0)</f>
        <v>0</v>
      </c>
      <c r="BI168" s="236">
        <f>IF(O168="nulová",K168,0)</f>
        <v>0</v>
      </c>
      <c r="BJ168" s="17" t="s">
        <v>88</v>
      </c>
      <c r="BK168" s="236">
        <f>ROUND(P168*H168,2)</f>
        <v>0</v>
      </c>
      <c r="BL168" s="17" t="s">
        <v>150</v>
      </c>
      <c r="BM168" s="235" t="s">
        <v>224</v>
      </c>
    </row>
    <row r="169" s="2" customFormat="1">
      <c r="A169" s="38"/>
      <c r="B169" s="39"/>
      <c r="C169" s="40"/>
      <c r="D169" s="237" t="s">
        <v>152</v>
      </c>
      <c r="E169" s="40"/>
      <c r="F169" s="238" t="s">
        <v>223</v>
      </c>
      <c r="G169" s="40"/>
      <c r="H169" s="40"/>
      <c r="I169" s="239"/>
      <c r="J169" s="239"/>
      <c r="K169" s="40"/>
      <c r="L169" s="40"/>
      <c r="M169" s="44"/>
      <c r="N169" s="240"/>
      <c r="O169" s="241"/>
      <c r="P169" s="91"/>
      <c r="Q169" s="91"/>
      <c r="R169" s="91"/>
      <c r="S169" s="91"/>
      <c r="T169" s="91"/>
      <c r="U169" s="91"/>
      <c r="V169" s="91"/>
      <c r="W169" s="91"/>
      <c r="X169" s="92"/>
      <c r="Y169" s="38"/>
      <c r="Z169" s="38"/>
      <c r="AA169" s="38"/>
      <c r="AB169" s="38"/>
      <c r="AC169" s="38"/>
      <c r="AD169" s="38"/>
      <c r="AE169" s="38"/>
      <c r="AT169" s="17" t="s">
        <v>152</v>
      </c>
      <c r="AU169" s="17" t="s">
        <v>90</v>
      </c>
    </row>
    <row r="170" s="2" customFormat="1">
      <c r="A170" s="38"/>
      <c r="B170" s="39"/>
      <c r="C170" s="40"/>
      <c r="D170" s="242" t="s">
        <v>153</v>
      </c>
      <c r="E170" s="40"/>
      <c r="F170" s="243" t="s">
        <v>225</v>
      </c>
      <c r="G170" s="40"/>
      <c r="H170" s="40"/>
      <c r="I170" s="239"/>
      <c r="J170" s="239"/>
      <c r="K170" s="40"/>
      <c r="L170" s="40"/>
      <c r="M170" s="44"/>
      <c r="N170" s="240"/>
      <c r="O170" s="241"/>
      <c r="P170" s="91"/>
      <c r="Q170" s="91"/>
      <c r="R170" s="91"/>
      <c r="S170" s="91"/>
      <c r="T170" s="91"/>
      <c r="U170" s="91"/>
      <c r="V170" s="91"/>
      <c r="W170" s="91"/>
      <c r="X170" s="92"/>
      <c r="Y170" s="38"/>
      <c r="Z170" s="38"/>
      <c r="AA170" s="38"/>
      <c r="AB170" s="38"/>
      <c r="AC170" s="38"/>
      <c r="AD170" s="38"/>
      <c r="AE170" s="38"/>
      <c r="AT170" s="17" t="s">
        <v>153</v>
      </c>
      <c r="AU170" s="17" t="s">
        <v>90</v>
      </c>
    </row>
    <row r="171" s="2" customFormat="1">
      <c r="A171" s="38"/>
      <c r="B171" s="39"/>
      <c r="C171" s="40"/>
      <c r="D171" s="237" t="s">
        <v>155</v>
      </c>
      <c r="E171" s="40"/>
      <c r="F171" s="244" t="s">
        <v>226</v>
      </c>
      <c r="G171" s="40"/>
      <c r="H171" s="40"/>
      <c r="I171" s="239"/>
      <c r="J171" s="239"/>
      <c r="K171" s="40"/>
      <c r="L171" s="40"/>
      <c r="M171" s="44"/>
      <c r="N171" s="240"/>
      <c r="O171" s="241"/>
      <c r="P171" s="91"/>
      <c r="Q171" s="91"/>
      <c r="R171" s="91"/>
      <c r="S171" s="91"/>
      <c r="T171" s="91"/>
      <c r="U171" s="91"/>
      <c r="V171" s="91"/>
      <c r="W171" s="91"/>
      <c r="X171" s="92"/>
      <c r="Y171" s="38"/>
      <c r="Z171" s="38"/>
      <c r="AA171" s="38"/>
      <c r="AB171" s="38"/>
      <c r="AC171" s="38"/>
      <c r="AD171" s="38"/>
      <c r="AE171" s="38"/>
      <c r="AT171" s="17" t="s">
        <v>155</v>
      </c>
      <c r="AU171" s="17" t="s">
        <v>90</v>
      </c>
    </row>
    <row r="172" s="12" customFormat="1" ht="22.8" customHeight="1">
      <c r="A172" s="12"/>
      <c r="B172" s="205"/>
      <c r="C172" s="206"/>
      <c r="D172" s="207" t="s">
        <v>79</v>
      </c>
      <c r="E172" s="220" t="s">
        <v>227</v>
      </c>
      <c r="F172" s="220" t="s">
        <v>228</v>
      </c>
      <c r="G172" s="206"/>
      <c r="H172" s="206"/>
      <c r="I172" s="209"/>
      <c r="J172" s="209"/>
      <c r="K172" s="221">
        <f>BK172</f>
        <v>0</v>
      </c>
      <c r="L172" s="206"/>
      <c r="M172" s="211"/>
      <c r="N172" s="212"/>
      <c r="O172" s="213"/>
      <c r="P172" s="213"/>
      <c r="Q172" s="214">
        <f>SUM(Q173:Q176)</f>
        <v>0</v>
      </c>
      <c r="R172" s="214">
        <f>SUM(R173:R176)</f>
        <v>0</v>
      </c>
      <c r="S172" s="213"/>
      <c r="T172" s="215">
        <f>SUM(T173:T176)</f>
        <v>0</v>
      </c>
      <c r="U172" s="213"/>
      <c r="V172" s="215">
        <f>SUM(V173:V176)</f>
        <v>0</v>
      </c>
      <c r="W172" s="213"/>
      <c r="X172" s="216">
        <f>SUM(X173:X176)</f>
        <v>0</v>
      </c>
      <c r="Y172" s="12"/>
      <c r="Z172" s="12"/>
      <c r="AA172" s="12"/>
      <c r="AB172" s="12"/>
      <c r="AC172" s="12"/>
      <c r="AD172" s="12"/>
      <c r="AE172" s="12"/>
      <c r="AR172" s="217" t="s">
        <v>142</v>
      </c>
      <c r="AT172" s="218" t="s">
        <v>79</v>
      </c>
      <c r="AU172" s="218" t="s">
        <v>88</v>
      </c>
      <c r="AY172" s="217" t="s">
        <v>143</v>
      </c>
      <c r="BK172" s="219">
        <f>SUM(BK173:BK176)</f>
        <v>0</v>
      </c>
    </row>
    <row r="173" s="2" customFormat="1" ht="16.5" customHeight="1">
      <c r="A173" s="38"/>
      <c r="B173" s="39"/>
      <c r="C173" s="222" t="s">
        <v>229</v>
      </c>
      <c r="D173" s="222" t="s">
        <v>146</v>
      </c>
      <c r="E173" s="223" t="s">
        <v>230</v>
      </c>
      <c r="F173" s="224" t="s">
        <v>231</v>
      </c>
      <c r="G173" s="225" t="s">
        <v>149</v>
      </c>
      <c r="H173" s="226">
        <v>1</v>
      </c>
      <c r="I173" s="227"/>
      <c r="J173" s="227"/>
      <c r="K173" s="228">
        <f>ROUND(P173*H173,2)</f>
        <v>0</v>
      </c>
      <c r="L173" s="229"/>
      <c r="M173" s="44"/>
      <c r="N173" s="230" t="s">
        <v>1</v>
      </c>
      <c r="O173" s="231" t="s">
        <v>43</v>
      </c>
      <c r="P173" s="232">
        <f>I173+J173</f>
        <v>0</v>
      </c>
      <c r="Q173" s="232">
        <f>ROUND(I173*H173,2)</f>
        <v>0</v>
      </c>
      <c r="R173" s="232">
        <f>ROUND(J173*H173,2)</f>
        <v>0</v>
      </c>
      <c r="S173" s="91"/>
      <c r="T173" s="233">
        <f>S173*H173</f>
        <v>0</v>
      </c>
      <c r="U173" s="233">
        <v>0</v>
      </c>
      <c r="V173" s="233">
        <f>U173*H173</f>
        <v>0</v>
      </c>
      <c r="W173" s="233">
        <v>0</v>
      </c>
      <c r="X173" s="234">
        <f>W173*H173</f>
        <v>0</v>
      </c>
      <c r="Y173" s="38"/>
      <c r="Z173" s="38"/>
      <c r="AA173" s="38"/>
      <c r="AB173" s="38"/>
      <c r="AC173" s="38"/>
      <c r="AD173" s="38"/>
      <c r="AE173" s="38"/>
      <c r="AR173" s="235" t="s">
        <v>150</v>
      </c>
      <c r="AT173" s="235" t="s">
        <v>146</v>
      </c>
      <c r="AU173" s="235" t="s">
        <v>90</v>
      </c>
      <c r="AY173" s="17" t="s">
        <v>143</v>
      </c>
      <c r="BE173" s="236">
        <f>IF(O173="základní",K173,0)</f>
        <v>0</v>
      </c>
      <c r="BF173" s="236">
        <f>IF(O173="snížená",K173,0)</f>
        <v>0</v>
      </c>
      <c r="BG173" s="236">
        <f>IF(O173="zákl. přenesená",K173,0)</f>
        <v>0</v>
      </c>
      <c r="BH173" s="236">
        <f>IF(O173="sníž. přenesená",K173,0)</f>
        <v>0</v>
      </c>
      <c r="BI173" s="236">
        <f>IF(O173="nulová",K173,0)</f>
        <v>0</v>
      </c>
      <c r="BJ173" s="17" t="s">
        <v>88</v>
      </c>
      <c r="BK173" s="236">
        <f>ROUND(P173*H173,2)</f>
        <v>0</v>
      </c>
      <c r="BL173" s="17" t="s">
        <v>150</v>
      </c>
      <c r="BM173" s="235" t="s">
        <v>232</v>
      </c>
    </row>
    <row r="174" s="2" customFormat="1">
      <c r="A174" s="38"/>
      <c r="B174" s="39"/>
      <c r="C174" s="40"/>
      <c r="D174" s="237" t="s">
        <v>152</v>
      </c>
      <c r="E174" s="40"/>
      <c r="F174" s="238" t="s">
        <v>231</v>
      </c>
      <c r="G174" s="40"/>
      <c r="H174" s="40"/>
      <c r="I174" s="239"/>
      <c r="J174" s="239"/>
      <c r="K174" s="40"/>
      <c r="L174" s="40"/>
      <c r="M174" s="44"/>
      <c r="N174" s="240"/>
      <c r="O174" s="241"/>
      <c r="P174" s="91"/>
      <c r="Q174" s="91"/>
      <c r="R174" s="91"/>
      <c r="S174" s="91"/>
      <c r="T174" s="91"/>
      <c r="U174" s="91"/>
      <c r="V174" s="91"/>
      <c r="W174" s="91"/>
      <c r="X174" s="92"/>
      <c r="Y174" s="38"/>
      <c r="Z174" s="38"/>
      <c r="AA174" s="38"/>
      <c r="AB174" s="38"/>
      <c r="AC174" s="38"/>
      <c r="AD174" s="38"/>
      <c r="AE174" s="38"/>
      <c r="AT174" s="17" t="s">
        <v>152</v>
      </c>
      <c r="AU174" s="17" t="s">
        <v>90</v>
      </c>
    </row>
    <row r="175" s="2" customFormat="1">
      <c r="A175" s="38"/>
      <c r="B175" s="39"/>
      <c r="C175" s="40"/>
      <c r="D175" s="242" t="s">
        <v>153</v>
      </c>
      <c r="E175" s="40"/>
      <c r="F175" s="243" t="s">
        <v>233</v>
      </c>
      <c r="G175" s="40"/>
      <c r="H175" s="40"/>
      <c r="I175" s="239"/>
      <c r="J175" s="239"/>
      <c r="K175" s="40"/>
      <c r="L175" s="40"/>
      <c r="M175" s="44"/>
      <c r="N175" s="240"/>
      <c r="O175" s="241"/>
      <c r="P175" s="91"/>
      <c r="Q175" s="91"/>
      <c r="R175" s="91"/>
      <c r="S175" s="91"/>
      <c r="T175" s="91"/>
      <c r="U175" s="91"/>
      <c r="V175" s="91"/>
      <c r="W175" s="91"/>
      <c r="X175" s="92"/>
      <c r="Y175" s="38"/>
      <c r="Z175" s="38"/>
      <c r="AA175" s="38"/>
      <c r="AB175" s="38"/>
      <c r="AC175" s="38"/>
      <c r="AD175" s="38"/>
      <c r="AE175" s="38"/>
      <c r="AT175" s="17" t="s">
        <v>153</v>
      </c>
      <c r="AU175" s="17" t="s">
        <v>90</v>
      </c>
    </row>
    <row r="176" s="2" customFormat="1">
      <c r="A176" s="38"/>
      <c r="B176" s="39"/>
      <c r="C176" s="40"/>
      <c r="D176" s="237" t="s">
        <v>155</v>
      </c>
      <c r="E176" s="40"/>
      <c r="F176" s="244" t="s">
        <v>234</v>
      </c>
      <c r="G176" s="40"/>
      <c r="H176" s="40"/>
      <c r="I176" s="239"/>
      <c r="J176" s="239"/>
      <c r="K176" s="40"/>
      <c r="L176" s="40"/>
      <c r="M176" s="44"/>
      <c r="N176" s="245"/>
      <c r="O176" s="246"/>
      <c r="P176" s="247"/>
      <c r="Q176" s="247"/>
      <c r="R176" s="247"/>
      <c r="S176" s="247"/>
      <c r="T176" s="247"/>
      <c r="U176" s="247"/>
      <c r="V176" s="247"/>
      <c r="W176" s="247"/>
      <c r="X176" s="248"/>
      <c r="Y176" s="38"/>
      <c r="Z176" s="38"/>
      <c r="AA176" s="38"/>
      <c r="AB176" s="38"/>
      <c r="AC176" s="38"/>
      <c r="AD176" s="38"/>
      <c r="AE176" s="38"/>
      <c r="AT176" s="17" t="s">
        <v>155</v>
      </c>
      <c r="AU176" s="17" t="s">
        <v>90</v>
      </c>
    </row>
    <row r="177" s="2" customFormat="1" ht="6.96" customHeight="1">
      <c r="A177" s="38"/>
      <c r="B177" s="66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44"/>
      <c r="N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IWWuHHYIrYdrHVDSJaYGQGF/QnsL8iL1wz49exAmn2zxMo+uKSTQSwujlW2p/WMgt151Eyy7VFfv2GWQ3JO0+Q==" hashValue="nKw8BnN46xvz1QOwut6ETmzXzQ8HE8Ncfszxdgq86Pl8ZtqhW3KfIccKSULcvvJDGk3T+IjVxWe7BzNHbbDjRQ==" algorithmName="SHA-512" password="CC35"/>
  <autoFilter ref="C120:L17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M2:Z2"/>
  </mergeCells>
  <hyperlinks>
    <hyperlink ref="F126" r:id="rId1" display="https://podminky.urs.cz/item/CS_URS_2023_01/011103000"/>
    <hyperlink ref="F130" r:id="rId2" display="https://podminky.urs.cz/item/CS_URS_2023_01/012002000"/>
    <hyperlink ref="F145" r:id="rId3" display="https://podminky.urs.cz/item/CS_URS_2023_01/013254000"/>
    <hyperlink ref="F149" r:id="rId4" display="https://podminky.urs.cz/item/CS_URS_2023_01/013294000"/>
    <hyperlink ref="F154" r:id="rId5" display="https://podminky.urs.cz/item/CS_URS_2023_01/030001000"/>
    <hyperlink ref="F159" r:id="rId6" display="https://podminky.urs.cz/item/CS_URS_2023_01/041103000"/>
    <hyperlink ref="F162" r:id="rId7" display="https://podminky.urs.cz/item/CS_URS_2023_01/045203000"/>
    <hyperlink ref="F166" r:id="rId8" display="https://podminky.urs.cz/item/CS_URS_2023_01/049002000"/>
    <hyperlink ref="F170" r:id="rId9" display="https://podminky.urs.cz/item/CS_URS_2023_01/049203000"/>
    <hyperlink ref="F175" r:id="rId10" display="https://podminky.urs.cz/item/CS_URS_2023_01/0915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90</v>
      </c>
    </row>
    <row r="4" s="1" customFormat="1" ht="24.96" customHeight="1">
      <c r="B4" s="20"/>
      <c r="D4" s="139" t="s">
        <v>106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Kopřivnice – Most na ul. Erbenova ev.č. 28c-M2 – oprava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107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235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20. 6. 2023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">
        <v>27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28</v>
      </c>
      <c r="F15" s="38"/>
      <c r="G15" s="38"/>
      <c r="H15" s="38"/>
      <c r="I15" s="141" t="s">
        <v>29</v>
      </c>
      <c r="J15" s="144" t="s">
        <v>1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30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29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32</v>
      </c>
      <c r="E20" s="38"/>
      <c r="F20" s="38"/>
      <c r="G20" s="38"/>
      <c r="H20" s="38"/>
      <c r="I20" s="141" t="s">
        <v>26</v>
      </c>
      <c r="J20" s="144" t="s">
        <v>33</v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34</v>
      </c>
      <c r="F21" s="38"/>
      <c r="G21" s="38"/>
      <c r="H21" s="38"/>
      <c r="I21" s="141" t="s">
        <v>29</v>
      </c>
      <c r="J21" s="144" t="s">
        <v>1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35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29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37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109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110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38"/>
      <c r="K32" s="153">
        <f>ROUND(K124,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38"/>
      <c r="K34" s="154" t="s">
        <v>41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1" t="s">
        <v>43</v>
      </c>
      <c r="F35" s="151">
        <f>ROUND((SUM(BE124:BE337)),  2)</f>
        <v>0</v>
      </c>
      <c r="G35" s="38"/>
      <c r="H35" s="38"/>
      <c r="I35" s="156">
        <v>0.20999999999999999</v>
      </c>
      <c r="J35" s="38"/>
      <c r="K35" s="151">
        <f>ROUND(((SUM(BE124:BE337))*I35),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44</v>
      </c>
      <c r="F36" s="151">
        <f>ROUND((SUM(BF124:BF337)),  2)</f>
        <v>0</v>
      </c>
      <c r="G36" s="38"/>
      <c r="H36" s="38"/>
      <c r="I36" s="156">
        <v>0.14999999999999999</v>
      </c>
      <c r="J36" s="38"/>
      <c r="K36" s="151">
        <f>ROUND(((SUM(BF124:BF337))*I36),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1">
        <f>ROUND((SUM(BG124:BG337)),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46</v>
      </c>
      <c r="F38" s="151">
        <f>ROUND((SUM(BH124:BH337)),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47</v>
      </c>
      <c r="F39" s="151">
        <f>ROUND((SUM(BI124:BI337)),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48</v>
      </c>
      <c r="E41" s="159"/>
      <c r="F41" s="159"/>
      <c r="G41" s="160" t="s">
        <v>49</v>
      </c>
      <c r="H41" s="161" t="s">
        <v>50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Kopřivnice – Most na ul. Erbenova ev.č. 28c-M2 – oprava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001 - Demolice mostu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Kopřivnice</v>
      </c>
      <c r="G89" s="40"/>
      <c r="H89" s="40"/>
      <c r="I89" s="32" t="s">
        <v>23</v>
      </c>
      <c r="J89" s="79" t="str">
        <f>IF(J12="","",J12)</f>
        <v>20. 6. 2023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40"/>
      <c r="E91" s="40"/>
      <c r="F91" s="27" t="str">
        <f>E15</f>
        <v>Město Kopřivnice</v>
      </c>
      <c r="G91" s="40"/>
      <c r="H91" s="40"/>
      <c r="I91" s="32" t="s">
        <v>32</v>
      </c>
      <c r="J91" s="36" t="str">
        <f>E21</f>
        <v>Projekční kancelář PRIS spol. s r.o.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112</v>
      </c>
      <c r="D94" s="177"/>
      <c r="E94" s="177"/>
      <c r="F94" s="177"/>
      <c r="G94" s="177"/>
      <c r="H94" s="177"/>
      <c r="I94" s="178" t="s">
        <v>113</v>
      </c>
      <c r="J94" s="178" t="s">
        <v>114</v>
      </c>
      <c r="K94" s="178" t="s">
        <v>115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116</v>
      </c>
      <c r="D96" s="40"/>
      <c r="E96" s="40"/>
      <c r="F96" s="40"/>
      <c r="G96" s="40"/>
      <c r="H96" s="40"/>
      <c r="I96" s="110">
        <f>Q124</f>
        <v>0</v>
      </c>
      <c r="J96" s="110">
        <f>R124</f>
        <v>0</v>
      </c>
      <c r="K96" s="110">
        <f>K124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0"/>
      <c r="C97" s="181"/>
      <c r="D97" s="182" t="s">
        <v>236</v>
      </c>
      <c r="E97" s="183"/>
      <c r="F97" s="183"/>
      <c r="G97" s="183"/>
      <c r="H97" s="183"/>
      <c r="I97" s="184">
        <f>Q125</f>
        <v>0</v>
      </c>
      <c r="J97" s="184">
        <f>R125</f>
        <v>0</v>
      </c>
      <c r="K97" s="184">
        <f>K125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237</v>
      </c>
      <c r="E98" s="189"/>
      <c r="F98" s="189"/>
      <c r="G98" s="189"/>
      <c r="H98" s="189"/>
      <c r="I98" s="190">
        <f>Q126</f>
        <v>0</v>
      </c>
      <c r="J98" s="190">
        <f>R126</f>
        <v>0</v>
      </c>
      <c r="K98" s="190">
        <f>K126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238</v>
      </c>
      <c r="E99" s="189"/>
      <c r="F99" s="189"/>
      <c r="G99" s="189"/>
      <c r="H99" s="189"/>
      <c r="I99" s="190">
        <f>Q211</f>
        <v>0</v>
      </c>
      <c r="J99" s="190">
        <f>R211</f>
        <v>0</v>
      </c>
      <c r="K99" s="190">
        <f>K211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239</v>
      </c>
      <c r="E100" s="189"/>
      <c r="F100" s="189"/>
      <c r="G100" s="189"/>
      <c r="H100" s="189"/>
      <c r="I100" s="190">
        <f>Q216</f>
        <v>0</v>
      </c>
      <c r="J100" s="190">
        <f>R216</f>
        <v>0</v>
      </c>
      <c r="K100" s="190">
        <f>K216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240</v>
      </c>
      <c r="E101" s="189"/>
      <c r="F101" s="189"/>
      <c r="G101" s="189"/>
      <c r="H101" s="189"/>
      <c r="I101" s="190">
        <f>Q227</f>
        <v>0</v>
      </c>
      <c r="J101" s="190">
        <f>R227</f>
        <v>0</v>
      </c>
      <c r="K101" s="190">
        <f>K227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241</v>
      </c>
      <c r="E102" s="189"/>
      <c r="F102" s="189"/>
      <c r="G102" s="189"/>
      <c r="H102" s="189"/>
      <c r="I102" s="190">
        <f>Q277</f>
        <v>0</v>
      </c>
      <c r="J102" s="190">
        <f>R277</f>
        <v>0</v>
      </c>
      <c r="K102" s="190">
        <f>K277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242</v>
      </c>
      <c r="E103" s="183"/>
      <c r="F103" s="183"/>
      <c r="G103" s="183"/>
      <c r="H103" s="183"/>
      <c r="I103" s="184">
        <f>Q328</f>
        <v>0</v>
      </c>
      <c r="J103" s="184">
        <f>R328</f>
        <v>0</v>
      </c>
      <c r="K103" s="184">
        <f>K328</f>
        <v>0</v>
      </c>
      <c r="L103" s="181"/>
      <c r="M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243</v>
      </c>
      <c r="E104" s="189"/>
      <c r="F104" s="189"/>
      <c r="G104" s="189"/>
      <c r="H104" s="189"/>
      <c r="I104" s="190">
        <f>Q329</f>
        <v>0</v>
      </c>
      <c r="J104" s="190">
        <f>R329</f>
        <v>0</v>
      </c>
      <c r="K104" s="190">
        <f>K329</f>
        <v>0</v>
      </c>
      <c r="L104" s="187"/>
      <c r="M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123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17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5" t="str">
        <f>E7</f>
        <v>Kopřivnice – Most na ul. Erbenova ev.č. 28c-M2 – oprava</v>
      </c>
      <c r="F114" s="32"/>
      <c r="G114" s="32"/>
      <c r="H114" s="32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107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 001 - Demolice mostu</v>
      </c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21</v>
      </c>
      <c r="D118" s="40"/>
      <c r="E118" s="40"/>
      <c r="F118" s="27" t="str">
        <f>F12</f>
        <v>Kopřivnice</v>
      </c>
      <c r="G118" s="40"/>
      <c r="H118" s="40"/>
      <c r="I118" s="32" t="s">
        <v>23</v>
      </c>
      <c r="J118" s="79" t="str">
        <f>IF(J12="","",J12)</f>
        <v>20. 6. 2023</v>
      </c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25</v>
      </c>
      <c r="D120" s="40"/>
      <c r="E120" s="40"/>
      <c r="F120" s="27" t="str">
        <f>E15</f>
        <v>Město Kopřivnice</v>
      </c>
      <c r="G120" s="40"/>
      <c r="H120" s="40"/>
      <c r="I120" s="32" t="s">
        <v>32</v>
      </c>
      <c r="J120" s="36" t="str">
        <f>E21</f>
        <v>Projekční kancelář PRIS spol. s r.o.</v>
      </c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30</v>
      </c>
      <c r="D121" s="40"/>
      <c r="E121" s="40"/>
      <c r="F121" s="27" t="str">
        <f>IF(E18="","",E18)</f>
        <v>Vyplň údaj</v>
      </c>
      <c r="G121" s="40"/>
      <c r="H121" s="40"/>
      <c r="I121" s="32" t="s">
        <v>35</v>
      </c>
      <c r="J121" s="36" t="str">
        <f>E24</f>
        <v xml:space="preserve"> </v>
      </c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2"/>
      <c r="B123" s="193"/>
      <c r="C123" s="194" t="s">
        <v>124</v>
      </c>
      <c r="D123" s="195" t="s">
        <v>63</v>
      </c>
      <c r="E123" s="195" t="s">
        <v>59</v>
      </c>
      <c r="F123" s="195" t="s">
        <v>60</v>
      </c>
      <c r="G123" s="195" t="s">
        <v>125</v>
      </c>
      <c r="H123" s="195" t="s">
        <v>126</v>
      </c>
      <c r="I123" s="195" t="s">
        <v>127</v>
      </c>
      <c r="J123" s="195" t="s">
        <v>128</v>
      </c>
      <c r="K123" s="196" t="s">
        <v>115</v>
      </c>
      <c r="L123" s="197" t="s">
        <v>129</v>
      </c>
      <c r="M123" s="198"/>
      <c r="N123" s="100" t="s">
        <v>1</v>
      </c>
      <c r="O123" s="101" t="s">
        <v>42</v>
      </c>
      <c r="P123" s="101" t="s">
        <v>130</v>
      </c>
      <c r="Q123" s="101" t="s">
        <v>131</v>
      </c>
      <c r="R123" s="101" t="s">
        <v>132</v>
      </c>
      <c r="S123" s="101" t="s">
        <v>133</v>
      </c>
      <c r="T123" s="101" t="s">
        <v>134</v>
      </c>
      <c r="U123" s="101" t="s">
        <v>135</v>
      </c>
      <c r="V123" s="101" t="s">
        <v>136</v>
      </c>
      <c r="W123" s="101" t="s">
        <v>137</v>
      </c>
      <c r="X123" s="102" t="s">
        <v>138</v>
      </c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8"/>
      <c r="B124" s="39"/>
      <c r="C124" s="107" t="s">
        <v>139</v>
      </c>
      <c r="D124" s="40"/>
      <c r="E124" s="40"/>
      <c r="F124" s="40"/>
      <c r="G124" s="40"/>
      <c r="H124" s="40"/>
      <c r="I124" s="40"/>
      <c r="J124" s="40"/>
      <c r="K124" s="199">
        <f>BK124</f>
        <v>0</v>
      </c>
      <c r="L124" s="40"/>
      <c r="M124" s="44"/>
      <c r="N124" s="103"/>
      <c r="O124" s="200"/>
      <c r="P124" s="104"/>
      <c r="Q124" s="201">
        <f>Q125+Q328</f>
        <v>0</v>
      </c>
      <c r="R124" s="201">
        <f>R125+R328</f>
        <v>0</v>
      </c>
      <c r="S124" s="104"/>
      <c r="T124" s="202">
        <f>T125+T328</f>
        <v>0</v>
      </c>
      <c r="U124" s="104"/>
      <c r="V124" s="202">
        <f>V125+V328</f>
        <v>46.099370030000003</v>
      </c>
      <c r="W124" s="104"/>
      <c r="X124" s="203">
        <f>X125+X328</f>
        <v>1336.0116390000001</v>
      </c>
      <c r="Y124" s="38"/>
      <c r="Z124" s="38"/>
      <c r="AA124" s="38"/>
      <c r="AB124" s="38"/>
      <c r="AC124" s="38"/>
      <c r="AD124" s="38"/>
      <c r="AE124" s="38"/>
      <c r="AT124" s="17" t="s">
        <v>79</v>
      </c>
      <c r="AU124" s="17" t="s">
        <v>117</v>
      </c>
      <c r="BK124" s="204">
        <f>BK125+BK328</f>
        <v>0</v>
      </c>
    </row>
    <row r="125" s="12" customFormat="1" ht="25.92" customHeight="1">
      <c r="A125" s="12"/>
      <c r="B125" s="205"/>
      <c r="C125" s="206"/>
      <c r="D125" s="207" t="s">
        <v>79</v>
      </c>
      <c r="E125" s="208" t="s">
        <v>244</v>
      </c>
      <c r="F125" s="208" t="s">
        <v>245</v>
      </c>
      <c r="G125" s="206"/>
      <c r="H125" s="206"/>
      <c r="I125" s="209"/>
      <c r="J125" s="209"/>
      <c r="K125" s="210">
        <f>BK125</f>
        <v>0</v>
      </c>
      <c r="L125" s="206"/>
      <c r="M125" s="211"/>
      <c r="N125" s="212"/>
      <c r="O125" s="213"/>
      <c r="P125" s="213"/>
      <c r="Q125" s="214">
        <f>Q126+Q211+Q216+Q227+Q277</f>
        <v>0</v>
      </c>
      <c r="R125" s="214">
        <f>R126+R211+R216+R227+R277</f>
        <v>0</v>
      </c>
      <c r="S125" s="213"/>
      <c r="T125" s="215">
        <f>T126+T211+T216+T227+T277</f>
        <v>0</v>
      </c>
      <c r="U125" s="213"/>
      <c r="V125" s="215">
        <f>V126+V211+V216+V227+V277</f>
        <v>46.099370030000003</v>
      </c>
      <c r="W125" s="213"/>
      <c r="X125" s="216">
        <f>X126+X211+X216+X227+X277</f>
        <v>1334.6716390000001</v>
      </c>
      <c r="Y125" s="12"/>
      <c r="Z125" s="12"/>
      <c r="AA125" s="12"/>
      <c r="AB125" s="12"/>
      <c r="AC125" s="12"/>
      <c r="AD125" s="12"/>
      <c r="AE125" s="12"/>
      <c r="AR125" s="217" t="s">
        <v>88</v>
      </c>
      <c r="AT125" s="218" t="s">
        <v>79</v>
      </c>
      <c r="AU125" s="218" t="s">
        <v>80</v>
      </c>
      <c r="AY125" s="217" t="s">
        <v>143</v>
      </c>
      <c r="BK125" s="219">
        <f>BK126+BK211+BK216+BK227+BK277</f>
        <v>0</v>
      </c>
    </row>
    <row r="126" s="12" customFormat="1" ht="22.8" customHeight="1">
      <c r="A126" s="12"/>
      <c r="B126" s="205"/>
      <c r="C126" s="206"/>
      <c r="D126" s="207" t="s">
        <v>79</v>
      </c>
      <c r="E126" s="220" t="s">
        <v>88</v>
      </c>
      <c r="F126" s="220" t="s">
        <v>246</v>
      </c>
      <c r="G126" s="206"/>
      <c r="H126" s="206"/>
      <c r="I126" s="209"/>
      <c r="J126" s="209"/>
      <c r="K126" s="221">
        <f>BK126</f>
        <v>0</v>
      </c>
      <c r="L126" s="206"/>
      <c r="M126" s="211"/>
      <c r="N126" s="212"/>
      <c r="O126" s="213"/>
      <c r="P126" s="213"/>
      <c r="Q126" s="214">
        <f>SUM(Q127:Q210)</f>
        <v>0</v>
      </c>
      <c r="R126" s="214">
        <f>SUM(R127:R210)</f>
        <v>0</v>
      </c>
      <c r="S126" s="213"/>
      <c r="T126" s="215">
        <f>SUM(T127:T210)</f>
        <v>0</v>
      </c>
      <c r="U126" s="213"/>
      <c r="V126" s="215">
        <f>SUM(V127:V210)</f>
        <v>0.89797099999999996</v>
      </c>
      <c r="W126" s="213"/>
      <c r="X126" s="216">
        <f>SUM(X127:X210)</f>
        <v>284.50058000000001</v>
      </c>
      <c r="Y126" s="12"/>
      <c r="Z126" s="12"/>
      <c r="AA126" s="12"/>
      <c r="AB126" s="12"/>
      <c r="AC126" s="12"/>
      <c r="AD126" s="12"/>
      <c r="AE126" s="12"/>
      <c r="AR126" s="217" t="s">
        <v>88</v>
      </c>
      <c r="AT126" s="218" t="s">
        <v>79</v>
      </c>
      <c r="AU126" s="218" t="s">
        <v>88</v>
      </c>
      <c r="AY126" s="217" t="s">
        <v>143</v>
      </c>
      <c r="BK126" s="219">
        <f>SUM(BK127:BK210)</f>
        <v>0</v>
      </c>
    </row>
    <row r="127" s="2" customFormat="1" ht="24.15" customHeight="1">
      <c r="A127" s="38"/>
      <c r="B127" s="39"/>
      <c r="C127" s="222" t="s">
        <v>88</v>
      </c>
      <c r="D127" s="222" t="s">
        <v>146</v>
      </c>
      <c r="E127" s="223" t="s">
        <v>247</v>
      </c>
      <c r="F127" s="224" t="s">
        <v>248</v>
      </c>
      <c r="G127" s="225" t="s">
        <v>249</v>
      </c>
      <c r="H127" s="226">
        <v>9</v>
      </c>
      <c r="I127" s="227"/>
      <c r="J127" s="227"/>
      <c r="K127" s="228">
        <f>ROUND(P127*H127,2)</f>
        <v>0</v>
      </c>
      <c r="L127" s="229"/>
      <c r="M127" s="44"/>
      <c r="N127" s="230" t="s">
        <v>1</v>
      </c>
      <c r="O127" s="231" t="s">
        <v>43</v>
      </c>
      <c r="P127" s="232">
        <f>I127+J127</f>
        <v>0</v>
      </c>
      <c r="Q127" s="232">
        <f>ROUND(I127*H127,2)</f>
        <v>0</v>
      </c>
      <c r="R127" s="232">
        <f>ROUND(J127*H127,2)</f>
        <v>0</v>
      </c>
      <c r="S127" s="91"/>
      <c r="T127" s="233">
        <f>S127*H127</f>
        <v>0</v>
      </c>
      <c r="U127" s="233">
        <v>0</v>
      </c>
      <c r="V127" s="233">
        <f>U127*H127</f>
        <v>0</v>
      </c>
      <c r="W127" s="233">
        <v>0.26000000000000001</v>
      </c>
      <c r="X127" s="234">
        <f>W127*H127</f>
        <v>2.3399999999999999</v>
      </c>
      <c r="Y127" s="38"/>
      <c r="Z127" s="38"/>
      <c r="AA127" s="38"/>
      <c r="AB127" s="38"/>
      <c r="AC127" s="38"/>
      <c r="AD127" s="38"/>
      <c r="AE127" s="38"/>
      <c r="AR127" s="235" t="s">
        <v>167</v>
      </c>
      <c r="AT127" s="235" t="s">
        <v>146</v>
      </c>
      <c r="AU127" s="235" t="s">
        <v>90</v>
      </c>
      <c r="AY127" s="17" t="s">
        <v>143</v>
      </c>
      <c r="BE127" s="236">
        <f>IF(O127="základní",K127,0)</f>
        <v>0</v>
      </c>
      <c r="BF127" s="236">
        <f>IF(O127="snížená",K127,0)</f>
        <v>0</v>
      </c>
      <c r="BG127" s="236">
        <f>IF(O127="zákl. přenesená",K127,0)</f>
        <v>0</v>
      </c>
      <c r="BH127" s="236">
        <f>IF(O127="sníž. přenesená",K127,0)</f>
        <v>0</v>
      </c>
      <c r="BI127" s="236">
        <f>IF(O127="nulová",K127,0)</f>
        <v>0</v>
      </c>
      <c r="BJ127" s="17" t="s">
        <v>88</v>
      </c>
      <c r="BK127" s="236">
        <f>ROUND(P127*H127,2)</f>
        <v>0</v>
      </c>
      <c r="BL127" s="17" t="s">
        <v>167</v>
      </c>
      <c r="BM127" s="235" t="s">
        <v>250</v>
      </c>
    </row>
    <row r="128" s="2" customFormat="1">
      <c r="A128" s="38"/>
      <c r="B128" s="39"/>
      <c r="C128" s="40"/>
      <c r="D128" s="237" t="s">
        <v>152</v>
      </c>
      <c r="E128" s="40"/>
      <c r="F128" s="238" t="s">
        <v>251</v>
      </c>
      <c r="G128" s="40"/>
      <c r="H128" s="40"/>
      <c r="I128" s="239"/>
      <c r="J128" s="239"/>
      <c r="K128" s="40"/>
      <c r="L128" s="40"/>
      <c r="M128" s="44"/>
      <c r="N128" s="240"/>
      <c r="O128" s="241"/>
      <c r="P128" s="91"/>
      <c r="Q128" s="91"/>
      <c r="R128" s="91"/>
      <c r="S128" s="91"/>
      <c r="T128" s="91"/>
      <c r="U128" s="91"/>
      <c r="V128" s="91"/>
      <c r="W128" s="91"/>
      <c r="X128" s="92"/>
      <c r="Y128" s="38"/>
      <c r="Z128" s="38"/>
      <c r="AA128" s="38"/>
      <c r="AB128" s="38"/>
      <c r="AC128" s="38"/>
      <c r="AD128" s="38"/>
      <c r="AE128" s="38"/>
      <c r="AT128" s="17" t="s">
        <v>152</v>
      </c>
      <c r="AU128" s="17" t="s">
        <v>90</v>
      </c>
    </row>
    <row r="129" s="2" customFormat="1">
      <c r="A129" s="38"/>
      <c r="B129" s="39"/>
      <c r="C129" s="40"/>
      <c r="D129" s="242" t="s">
        <v>153</v>
      </c>
      <c r="E129" s="40"/>
      <c r="F129" s="243" t="s">
        <v>252</v>
      </c>
      <c r="G129" s="40"/>
      <c r="H129" s="40"/>
      <c r="I129" s="239"/>
      <c r="J129" s="239"/>
      <c r="K129" s="40"/>
      <c r="L129" s="40"/>
      <c r="M129" s="44"/>
      <c r="N129" s="240"/>
      <c r="O129" s="241"/>
      <c r="P129" s="91"/>
      <c r="Q129" s="91"/>
      <c r="R129" s="91"/>
      <c r="S129" s="91"/>
      <c r="T129" s="91"/>
      <c r="U129" s="91"/>
      <c r="V129" s="91"/>
      <c r="W129" s="91"/>
      <c r="X129" s="92"/>
      <c r="Y129" s="38"/>
      <c r="Z129" s="38"/>
      <c r="AA129" s="38"/>
      <c r="AB129" s="38"/>
      <c r="AC129" s="38"/>
      <c r="AD129" s="38"/>
      <c r="AE129" s="38"/>
      <c r="AT129" s="17" t="s">
        <v>153</v>
      </c>
      <c r="AU129" s="17" t="s">
        <v>90</v>
      </c>
    </row>
    <row r="130" s="13" customFormat="1">
      <c r="A130" s="13"/>
      <c r="B130" s="249"/>
      <c r="C130" s="250"/>
      <c r="D130" s="237" t="s">
        <v>253</v>
      </c>
      <c r="E130" s="251" t="s">
        <v>1</v>
      </c>
      <c r="F130" s="252" t="s">
        <v>254</v>
      </c>
      <c r="G130" s="250"/>
      <c r="H130" s="253">
        <v>9</v>
      </c>
      <c r="I130" s="254"/>
      <c r="J130" s="254"/>
      <c r="K130" s="250"/>
      <c r="L130" s="250"/>
      <c r="M130" s="255"/>
      <c r="N130" s="256"/>
      <c r="O130" s="257"/>
      <c r="P130" s="257"/>
      <c r="Q130" s="257"/>
      <c r="R130" s="257"/>
      <c r="S130" s="257"/>
      <c r="T130" s="257"/>
      <c r="U130" s="257"/>
      <c r="V130" s="257"/>
      <c r="W130" s="257"/>
      <c r="X130" s="258"/>
      <c r="Y130" s="13"/>
      <c r="Z130" s="13"/>
      <c r="AA130" s="13"/>
      <c r="AB130" s="13"/>
      <c r="AC130" s="13"/>
      <c r="AD130" s="13"/>
      <c r="AE130" s="13"/>
      <c r="AT130" s="259" t="s">
        <v>253</v>
      </c>
      <c r="AU130" s="259" t="s">
        <v>90</v>
      </c>
      <c r="AV130" s="13" t="s">
        <v>90</v>
      </c>
      <c r="AW130" s="13" t="s">
        <v>5</v>
      </c>
      <c r="AX130" s="13" t="s">
        <v>88</v>
      </c>
      <c r="AY130" s="259" t="s">
        <v>143</v>
      </c>
    </row>
    <row r="131" s="2" customFormat="1" ht="24.15" customHeight="1">
      <c r="A131" s="38"/>
      <c r="B131" s="39"/>
      <c r="C131" s="222" t="s">
        <v>90</v>
      </c>
      <c r="D131" s="222" t="s">
        <v>146</v>
      </c>
      <c r="E131" s="223" t="s">
        <v>255</v>
      </c>
      <c r="F131" s="224" t="s">
        <v>256</v>
      </c>
      <c r="G131" s="225" t="s">
        <v>249</v>
      </c>
      <c r="H131" s="226">
        <v>113</v>
      </c>
      <c r="I131" s="227"/>
      <c r="J131" s="227"/>
      <c r="K131" s="228">
        <f>ROUND(P131*H131,2)</f>
        <v>0</v>
      </c>
      <c r="L131" s="229"/>
      <c r="M131" s="44"/>
      <c r="N131" s="230" t="s">
        <v>1</v>
      </c>
      <c r="O131" s="231" t="s">
        <v>43</v>
      </c>
      <c r="P131" s="232">
        <f>I131+J131</f>
        <v>0</v>
      </c>
      <c r="Q131" s="232">
        <f>ROUND(I131*H131,2)</f>
        <v>0</v>
      </c>
      <c r="R131" s="232">
        <f>ROUND(J131*H131,2)</f>
        <v>0</v>
      </c>
      <c r="S131" s="91"/>
      <c r="T131" s="233">
        <f>S131*H131</f>
        <v>0</v>
      </c>
      <c r="U131" s="233">
        <v>0</v>
      </c>
      <c r="V131" s="233">
        <f>U131*H131</f>
        <v>0</v>
      </c>
      <c r="W131" s="233">
        <v>0.28999999999999998</v>
      </c>
      <c r="X131" s="234">
        <f>W131*H131</f>
        <v>32.769999999999996</v>
      </c>
      <c r="Y131" s="38"/>
      <c r="Z131" s="38"/>
      <c r="AA131" s="38"/>
      <c r="AB131" s="38"/>
      <c r="AC131" s="38"/>
      <c r="AD131" s="38"/>
      <c r="AE131" s="38"/>
      <c r="AR131" s="235" t="s">
        <v>167</v>
      </c>
      <c r="AT131" s="235" t="s">
        <v>146</v>
      </c>
      <c r="AU131" s="235" t="s">
        <v>90</v>
      </c>
      <c r="AY131" s="17" t="s">
        <v>143</v>
      </c>
      <c r="BE131" s="236">
        <f>IF(O131="základní",K131,0)</f>
        <v>0</v>
      </c>
      <c r="BF131" s="236">
        <f>IF(O131="snížená",K131,0)</f>
        <v>0</v>
      </c>
      <c r="BG131" s="236">
        <f>IF(O131="zákl. přenesená",K131,0)</f>
        <v>0</v>
      </c>
      <c r="BH131" s="236">
        <f>IF(O131="sníž. přenesená",K131,0)</f>
        <v>0</v>
      </c>
      <c r="BI131" s="236">
        <f>IF(O131="nulová",K131,0)</f>
        <v>0</v>
      </c>
      <c r="BJ131" s="17" t="s">
        <v>88</v>
      </c>
      <c r="BK131" s="236">
        <f>ROUND(P131*H131,2)</f>
        <v>0</v>
      </c>
      <c r="BL131" s="17" t="s">
        <v>167</v>
      </c>
      <c r="BM131" s="235" t="s">
        <v>257</v>
      </c>
    </row>
    <row r="132" s="2" customFormat="1">
      <c r="A132" s="38"/>
      <c r="B132" s="39"/>
      <c r="C132" s="40"/>
      <c r="D132" s="237" t="s">
        <v>152</v>
      </c>
      <c r="E132" s="40"/>
      <c r="F132" s="238" t="s">
        <v>258</v>
      </c>
      <c r="G132" s="40"/>
      <c r="H132" s="40"/>
      <c r="I132" s="239"/>
      <c r="J132" s="239"/>
      <c r="K132" s="40"/>
      <c r="L132" s="40"/>
      <c r="M132" s="44"/>
      <c r="N132" s="240"/>
      <c r="O132" s="241"/>
      <c r="P132" s="91"/>
      <c r="Q132" s="91"/>
      <c r="R132" s="91"/>
      <c r="S132" s="91"/>
      <c r="T132" s="91"/>
      <c r="U132" s="91"/>
      <c r="V132" s="91"/>
      <c r="W132" s="91"/>
      <c r="X132" s="92"/>
      <c r="Y132" s="38"/>
      <c r="Z132" s="38"/>
      <c r="AA132" s="38"/>
      <c r="AB132" s="38"/>
      <c r="AC132" s="38"/>
      <c r="AD132" s="38"/>
      <c r="AE132" s="38"/>
      <c r="AT132" s="17" t="s">
        <v>152</v>
      </c>
      <c r="AU132" s="17" t="s">
        <v>90</v>
      </c>
    </row>
    <row r="133" s="2" customFormat="1">
      <c r="A133" s="38"/>
      <c r="B133" s="39"/>
      <c r="C133" s="40"/>
      <c r="D133" s="242" t="s">
        <v>153</v>
      </c>
      <c r="E133" s="40"/>
      <c r="F133" s="243" t="s">
        <v>259</v>
      </c>
      <c r="G133" s="40"/>
      <c r="H133" s="40"/>
      <c r="I133" s="239"/>
      <c r="J133" s="239"/>
      <c r="K133" s="40"/>
      <c r="L133" s="40"/>
      <c r="M133" s="44"/>
      <c r="N133" s="240"/>
      <c r="O133" s="241"/>
      <c r="P133" s="91"/>
      <c r="Q133" s="91"/>
      <c r="R133" s="91"/>
      <c r="S133" s="91"/>
      <c r="T133" s="91"/>
      <c r="U133" s="91"/>
      <c r="V133" s="91"/>
      <c r="W133" s="91"/>
      <c r="X133" s="92"/>
      <c r="Y133" s="38"/>
      <c r="Z133" s="38"/>
      <c r="AA133" s="38"/>
      <c r="AB133" s="38"/>
      <c r="AC133" s="38"/>
      <c r="AD133" s="38"/>
      <c r="AE133" s="38"/>
      <c r="AT133" s="17" t="s">
        <v>153</v>
      </c>
      <c r="AU133" s="17" t="s">
        <v>90</v>
      </c>
    </row>
    <row r="134" s="13" customFormat="1">
      <c r="A134" s="13"/>
      <c r="B134" s="249"/>
      <c r="C134" s="250"/>
      <c r="D134" s="237" t="s">
        <v>253</v>
      </c>
      <c r="E134" s="251" t="s">
        <v>1</v>
      </c>
      <c r="F134" s="252" t="s">
        <v>260</v>
      </c>
      <c r="G134" s="250"/>
      <c r="H134" s="253">
        <v>86</v>
      </c>
      <c r="I134" s="254"/>
      <c r="J134" s="254"/>
      <c r="K134" s="250"/>
      <c r="L134" s="250"/>
      <c r="M134" s="255"/>
      <c r="N134" s="256"/>
      <c r="O134" s="257"/>
      <c r="P134" s="257"/>
      <c r="Q134" s="257"/>
      <c r="R134" s="257"/>
      <c r="S134" s="257"/>
      <c r="T134" s="257"/>
      <c r="U134" s="257"/>
      <c r="V134" s="257"/>
      <c r="W134" s="257"/>
      <c r="X134" s="258"/>
      <c r="Y134" s="13"/>
      <c r="Z134" s="13"/>
      <c r="AA134" s="13"/>
      <c r="AB134" s="13"/>
      <c r="AC134" s="13"/>
      <c r="AD134" s="13"/>
      <c r="AE134" s="13"/>
      <c r="AT134" s="259" t="s">
        <v>253</v>
      </c>
      <c r="AU134" s="259" t="s">
        <v>90</v>
      </c>
      <c r="AV134" s="13" t="s">
        <v>90</v>
      </c>
      <c r="AW134" s="13" t="s">
        <v>5</v>
      </c>
      <c r="AX134" s="13" t="s">
        <v>80</v>
      </c>
      <c r="AY134" s="259" t="s">
        <v>143</v>
      </c>
    </row>
    <row r="135" s="13" customFormat="1">
      <c r="A135" s="13"/>
      <c r="B135" s="249"/>
      <c r="C135" s="250"/>
      <c r="D135" s="237" t="s">
        <v>253</v>
      </c>
      <c r="E135" s="251" t="s">
        <v>1</v>
      </c>
      <c r="F135" s="252" t="s">
        <v>261</v>
      </c>
      <c r="G135" s="250"/>
      <c r="H135" s="253">
        <v>27</v>
      </c>
      <c r="I135" s="254"/>
      <c r="J135" s="254"/>
      <c r="K135" s="250"/>
      <c r="L135" s="250"/>
      <c r="M135" s="255"/>
      <c r="N135" s="256"/>
      <c r="O135" s="257"/>
      <c r="P135" s="257"/>
      <c r="Q135" s="257"/>
      <c r="R135" s="257"/>
      <c r="S135" s="257"/>
      <c r="T135" s="257"/>
      <c r="U135" s="257"/>
      <c r="V135" s="257"/>
      <c r="W135" s="257"/>
      <c r="X135" s="258"/>
      <c r="Y135" s="13"/>
      <c r="Z135" s="13"/>
      <c r="AA135" s="13"/>
      <c r="AB135" s="13"/>
      <c r="AC135" s="13"/>
      <c r="AD135" s="13"/>
      <c r="AE135" s="13"/>
      <c r="AT135" s="259" t="s">
        <v>253</v>
      </c>
      <c r="AU135" s="259" t="s">
        <v>90</v>
      </c>
      <c r="AV135" s="13" t="s">
        <v>90</v>
      </c>
      <c r="AW135" s="13" t="s">
        <v>5</v>
      </c>
      <c r="AX135" s="13" t="s">
        <v>80</v>
      </c>
      <c r="AY135" s="259" t="s">
        <v>143</v>
      </c>
    </row>
    <row r="136" s="14" customFormat="1">
      <c r="A136" s="14"/>
      <c r="B136" s="260"/>
      <c r="C136" s="261"/>
      <c r="D136" s="237" t="s">
        <v>253</v>
      </c>
      <c r="E136" s="262" t="s">
        <v>1</v>
      </c>
      <c r="F136" s="263" t="s">
        <v>262</v>
      </c>
      <c r="G136" s="261"/>
      <c r="H136" s="264">
        <v>113</v>
      </c>
      <c r="I136" s="265"/>
      <c r="J136" s="265"/>
      <c r="K136" s="261"/>
      <c r="L136" s="261"/>
      <c r="M136" s="266"/>
      <c r="N136" s="267"/>
      <c r="O136" s="268"/>
      <c r="P136" s="268"/>
      <c r="Q136" s="268"/>
      <c r="R136" s="268"/>
      <c r="S136" s="268"/>
      <c r="T136" s="268"/>
      <c r="U136" s="268"/>
      <c r="V136" s="268"/>
      <c r="W136" s="268"/>
      <c r="X136" s="269"/>
      <c r="Y136" s="14"/>
      <c r="Z136" s="14"/>
      <c r="AA136" s="14"/>
      <c r="AB136" s="14"/>
      <c r="AC136" s="14"/>
      <c r="AD136" s="14"/>
      <c r="AE136" s="14"/>
      <c r="AT136" s="270" t="s">
        <v>253</v>
      </c>
      <c r="AU136" s="270" t="s">
        <v>90</v>
      </c>
      <c r="AV136" s="14" t="s">
        <v>167</v>
      </c>
      <c r="AW136" s="14" t="s">
        <v>5</v>
      </c>
      <c r="AX136" s="14" t="s">
        <v>88</v>
      </c>
      <c r="AY136" s="270" t="s">
        <v>143</v>
      </c>
    </row>
    <row r="137" s="2" customFormat="1" ht="24.15" customHeight="1">
      <c r="A137" s="38"/>
      <c r="B137" s="39"/>
      <c r="C137" s="222" t="s">
        <v>162</v>
      </c>
      <c r="D137" s="222" t="s">
        <v>146</v>
      </c>
      <c r="E137" s="223" t="s">
        <v>263</v>
      </c>
      <c r="F137" s="224" t="s">
        <v>264</v>
      </c>
      <c r="G137" s="225" t="s">
        <v>249</v>
      </c>
      <c r="H137" s="226">
        <v>9</v>
      </c>
      <c r="I137" s="227"/>
      <c r="J137" s="227"/>
      <c r="K137" s="228">
        <f>ROUND(P137*H137,2)</f>
        <v>0</v>
      </c>
      <c r="L137" s="229"/>
      <c r="M137" s="44"/>
      <c r="N137" s="230" t="s">
        <v>1</v>
      </c>
      <c r="O137" s="231" t="s">
        <v>43</v>
      </c>
      <c r="P137" s="232">
        <f>I137+J137</f>
        <v>0</v>
      </c>
      <c r="Q137" s="232">
        <f>ROUND(I137*H137,2)</f>
        <v>0</v>
      </c>
      <c r="R137" s="232">
        <f>ROUND(J137*H137,2)</f>
        <v>0</v>
      </c>
      <c r="S137" s="91"/>
      <c r="T137" s="233">
        <f>S137*H137</f>
        <v>0</v>
      </c>
      <c r="U137" s="233">
        <v>0</v>
      </c>
      <c r="V137" s="233">
        <f>U137*H137</f>
        <v>0</v>
      </c>
      <c r="W137" s="233">
        <v>0.57999999999999996</v>
      </c>
      <c r="X137" s="234">
        <f>W137*H137</f>
        <v>5.2199999999999998</v>
      </c>
      <c r="Y137" s="38"/>
      <c r="Z137" s="38"/>
      <c r="AA137" s="38"/>
      <c r="AB137" s="38"/>
      <c r="AC137" s="38"/>
      <c r="AD137" s="38"/>
      <c r="AE137" s="38"/>
      <c r="AR137" s="235" t="s">
        <v>167</v>
      </c>
      <c r="AT137" s="235" t="s">
        <v>146</v>
      </c>
      <c r="AU137" s="235" t="s">
        <v>90</v>
      </c>
      <c r="AY137" s="17" t="s">
        <v>143</v>
      </c>
      <c r="BE137" s="236">
        <f>IF(O137="základní",K137,0)</f>
        <v>0</v>
      </c>
      <c r="BF137" s="236">
        <f>IF(O137="snížená",K137,0)</f>
        <v>0</v>
      </c>
      <c r="BG137" s="236">
        <f>IF(O137="zákl. přenesená",K137,0)</f>
        <v>0</v>
      </c>
      <c r="BH137" s="236">
        <f>IF(O137="sníž. přenesená",K137,0)</f>
        <v>0</v>
      </c>
      <c r="BI137" s="236">
        <f>IF(O137="nulová",K137,0)</f>
        <v>0</v>
      </c>
      <c r="BJ137" s="17" t="s">
        <v>88</v>
      </c>
      <c r="BK137" s="236">
        <f>ROUND(P137*H137,2)</f>
        <v>0</v>
      </c>
      <c r="BL137" s="17" t="s">
        <v>167</v>
      </c>
      <c r="BM137" s="235" t="s">
        <v>265</v>
      </c>
    </row>
    <row r="138" s="2" customFormat="1">
      <c r="A138" s="38"/>
      <c r="B138" s="39"/>
      <c r="C138" s="40"/>
      <c r="D138" s="237" t="s">
        <v>152</v>
      </c>
      <c r="E138" s="40"/>
      <c r="F138" s="238" t="s">
        <v>266</v>
      </c>
      <c r="G138" s="40"/>
      <c r="H138" s="40"/>
      <c r="I138" s="239"/>
      <c r="J138" s="239"/>
      <c r="K138" s="40"/>
      <c r="L138" s="40"/>
      <c r="M138" s="44"/>
      <c r="N138" s="240"/>
      <c r="O138" s="241"/>
      <c r="P138" s="91"/>
      <c r="Q138" s="91"/>
      <c r="R138" s="91"/>
      <c r="S138" s="91"/>
      <c r="T138" s="91"/>
      <c r="U138" s="91"/>
      <c r="V138" s="91"/>
      <c r="W138" s="91"/>
      <c r="X138" s="92"/>
      <c r="Y138" s="38"/>
      <c r="Z138" s="38"/>
      <c r="AA138" s="38"/>
      <c r="AB138" s="38"/>
      <c r="AC138" s="38"/>
      <c r="AD138" s="38"/>
      <c r="AE138" s="38"/>
      <c r="AT138" s="17" t="s">
        <v>152</v>
      </c>
      <c r="AU138" s="17" t="s">
        <v>90</v>
      </c>
    </row>
    <row r="139" s="2" customFormat="1">
      <c r="A139" s="38"/>
      <c r="B139" s="39"/>
      <c r="C139" s="40"/>
      <c r="D139" s="242" t="s">
        <v>153</v>
      </c>
      <c r="E139" s="40"/>
      <c r="F139" s="243" t="s">
        <v>267</v>
      </c>
      <c r="G139" s="40"/>
      <c r="H139" s="40"/>
      <c r="I139" s="239"/>
      <c r="J139" s="239"/>
      <c r="K139" s="40"/>
      <c r="L139" s="40"/>
      <c r="M139" s="44"/>
      <c r="N139" s="240"/>
      <c r="O139" s="241"/>
      <c r="P139" s="91"/>
      <c r="Q139" s="91"/>
      <c r="R139" s="91"/>
      <c r="S139" s="91"/>
      <c r="T139" s="91"/>
      <c r="U139" s="91"/>
      <c r="V139" s="91"/>
      <c r="W139" s="91"/>
      <c r="X139" s="92"/>
      <c r="Y139" s="38"/>
      <c r="Z139" s="38"/>
      <c r="AA139" s="38"/>
      <c r="AB139" s="38"/>
      <c r="AC139" s="38"/>
      <c r="AD139" s="38"/>
      <c r="AE139" s="38"/>
      <c r="AT139" s="17" t="s">
        <v>153</v>
      </c>
      <c r="AU139" s="17" t="s">
        <v>90</v>
      </c>
    </row>
    <row r="140" s="13" customFormat="1">
      <c r="A140" s="13"/>
      <c r="B140" s="249"/>
      <c r="C140" s="250"/>
      <c r="D140" s="237" t="s">
        <v>253</v>
      </c>
      <c r="E140" s="251" t="s">
        <v>1</v>
      </c>
      <c r="F140" s="252" t="s">
        <v>268</v>
      </c>
      <c r="G140" s="250"/>
      <c r="H140" s="253">
        <v>9</v>
      </c>
      <c r="I140" s="254"/>
      <c r="J140" s="254"/>
      <c r="K140" s="250"/>
      <c r="L140" s="250"/>
      <c r="M140" s="255"/>
      <c r="N140" s="256"/>
      <c r="O140" s="257"/>
      <c r="P140" s="257"/>
      <c r="Q140" s="257"/>
      <c r="R140" s="257"/>
      <c r="S140" s="257"/>
      <c r="T140" s="257"/>
      <c r="U140" s="257"/>
      <c r="V140" s="257"/>
      <c r="W140" s="257"/>
      <c r="X140" s="258"/>
      <c r="Y140" s="13"/>
      <c r="Z140" s="13"/>
      <c r="AA140" s="13"/>
      <c r="AB140" s="13"/>
      <c r="AC140" s="13"/>
      <c r="AD140" s="13"/>
      <c r="AE140" s="13"/>
      <c r="AT140" s="259" t="s">
        <v>253</v>
      </c>
      <c r="AU140" s="259" t="s">
        <v>90</v>
      </c>
      <c r="AV140" s="13" t="s">
        <v>90</v>
      </c>
      <c r="AW140" s="13" t="s">
        <v>5</v>
      </c>
      <c r="AX140" s="13" t="s">
        <v>88</v>
      </c>
      <c r="AY140" s="259" t="s">
        <v>143</v>
      </c>
    </row>
    <row r="141" s="2" customFormat="1" ht="16.5" customHeight="1">
      <c r="A141" s="38"/>
      <c r="B141" s="39"/>
      <c r="C141" s="222" t="s">
        <v>167</v>
      </c>
      <c r="D141" s="222" t="s">
        <v>146</v>
      </c>
      <c r="E141" s="223" t="s">
        <v>269</v>
      </c>
      <c r="F141" s="224" t="s">
        <v>270</v>
      </c>
      <c r="G141" s="225" t="s">
        <v>249</v>
      </c>
      <c r="H141" s="226">
        <v>351.45999999999998</v>
      </c>
      <c r="I141" s="227"/>
      <c r="J141" s="227"/>
      <c r="K141" s="228">
        <f>ROUND(P141*H141,2)</f>
        <v>0</v>
      </c>
      <c r="L141" s="229"/>
      <c r="M141" s="44"/>
      <c r="N141" s="230" t="s">
        <v>1</v>
      </c>
      <c r="O141" s="231" t="s">
        <v>43</v>
      </c>
      <c r="P141" s="232">
        <f>I141+J141</f>
        <v>0</v>
      </c>
      <c r="Q141" s="232">
        <f>ROUND(I141*H141,2)</f>
        <v>0</v>
      </c>
      <c r="R141" s="232">
        <f>ROUND(J141*H141,2)</f>
        <v>0</v>
      </c>
      <c r="S141" s="91"/>
      <c r="T141" s="233">
        <f>S141*H141</f>
        <v>0</v>
      </c>
      <c r="U141" s="233">
        <v>0</v>
      </c>
      <c r="V141" s="233">
        <f>U141*H141</f>
        <v>0</v>
      </c>
      <c r="W141" s="233">
        <v>0.098000000000000004</v>
      </c>
      <c r="X141" s="234">
        <f>W141*H141</f>
        <v>34.443080000000002</v>
      </c>
      <c r="Y141" s="38"/>
      <c r="Z141" s="38"/>
      <c r="AA141" s="38"/>
      <c r="AB141" s="38"/>
      <c r="AC141" s="38"/>
      <c r="AD141" s="38"/>
      <c r="AE141" s="38"/>
      <c r="AR141" s="235" t="s">
        <v>167</v>
      </c>
      <c r="AT141" s="235" t="s">
        <v>146</v>
      </c>
      <c r="AU141" s="235" t="s">
        <v>90</v>
      </c>
      <c r="AY141" s="17" t="s">
        <v>143</v>
      </c>
      <c r="BE141" s="236">
        <f>IF(O141="základní",K141,0)</f>
        <v>0</v>
      </c>
      <c r="BF141" s="236">
        <f>IF(O141="snížená",K141,0)</f>
        <v>0</v>
      </c>
      <c r="BG141" s="236">
        <f>IF(O141="zákl. přenesená",K141,0)</f>
        <v>0</v>
      </c>
      <c r="BH141" s="236">
        <f>IF(O141="sníž. přenesená",K141,0)</f>
        <v>0</v>
      </c>
      <c r="BI141" s="236">
        <f>IF(O141="nulová",K141,0)</f>
        <v>0</v>
      </c>
      <c r="BJ141" s="17" t="s">
        <v>88</v>
      </c>
      <c r="BK141" s="236">
        <f>ROUND(P141*H141,2)</f>
        <v>0</v>
      </c>
      <c r="BL141" s="17" t="s">
        <v>167</v>
      </c>
      <c r="BM141" s="235" t="s">
        <v>271</v>
      </c>
    </row>
    <row r="142" s="2" customFormat="1">
      <c r="A142" s="38"/>
      <c r="B142" s="39"/>
      <c r="C142" s="40"/>
      <c r="D142" s="237" t="s">
        <v>152</v>
      </c>
      <c r="E142" s="40"/>
      <c r="F142" s="238" t="s">
        <v>272</v>
      </c>
      <c r="G142" s="40"/>
      <c r="H142" s="40"/>
      <c r="I142" s="239"/>
      <c r="J142" s="239"/>
      <c r="K142" s="40"/>
      <c r="L142" s="40"/>
      <c r="M142" s="44"/>
      <c r="N142" s="240"/>
      <c r="O142" s="241"/>
      <c r="P142" s="91"/>
      <c r="Q142" s="91"/>
      <c r="R142" s="91"/>
      <c r="S142" s="91"/>
      <c r="T142" s="91"/>
      <c r="U142" s="91"/>
      <c r="V142" s="91"/>
      <c r="W142" s="91"/>
      <c r="X142" s="92"/>
      <c r="Y142" s="38"/>
      <c r="Z142" s="38"/>
      <c r="AA142" s="38"/>
      <c r="AB142" s="38"/>
      <c r="AC142" s="38"/>
      <c r="AD142" s="38"/>
      <c r="AE142" s="38"/>
      <c r="AT142" s="17" t="s">
        <v>152</v>
      </c>
      <c r="AU142" s="17" t="s">
        <v>90</v>
      </c>
    </row>
    <row r="143" s="2" customFormat="1">
      <c r="A143" s="38"/>
      <c r="B143" s="39"/>
      <c r="C143" s="40"/>
      <c r="D143" s="242" t="s">
        <v>153</v>
      </c>
      <c r="E143" s="40"/>
      <c r="F143" s="243" t="s">
        <v>273</v>
      </c>
      <c r="G143" s="40"/>
      <c r="H143" s="40"/>
      <c r="I143" s="239"/>
      <c r="J143" s="239"/>
      <c r="K143" s="40"/>
      <c r="L143" s="40"/>
      <c r="M143" s="44"/>
      <c r="N143" s="240"/>
      <c r="O143" s="241"/>
      <c r="P143" s="91"/>
      <c r="Q143" s="91"/>
      <c r="R143" s="91"/>
      <c r="S143" s="91"/>
      <c r="T143" s="91"/>
      <c r="U143" s="91"/>
      <c r="V143" s="91"/>
      <c r="W143" s="91"/>
      <c r="X143" s="92"/>
      <c r="Y143" s="38"/>
      <c r="Z143" s="38"/>
      <c r="AA143" s="38"/>
      <c r="AB143" s="38"/>
      <c r="AC143" s="38"/>
      <c r="AD143" s="38"/>
      <c r="AE143" s="38"/>
      <c r="AT143" s="17" t="s">
        <v>153</v>
      </c>
      <c r="AU143" s="17" t="s">
        <v>90</v>
      </c>
    </row>
    <row r="144" s="13" customFormat="1">
      <c r="A144" s="13"/>
      <c r="B144" s="249"/>
      <c r="C144" s="250"/>
      <c r="D144" s="237" t="s">
        <v>253</v>
      </c>
      <c r="E144" s="251" t="s">
        <v>1</v>
      </c>
      <c r="F144" s="252" t="s">
        <v>274</v>
      </c>
      <c r="G144" s="250"/>
      <c r="H144" s="253">
        <v>152.56</v>
      </c>
      <c r="I144" s="254"/>
      <c r="J144" s="254"/>
      <c r="K144" s="250"/>
      <c r="L144" s="250"/>
      <c r="M144" s="255"/>
      <c r="N144" s="256"/>
      <c r="O144" s="257"/>
      <c r="P144" s="257"/>
      <c r="Q144" s="257"/>
      <c r="R144" s="257"/>
      <c r="S144" s="257"/>
      <c r="T144" s="257"/>
      <c r="U144" s="257"/>
      <c r="V144" s="257"/>
      <c r="W144" s="257"/>
      <c r="X144" s="258"/>
      <c r="Y144" s="13"/>
      <c r="Z144" s="13"/>
      <c r="AA144" s="13"/>
      <c r="AB144" s="13"/>
      <c r="AC144" s="13"/>
      <c r="AD144" s="13"/>
      <c r="AE144" s="13"/>
      <c r="AT144" s="259" t="s">
        <v>253</v>
      </c>
      <c r="AU144" s="259" t="s">
        <v>90</v>
      </c>
      <c r="AV144" s="13" t="s">
        <v>90</v>
      </c>
      <c r="AW144" s="13" t="s">
        <v>5</v>
      </c>
      <c r="AX144" s="13" t="s">
        <v>80</v>
      </c>
      <c r="AY144" s="259" t="s">
        <v>143</v>
      </c>
    </row>
    <row r="145" s="13" customFormat="1">
      <c r="A145" s="13"/>
      <c r="B145" s="249"/>
      <c r="C145" s="250"/>
      <c r="D145" s="237" t="s">
        <v>253</v>
      </c>
      <c r="E145" s="251" t="s">
        <v>1</v>
      </c>
      <c r="F145" s="252" t="s">
        <v>275</v>
      </c>
      <c r="G145" s="250"/>
      <c r="H145" s="253">
        <v>198.90000000000001</v>
      </c>
      <c r="I145" s="254"/>
      <c r="J145" s="254"/>
      <c r="K145" s="250"/>
      <c r="L145" s="250"/>
      <c r="M145" s="255"/>
      <c r="N145" s="256"/>
      <c r="O145" s="257"/>
      <c r="P145" s="257"/>
      <c r="Q145" s="257"/>
      <c r="R145" s="257"/>
      <c r="S145" s="257"/>
      <c r="T145" s="257"/>
      <c r="U145" s="257"/>
      <c r="V145" s="257"/>
      <c r="W145" s="257"/>
      <c r="X145" s="258"/>
      <c r="Y145" s="13"/>
      <c r="Z145" s="13"/>
      <c r="AA145" s="13"/>
      <c r="AB145" s="13"/>
      <c r="AC145" s="13"/>
      <c r="AD145" s="13"/>
      <c r="AE145" s="13"/>
      <c r="AT145" s="259" t="s">
        <v>253</v>
      </c>
      <c r="AU145" s="259" t="s">
        <v>90</v>
      </c>
      <c r="AV145" s="13" t="s">
        <v>90</v>
      </c>
      <c r="AW145" s="13" t="s">
        <v>5</v>
      </c>
      <c r="AX145" s="13" t="s">
        <v>80</v>
      </c>
      <c r="AY145" s="259" t="s">
        <v>143</v>
      </c>
    </row>
    <row r="146" s="14" customFormat="1">
      <c r="A146" s="14"/>
      <c r="B146" s="260"/>
      <c r="C146" s="261"/>
      <c r="D146" s="237" t="s">
        <v>253</v>
      </c>
      <c r="E146" s="262" t="s">
        <v>1</v>
      </c>
      <c r="F146" s="263" t="s">
        <v>262</v>
      </c>
      <c r="G146" s="261"/>
      <c r="H146" s="264">
        <v>351.45999999999998</v>
      </c>
      <c r="I146" s="265"/>
      <c r="J146" s="265"/>
      <c r="K146" s="261"/>
      <c r="L146" s="261"/>
      <c r="M146" s="266"/>
      <c r="N146" s="267"/>
      <c r="O146" s="268"/>
      <c r="P146" s="268"/>
      <c r="Q146" s="268"/>
      <c r="R146" s="268"/>
      <c r="S146" s="268"/>
      <c r="T146" s="268"/>
      <c r="U146" s="268"/>
      <c r="V146" s="268"/>
      <c r="W146" s="268"/>
      <c r="X146" s="269"/>
      <c r="Y146" s="14"/>
      <c r="Z146" s="14"/>
      <c r="AA146" s="14"/>
      <c r="AB146" s="14"/>
      <c r="AC146" s="14"/>
      <c r="AD146" s="14"/>
      <c r="AE146" s="14"/>
      <c r="AT146" s="270" t="s">
        <v>253</v>
      </c>
      <c r="AU146" s="270" t="s">
        <v>90</v>
      </c>
      <c r="AV146" s="14" t="s">
        <v>167</v>
      </c>
      <c r="AW146" s="14" t="s">
        <v>5</v>
      </c>
      <c r="AX146" s="14" t="s">
        <v>88</v>
      </c>
      <c r="AY146" s="270" t="s">
        <v>143</v>
      </c>
    </row>
    <row r="147" s="2" customFormat="1" ht="24.15" customHeight="1">
      <c r="A147" s="38"/>
      <c r="B147" s="39"/>
      <c r="C147" s="222" t="s">
        <v>142</v>
      </c>
      <c r="D147" s="222" t="s">
        <v>146</v>
      </c>
      <c r="E147" s="223" t="s">
        <v>276</v>
      </c>
      <c r="F147" s="224" t="s">
        <v>277</v>
      </c>
      <c r="G147" s="225" t="s">
        <v>249</v>
      </c>
      <c r="H147" s="226">
        <v>113</v>
      </c>
      <c r="I147" s="227"/>
      <c r="J147" s="227"/>
      <c r="K147" s="228">
        <f>ROUND(P147*H147,2)</f>
        <v>0</v>
      </c>
      <c r="L147" s="229"/>
      <c r="M147" s="44"/>
      <c r="N147" s="230" t="s">
        <v>1</v>
      </c>
      <c r="O147" s="231" t="s">
        <v>43</v>
      </c>
      <c r="P147" s="232">
        <f>I147+J147</f>
        <v>0</v>
      </c>
      <c r="Q147" s="232">
        <f>ROUND(I147*H147,2)</f>
        <v>0</v>
      </c>
      <c r="R147" s="232">
        <f>ROUND(J147*H147,2)</f>
        <v>0</v>
      </c>
      <c r="S147" s="91"/>
      <c r="T147" s="233">
        <f>S147*H147</f>
        <v>0</v>
      </c>
      <c r="U147" s="233">
        <v>0</v>
      </c>
      <c r="V147" s="233">
        <f>U147*H147</f>
        <v>0</v>
      </c>
      <c r="W147" s="233">
        <v>0.22</v>
      </c>
      <c r="X147" s="234">
        <f>W147*H147</f>
        <v>24.859999999999999</v>
      </c>
      <c r="Y147" s="38"/>
      <c r="Z147" s="38"/>
      <c r="AA147" s="38"/>
      <c r="AB147" s="38"/>
      <c r="AC147" s="38"/>
      <c r="AD147" s="38"/>
      <c r="AE147" s="38"/>
      <c r="AR147" s="235" t="s">
        <v>167</v>
      </c>
      <c r="AT147" s="235" t="s">
        <v>146</v>
      </c>
      <c r="AU147" s="235" t="s">
        <v>90</v>
      </c>
      <c r="AY147" s="17" t="s">
        <v>143</v>
      </c>
      <c r="BE147" s="236">
        <f>IF(O147="základní",K147,0)</f>
        <v>0</v>
      </c>
      <c r="BF147" s="236">
        <f>IF(O147="snížená",K147,0)</f>
        <v>0</v>
      </c>
      <c r="BG147" s="236">
        <f>IF(O147="zákl. přenesená",K147,0)</f>
        <v>0</v>
      </c>
      <c r="BH147" s="236">
        <f>IF(O147="sníž. přenesená",K147,0)</f>
        <v>0</v>
      </c>
      <c r="BI147" s="236">
        <f>IF(O147="nulová",K147,0)</f>
        <v>0</v>
      </c>
      <c r="BJ147" s="17" t="s">
        <v>88</v>
      </c>
      <c r="BK147" s="236">
        <f>ROUND(P147*H147,2)</f>
        <v>0</v>
      </c>
      <c r="BL147" s="17" t="s">
        <v>167</v>
      </c>
      <c r="BM147" s="235" t="s">
        <v>278</v>
      </c>
    </row>
    <row r="148" s="2" customFormat="1">
      <c r="A148" s="38"/>
      <c r="B148" s="39"/>
      <c r="C148" s="40"/>
      <c r="D148" s="237" t="s">
        <v>152</v>
      </c>
      <c r="E148" s="40"/>
      <c r="F148" s="238" t="s">
        <v>279</v>
      </c>
      <c r="G148" s="40"/>
      <c r="H148" s="40"/>
      <c r="I148" s="239"/>
      <c r="J148" s="239"/>
      <c r="K148" s="40"/>
      <c r="L148" s="40"/>
      <c r="M148" s="44"/>
      <c r="N148" s="240"/>
      <c r="O148" s="241"/>
      <c r="P148" s="91"/>
      <c r="Q148" s="91"/>
      <c r="R148" s="91"/>
      <c r="S148" s="91"/>
      <c r="T148" s="91"/>
      <c r="U148" s="91"/>
      <c r="V148" s="91"/>
      <c r="W148" s="91"/>
      <c r="X148" s="92"/>
      <c r="Y148" s="38"/>
      <c r="Z148" s="38"/>
      <c r="AA148" s="38"/>
      <c r="AB148" s="38"/>
      <c r="AC148" s="38"/>
      <c r="AD148" s="38"/>
      <c r="AE148" s="38"/>
      <c r="AT148" s="17" t="s">
        <v>152</v>
      </c>
      <c r="AU148" s="17" t="s">
        <v>90</v>
      </c>
    </row>
    <row r="149" s="2" customFormat="1">
      <c r="A149" s="38"/>
      <c r="B149" s="39"/>
      <c r="C149" s="40"/>
      <c r="D149" s="242" t="s">
        <v>153</v>
      </c>
      <c r="E149" s="40"/>
      <c r="F149" s="243" t="s">
        <v>280</v>
      </c>
      <c r="G149" s="40"/>
      <c r="H149" s="40"/>
      <c r="I149" s="239"/>
      <c r="J149" s="239"/>
      <c r="K149" s="40"/>
      <c r="L149" s="40"/>
      <c r="M149" s="44"/>
      <c r="N149" s="240"/>
      <c r="O149" s="241"/>
      <c r="P149" s="91"/>
      <c r="Q149" s="91"/>
      <c r="R149" s="91"/>
      <c r="S149" s="91"/>
      <c r="T149" s="91"/>
      <c r="U149" s="91"/>
      <c r="V149" s="91"/>
      <c r="W149" s="91"/>
      <c r="X149" s="92"/>
      <c r="Y149" s="38"/>
      <c r="Z149" s="38"/>
      <c r="AA149" s="38"/>
      <c r="AB149" s="38"/>
      <c r="AC149" s="38"/>
      <c r="AD149" s="38"/>
      <c r="AE149" s="38"/>
      <c r="AT149" s="17" t="s">
        <v>153</v>
      </c>
      <c r="AU149" s="17" t="s">
        <v>90</v>
      </c>
    </row>
    <row r="150" s="13" customFormat="1">
      <c r="A150" s="13"/>
      <c r="B150" s="249"/>
      <c r="C150" s="250"/>
      <c r="D150" s="237" t="s">
        <v>253</v>
      </c>
      <c r="E150" s="251" t="s">
        <v>1</v>
      </c>
      <c r="F150" s="252" t="s">
        <v>260</v>
      </c>
      <c r="G150" s="250"/>
      <c r="H150" s="253">
        <v>86</v>
      </c>
      <c r="I150" s="254"/>
      <c r="J150" s="254"/>
      <c r="K150" s="250"/>
      <c r="L150" s="250"/>
      <c r="M150" s="255"/>
      <c r="N150" s="256"/>
      <c r="O150" s="257"/>
      <c r="P150" s="257"/>
      <c r="Q150" s="257"/>
      <c r="R150" s="257"/>
      <c r="S150" s="257"/>
      <c r="T150" s="257"/>
      <c r="U150" s="257"/>
      <c r="V150" s="257"/>
      <c r="W150" s="257"/>
      <c r="X150" s="258"/>
      <c r="Y150" s="13"/>
      <c r="Z150" s="13"/>
      <c r="AA150" s="13"/>
      <c r="AB150" s="13"/>
      <c r="AC150" s="13"/>
      <c r="AD150" s="13"/>
      <c r="AE150" s="13"/>
      <c r="AT150" s="259" t="s">
        <v>253</v>
      </c>
      <c r="AU150" s="259" t="s">
        <v>90</v>
      </c>
      <c r="AV150" s="13" t="s">
        <v>90</v>
      </c>
      <c r="AW150" s="13" t="s">
        <v>5</v>
      </c>
      <c r="AX150" s="13" t="s">
        <v>80</v>
      </c>
      <c r="AY150" s="259" t="s">
        <v>143</v>
      </c>
    </row>
    <row r="151" s="13" customFormat="1">
      <c r="A151" s="13"/>
      <c r="B151" s="249"/>
      <c r="C151" s="250"/>
      <c r="D151" s="237" t="s">
        <v>253</v>
      </c>
      <c r="E151" s="251" t="s">
        <v>1</v>
      </c>
      <c r="F151" s="252" t="s">
        <v>261</v>
      </c>
      <c r="G151" s="250"/>
      <c r="H151" s="253">
        <v>27</v>
      </c>
      <c r="I151" s="254"/>
      <c r="J151" s="254"/>
      <c r="K151" s="250"/>
      <c r="L151" s="250"/>
      <c r="M151" s="255"/>
      <c r="N151" s="256"/>
      <c r="O151" s="257"/>
      <c r="P151" s="257"/>
      <c r="Q151" s="257"/>
      <c r="R151" s="257"/>
      <c r="S151" s="257"/>
      <c r="T151" s="257"/>
      <c r="U151" s="257"/>
      <c r="V151" s="257"/>
      <c r="W151" s="257"/>
      <c r="X151" s="258"/>
      <c r="Y151" s="13"/>
      <c r="Z151" s="13"/>
      <c r="AA151" s="13"/>
      <c r="AB151" s="13"/>
      <c r="AC151" s="13"/>
      <c r="AD151" s="13"/>
      <c r="AE151" s="13"/>
      <c r="AT151" s="259" t="s">
        <v>253</v>
      </c>
      <c r="AU151" s="259" t="s">
        <v>90</v>
      </c>
      <c r="AV151" s="13" t="s">
        <v>90</v>
      </c>
      <c r="AW151" s="13" t="s">
        <v>5</v>
      </c>
      <c r="AX151" s="13" t="s">
        <v>80</v>
      </c>
      <c r="AY151" s="259" t="s">
        <v>143</v>
      </c>
    </row>
    <row r="152" s="14" customFormat="1">
      <c r="A152" s="14"/>
      <c r="B152" s="260"/>
      <c r="C152" s="261"/>
      <c r="D152" s="237" t="s">
        <v>253</v>
      </c>
      <c r="E152" s="262" t="s">
        <v>1</v>
      </c>
      <c r="F152" s="263" t="s">
        <v>262</v>
      </c>
      <c r="G152" s="261"/>
      <c r="H152" s="264">
        <v>113</v>
      </c>
      <c r="I152" s="265"/>
      <c r="J152" s="265"/>
      <c r="K152" s="261"/>
      <c r="L152" s="261"/>
      <c r="M152" s="266"/>
      <c r="N152" s="267"/>
      <c r="O152" s="268"/>
      <c r="P152" s="268"/>
      <c r="Q152" s="268"/>
      <c r="R152" s="268"/>
      <c r="S152" s="268"/>
      <c r="T152" s="268"/>
      <c r="U152" s="268"/>
      <c r="V152" s="268"/>
      <c r="W152" s="268"/>
      <c r="X152" s="269"/>
      <c r="Y152" s="14"/>
      <c r="Z152" s="14"/>
      <c r="AA152" s="14"/>
      <c r="AB152" s="14"/>
      <c r="AC152" s="14"/>
      <c r="AD152" s="14"/>
      <c r="AE152" s="14"/>
      <c r="AT152" s="270" t="s">
        <v>253</v>
      </c>
      <c r="AU152" s="270" t="s">
        <v>90</v>
      </c>
      <c r="AV152" s="14" t="s">
        <v>167</v>
      </c>
      <c r="AW152" s="14" t="s">
        <v>5</v>
      </c>
      <c r="AX152" s="14" t="s">
        <v>88</v>
      </c>
      <c r="AY152" s="270" t="s">
        <v>143</v>
      </c>
    </row>
    <row r="153" s="2" customFormat="1" ht="24.15" customHeight="1">
      <c r="A153" s="38"/>
      <c r="B153" s="39"/>
      <c r="C153" s="222" t="s">
        <v>176</v>
      </c>
      <c r="D153" s="222" t="s">
        <v>146</v>
      </c>
      <c r="E153" s="223" t="s">
        <v>281</v>
      </c>
      <c r="F153" s="224" t="s">
        <v>282</v>
      </c>
      <c r="G153" s="225" t="s">
        <v>249</v>
      </c>
      <c r="H153" s="226">
        <v>11.4</v>
      </c>
      <c r="I153" s="227"/>
      <c r="J153" s="227"/>
      <c r="K153" s="228">
        <f>ROUND(P153*H153,2)</f>
        <v>0</v>
      </c>
      <c r="L153" s="229"/>
      <c r="M153" s="44"/>
      <c r="N153" s="230" t="s">
        <v>1</v>
      </c>
      <c r="O153" s="231" t="s">
        <v>43</v>
      </c>
      <c r="P153" s="232">
        <f>I153+J153</f>
        <v>0</v>
      </c>
      <c r="Q153" s="232">
        <f>ROUND(I153*H153,2)</f>
        <v>0</v>
      </c>
      <c r="R153" s="232">
        <f>ROUND(J153*H153,2)</f>
        <v>0</v>
      </c>
      <c r="S153" s="91"/>
      <c r="T153" s="233">
        <f>S153*H153</f>
        <v>0</v>
      </c>
      <c r="U153" s="233">
        <v>0</v>
      </c>
      <c r="V153" s="233">
        <f>U153*H153</f>
        <v>0</v>
      </c>
      <c r="W153" s="233">
        <v>0.17000000000000001</v>
      </c>
      <c r="X153" s="234">
        <f>W153*H153</f>
        <v>1.9380000000000002</v>
      </c>
      <c r="Y153" s="38"/>
      <c r="Z153" s="38"/>
      <c r="AA153" s="38"/>
      <c r="AB153" s="38"/>
      <c r="AC153" s="38"/>
      <c r="AD153" s="38"/>
      <c r="AE153" s="38"/>
      <c r="AR153" s="235" t="s">
        <v>167</v>
      </c>
      <c r="AT153" s="235" t="s">
        <v>146</v>
      </c>
      <c r="AU153" s="235" t="s">
        <v>90</v>
      </c>
      <c r="AY153" s="17" t="s">
        <v>143</v>
      </c>
      <c r="BE153" s="236">
        <f>IF(O153="základní",K153,0)</f>
        <v>0</v>
      </c>
      <c r="BF153" s="236">
        <f>IF(O153="snížená",K153,0)</f>
        <v>0</v>
      </c>
      <c r="BG153" s="236">
        <f>IF(O153="zákl. přenesená",K153,0)</f>
        <v>0</v>
      </c>
      <c r="BH153" s="236">
        <f>IF(O153="sníž. přenesená",K153,0)</f>
        <v>0</v>
      </c>
      <c r="BI153" s="236">
        <f>IF(O153="nulová",K153,0)</f>
        <v>0</v>
      </c>
      <c r="BJ153" s="17" t="s">
        <v>88</v>
      </c>
      <c r="BK153" s="236">
        <f>ROUND(P153*H153,2)</f>
        <v>0</v>
      </c>
      <c r="BL153" s="17" t="s">
        <v>167</v>
      </c>
      <c r="BM153" s="235" t="s">
        <v>283</v>
      </c>
    </row>
    <row r="154" s="2" customFormat="1">
      <c r="A154" s="38"/>
      <c r="B154" s="39"/>
      <c r="C154" s="40"/>
      <c r="D154" s="237" t="s">
        <v>152</v>
      </c>
      <c r="E154" s="40"/>
      <c r="F154" s="238" t="s">
        <v>284</v>
      </c>
      <c r="G154" s="40"/>
      <c r="H154" s="40"/>
      <c r="I154" s="239"/>
      <c r="J154" s="239"/>
      <c r="K154" s="40"/>
      <c r="L154" s="40"/>
      <c r="M154" s="44"/>
      <c r="N154" s="240"/>
      <c r="O154" s="241"/>
      <c r="P154" s="91"/>
      <c r="Q154" s="91"/>
      <c r="R154" s="91"/>
      <c r="S154" s="91"/>
      <c r="T154" s="91"/>
      <c r="U154" s="91"/>
      <c r="V154" s="91"/>
      <c r="W154" s="91"/>
      <c r="X154" s="92"/>
      <c r="Y154" s="38"/>
      <c r="Z154" s="38"/>
      <c r="AA154" s="38"/>
      <c r="AB154" s="38"/>
      <c r="AC154" s="38"/>
      <c r="AD154" s="38"/>
      <c r="AE154" s="38"/>
      <c r="AT154" s="17" t="s">
        <v>152</v>
      </c>
      <c r="AU154" s="17" t="s">
        <v>90</v>
      </c>
    </row>
    <row r="155" s="2" customFormat="1">
      <c r="A155" s="38"/>
      <c r="B155" s="39"/>
      <c r="C155" s="40"/>
      <c r="D155" s="242" t="s">
        <v>153</v>
      </c>
      <c r="E155" s="40"/>
      <c r="F155" s="243" t="s">
        <v>285</v>
      </c>
      <c r="G155" s="40"/>
      <c r="H155" s="40"/>
      <c r="I155" s="239"/>
      <c r="J155" s="239"/>
      <c r="K155" s="40"/>
      <c r="L155" s="40"/>
      <c r="M155" s="44"/>
      <c r="N155" s="240"/>
      <c r="O155" s="241"/>
      <c r="P155" s="91"/>
      <c r="Q155" s="91"/>
      <c r="R155" s="91"/>
      <c r="S155" s="91"/>
      <c r="T155" s="91"/>
      <c r="U155" s="91"/>
      <c r="V155" s="91"/>
      <c r="W155" s="91"/>
      <c r="X155" s="92"/>
      <c r="Y155" s="38"/>
      <c r="Z155" s="38"/>
      <c r="AA155" s="38"/>
      <c r="AB155" s="38"/>
      <c r="AC155" s="38"/>
      <c r="AD155" s="38"/>
      <c r="AE155" s="38"/>
      <c r="AT155" s="17" t="s">
        <v>153</v>
      </c>
      <c r="AU155" s="17" t="s">
        <v>90</v>
      </c>
    </row>
    <row r="156" s="13" customFormat="1">
      <c r="A156" s="13"/>
      <c r="B156" s="249"/>
      <c r="C156" s="250"/>
      <c r="D156" s="237" t="s">
        <v>253</v>
      </c>
      <c r="E156" s="251" t="s">
        <v>1</v>
      </c>
      <c r="F156" s="252" t="s">
        <v>286</v>
      </c>
      <c r="G156" s="250"/>
      <c r="H156" s="253">
        <v>11.4</v>
      </c>
      <c r="I156" s="254"/>
      <c r="J156" s="254"/>
      <c r="K156" s="250"/>
      <c r="L156" s="250"/>
      <c r="M156" s="255"/>
      <c r="N156" s="256"/>
      <c r="O156" s="257"/>
      <c r="P156" s="257"/>
      <c r="Q156" s="257"/>
      <c r="R156" s="257"/>
      <c r="S156" s="257"/>
      <c r="T156" s="257"/>
      <c r="U156" s="257"/>
      <c r="V156" s="257"/>
      <c r="W156" s="257"/>
      <c r="X156" s="258"/>
      <c r="Y156" s="13"/>
      <c r="Z156" s="13"/>
      <c r="AA156" s="13"/>
      <c r="AB156" s="13"/>
      <c r="AC156" s="13"/>
      <c r="AD156" s="13"/>
      <c r="AE156" s="13"/>
      <c r="AT156" s="259" t="s">
        <v>253</v>
      </c>
      <c r="AU156" s="259" t="s">
        <v>90</v>
      </c>
      <c r="AV156" s="13" t="s">
        <v>90</v>
      </c>
      <c r="AW156" s="13" t="s">
        <v>5</v>
      </c>
      <c r="AX156" s="13" t="s">
        <v>88</v>
      </c>
      <c r="AY156" s="259" t="s">
        <v>143</v>
      </c>
    </row>
    <row r="157" s="2" customFormat="1" ht="24.15" customHeight="1">
      <c r="A157" s="38"/>
      <c r="B157" s="39"/>
      <c r="C157" s="222" t="s">
        <v>182</v>
      </c>
      <c r="D157" s="222" t="s">
        <v>146</v>
      </c>
      <c r="E157" s="223" t="s">
        <v>287</v>
      </c>
      <c r="F157" s="224" t="s">
        <v>288</v>
      </c>
      <c r="G157" s="225" t="s">
        <v>249</v>
      </c>
      <c r="H157" s="226">
        <v>60.600000000000001</v>
      </c>
      <c r="I157" s="227"/>
      <c r="J157" s="227"/>
      <c r="K157" s="228">
        <f>ROUND(P157*H157,2)</f>
        <v>0</v>
      </c>
      <c r="L157" s="229"/>
      <c r="M157" s="44"/>
      <c r="N157" s="230" t="s">
        <v>1</v>
      </c>
      <c r="O157" s="231" t="s">
        <v>43</v>
      </c>
      <c r="P157" s="232">
        <f>I157+J157</f>
        <v>0</v>
      </c>
      <c r="Q157" s="232">
        <f>ROUND(I157*H157,2)</f>
        <v>0</v>
      </c>
      <c r="R157" s="232">
        <f>ROUND(J157*H157,2)</f>
        <v>0</v>
      </c>
      <c r="S157" s="91"/>
      <c r="T157" s="233">
        <f>S157*H157</f>
        <v>0</v>
      </c>
      <c r="U157" s="233">
        <v>0</v>
      </c>
      <c r="V157" s="233">
        <f>U157*H157</f>
        <v>0</v>
      </c>
      <c r="W157" s="233">
        <v>0.44</v>
      </c>
      <c r="X157" s="234">
        <f>W157*H157</f>
        <v>26.664000000000001</v>
      </c>
      <c r="Y157" s="38"/>
      <c r="Z157" s="38"/>
      <c r="AA157" s="38"/>
      <c r="AB157" s="38"/>
      <c r="AC157" s="38"/>
      <c r="AD157" s="38"/>
      <c r="AE157" s="38"/>
      <c r="AR157" s="235" t="s">
        <v>167</v>
      </c>
      <c r="AT157" s="235" t="s">
        <v>146</v>
      </c>
      <c r="AU157" s="235" t="s">
        <v>90</v>
      </c>
      <c r="AY157" s="17" t="s">
        <v>143</v>
      </c>
      <c r="BE157" s="236">
        <f>IF(O157="základní",K157,0)</f>
        <v>0</v>
      </c>
      <c r="BF157" s="236">
        <f>IF(O157="snížená",K157,0)</f>
        <v>0</v>
      </c>
      <c r="BG157" s="236">
        <f>IF(O157="zákl. přenesená",K157,0)</f>
        <v>0</v>
      </c>
      <c r="BH157" s="236">
        <f>IF(O157="sníž. přenesená",K157,0)</f>
        <v>0</v>
      </c>
      <c r="BI157" s="236">
        <f>IF(O157="nulová",K157,0)</f>
        <v>0</v>
      </c>
      <c r="BJ157" s="17" t="s">
        <v>88</v>
      </c>
      <c r="BK157" s="236">
        <f>ROUND(P157*H157,2)</f>
        <v>0</v>
      </c>
      <c r="BL157" s="17" t="s">
        <v>167</v>
      </c>
      <c r="BM157" s="235" t="s">
        <v>289</v>
      </c>
    </row>
    <row r="158" s="2" customFormat="1">
      <c r="A158" s="38"/>
      <c r="B158" s="39"/>
      <c r="C158" s="40"/>
      <c r="D158" s="237" t="s">
        <v>152</v>
      </c>
      <c r="E158" s="40"/>
      <c r="F158" s="238" t="s">
        <v>290</v>
      </c>
      <c r="G158" s="40"/>
      <c r="H158" s="40"/>
      <c r="I158" s="239"/>
      <c r="J158" s="239"/>
      <c r="K158" s="40"/>
      <c r="L158" s="40"/>
      <c r="M158" s="44"/>
      <c r="N158" s="240"/>
      <c r="O158" s="241"/>
      <c r="P158" s="91"/>
      <c r="Q158" s="91"/>
      <c r="R158" s="91"/>
      <c r="S158" s="91"/>
      <c r="T158" s="91"/>
      <c r="U158" s="91"/>
      <c r="V158" s="91"/>
      <c r="W158" s="91"/>
      <c r="X158" s="92"/>
      <c r="Y158" s="38"/>
      <c r="Z158" s="38"/>
      <c r="AA158" s="38"/>
      <c r="AB158" s="38"/>
      <c r="AC158" s="38"/>
      <c r="AD158" s="38"/>
      <c r="AE158" s="38"/>
      <c r="AT158" s="17" t="s">
        <v>152</v>
      </c>
      <c r="AU158" s="17" t="s">
        <v>90</v>
      </c>
    </row>
    <row r="159" s="2" customFormat="1">
      <c r="A159" s="38"/>
      <c r="B159" s="39"/>
      <c r="C159" s="40"/>
      <c r="D159" s="242" t="s">
        <v>153</v>
      </c>
      <c r="E159" s="40"/>
      <c r="F159" s="243" t="s">
        <v>291</v>
      </c>
      <c r="G159" s="40"/>
      <c r="H159" s="40"/>
      <c r="I159" s="239"/>
      <c r="J159" s="239"/>
      <c r="K159" s="40"/>
      <c r="L159" s="40"/>
      <c r="M159" s="44"/>
      <c r="N159" s="240"/>
      <c r="O159" s="241"/>
      <c r="P159" s="91"/>
      <c r="Q159" s="91"/>
      <c r="R159" s="91"/>
      <c r="S159" s="91"/>
      <c r="T159" s="91"/>
      <c r="U159" s="91"/>
      <c r="V159" s="91"/>
      <c r="W159" s="91"/>
      <c r="X159" s="92"/>
      <c r="Y159" s="38"/>
      <c r="Z159" s="38"/>
      <c r="AA159" s="38"/>
      <c r="AB159" s="38"/>
      <c r="AC159" s="38"/>
      <c r="AD159" s="38"/>
      <c r="AE159" s="38"/>
      <c r="AT159" s="17" t="s">
        <v>153</v>
      </c>
      <c r="AU159" s="17" t="s">
        <v>90</v>
      </c>
    </row>
    <row r="160" s="13" customFormat="1">
      <c r="A160" s="13"/>
      <c r="B160" s="249"/>
      <c r="C160" s="250"/>
      <c r="D160" s="237" t="s">
        <v>253</v>
      </c>
      <c r="E160" s="251" t="s">
        <v>1</v>
      </c>
      <c r="F160" s="252" t="s">
        <v>292</v>
      </c>
      <c r="G160" s="250"/>
      <c r="H160" s="253">
        <v>60.600000000000001</v>
      </c>
      <c r="I160" s="254"/>
      <c r="J160" s="254"/>
      <c r="K160" s="250"/>
      <c r="L160" s="250"/>
      <c r="M160" s="255"/>
      <c r="N160" s="256"/>
      <c r="O160" s="257"/>
      <c r="P160" s="257"/>
      <c r="Q160" s="257"/>
      <c r="R160" s="257"/>
      <c r="S160" s="257"/>
      <c r="T160" s="257"/>
      <c r="U160" s="257"/>
      <c r="V160" s="257"/>
      <c r="W160" s="257"/>
      <c r="X160" s="258"/>
      <c r="Y160" s="13"/>
      <c r="Z160" s="13"/>
      <c r="AA160" s="13"/>
      <c r="AB160" s="13"/>
      <c r="AC160" s="13"/>
      <c r="AD160" s="13"/>
      <c r="AE160" s="13"/>
      <c r="AT160" s="259" t="s">
        <v>253</v>
      </c>
      <c r="AU160" s="259" t="s">
        <v>90</v>
      </c>
      <c r="AV160" s="13" t="s">
        <v>90</v>
      </c>
      <c r="AW160" s="13" t="s">
        <v>5</v>
      </c>
      <c r="AX160" s="13" t="s">
        <v>88</v>
      </c>
      <c r="AY160" s="259" t="s">
        <v>143</v>
      </c>
    </row>
    <row r="161" s="2" customFormat="1" ht="33" customHeight="1">
      <c r="A161" s="38"/>
      <c r="B161" s="39"/>
      <c r="C161" s="222" t="s">
        <v>188</v>
      </c>
      <c r="D161" s="222" t="s">
        <v>146</v>
      </c>
      <c r="E161" s="223" t="s">
        <v>293</v>
      </c>
      <c r="F161" s="224" t="s">
        <v>294</v>
      </c>
      <c r="G161" s="225" t="s">
        <v>249</v>
      </c>
      <c r="H161" s="226">
        <v>6</v>
      </c>
      <c r="I161" s="227"/>
      <c r="J161" s="227"/>
      <c r="K161" s="228">
        <f>ROUND(P161*H161,2)</f>
        <v>0</v>
      </c>
      <c r="L161" s="229"/>
      <c r="M161" s="44"/>
      <c r="N161" s="230" t="s">
        <v>1</v>
      </c>
      <c r="O161" s="231" t="s">
        <v>43</v>
      </c>
      <c r="P161" s="232">
        <f>I161+J161</f>
        <v>0</v>
      </c>
      <c r="Q161" s="232">
        <f>ROUND(I161*H161,2)</f>
        <v>0</v>
      </c>
      <c r="R161" s="232">
        <f>ROUND(J161*H161,2)</f>
        <v>0</v>
      </c>
      <c r="S161" s="91"/>
      <c r="T161" s="233">
        <f>S161*H161</f>
        <v>0</v>
      </c>
      <c r="U161" s="233">
        <v>4.0000000000000003E-05</v>
      </c>
      <c r="V161" s="233">
        <f>U161*H161</f>
        <v>0.00024000000000000003</v>
      </c>
      <c r="W161" s="233">
        <v>0.091999999999999998</v>
      </c>
      <c r="X161" s="234">
        <f>W161*H161</f>
        <v>0.55200000000000005</v>
      </c>
      <c r="Y161" s="38"/>
      <c r="Z161" s="38"/>
      <c r="AA161" s="38"/>
      <c r="AB161" s="38"/>
      <c r="AC161" s="38"/>
      <c r="AD161" s="38"/>
      <c r="AE161" s="38"/>
      <c r="AR161" s="235" t="s">
        <v>167</v>
      </c>
      <c r="AT161" s="235" t="s">
        <v>146</v>
      </c>
      <c r="AU161" s="235" t="s">
        <v>90</v>
      </c>
      <c r="AY161" s="17" t="s">
        <v>143</v>
      </c>
      <c r="BE161" s="236">
        <f>IF(O161="základní",K161,0)</f>
        <v>0</v>
      </c>
      <c r="BF161" s="236">
        <f>IF(O161="snížená",K161,0)</f>
        <v>0</v>
      </c>
      <c r="BG161" s="236">
        <f>IF(O161="zákl. přenesená",K161,0)</f>
        <v>0</v>
      </c>
      <c r="BH161" s="236">
        <f>IF(O161="sníž. přenesená",K161,0)</f>
        <v>0</v>
      </c>
      <c r="BI161" s="236">
        <f>IF(O161="nulová",K161,0)</f>
        <v>0</v>
      </c>
      <c r="BJ161" s="17" t="s">
        <v>88</v>
      </c>
      <c r="BK161" s="236">
        <f>ROUND(P161*H161,2)</f>
        <v>0</v>
      </c>
      <c r="BL161" s="17" t="s">
        <v>167</v>
      </c>
      <c r="BM161" s="235" t="s">
        <v>295</v>
      </c>
    </row>
    <row r="162" s="2" customFormat="1">
      <c r="A162" s="38"/>
      <c r="B162" s="39"/>
      <c r="C162" s="40"/>
      <c r="D162" s="237" t="s">
        <v>152</v>
      </c>
      <c r="E162" s="40"/>
      <c r="F162" s="238" t="s">
        <v>296</v>
      </c>
      <c r="G162" s="40"/>
      <c r="H162" s="40"/>
      <c r="I162" s="239"/>
      <c r="J162" s="239"/>
      <c r="K162" s="40"/>
      <c r="L162" s="40"/>
      <c r="M162" s="44"/>
      <c r="N162" s="240"/>
      <c r="O162" s="241"/>
      <c r="P162" s="91"/>
      <c r="Q162" s="91"/>
      <c r="R162" s="91"/>
      <c r="S162" s="91"/>
      <c r="T162" s="91"/>
      <c r="U162" s="91"/>
      <c r="V162" s="91"/>
      <c r="W162" s="91"/>
      <c r="X162" s="92"/>
      <c r="Y162" s="38"/>
      <c r="Z162" s="38"/>
      <c r="AA162" s="38"/>
      <c r="AB162" s="38"/>
      <c r="AC162" s="38"/>
      <c r="AD162" s="38"/>
      <c r="AE162" s="38"/>
      <c r="AT162" s="17" t="s">
        <v>152</v>
      </c>
      <c r="AU162" s="17" t="s">
        <v>90</v>
      </c>
    </row>
    <row r="163" s="2" customFormat="1">
      <c r="A163" s="38"/>
      <c r="B163" s="39"/>
      <c r="C163" s="40"/>
      <c r="D163" s="242" t="s">
        <v>153</v>
      </c>
      <c r="E163" s="40"/>
      <c r="F163" s="243" t="s">
        <v>297</v>
      </c>
      <c r="G163" s="40"/>
      <c r="H163" s="40"/>
      <c r="I163" s="239"/>
      <c r="J163" s="239"/>
      <c r="K163" s="40"/>
      <c r="L163" s="40"/>
      <c r="M163" s="44"/>
      <c r="N163" s="240"/>
      <c r="O163" s="241"/>
      <c r="P163" s="91"/>
      <c r="Q163" s="91"/>
      <c r="R163" s="91"/>
      <c r="S163" s="91"/>
      <c r="T163" s="91"/>
      <c r="U163" s="91"/>
      <c r="V163" s="91"/>
      <c r="W163" s="91"/>
      <c r="X163" s="92"/>
      <c r="Y163" s="38"/>
      <c r="Z163" s="38"/>
      <c r="AA163" s="38"/>
      <c r="AB163" s="38"/>
      <c r="AC163" s="38"/>
      <c r="AD163" s="38"/>
      <c r="AE163" s="38"/>
      <c r="AT163" s="17" t="s">
        <v>153</v>
      </c>
      <c r="AU163" s="17" t="s">
        <v>90</v>
      </c>
    </row>
    <row r="164" s="13" customFormat="1">
      <c r="A164" s="13"/>
      <c r="B164" s="249"/>
      <c r="C164" s="250"/>
      <c r="D164" s="237" t="s">
        <v>253</v>
      </c>
      <c r="E164" s="251" t="s">
        <v>1</v>
      </c>
      <c r="F164" s="252" t="s">
        <v>298</v>
      </c>
      <c r="G164" s="250"/>
      <c r="H164" s="253">
        <v>6</v>
      </c>
      <c r="I164" s="254"/>
      <c r="J164" s="254"/>
      <c r="K164" s="250"/>
      <c r="L164" s="250"/>
      <c r="M164" s="255"/>
      <c r="N164" s="256"/>
      <c r="O164" s="257"/>
      <c r="P164" s="257"/>
      <c r="Q164" s="257"/>
      <c r="R164" s="257"/>
      <c r="S164" s="257"/>
      <c r="T164" s="257"/>
      <c r="U164" s="257"/>
      <c r="V164" s="257"/>
      <c r="W164" s="257"/>
      <c r="X164" s="258"/>
      <c r="Y164" s="13"/>
      <c r="Z164" s="13"/>
      <c r="AA164" s="13"/>
      <c r="AB164" s="13"/>
      <c r="AC164" s="13"/>
      <c r="AD164" s="13"/>
      <c r="AE164" s="13"/>
      <c r="AT164" s="259" t="s">
        <v>253</v>
      </c>
      <c r="AU164" s="259" t="s">
        <v>90</v>
      </c>
      <c r="AV164" s="13" t="s">
        <v>90</v>
      </c>
      <c r="AW164" s="13" t="s">
        <v>5</v>
      </c>
      <c r="AX164" s="13" t="s">
        <v>88</v>
      </c>
      <c r="AY164" s="259" t="s">
        <v>143</v>
      </c>
    </row>
    <row r="165" s="2" customFormat="1" ht="33" customHeight="1">
      <c r="A165" s="38"/>
      <c r="B165" s="39"/>
      <c r="C165" s="222" t="s">
        <v>196</v>
      </c>
      <c r="D165" s="222" t="s">
        <v>146</v>
      </c>
      <c r="E165" s="223" t="s">
        <v>299</v>
      </c>
      <c r="F165" s="224" t="s">
        <v>300</v>
      </c>
      <c r="G165" s="225" t="s">
        <v>249</v>
      </c>
      <c r="H165" s="226">
        <v>381.89999999999998</v>
      </c>
      <c r="I165" s="227"/>
      <c r="J165" s="227"/>
      <c r="K165" s="228">
        <f>ROUND(P165*H165,2)</f>
        <v>0</v>
      </c>
      <c r="L165" s="229"/>
      <c r="M165" s="44"/>
      <c r="N165" s="230" t="s">
        <v>1</v>
      </c>
      <c r="O165" s="231" t="s">
        <v>43</v>
      </c>
      <c r="P165" s="232">
        <f>I165+J165</f>
        <v>0</v>
      </c>
      <c r="Q165" s="232">
        <f>ROUND(I165*H165,2)</f>
        <v>0</v>
      </c>
      <c r="R165" s="232">
        <f>ROUND(J165*H165,2)</f>
        <v>0</v>
      </c>
      <c r="S165" s="91"/>
      <c r="T165" s="233">
        <f>S165*H165</f>
        <v>0</v>
      </c>
      <c r="U165" s="233">
        <v>9.0000000000000006E-05</v>
      </c>
      <c r="V165" s="233">
        <f>U165*H165</f>
        <v>0.034370999999999999</v>
      </c>
      <c r="W165" s="233">
        <v>0.23000000000000001</v>
      </c>
      <c r="X165" s="234">
        <f>W165*H165</f>
        <v>87.837000000000003</v>
      </c>
      <c r="Y165" s="38"/>
      <c r="Z165" s="38"/>
      <c r="AA165" s="38"/>
      <c r="AB165" s="38"/>
      <c r="AC165" s="38"/>
      <c r="AD165" s="38"/>
      <c r="AE165" s="38"/>
      <c r="AR165" s="235" t="s">
        <v>167</v>
      </c>
      <c r="AT165" s="235" t="s">
        <v>146</v>
      </c>
      <c r="AU165" s="235" t="s">
        <v>90</v>
      </c>
      <c r="AY165" s="17" t="s">
        <v>143</v>
      </c>
      <c r="BE165" s="236">
        <f>IF(O165="základní",K165,0)</f>
        <v>0</v>
      </c>
      <c r="BF165" s="236">
        <f>IF(O165="snížená",K165,0)</f>
        <v>0</v>
      </c>
      <c r="BG165" s="236">
        <f>IF(O165="zákl. přenesená",K165,0)</f>
        <v>0</v>
      </c>
      <c r="BH165" s="236">
        <f>IF(O165="sníž. přenesená",K165,0)</f>
        <v>0</v>
      </c>
      <c r="BI165" s="236">
        <f>IF(O165="nulová",K165,0)</f>
        <v>0</v>
      </c>
      <c r="BJ165" s="17" t="s">
        <v>88</v>
      </c>
      <c r="BK165" s="236">
        <f>ROUND(P165*H165,2)</f>
        <v>0</v>
      </c>
      <c r="BL165" s="17" t="s">
        <v>167</v>
      </c>
      <c r="BM165" s="235" t="s">
        <v>301</v>
      </c>
    </row>
    <row r="166" s="2" customFormat="1">
      <c r="A166" s="38"/>
      <c r="B166" s="39"/>
      <c r="C166" s="40"/>
      <c r="D166" s="237" t="s">
        <v>152</v>
      </c>
      <c r="E166" s="40"/>
      <c r="F166" s="238" t="s">
        <v>302</v>
      </c>
      <c r="G166" s="40"/>
      <c r="H166" s="40"/>
      <c r="I166" s="239"/>
      <c r="J166" s="239"/>
      <c r="K166" s="40"/>
      <c r="L166" s="40"/>
      <c r="M166" s="44"/>
      <c r="N166" s="240"/>
      <c r="O166" s="241"/>
      <c r="P166" s="91"/>
      <c r="Q166" s="91"/>
      <c r="R166" s="91"/>
      <c r="S166" s="91"/>
      <c r="T166" s="91"/>
      <c r="U166" s="91"/>
      <c r="V166" s="91"/>
      <c r="W166" s="91"/>
      <c r="X166" s="92"/>
      <c r="Y166" s="38"/>
      <c r="Z166" s="38"/>
      <c r="AA166" s="38"/>
      <c r="AB166" s="38"/>
      <c r="AC166" s="38"/>
      <c r="AD166" s="38"/>
      <c r="AE166" s="38"/>
      <c r="AT166" s="17" t="s">
        <v>152</v>
      </c>
      <c r="AU166" s="17" t="s">
        <v>90</v>
      </c>
    </row>
    <row r="167" s="2" customFormat="1">
      <c r="A167" s="38"/>
      <c r="B167" s="39"/>
      <c r="C167" s="40"/>
      <c r="D167" s="242" t="s">
        <v>153</v>
      </c>
      <c r="E167" s="40"/>
      <c r="F167" s="243" t="s">
        <v>303</v>
      </c>
      <c r="G167" s="40"/>
      <c r="H167" s="40"/>
      <c r="I167" s="239"/>
      <c r="J167" s="239"/>
      <c r="K167" s="40"/>
      <c r="L167" s="40"/>
      <c r="M167" s="44"/>
      <c r="N167" s="240"/>
      <c r="O167" s="241"/>
      <c r="P167" s="91"/>
      <c r="Q167" s="91"/>
      <c r="R167" s="91"/>
      <c r="S167" s="91"/>
      <c r="T167" s="91"/>
      <c r="U167" s="91"/>
      <c r="V167" s="91"/>
      <c r="W167" s="91"/>
      <c r="X167" s="92"/>
      <c r="Y167" s="38"/>
      <c r="Z167" s="38"/>
      <c r="AA167" s="38"/>
      <c r="AB167" s="38"/>
      <c r="AC167" s="38"/>
      <c r="AD167" s="38"/>
      <c r="AE167" s="38"/>
      <c r="AT167" s="17" t="s">
        <v>153</v>
      </c>
      <c r="AU167" s="17" t="s">
        <v>90</v>
      </c>
    </row>
    <row r="168" s="13" customFormat="1">
      <c r="A168" s="13"/>
      <c r="B168" s="249"/>
      <c r="C168" s="250"/>
      <c r="D168" s="237" t="s">
        <v>253</v>
      </c>
      <c r="E168" s="251" t="s">
        <v>1</v>
      </c>
      <c r="F168" s="252" t="s">
        <v>304</v>
      </c>
      <c r="G168" s="250"/>
      <c r="H168" s="253">
        <v>73.5</v>
      </c>
      <c r="I168" s="254"/>
      <c r="J168" s="254"/>
      <c r="K168" s="250"/>
      <c r="L168" s="250"/>
      <c r="M168" s="255"/>
      <c r="N168" s="256"/>
      <c r="O168" s="257"/>
      <c r="P168" s="257"/>
      <c r="Q168" s="257"/>
      <c r="R168" s="257"/>
      <c r="S168" s="257"/>
      <c r="T168" s="257"/>
      <c r="U168" s="257"/>
      <c r="V168" s="257"/>
      <c r="W168" s="257"/>
      <c r="X168" s="258"/>
      <c r="Y168" s="13"/>
      <c r="Z168" s="13"/>
      <c r="AA168" s="13"/>
      <c r="AB168" s="13"/>
      <c r="AC168" s="13"/>
      <c r="AD168" s="13"/>
      <c r="AE168" s="13"/>
      <c r="AT168" s="259" t="s">
        <v>253</v>
      </c>
      <c r="AU168" s="259" t="s">
        <v>90</v>
      </c>
      <c r="AV168" s="13" t="s">
        <v>90</v>
      </c>
      <c r="AW168" s="13" t="s">
        <v>5</v>
      </c>
      <c r="AX168" s="13" t="s">
        <v>80</v>
      </c>
      <c r="AY168" s="259" t="s">
        <v>143</v>
      </c>
    </row>
    <row r="169" s="13" customFormat="1">
      <c r="A169" s="13"/>
      <c r="B169" s="249"/>
      <c r="C169" s="250"/>
      <c r="D169" s="237" t="s">
        <v>253</v>
      </c>
      <c r="E169" s="251" t="s">
        <v>1</v>
      </c>
      <c r="F169" s="252" t="s">
        <v>305</v>
      </c>
      <c r="G169" s="250"/>
      <c r="H169" s="253">
        <v>39</v>
      </c>
      <c r="I169" s="254"/>
      <c r="J169" s="254"/>
      <c r="K169" s="250"/>
      <c r="L169" s="250"/>
      <c r="M169" s="255"/>
      <c r="N169" s="256"/>
      <c r="O169" s="257"/>
      <c r="P169" s="257"/>
      <c r="Q169" s="257"/>
      <c r="R169" s="257"/>
      <c r="S169" s="257"/>
      <c r="T169" s="257"/>
      <c r="U169" s="257"/>
      <c r="V169" s="257"/>
      <c r="W169" s="257"/>
      <c r="X169" s="258"/>
      <c r="Y169" s="13"/>
      <c r="Z169" s="13"/>
      <c r="AA169" s="13"/>
      <c r="AB169" s="13"/>
      <c r="AC169" s="13"/>
      <c r="AD169" s="13"/>
      <c r="AE169" s="13"/>
      <c r="AT169" s="259" t="s">
        <v>253</v>
      </c>
      <c r="AU169" s="259" t="s">
        <v>90</v>
      </c>
      <c r="AV169" s="13" t="s">
        <v>90</v>
      </c>
      <c r="AW169" s="13" t="s">
        <v>5</v>
      </c>
      <c r="AX169" s="13" t="s">
        <v>80</v>
      </c>
      <c r="AY169" s="259" t="s">
        <v>143</v>
      </c>
    </row>
    <row r="170" s="13" customFormat="1">
      <c r="A170" s="13"/>
      <c r="B170" s="249"/>
      <c r="C170" s="250"/>
      <c r="D170" s="237" t="s">
        <v>253</v>
      </c>
      <c r="E170" s="251" t="s">
        <v>1</v>
      </c>
      <c r="F170" s="252" t="s">
        <v>306</v>
      </c>
      <c r="G170" s="250"/>
      <c r="H170" s="253">
        <v>199.80000000000001</v>
      </c>
      <c r="I170" s="254"/>
      <c r="J170" s="254"/>
      <c r="K170" s="250"/>
      <c r="L170" s="250"/>
      <c r="M170" s="255"/>
      <c r="N170" s="256"/>
      <c r="O170" s="257"/>
      <c r="P170" s="257"/>
      <c r="Q170" s="257"/>
      <c r="R170" s="257"/>
      <c r="S170" s="257"/>
      <c r="T170" s="257"/>
      <c r="U170" s="257"/>
      <c r="V170" s="257"/>
      <c r="W170" s="257"/>
      <c r="X170" s="258"/>
      <c r="Y170" s="13"/>
      <c r="Z170" s="13"/>
      <c r="AA170" s="13"/>
      <c r="AB170" s="13"/>
      <c r="AC170" s="13"/>
      <c r="AD170" s="13"/>
      <c r="AE170" s="13"/>
      <c r="AT170" s="259" t="s">
        <v>253</v>
      </c>
      <c r="AU170" s="259" t="s">
        <v>90</v>
      </c>
      <c r="AV170" s="13" t="s">
        <v>90</v>
      </c>
      <c r="AW170" s="13" t="s">
        <v>5</v>
      </c>
      <c r="AX170" s="13" t="s">
        <v>80</v>
      </c>
      <c r="AY170" s="259" t="s">
        <v>143</v>
      </c>
    </row>
    <row r="171" s="13" customFormat="1">
      <c r="A171" s="13"/>
      <c r="B171" s="249"/>
      <c r="C171" s="250"/>
      <c r="D171" s="237" t="s">
        <v>253</v>
      </c>
      <c r="E171" s="251" t="s">
        <v>1</v>
      </c>
      <c r="F171" s="252" t="s">
        <v>307</v>
      </c>
      <c r="G171" s="250"/>
      <c r="H171" s="253">
        <v>36</v>
      </c>
      <c r="I171" s="254"/>
      <c r="J171" s="254"/>
      <c r="K171" s="250"/>
      <c r="L171" s="250"/>
      <c r="M171" s="255"/>
      <c r="N171" s="256"/>
      <c r="O171" s="257"/>
      <c r="P171" s="257"/>
      <c r="Q171" s="257"/>
      <c r="R171" s="257"/>
      <c r="S171" s="257"/>
      <c r="T171" s="257"/>
      <c r="U171" s="257"/>
      <c r="V171" s="257"/>
      <c r="W171" s="257"/>
      <c r="X171" s="258"/>
      <c r="Y171" s="13"/>
      <c r="Z171" s="13"/>
      <c r="AA171" s="13"/>
      <c r="AB171" s="13"/>
      <c r="AC171" s="13"/>
      <c r="AD171" s="13"/>
      <c r="AE171" s="13"/>
      <c r="AT171" s="259" t="s">
        <v>253</v>
      </c>
      <c r="AU171" s="259" t="s">
        <v>90</v>
      </c>
      <c r="AV171" s="13" t="s">
        <v>90</v>
      </c>
      <c r="AW171" s="13" t="s">
        <v>5</v>
      </c>
      <c r="AX171" s="13" t="s">
        <v>80</v>
      </c>
      <c r="AY171" s="259" t="s">
        <v>143</v>
      </c>
    </row>
    <row r="172" s="13" customFormat="1">
      <c r="A172" s="13"/>
      <c r="B172" s="249"/>
      <c r="C172" s="250"/>
      <c r="D172" s="237" t="s">
        <v>253</v>
      </c>
      <c r="E172" s="251" t="s">
        <v>1</v>
      </c>
      <c r="F172" s="252" t="s">
        <v>308</v>
      </c>
      <c r="G172" s="250"/>
      <c r="H172" s="253">
        <v>33.600000000000001</v>
      </c>
      <c r="I172" s="254"/>
      <c r="J172" s="254"/>
      <c r="K172" s="250"/>
      <c r="L172" s="250"/>
      <c r="M172" s="255"/>
      <c r="N172" s="256"/>
      <c r="O172" s="257"/>
      <c r="P172" s="257"/>
      <c r="Q172" s="257"/>
      <c r="R172" s="257"/>
      <c r="S172" s="257"/>
      <c r="T172" s="257"/>
      <c r="U172" s="257"/>
      <c r="V172" s="257"/>
      <c r="W172" s="257"/>
      <c r="X172" s="258"/>
      <c r="Y172" s="13"/>
      <c r="Z172" s="13"/>
      <c r="AA172" s="13"/>
      <c r="AB172" s="13"/>
      <c r="AC172" s="13"/>
      <c r="AD172" s="13"/>
      <c r="AE172" s="13"/>
      <c r="AT172" s="259" t="s">
        <v>253</v>
      </c>
      <c r="AU172" s="259" t="s">
        <v>90</v>
      </c>
      <c r="AV172" s="13" t="s">
        <v>90</v>
      </c>
      <c r="AW172" s="13" t="s">
        <v>5</v>
      </c>
      <c r="AX172" s="13" t="s">
        <v>80</v>
      </c>
      <c r="AY172" s="259" t="s">
        <v>143</v>
      </c>
    </row>
    <row r="173" s="14" customFormat="1">
      <c r="A173" s="14"/>
      <c r="B173" s="260"/>
      <c r="C173" s="261"/>
      <c r="D173" s="237" t="s">
        <v>253</v>
      </c>
      <c r="E173" s="262" t="s">
        <v>1</v>
      </c>
      <c r="F173" s="263" t="s">
        <v>262</v>
      </c>
      <c r="G173" s="261"/>
      <c r="H173" s="264">
        <v>381.89999999999998</v>
      </c>
      <c r="I173" s="265"/>
      <c r="J173" s="265"/>
      <c r="K173" s="261"/>
      <c r="L173" s="261"/>
      <c r="M173" s="266"/>
      <c r="N173" s="267"/>
      <c r="O173" s="268"/>
      <c r="P173" s="268"/>
      <c r="Q173" s="268"/>
      <c r="R173" s="268"/>
      <c r="S173" s="268"/>
      <c r="T173" s="268"/>
      <c r="U173" s="268"/>
      <c r="V173" s="268"/>
      <c r="W173" s="268"/>
      <c r="X173" s="269"/>
      <c r="Y173" s="14"/>
      <c r="Z173" s="14"/>
      <c r="AA173" s="14"/>
      <c r="AB173" s="14"/>
      <c r="AC173" s="14"/>
      <c r="AD173" s="14"/>
      <c r="AE173" s="14"/>
      <c r="AT173" s="270" t="s">
        <v>253</v>
      </c>
      <c r="AU173" s="270" t="s">
        <v>90</v>
      </c>
      <c r="AV173" s="14" t="s">
        <v>167</v>
      </c>
      <c r="AW173" s="14" t="s">
        <v>5</v>
      </c>
      <c r="AX173" s="14" t="s">
        <v>88</v>
      </c>
      <c r="AY173" s="270" t="s">
        <v>143</v>
      </c>
    </row>
    <row r="174" s="2" customFormat="1" ht="16.5" customHeight="1">
      <c r="A174" s="38"/>
      <c r="B174" s="39"/>
      <c r="C174" s="222" t="s">
        <v>203</v>
      </c>
      <c r="D174" s="222" t="s">
        <v>146</v>
      </c>
      <c r="E174" s="223" t="s">
        <v>309</v>
      </c>
      <c r="F174" s="224" t="s">
        <v>310</v>
      </c>
      <c r="G174" s="225" t="s">
        <v>311</v>
      </c>
      <c r="H174" s="226">
        <v>144.5</v>
      </c>
      <c r="I174" s="227"/>
      <c r="J174" s="227"/>
      <c r="K174" s="228">
        <f>ROUND(P174*H174,2)</f>
        <v>0</v>
      </c>
      <c r="L174" s="229"/>
      <c r="M174" s="44"/>
      <c r="N174" s="230" t="s">
        <v>1</v>
      </c>
      <c r="O174" s="231" t="s">
        <v>43</v>
      </c>
      <c r="P174" s="232">
        <f>I174+J174</f>
        <v>0</v>
      </c>
      <c r="Q174" s="232">
        <f>ROUND(I174*H174,2)</f>
        <v>0</v>
      </c>
      <c r="R174" s="232">
        <f>ROUND(J174*H174,2)</f>
        <v>0</v>
      </c>
      <c r="S174" s="91"/>
      <c r="T174" s="233">
        <f>S174*H174</f>
        <v>0</v>
      </c>
      <c r="U174" s="233">
        <v>0</v>
      </c>
      <c r="V174" s="233">
        <f>U174*H174</f>
        <v>0</v>
      </c>
      <c r="W174" s="233">
        <v>0.20499999999999999</v>
      </c>
      <c r="X174" s="234">
        <f>W174*H174</f>
        <v>29.622499999999999</v>
      </c>
      <c r="Y174" s="38"/>
      <c r="Z174" s="38"/>
      <c r="AA174" s="38"/>
      <c r="AB174" s="38"/>
      <c r="AC174" s="38"/>
      <c r="AD174" s="38"/>
      <c r="AE174" s="38"/>
      <c r="AR174" s="235" t="s">
        <v>167</v>
      </c>
      <c r="AT174" s="235" t="s">
        <v>146</v>
      </c>
      <c r="AU174" s="235" t="s">
        <v>90</v>
      </c>
      <c r="AY174" s="17" t="s">
        <v>143</v>
      </c>
      <c r="BE174" s="236">
        <f>IF(O174="základní",K174,0)</f>
        <v>0</v>
      </c>
      <c r="BF174" s="236">
        <f>IF(O174="snížená",K174,0)</f>
        <v>0</v>
      </c>
      <c r="BG174" s="236">
        <f>IF(O174="zákl. přenesená",K174,0)</f>
        <v>0</v>
      </c>
      <c r="BH174" s="236">
        <f>IF(O174="sníž. přenesená",K174,0)</f>
        <v>0</v>
      </c>
      <c r="BI174" s="236">
        <f>IF(O174="nulová",K174,0)</f>
        <v>0</v>
      </c>
      <c r="BJ174" s="17" t="s">
        <v>88</v>
      </c>
      <c r="BK174" s="236">
        <f>ROUND(P174*H174,2)</f>
        <v>0</v>
      </c>
      <c r="BL174" s="17" t="s">
        <v>167</v>
      </c>
      <c r="BM174" s="235" t="s">
        <v>312</v>
      </c>
    </row>
    <row r="175" s="2" customFormat="1">
      <c r="A175" s="38"/>
      <c r="B175" s="39"/>
      <c r="C175" s="40"/>
      <c r="D175" s="237" t="s">
        <v>152</v>
      </c>
      <c r="E175" s="40"/>
      <c r="F175" s="238" t="s">
        <v>313</v>
      </c>
      <c r="G175" s="40"/>
      <c r="H175" s="40"/>
      <c r="I175" s="239"/>
      <c r="J175" s="239"/>
      <c r="K175" s="40"/>
      <c r="L175" s="40"/>
      <c r="M175" s="44"/>
      <c r="N175" s="240"/>
      <c r="O175" s="241"/>
      <c r="P175" s="91"/>
      <c r="Q175" s="91"/>
      <c r="R175" s="91"/>
      <c r="S175" s="91"/>
      <c r="T175" s="91"/>
      <c r="U175" s="91"/>
      <c r="V175" s="91"/>
      <c r="W175" s="91"/>
      <c r="X175" s="92"/>
      <c r="Y175" s="38"/>
      <c r="Z175" s="38"/>
      <c r="AA175" s="38"/>
      <c r="AB175" s="38"/>
      <c r="AC175" s="38"/>
      <c r="AD175" s="38"/>
      <c r="AE175" s="38"/>
      <c r="AT175" s="17" t="s">
        <v>152</v>
      </c>
      <c r="AU175" s="17" t="s">
        <v>90</v>
      </c>
    </row>
    <row r="176" s="2" customFormat="1">
      <c r="A176" s="38"/>
      <c r="B176" s="39"/>
      <c r="C176" s="40"/>
      <c r="D176" s="242" t="s">
        <v>153</v>
      </c>
      <c r="E176" s="40"/>
      <c r="F176" s="243" t="s">
        <v>314</v>
      </c>
      <c r="G176" s="40"/>
      <c r="H176" s="40"/>
      <c r="I176" s="239"/>
      <c r="J176" s="239"/>
      <c r="K176" s="40"/>
      <c r="L176" s="40"/>
      <c r="M176" s="44"/>
      <c r="N176" s="240"/>
      <c r="O176" s="241"/>
      <c r="P176" s="91"/>
      <c r="Q176" s="91"/>
      <c r="R176" s="91"/>
      <c r="S176" s="91"/>
      <c r="T176" s="91"/>
      <c r="U176" s="91"/>
      <c r="V176" s="91"/>
      <c r="W176" s="91"/>
      <c r="X176" s="92"/>
      <c r="Y176" s="38"/>
      <c r="Z176" s="38"/>
      <c r="AA176" s="38"/>
      <c r="AB176" s="38"/>
      <c r="AC176" s="38"/>
      <c r="AD176" s="38"/>
      <c r="AE176" s="38"/>
      <c r="AT176" s="17" t="s">
        <v>153</v>
      </c>
      <c r="AU176" s="17" t="s">
        <v>90</v>
      </c>
    </row>
    <row r="177" s="13" customFormat="1">
      <c r="A177" s="13"/>
      <c r="B177" s="249"/>
      <c r="C177" s="250"/>
      <c r="D177" s="237" t="s">
        <v>253</v>
      </c>
      <c r="E177" s="251" t="s">
        <v>1</v>
      </c>
      <c r="F177" s="252" t="s">
        <v>315</v>
      </c>
      <c r="G177" s="250"/>
      <c r="H177" s="253">
        <v>144.5</v>
      </c>
      <c r="I177" s="254"/>
      <c r="J177" s="254"/>
      <c r="K177" s="250"/>
      <c r="L177" s="250"/>
      <c r="M177" s="255"/>
      <c r="N177" s="256"/>
      <c r="O177" s="257"/>
      <c r="P177" s="257"/>
      <c r="Q177" s="257"/>
      <c r="R177" s="257"/>
      <c r="S177" s="257"/>
      <c r="T177" s="257"/>
      <c r="U177" s="257"/>
      <c r="V177" s="257"/>
      <c r="W177" s="257"/>
      <c r="X177" s="258"/>
      <c r="Y177" s="13"/>
      <c r="Z177" s="13"/>
      <c r="AA177" s="13"/>
      <c r="AB177" s="13"/>
      <c r="AC177" s="13"/>
      <c r="AD177" s="13"/>
      <c r="AE177" s="13"/>
      <c r="AT177" s="259" t="s">
        <v>253</v>
      </c>
      <c r="AU177" s="259" t="s">
        <v>90</v>
      </c>
      <c r="AV177" s="13" t="s">
        <v>90</v>
      </c>
      <c r="AW177" s="13" t="s">
        <v>5</v>
      </c>
      <c r="AX177" s="13" t="s">
        <v>88</v>
      </c>
      <c r="AY177" s="259" t="s">
        <v>143</v>
      </c>
    </row>
    <row r="178" s="2" customFormat="1" ht="16.5" customHeight="1">
      <c r="A178" s="38"/>
      <c r="B178" s="39"/>
      <c r="C178" s="222" t="s">
        <v>209</v>
      </c>
      <c r="D178" s="222" t="s">
        <v>146</v>
      </c>
      <c r="E178" s="223" t="s">
        <v>316</v>
      </c>
      <c r="F178" s="224" t="s">
        <v>317</v>
      </c>
      <c r="G178" s="225" t="s">
        <v>311</v>
      </c>
      <c r="H178" s="226">
        <v>26</v>
      </c>
      <c r="I178" s="227"/>
      <c r="J178" s="227"/>
      <c r="K178" s="228">
        <f>ROUND(P178*H178,2)</f>
        <v>0</v>
      </c>
      <c r="L178" s="229"/>
      <c r="M178" s="44"/>
      <c r="N178" s="230" t="s">
        <v>1</v>
      </c>
      <c r="O178" s="231" t="s">
        <v>43</v>
      </c>
      <c r="P178" s="232">
        <f>I178+J178</f>
        <v>0</v>
      </c>
      <c r="Q178" s="232">
        <f>ROUND(I178*H178,2)</f>
        <v>0</v>
      </c>
      <c r="R178" s="232">
        <f>ROUND(J178*H178,2)</f>
        <v>0</v>
      </c>
      <c r="S178" s="91"/>
      <c r="T178" s="233">
        <f>S178*H178</f>
        <v>0</v>
      </c>
      <c r="U178" s="233">
        <v>0</v>
      </c>
      <c r="V178" s="233">
        <f>U178*H178</f>
        <v>0</v>
      </c>
      <c r="W178" s="233">
        <v>0.11500000000000001</v>
      </c>
      <c r="X178" s="234">
        <f>W178*H178</f>
        <v>2.9900000000000002</v>
      </c>
      <c r="Y178" s="38"/>
      <c r="Z178" s="38"/>
      <c r="AA178" s="38"/>
      <c r="AB178" s="38"/>
      <c r="AC178" s="38"/>
      <c r="AD178" s="38"/>
      <c r="AE178" s="38"/>
      <c r="AR178" s="235" t="s">
        <v>167</v>
      </c>
      <c r="AT178" s="235" t="s">
        <v>146</v>
      </c>
      <c r="AU178" s="235" t="s">
        <v>90</v>
      </c>
      <c r="AY178" s="17" t="s">
        <v>143</v>
      </c>
      <c r="BE178" s="236">
        <f>IF(O178="základní",K178,0)</f>
        <v>0</v>
      </c>
      <c r="BF178" s="236">
        <f>IF(O178="snížená",K178,0)</f>
        <v>0</v>
      </c>
      <c r="BG178" s="236">
        <f>IF(O178="zákl. přenesená",K178,0)</f>
        <v>0</v>
      </c>
      <c r="BH178" s="236">
        <f>IF(O178="sníž. přenesená",K178,0)</f>
        <v>0</v>
      </c>
      <c r="BI178" s="236">
        <f>IF(O178="nulová",K178,0)</f>
        <v>0</v>
      </c>
      <c r="BJ178" s="17" t="s">
        <v>88</v>
      </c>
      <c r="BK178" s="236">
        <f>ROUND(P178*H178,2)</f>
        <v>0</v>
      </c>
      <c r="BL178" s="17" t="s">
        <v>167</v>
      </c>
      <c r="BM178" s="235" t="s">
        <v>318</v>
      </c>
    </row>
    <row r="179" s="2" customFormat="1">
      <c r="A179" s="38"/>
      <c r="B179" s="39"/>
      <c r="C179" s="40"/>
      <c r="D179" s="237" t="s">
        <v>152</v>
      </c>
      <c r="E179" s="40"/>
      <c r="F179" s="238" t="s">
        <v>319</v>
      </c>
      <c r="G179" s="40"/>
      <c r="H179" s="40"/>
      <c r="I179" s="239"/>
      <c r="J179" s="239"/>
      <c r="K179" s="40"/>
      <c r="L179" s="40"/>
      <c r="M179" s="44"/>
      <c r="N179" s="240"/>
      <c r="O179" s="241"/>
      <c r="P179" s="91"/>
      <c r="Q179" s="91"/>
      <c r="R179" s="91"/>
      <c r="S179" s="91"/>
      <c r="T179" s="91"/>
      <c r="U179" s="91"/>
      <c r="V179" s="91"/>
      <c r="W179" s="91"/>
      <c r="X179" s="92"/>
      <c r="Y179" s="38"/>
      <c r="Z179" s="38"/>
      <c r="AA179" s="38"/>
      <c r="AB179" s="38"/>
      <c r="AC179" s="38"/>
      <c r="AD179" s="38"/>
      <c r="AE179" s="38"/>
      <c r="AT179" s="17" t="s">
        <v>152</v>
      </c>
      <c r="AU179" s="17" t="s">
        <v>90</v>
      </c>
    </row>
    <row r="180" s="2" customFormat="1">
      <c r="A180" s="38"/>
      <c r="B180" s="39"/>
      <c r="C180" s="40"/>
      <c r="D180" s="242" t="s">
        <v>153</v>
      </c>
      <c r="E180" s="40"/>
      <c r="F180" s="243" t="s">
        <v>320</v>
      </c>
      <c r="G180" s="40"/>
      <c r="H180" s="40"/>
      <c r="I180" s="239"/>
      <c r="J180" s="239"/>
      <c r="K180" s="40"/>
      <c r="L180" s="40"/>
      <c r="M180" s="44"/>
      <c r="N180" s="240"/>
      <c r="O180" s="241"/>
      <c r="P180" s="91"/>
      <c r="Q180" s="91"/>
      <c r="R180" s="91"/>
      <c r="S180" s="91"/>
      <c r="T180" s="91"/>
      <c r="U180" s="91"/>
      <c r="V180" s="91"/>
      <c r="W180" s="91"/>
      <c r="X180" s="92"/>
      <c r="Y180" s="38"/>
      <c r="Z180" s="38"/>
      <c r="AA180" s="38"/>
      <c r="AB180" s="38"/>
      <c r="AC180" s="38"/>
      <c r="AD180" s="38"/>
      <c r="AE180" s="38"/>
      <c r="AT180" s="17" t="s">
        <v>153</v>
      </c>
      <c r="AU180" s="17" t="s">
        <v>90</v>
      </c>
    </row>
    <row r="181" s="13" customFormat="1">
      <c r="A181" s="13"/>
      <c r="B181" s="249"/>
      <c r="C181" s="250"/>
      <c r="D181" s="237" t="s">
        <v>253</v>
      </c>
      <c r="E181" s="251" t="s">
        <v>1</v>
      </c>
      <c r="F181" s="252" t="s">
        <v>321</v>
      </c>
      <c r="G181" s="250"/>
      <c r="H181" s="253">
        <v>26</v>
      </c>
      <c r="I181" s="254"/>
      <c r="J181" s="254"/>
      <c r="K181" s="250"/>
      <c r="L181" s="250"/>
      <c r="M181" s="255"/>
      <c r="N181" s="256"/>
      <c r="O181" s="257"/>
      <c r="P181" s="257"/>
      <c r="Q181" s="257"/>
      <c r="R181" s="257"/>
      <c r="S181" s="257"/>
      <c r="T181" s="257"/>
      <c r="U181" s="257"/>
      <c r="V181" s="257"/>
      <c r="W181" s="257"/>
      <c r="X181" s="258"/>
      <c r="Y181" s="13"/>
      <c r="Z181" s="13"/>
      <c r="AA181" s="13"/>
      <c r="AB181" s="13"/>
      <c r="AC181" s="13"/>
      <c r="AD181" s="13"/>
      <c r="AE181" s="13"/>
      <c r="AT181" s="259" t="s">
        <v>253</v>
      </c>
      <c r="AU181" s="259" t="s">
        <v>90</v>
      </c>
      <c r="AV181" s="13" t="s">
        <v>90</v>
      </c>
      <c r="AW181" s="13" t="s">
        <v>5</v>
      </c>
      <c r="AX181" s="13" t="s">
        <v>88</v>
      </c>
      <c r="AY181" s="259" t="s">
        <v>143</v>
      </c>
    </row>
    <row r="182" s="2" customFormat="1" ht="24.15" customHeight="1">
      <c r="A182" s="38"/>
      <c r="B182" s="39"/>
      <c r="C182" s="222" t="s">
        <v>215</v>
      </c>
      <c r="D182" s="222" t="s">
        <v>146</v>
      </c>
      <c r="E182" s="223" t="s">
        <v>322</v>
      </c>
      <c r="F182" s="224" t="s">
        <v>323</v>
      </c>
      <c r="G182" s="225" t="s">
        <v>324</v>
      </c>
      <c r="H182" s="226">
        <v>18.559999999999999</v>
      </c>
      <c r="I182" s="227"/>
      <c r="J182" s="227"/>
      <c r="K182" s="228">
        <f>ROUND(P182*H182,2)</f>
        <v>0</v>
      </c>
      <c r="L182" s="229"/>
      <c r="M182" s="44"/>
      <c r="N182" s="230" t="s">
        <v>1</v>
      </c>
      <c r="O182" s="231" t="s">
        <v>43</v>
      </c>
      <c r="P182" s="232">
        <f>I182+J182</f>
        <v>0</v>
      </c>
      <c r="Q182" s="232">
        <f>ROUND(I182*H182,2)</f>
        <v>0</v>
      </c>
      <c r="R182" s="232">
        <f>ROUND(J182*H182,2)</f>
        <v>0</v>
      </c>
      <c r="S182" s="91"/>
      <c r="T182" s="233">
        <f>S182*H182</f>
        <v>0</v>
      </c>
      <c r="U182" s="233">
        <v>0</v>
      </c>
      <c r="V182" s="233">
        <f>U182*H182</f>
        <v>0</v>
      </c>
      <c r="W182" s="233">
        <v>1.8999999999999999</v>
      </c>
      <c r="X182" s="234">
        <f>W182*H182</f>
        <v>35.263999999999996</v>
      </c>
      <c r="Y182" s="38"/>
      <c r="Z182" s="38"/>
      <c r="AA182" s="38"/>
      <c r="AB182" s="38"/>
      <c r="AC182" s="38"/>
      <c r="AD182" s="38"/>
      <c r="AE182" s="38"/>
      <c r="AR182" s="235" t="s">
        <v>167</v>
      </c>
      <c r="AT182" s="235" t="s">
        <v>146</v>
      </c>
      <c r="AU182" s="235" t="s">
        <v>90</v>
      </c>
      <c r="AY182" s="17" t="s">
        <v>143</v>
      </c>
      <c r="BE182" s="236">
        <f>IF(O182="základní",K182,0)</f>
        <v>0</v>
      </c>
      <c r="BF182" s="236">
        <f>IF(O182="snížená",K182,0)</f>
        <v>0</v>
      </c>
      <c r="BG182" s="236">
        <f>IF(O182="zákl. přenesená",K182,0)</f>
        <v>0</v>
      </c>
      <c r="BH182" s="236">
        <f>IF(O182="sníž. přenesená",K182,0)</f>
        <v>0</v>
      </c>
      <c r="BI182" s="236">
        <f>IF(O182="nulová",K182,0)</f>
        <v>0</v>
      </c>
      <c r="BJ182" s="17" t="s">
        <v>88</v>
      </c>
      <c r="BK182" s="236">
        <f>ROUND(P182*H182,2)</f>
        <v>0</v>
      </c>
      <c r="BL182" s="17" t="s">
        <v>167</v>
      </c>
      <c r="BM182" s="235" t="s">
        <v>325</v>
      </c>
    </row>
    <row r="183" s="2" customFormat="1">
      <c r="A183" s="38"/>
      <c r="B183" s="39"/>
      <c r="C183" s="40"/>
      <c r="D183" s="237" t="s">
        <v>152</v>
      </c>
      <c r="E183" s="40"/>
      <c r="F183" s="238" t="s">
        <v>326</v>
      </c>
      <c r="G183" s="40"/>
      <c r="H183" s="40"/>
      <c r="I183" s="239"/>
      <c r="J183" s="239"/>
      <c r="K183" s="40"/>
      <c r="L183" s="40"/>
      <c r="M183" s="44"/>
      <c r="N183" s="240"/>
      <c r="O183" s="241"/>
      <c r="P183" s="91"/>
      <c r="Q183" s="91"/>
      <c r="R183" s="91"/>
      <c r="S183" s="91"/>
      <c r="T183" s="91"/>
      <c r="U183" s="91"/>
      <c r="V183" s="91"/>
      <c r="W183" s="91"/>
      <c r="X183" s="92"/>
      <c r="Y183" s="38"/>
      <c r="Z183" s="38"/>
      <c r="AA183" s="38"/>
      <c r="AB183" s="38"/>
      <c r="AC183" s="38"/>
      <c r="AD183" s="38"/>
      <c r="AE183" s="38"/>
      <c r="AT183" s="17" t="s">
        <v>152</v>
      </c>
      <c r="AU183" s="17" t="s">
        <v>90</v>
      </c>
    </row>
    <row r="184" s="2" customFormat="1">
      <c r="A184" s="38"/>
      <c r="B184" s="39"/>
      <c r="C184" s="40"/>
      <c r="D184" s="242" t="s">
        <v>153</v>
      </c>
      <c r="E184" s="40"/>
      <c r="F184" s="243" t="s">
        <v>327</v>
      </c>
      <c r="G184" s="40"/>
      <c r="H184" s="40"/>
      <c r="I184" s="239"/>
      <c r="J184" s="239"/>
      <c r="K184" s="40"/>
      <c r="L184" s="40"/>
      <c r="M184" s="44"/>
      <c r="N184" s="240"/>
      <c r="O184" s="241"/>
      <c r="P184" s="91"/>
      <c r="Q184" s="91"/>
      <c r="R184" s="91"/>
      <c r="S184" s="91"/>
      <c r="T184" s="91"/>
      <c r="U184" s="91"/>
      <c r="V184" s="91"/>
      <c r="W184" s="91"/>
      <c r="X184" s="92"/>
      <c r="Y184" s="38"/>
      <c r="Z184" s="38"/>
      <c r="AA184" s="38"/>
      <c r="AB184" s="38"/>
      <c r="AC184" s="38"/>
      <c r="AD184" s="38"/>
      <c r="AE184" s="38"/>
      <c r="AT184" s="17" t="s">
        <v>153</v>
      </c>
      <c r="AU184" s="17" t="s">
        <v>90</v>
      </c>
    </row>
    <row r="185" s="13" customFormat="1">
      <c r="A185" s="13"/>
      <c r="B185" s="249"/>
      <c r="C185" s="250"/>
      <c r="D185" s="237" t="s">
        <v>253</v>
      </c>
      <c r="E185" s="251" t="s">
        <v>1</v>
      </c>
      <c r="F185" s="252" t="s">
        <v>328</v>
      </c>
      <c r="G185" s="250"/>
      <c r="H185" s="253">
        <v>18.559999999999999</v>
      </c>
      <c r="I185" s="254"/>
      <c r="J185" s="254"/>
      <c r="K185" s="250"/>
      <c r="L185" s="250"/>
      <c r="M185" s="255"/>
      <c r="N185" s="256"/>
      <c r="O185" s="257"/>
      <c r="P185" s="257"/>
      <c r="Q185" s="257"/>
      <c r="R185" s="257"/>
      <c r="S185" s="257"/>
      <c r="T185" s="257"/>
      <c r="U185" s="257"/>
      <c r="V185" s="257"/>
      <c r="W185" s="257"/>
      <c r="X185" s="258"/>
      <c r="Y185" s="13"/>
      <c r="Z185" s="13"/>
      <c r="AA185" s="13"/>
      <c r="AB185" s="13"/>
      <c r="AC185" s="13"/>
      <c r="AD185" s="13"/>
      <c r="AE185" s="13"/>
      <c r="AT185" s="259" t="s">
        <v>253</v>
      </c>
      <c r="AU185" s="259" t="s">
        <v>90</v>
      </c>
      <c r="AV185" s="13" t="s">
        <v>90</v>
      </c>
      <c r="AW185" s="13" t="s">
        <v>5</v>
      </c>
      <c r="AX185" s="13" t="s">
        <v>88</v>
      </c>
      <c r="AY185" s="259" t="s">
        <v>143</v>
      </c>
    </row>
    <row r="186" s="2" customFormat="1" ht="16.5" customHeight="1">
      <c r="A186" s="38"/>
      <c r="B186" s="39"/>
      <c r="C186" s="222" t="s">
        <v>221</v>
      </c>
      <c r="D186" s="222" t="s">
        <v>146</v>
      </c>
      <c r="E186" s="223" t="s">
        <v>329</v>
      </c>
      <c r="F186" s="224" t="s">
        <v>330</v>
      </c>
      <c r="G186" s="225" t="s">
        <v>311</v>
      </c>
      <c r="H186" s="226">
        <v>32</v>
      </c>
      <c r="I186" s="227"/>
      <c r="J186" s="227"/>
      <c r="K186" s="228">
        <f>ROUND(P186*H186,2)</f>
        <v>0</v>
      </c>
      <c r="L186" s="229"/>
      <c r="M186" s="44"/>
      <c r="N186" s="230" t="s">
        <v>1</v>
      </c>
      <c r="O186" s="231" t="s">
        <v>43</v>
      </c>
      <c r="P186" s="232">
        <f>I186+J186</f>
        <v>0</v>
      </c>
      <c r="Q186" s="232">
        <f>ROUND(I186*H186,2)</f>
        <v>0</v>
      </c>
      <c r="R186" s="232">
        <f>ROUND(J186*H186,2)</f>
        <v>0</v>
      </c>
      <c r="S186" s="91"/>
      <c r="T186" s="233">
        <f>S186*H186</f>
        <v>0</v>
      </c>
      <c r="U186" s="233">
        <v>0.026980000000000001</v>
      </c>
      <c r="V186" s="233">
        <f>U186*H186</f>
        <v>0.86336000000000002</v>
      </c>
      <c r="W186" s="233">
        <v>0</v>
      </c>
      <c r="X186" s="234">
        <f>W186*H186</f>
        <v>0</v>
      </c>
      <c r="Y186" s="38"/>
      <c r="Z186" s="38"/>
      <c r="AA186" s="38"/>
      <c r="AB186" s="38"/>
      <c r="AC186" s="38"/>
      <c r="AD186" s="38"/>
      <c r="AE186" s="38"/>
      <c r="AR186" s="235" t="s">
        <v>167</v>
      </c>
      <c r="AT186" s="235" t="s">
        <v>146</v>
      </c>
      <c r="AU186" s="235" t="s">
        <v>90</v>
      </c>
      <c r="AY186" s="17" t="s">
        <v>143</v>
      </c>
      <c r="BE186" s="236">
        <f>IF(O186="základní",K186,0)</f>
        <v>0</v>
      </c>
      <c r="BF186" s="236">
        <f>IF(O186="snížená",K186,0)</f>
        <v>0</v>
      </c>
      <c r="BG186" s="236">
        <f>IF(O186="zákl. přenesená",K186,0)</f>
        <v>0</v>
      </c>
      <c r="BH186" s="236">
        <f>IF(O186="sníž. přenesená",K186,0)</f>
        <v>0</v>
      </c>
      <c r="BI186" s="236">
        <f>IF(O186="nulová",K186,0)</f>
        <v>0</v>
      </c>
      <c r="BJ186" s="17" t="s">
        <v>88</v>
      </c>
      <c r="BK186" s="236">
        <f>ROUND(P186*H186,2)</f>
        <v>0</v>
      </c>
      <c r="BL186" s="17" t="s">
        <v>167</v>
      </c>
      <c r="BM186" s="235" t="s">
        <v>331</v>
      </c>
    </row>
    <row r="187" s="2" customFormat="1">
      <c r="A187" s="38"/>
      <c r="B187" s="39"/>
      <c r="C187" s="40"/>
      <c r="D187" s="237" t="s">
        <v>152</v>
      </c>
      <c r="E187" s="40"/>
      <c r="F187" s="238" t="s">
        <v>332</v>
      </c>
      <c r="G187" s="40"/>
      <c r="H187" s="40"/>
      <c r="I187" s="239"/>
      <c r="J187" s="239"/>
      <c r="K187" s="40"/>
      <c r="L187" s="40"/>
      <c r="M187" s="44"/>
      <c r="N187" s="240"/>
      <c r="O187" s="241"/>
      <c r="P187" s="91"/>
      <c r="Q187" s="91"/>
      <c r="R187" s="91"/>
      <c r="S187" s="91"/>
      <c r="T187" s="91"/>
      <c r="U187" s="91"/>
      <c r="V187" s="91"/>
      <c r="W187" s="91"/>
      <c r="X187" s="92"/>
      <c r="Y187" s="38"/>
      <c r="Z187" s="38"/>
      <c r="AA187" s="38"/>
      <c r="AB187" s="38"/>
      <c r="AC187" s="38"/>
      <c r="AD187" s="38"/>
      <c r="AE187" s="38"/>
      <c r="AT187" s="17" t="s">
        <v>152</v>
      </c>
      <c r="AU187" s="17" t="s">
        <v>90</v>
      </c>
    </row>
    <row r="188" s="2" customFormat="1">
      <c r="A188" s="38"/>
      <c r="B188" s="39"/>
      <c r="C188" s="40"/>
      <c r="D188" s="242" t="s">
        <v>153</v>
      </c>
      <c r="E188" s="40"/>
      <c r="F188" s="243" t="s">
        <v>333</v>
      </c>
      <c r="G188" s="40"/>
      <c r="H188" s="40"/>
      <c r="I188" s="239"/>
      <c r="J188" s="239"/>
      <c r="K188" s="40"/>
      <c r="L188" s="40"/>
      <c r="M188" s="44"/>
      <c r="N188" s="240"/>
      <c r="O188" s="241"/>
      <c r="P188" s="91"/>
      <c r="Q188" s="91"/>
      <c r="R188" s="91"/>
      <c r="S188" s="91"/>
      <c r="T188" s="91"/>
      <c r="U188" s="91"/>
      <c r="V188" s="91"/>
      <c r="W188" s="91"/>
      <c r="X188" s="92"/>
      <c r="Y188" s="38"/>
      <c r="Z188" s="38"/>
      <c r="AA188" s="38"/>
      <c r="AB188" s="38"/>
      <c r="AC188" s="38"/>
      <c r="AD188" s="38"/>
      <c r="AE188" s="38"/>
      <c r="AT188" s="17" t="s">
        <v>153</v>
      </c>
      <c r="AU188" s="17" t="s">
        <v>90</v>
      </c>
    </row>
    <row r="189" s="2" customFormat="1">
      <c r="A189" s="38"/>
      <c r="B189" s="39"/>
      <c r="C189" s="40"/>
      <c r="D189" s="237" t="s">
        <v>155</v>
      </c>
      <c r="E189" s="40"/>
      <c r="F189" s="244" t="s">
        <v>334</v>
      </c>
      <c r="G189" s="40"/>
      <c r="H189" s="40"/>
      <c r="I189" s="239"/>
      <c r="J189" s="239"/>
      <c r="K189" s="40"/>
      <c r="L189" s="40"/>
      <c r="M189" s="44"/>
      <c r="N189" s="240"/>
      <c r="O189" s="241"/>
      <c r="P189" s="91"/>
      <c r="Q189" s="91"/>
      <c r="R189" s="91"/>
      <c r="S189" s="91"/>
      <c r="T189" s="91"/>
      <c r="U189" s="91"/>
      <c r="V189" s="91"/>
      <c r="W189" s="91"/>
      <c r="X189" s="92"/>
      <c r="Y189" s="38"/>
      <c r="Z189" s="38"/>
      <c r="AA189" s="38"/>
      <c r="AB189" s="38"/>
      <c r="AC189" s="38"/>
      <c r="AD189" s="38"/>
      <c r="AE189" s="38"/>
      <c r="AT189" s="17" t="s">
        <v>155</v>
      </c>
      <c r="AU189" s="17" t="s">
        <v>90</v>
      </c>
    </row>
    <row r="190" s="13" customFormat="1">
      <c r="A190" s="13"/>
      <c r="B190" s="249"/>
      <c r="C190" s="250"/>
      <c r="D190" s="237" t="s">
        <v>253</v>
      </c>
      <c r="E190" s="251" t="s">
        <v>1</v>
      </c>
      <c r="F190" s="252" t="s">
        <v>335</v>
      </c>
      <c r="G190" s="250"/>
      <c r="H190" s="253">
        <v>32</v>
      </c>
      <c r="I190" s="254"/>
      <c r="J190" s="254"/>
      <c r="K190" s="250"/>
      <c r="L190" s="250"/>
      <c r="M190" s="255"/>
      <c r="N190" s="256"/>
      <c r="O190" s="257"/>
      <c r="P190" s="257"/>
      <c r="Q190" s="257"/>
      <c r="R190" s="257"/>
      <c r="S190" s="257"/>
      <c r="T190" s="257"/>
      <c r="U190" s="257"/>
      <c r="V190" s="257"/>
      <c r="W190" s="257"/>
      <c r="X190" s="258"/>
      <c r="Y190" s="13"/>
      <c r="Z190" s="13"/>
      <c r="AA190" s="13"/>
      <c r="AB190" s="13"/>
      <c r="AC190" s="13"/>
      <c r="AD190" s="13"/>
      <c r="AE190" s="13"/>
      <c r="AT190" s="259" t="s">
        <v>253</v>
      </c>
      <c r="AU190" s="259" t="s">
        <v>90</v>
      </c>
      <c r="AV190" s="13" t="s">
        <v>90</v>
      </c>
      <c r="AW190" s="13" t="s">
        <v>5</v>
      </c>
      <c r="AX190" s="13" t="s">
        <v>88</v>
      </c>
      <c r="AY190" s="259" t="s">
        <v>143</v>
      </c>
    </row>
    <row r="191" s="2" customFormat="1" ht="33" customHeight="1">
      <c r="A191" s="38"/>
      <c r="B191" s="39"/>
      <c r="C191" s="222" t="s">
        <v>229</v>
      </c>
      <c r="D191" s="222" t="s">
        <v>146</v>
      </c>
      <c r="E191" s="223" t="s">
        <v>336</v>
      </c>
      <c r="F191" s="224" t="s">
        <v>337</v>
      </c>
      <c r="G191" s="225" t="s">
        <v>324</v>
      </c>
      <c r="H191" s="226">
        <v>32.340000000000003</v>
      </c>
      <c r="I191" s="227"/>
      <c r="J191" s="227"/>
      <c r="K191" s="228">
        <f>ROUND(P191*H191,2)</f>
        <v>0</v>
      </c>
      <c r="L191" s="229"/>
      <c r="M191" s="44"/>
      <c r="N191" s="230" t="s">
        <v>1</v>
      </c>
      <c r="O191" s="231" t="s">
        <v>43</v>
      </c>
      <c r="P191" s="232">
        <f>I191+J191</f>
        <v>0</v>
      </c>
      <c r="Q191" s="232">
        <f>ROUND(I191*H191,2)</f>
        <v>0</v>
      </c>
      <c r="R191" s="232">
        <f>ROUND(J191*H191,2)</f>
        <v>0</v>
      </c>
      <c r="S191" s="91"/>
      <c r="T191" s="233">
        <f>S191*H191</f>
        <v>0</v>
      </c>
      <c r="U191" s="233">
        <v>0</v>
      </c>
      <c r="V191" s="233">
        <f>U191*H191</f>
        <v>0</v>
      </c>
      <c r="W191" s="233">
        <v>0</v>
      </c>
      <c r="X191" s="234">
        <f>W191*H191</f>
        <v>0</v>
      </c>
      <c r="Y191" s="38"/>
      <c r="Z191" s="38"/>
      <c r="AA191" s="38"/>
      <c r="AB191" s="38"/>
      <c r="AC191" s="38"/>
      <c r="AD191" s="38"/>
      <c r="AE191" s="38"/>
      <c r="AR191" s="235" t="s">
        <v>167</v>
      </c>
      <c r="AT191" s="235" t="s">
        <v>146</v>
      </c>
      <c r="AU191" s="235" t="s">
        <v>90</v>
      </c>
      <c r="AY191" s="17" t="s">
        <v>143</v>
      </c>
      <c r="BE191" s="236">
        <f>IF(O191="základní",K191,0)</f>
        <v>0</v>
      </c>
      <c r="BF191" s="236">
        <f>IF(O191="snížená",K191,0)</f>
        <v>0</v>
      </c>
      <c r="BG191" s="236">
        <f>IF(O191="zákl. přenesená",K191,0)</f>
        <v>0</v>
      </c>
      <c r="BH191" s="236">
        <f>IF(O191="sníž. přenesená",K191,0)</f>
        <v>0</v>
      </c>
      <c r="BI191" s="236">
        <f>IF(O191="nulová",K191,0)</f>
        <v>0</v>
      </c>
      <c r="BJ191" s="17" t="s">
        <v>88</v>
      </c>
      <c r="BK191" s="236">
        <f>ROUND(P191*H191,2)</f>
        <v>0</v>
      </c>
      <c r="BL191" s="17" t="s">
        <v>167</v>
      </c>
      <c r="BM191" s="235" t="s">
        <v>338</v>
      </c>
    </row>
    <row r="192" s="2" customFormat="1">
      <c r="A192" s="38"/>
      <c r="B192" s="39"/>
      <c r="C192" s="40"/>
      <c r="D192" s="237" t="s">
        <v>152</v>
      </c>
      <c r="E192" s="40"/>
      <c r="F192" s="238" t="s">
        <v>339</v>
      </c>
      <c r="G192" s="40"/>
      <c r="H192" s="40"/>
      <c r="I192" s="239"/>
      <c r="J192" s="239"/>
      <c r="K192" s="40"/>
      <c r="L192" s="40"/>
      <c r="M192" s="44"/>
      <c r="N192" s="240"/>
      <c r="O192" s="241"/>
      <c r="P192" s="91"/>
      <c r="Q192" s="91"/>
      <c r="R192" s="91"/>
      <c r="S192" s="91"/>
      <c r="T192" s="91"/>
      <c r="U192" s="91"/>
      <c r="V192" s="91"/>
      <c r="W192" s="91"/>
      <c r="X192" s="92"/>
      <c r="Y192" s="38"/>
      <c r="Z192" s="38"/>
      <c r="AA192" s="38"/>
      <c r="AB192" s="38"/>
      <c r="AC192" s="38"/>
      <c r="AD192" s="38"/>
      <c r="AE192" s="38"/>
      <c r="AT192" s="17" t="s">
        <v>152</v>
      </c>
      <c r="AU192" s="17" t="s">
        <v>90</v>
      </c>
    </row>
    <row r="193" s="2" customFormat="1">
      <c r="A193" s="38"/>
      <c r="B193" s="39"/>
      <c r="C193" s="40"/>
      <c r="D193" s="242" t="s">
        <v>153</v>
      </c>
      <c r="E193" s="40"/>
      <c r="F193" s="243" t="s">
        <v>340</v>
      </c>
      <c r="G193" s="40"/>
      <c r="H193" s="40"/>
      <c r="I193" s="239"/>
      <c r="J193" s="239"/>
      <c r="K193" s="40"/>
      <c r="L193" s="40"/>
      <c r="M193" s="44"/>
      <c r="N193" s="240"/>
      <c r="O193" s="241"/>
      <c r="P193" s="91"/>
      <c r="Q193" s="91"/>
      <c r="R193" s="91"/>
      <c r="S193" s="91"/>
      <c r="T193" s="91"/>
      <c r="U193" s="91"/>
      <c r="V193" s="91"/>
      <c r="W193" s="91"/>
      <c r="X193" s="92"/>
      <c r="Y193" s="38"/>
      <c r="Z193" s="38"/>
      <c r="AA193" s="38"/>
      <c r="AB193" s="38"/>
      <c r="AC193" s="38"/>
      <c r="AD193" s="38"/>
      <c r="AE193" s="38"/>
      <c r="AT193" s="17" t="s">
        <v>153</v>
      </c>
      <c r="AU193" s="17" t="s">
        <v>90</v>
      </c>
    </row>
    <row r="194" s="13" customFormat="1">
      <c r="A194" s="13"/>
      <c r="B194" s="249"/>
      <c r="C194" s="250"/>
      <c r="D194" s="237" t="s">
        <v>253</v>
      </c>
      <c r="E194" s="251" t="s">
        <v>1</v>
      </c>
      <c r="F194" s="252" t="s">
        <v>341</v>
      </c>
      <c r="G194" s="250"/>
      <c r="H194" s="253">
        <v>32.340000000000003</v>
      </c>
      <c r="I194" s="254"/>
      <c r="J194" s="254"/>
      <c r="K194" s="250"/>
      <c r="L194" s="250"/>
      <c r="M194" s="255"/>
      <c r="N194" s="256"/>
      <c r="O194" s="257"/>
      <c r="P194" s="257"/>
      <c r="Q194" s="257"/>
      <c r="R194" s="257"/>
      <c r="S194" s="257"/>
      <c r="T194" s="257"/>
      <c r="U194" s="257"/>
      <c r="V194" s="257"/>
      <c r="W194" s="257"/>
      <c r="X194" s="258"/>
      <c r="Y194" s="13"/>
      <c r="Z194" s="13"/>
      <c r="AA194" s="13"/>
      <c r="AB194" s="13"/>
      <c r="AC194" s="13"/>
      <c r="AD194" s="13"/>
      <c r="AE194" s="13"/>
      <c r="AT194" s="259" t="s">
        <v>253</v>
      </c>
      <c r="AU194" s="259" t="s">
        <v>90</v>
      </c>
      <c r="AV194" s="13" t="s">
        <v>90</v>
      </c>
      <c r="AW194" s="13" t="s">
        <v>5</v>
      </c>
      <c r="AX194" s="13" t="s">
        <v>88</v>
      </c>
      <c r="AY194" s="259" t="s">
        <v>143</v>
      </c>
    </row>
    <row r="195" s="2" customFormat="1" ht="33" customHeight="1">
      <c r="A195" s="38"/>
      <c r="B195" s="39"/>
      <c r="C195" s="222" t="s">
        <v>9</v>
      </c>
      <c r="D195" s="222" t="s">
        <v>146</v>
      </c>
      <c r="E195" s="223" t="s">
        <v>342</v>
      </c>
      <c r="F195" s="224" t="s">
        <v>343</v>
      </c>
      <c r="G195" s="225" t="s">
        <v>324</v>
      </c>
      <c r="H195" s="226">
        <v>179.02500000000001</v>
      </c>
      <c r="I195" s="227"/>
      <c r="J195" s="227"/>
      <c r="K195" s="228">
        <f>ROUND(P195*H195,2)</f>
        <v>0</v>
      </c>
      <c r="L195" s="229"/>
      <c r="M195" s="44"/>
      <c r="N195" s="230" t="s">
        <v>1</v>
      </c>
      <c r="O195" s="231" t="s">
        <v>43</v>
      </c>
      <c r="P195" s="232">
        <f>I195+J195</f>
        <v>0</v>
      </c>
      <c r="Q195" s="232">
        <f>ROUND(I195*H195,2)</f>
        <v>0</v>
      </c>
      <c r="R195" s="232">
        <f>ROUND(J195*H195,2)</f>
        <v>0</v>
      </c>
      <c r="S195" s="91"/>
      <c r="T195" s="233">
        <f>S195*H195</f>
        <v>0</v>
      </c>
      <c r="U195" s="233">
        <v>0</v>
      </c>
      <c r="V195" s="233">
        <f>U195*H195</f>
        <v>0</v>
      </c>
      <c r="W195" s="233">
        <v>0</v>
      </c>
      <c r="X195" s="234">
        <f>W195*H195</f>
        <v>0</v>
      </c>
      <c r="Y195" s="38"/>
      <c r="Z195" s="38"/>
      <c r="AA195" s="38"/>
      <c r="AB195" s="38"/>
      <c r="AC195" s="38"/>
      <c r="AD195" s="38"/>
      <c r="AE195" s="38"/>
      <c r="AR195" s="235" t="s">
        <v>167</v>
      </c>
      <c r="AT195" s="235" t="s">
        <v>146</v>
      </c>
      <c r="AU195" s="235" t="s">
        <v>90</v>
      </c>
      <c r="AY195" s="17" t="s">
        <v>143</v>
      </c>
      <c r="BE195" s="236">
        <f>IF(O195="základní",K195,0)</f>
        <v>0</v>
      </c>
      <c r="BF195" s="236">
        <f>IF(O195="snížená",K195,0)</f>
        <v>0</v>
      </c>
      <c r="BG195" s="236">
        <f>IF(O195="zákl. přenesená",K195,0)</f>
        <v>0</v>
      </c>
      <c r="BH195" s="236">
        <f>IF(O195="sníž. přenesená",K195,0)</f>
        <v>0</v>
      </c>
      <c r="BI195" s="236">
        <f>IF(O195="nulová",K195,0)</f>
        <v>0</v>
      </c>
      <c r="BJ195" s="17" t="s">
        <v>88</v>
      </c>
      <c r="BK195" s="236">
        <f>ROUND(P195*H195,2)</f>
        <v>0</v>
      </c>
      <c r="BL195" s="17" t="s">
        <v>167</v>
      </c>
      <c r="BM195" s="235" t="s">
        <v>344</v>
      </c>
    </row>
    <row r="196" s="2" customFormat="1">
      <c r="A196" s="38"/>
      <c r="B196" s="39"/>
      <c r="C196" s="40"/>
      <c r="D196" s="237" t="s">
        <v>152</v>
      </c>
      <c r="E196" s="40"/>
      <c r="F196" s="238" t="s">
        <v>345</v>
      </c>
      <c r="G196" s="40"/>
      <c r="H196" s="40"/>
      <c r="I196" s="239"/>
      <c r="J196" s="239"/>
      <c r="K196" s="40"/>
      <c r="L196" s="40"/>
      <c r="M196" s="44"/>
      <c r="N196" s="240"/>
      <c r="O196" s="241"/>
      <c r="P196" s="91"/>
      <c r="Q196" s="91"/>
      <c r="R196" s="91"/>
      <c r="S196" s="91"/>
      <c r="T196" s="91"/>
      <c r="U196" s="91"/>
      <c r="V196" s="91"/>
      <c r="W196" s="91"/>
      <c r="X196" s="92"/>
      <c r="Y196" s="38"/>
      <c r="Z196" s="38"/>
      <c r="AA196" s="38"/>
      <c r="AB196" s="38"/>
      <c r="AC196" s="38"/>
      <c r="AD196" s="38"/>
      <c r="AE196" s="38"/>
      <c r="AT196" s="17" t="s">
        <v>152</v>
      </c>
      <c r="AU196" s="17" t="s">
        <v>90</v>
      </c>
    </row>
    <row r="197" s="2" customFormat="1">
      <c r="A197" s="38"/>
      <c r="B197" s="39"/>
      <c r="C197" s="40"/>
      <c r="D197" s="242" t="s">
        <v>153</v>
      </c>
      <c r="E197" s="40"/>
      <c r="F197" s="243" t="s">
        <v>346</v>
      </c>
      <c r="G197" s="40"/>
      <c r="H197" s="40"/>
      <c r="I197" s="239"/>
      <c r="J197" s="239"/>
      <c r="K197" s="40"/>
      <c r="L197" s="40"/>
      <c r="M197" s="44"/>
      <c r="N197" s="240"/>
      <c r="O197" s="241"/>
      <c r="P197" s="91"/>
      <c r="Q197" s="91"/>
      <c r="R197" s="91"/>
      <c r="S197" s="91"/>
      <c r="T197" s="91"/>
      <c r="U197" s="91"/>
      <c r="V197" s="91"/>
      <c r="W197" s="91"/>
      <c r="X197" s="92"/>
      <c r="Y197" s="38"/>
      <c r="Z197" s="38"/>
      <c r="AA197" s="38"/>
      <c r="AB197" s="38"/>
      <c r="AC197" s="38"/>
      <c r="AD197" s="38"/>
      <c r="AE197" s="38"/>
      <c r="AT197" s="17" t="s">
        <v>153</v>
      </c>
      <c r="AU197" s="17" t="s">
        <v>90</v>
      </c>
    </row>
    <row r="198" s="13" customFormat="1">
      <c r="A198" s="13"/>
      <c r="B198" s="249"/>
      <c r="C198" s="250"/>
      <c r="D198" s="237" t="s">
        <v>253</v>
      </c>
      <c r="E198" s="251" t="s">
        <v>1</v>
      </c>
      <c r="F198" s="252" t="s">
        <v>347</v>
      </c>
      <c r="G198" s="250"/>
      <c r="H198" s="253">
        <v>179.02500000000001</v>
      </c>
      <c r="I198" s="254"/>
      <c r="J198" s="254"/>
      <c r="K198" s="250"/>
      <c r="L198" s="250"/>
      <c r="M198" s="255"/>
      <c r="N198" s="256"/>
      <c r="O198" s="257"/>
      <c r="P198" s="257"/>
      <c r="Q198" s="257"/>
      <c r="R198" s="257"/>
      <c r="S198" s="257"/>
      <c r="T198" s="257"/>
      <c r="U198" s="257"/>
      <c r="V198" s="257"/>
      <c r="W198" s="257"/>
      <c r="X198" s="258"/>
      <c r="Y198" s="13"/>
      <c r="Z198" s="13"/>
      <c r="AA198" s="13"/>
      <c r="AB198" s="13"/>
      <c r="AC198" s="13"/>
      <c r="AD198" s="13"/>
      <c r="AE198" s="13"/>
      <c r="AT198" s="259" t="s">
        <v>253</v>
      </c>
      <c r="AU198" s="259" t="s">
        <v>90</v>
      </c>
      <c r="AV198" s="13" t="s">
        <v>90</v>
      </c>
      <c r="AW198" s="13" t="s">
        <v>5</v>
      </c>
      <c r="AX198" s="13" t="s">
        <v>88</v>
      </c>
      <c r="AY198" s="259" t="s">
        <v>143</v>
      </c>
    </row>
    <row r="199" s="2" customFormat="1" ht="33" customHeight="1">
      <c r="A199" s="38"/>
      <c r="B199" s="39"/>
      <c r="C199" s="222" t="s">
        <v>348</v>
      </c>
      <c r="D199" s="222" t="s">
        <v>146</v>
      </c>
      <c r="E199" s="223" t="s">
        <v>349</v>
      </c>
      <c r="F199" s="224" t="s">
        <v>350</v>
      </c>
      <c r="G199" s="225" t="s">
        <v>324</v>
      </c>
      <c r="H199" s="226">
        <v>327.60000000000002</v>
      </c>
      <c r="I199" s="227"/>
      <c r="J199" s="227"/>
      <c r="K199" s="228">
        <f>ROUND(P199*H199,2)</f>
        <v>0</v>
      </c>
      <c r="L199" s="229"/>
      <c r="M199" s="44"/>
      <c r="N199" s="230" t="s">
        <v>1</v>
      </c>
      <c r="O199" s="231" t="s">
        <v>43</v>
      </c>
      <c r="P199" s="232">
        <f>I199+J199</f>
        <v>0</v>
      </c>
      <c r="Q199" s="232">
        <f>ROUND(I199*H199,2)</f>
        <v>0</v>
      </c>
      <c r="R199" s="232">
        <f>ROUND(J199*H199,2)</f>
        <v>0</v>
      </c>
      <c r="S199" s="91"/>
      <c r="T199" s="233">
        <f>S199*H199</f>
        <v>0</v>
      </c>
      <c r="U199" s="233">
        <v>0</v>
      </c>
      <c r="V199" s="233">
        <f>U199*H199</f>
        <v>0</v>
      </c>
      <c r="W199" s="233">
        <v>0</v>
      </c>
      <c r="X199" s="234">
        <f>W199*H199</f>
        <v>0</v>
      </c>
      <c r="Y199" s="38"/>
      <c r="Z199" s="38"/>
      <c r="AA199" s="38"/>
      <c r="AB199" s="38"/>
      <c r="AC199" s="38"/>
      <c r="AD199" s="38"/>
      <c r="AE199" s="38"/>
      <c r="AR199" s="235" t="s">
        <v>167</v>
      </c>
      <c r="AT199" s="235" t="s">
        <v>146</v>
      </c>
      <c r="AU199" s="235" t="s">
        <v>90</v>
      </c>
      <c r="AY199" s="17" t="s">
        <v>143</v>
      </c>
      <c r="BE199" s="236">
        <f>IF(O199="základní",K199,0)</f>
        <v>0</v>
      </c>
      <c r="BF199" s="236">
        <f>IF(O199="snížená",K199,0)</f>
        <v>0</v>
      </c>
      <c r="BG199" s="236">
        <f>IF(O199="zákl. přenesená",K199,0)</f>
        <v>0</v>
      </c>
      <c r="BH199" s="236">
        <f>IF(O199="sníž. přenesená",K199,0)</f>
        <v>0</v>
      </c>
      <c r="BI199" s="236">
        <f>IF(O199="nulová",K199,0)</f>
        <v>0</v>
      </c>
      <c r="BJ199" s="17" t="s">
        <v>88</v>
      </c>
      <c r="BK199" s="236">
        <f>ROUND(P199*H199,2)</f>
        <v>0</v>
      </c>
      <c r="BL199" s="17" t="s">
        <v>167</v>
      </c>
      <c r="BM199" s="235" t="s">
        <v>351</v>
      </c>
    </row>
    <row r="200" s="2" customFormat="1">
      <c r="A200" s="38"/>
      <c r="B200" s="39"/>
      <c r="C200" s="40"/>
      <c r="D200" s="237" t="s">
        <v>152</v>
      </c>
      <c r="E200" s="40"/>
      <c r="F200" s="238" t="s">
        <v>352</v>
      </c>
      <c r="G200" s="40"/>
      <c r="H200" s="40"/>
      <c r="I200" s="239"/>
      <c r="J200" s="239"/>
      <c r="K200" s="40"/>
      <c r="L200" s="40"/>
      <c r="M200" s="44"/>
      <c r="N200" s="240"/>
      <c r="O200" s="241"/>
      <c r="P200" s="91"/>
      <c r="Q200" s="91"/>
      <c r="R200" s="91"/>
      <c r="S200" s="91"/>
      <c r="T200" s="91"/>
      <c r="U200" s="91"/>
      <c r="V200" s="91"/>
      <c r="W200" s="91"/>
      <c r="X200" s="92"/>
      <c r="Y200" s="38"/>
      <c r="Z200" s="38"/>
      <c r="AA200" s="38"/>
      <c r="AB200" s="38"/>
      <c r="AC200" s="38"/>
      <c r="AD200" s="38"/>
      <c r="AE200" s="38"/>
      <c r="AT200" s="17" t="s">
        <v>152</v>
      </c>
      <c r="AU200" s="17" t="s">
        <v>90</v>
      </c>
    </row>
    <row r="201" s="2" customFormat="1">
      <c r="A201" s="38"/>
      <c r="B201" s="39"/>
      <c r="C201" s="40"/>
      <c r="D201" s="242" t="s">
        <v>153</v>
      </c>
      <c r="E201" s="40"/>
      <c r="F201" s="243" t="s">
        <v>353</v>
      </c>
      <c r="G201" s="40"/>
      <c r="H201" s="40"/>
      <c r="I201" s="239"/>
      <c r="J201" s="239"/>
      <c r="K201" s="40"/>
      <c r="L201" s="40"/>
      <c r="M201" s="44"/>
      <c r="N201" s="240"/>
      <c r="O201" s="241"/>
      <c r="P201" s="91"/>
      <c r="Q201" s="91"/>
      <c r="R201" s="91"/>
      <c r="S201" s="91"/>
      <c r="T201" s="91"/>
      <c r="U201" s="91"/>
      <c r="V201" s="91"/>
      <c r="W201" s="91"/>
      <c r="X201" s="92"/>
      <c r="Y201" s="38"/>
      <c r="Z201" s="38"/>
      <c r="AA201" s="38"/>
      <c r="AB201" s="38"/>
      <c r="AC201" s="38"/>
      <c r="AD201" s="38"/>
      <c r="AE201" s="38"/>
      <c r="AT201" s="17" t="s">
        <v>153</v>
      </c>
      <c r="AU201" s="17" t="s">
        <v>90</v>
      </c>
    </row>
    <row r="202" s="2" customFormat="1">
      <c r="A202" s="38"/>
      <c r="B202" s="39"/>
      <c r="C202" s="40"/>
      <c r="D202" s="237" t="s">
        <v>155</v>
      </c>
      <c r="E202" s="40"/>
      <c r="F202" s="244" t="s">
        <v>354</v>
      </c>
      <c r="G202" s="40"/>
      <c r="H202" s="40"/>
      <c r="I202" s="239"/>
      <c r="J202" s="239"/>
      <c r="K202" s="40"/>
      <c r="L202" s="40"/>
      <c r="M202" s="44"/>
      <c r="N202" s="240"/>
      <c r="O202" s="241"/>
      <c r="P202" s="91"/>
      <c r="Q202" s="91"/>
      <c r="R202" s="91"/>
      <c r="S202" s="91"/>
      <c r="T202" s="91"/>
      <c r="U202" s="91"/>
      <c r="V202" s="91"/>
      <c r="W202" s="91"/>
      <c r="X202" s="92"/>
      <c r="Y202" s="38"/>
      <c r="Z202" s="38"/>
      <c r="AA202" s="38"/>
      <c r="AB202" s="38"/>
      <c r="AC202" s="38"/>
      <c r="AD202" s="38"/>
      <c r="AE202" s="38"/>
      <c r="AT202" s="17" t="s">
        <v>155</v>
      </c>
      <c r="AU202" s="17" t="s">
        <v>90</v>
      </c>
    </row>
    <row r="203" s="13" customFormat="1">
      <c r="A203" s="13"/>
      <c r="B203" s="249"/>
      <c r="C203" s="250"/>
      <c r="D203" s="237" t="s">
        <v>253</v>
      </c>
      <c r="E203" s="251" t="s">
        <v>1</v>
      </c>
      <c r="F203" s="252" t="s">
        <v>355</v>
      </c>
      <c r="G203" s="250"/>
      <c r="H203" s="253">
        <v>18</v>
      </c>
      <c r="I203" s="254"/>
      <c r="J203" s="254"/>
      <c r="K203" s="250"/>
      <c r="L203" s="250"/>
      <c r="M203" s="255"/>
      <c r="N203" s="256"/>
      <c r="O203" s="257"/>
      <c r="P203" s="257"/>
      <c r="Q203" s="257"/>
      <c r="R203" s="257"/>
      <c r="S203" s="257"/>
      <c r="T203" s="257"/>
      <c r="U203" s="257"/>
      <c r="V203" s="257"/>
      <c r="W203" s="257"/>
      <c r="X203" s="258"/>
      <c r="Y203" s="13"/>
      <c r="Z203" s="13"/>
      <c r="AA203" s="13"/>
      <c r="AB203" s="13"/>
      <c r="AC203" s="13"/>
      <c r="AD203" s="13"/>
      <c r="AE203" s="13"/>
      <c r="AT203" s="259" t="s">
        <v>253</v>
      </c>
      <c r="AU203" s="259" t="s">
        <v>90</v>
      </c>
      <c r="AV203" s="13" t="s">
        <v>90</v>
      </c>
      <c r="AW203" s="13" t="s">
        <v>5</v>
      </c>
      <c r="AX203" s="13" t="s">
        <v>80</v>
      </c>
      <c r="AY203" s="259" t="s">
        <v>143</v>
      </c>
    </row>
    <row r="204" s="13" customFormat="1">
      <c r="A204" s="13"/>
      <c r="B204" s="249"/>
      <c r="C204" s="250"/>
      <c r="D204" s="237" t="s">
        <v>253</v>
      </c>
      <c r="E204" s="251" t="s">
        <v>1</v>
      </c>
      <c r="F204" s="252" t="s">
        <v>356</v>
      </c>
      <c r="G204" s="250"/>
      <c r="H204" s="253">
        <v>165.59999999999999</v>
      </c>
      <c r="I204" s="254"/>
      <c r="J204" s="254"/>
      <c r="K204" s="250"/>
      <c r="L204" s="250"/>
      <c r="M204" s="255"/>
      <c r="N204" s="256"/>
      <c r="O204" s="257"/>
      <c r="P204" s="257"/>
      <c r="Q204" s="257"/>
      <c r="R204" s="257"/>
      <c r="S204" s="257"/>
      <c r="T204" s="257"/>
      <c r="U204" s="257"/>
      <c r="V204" s="257"/>
      <c r="W204" s="257"/>
      <c r="X204" s="258"/>
      <c r="Y204" s="13"/>
      <c r="Z204" s="13"/>
      <c r="AA204" s="13"/>
      <c r="AB204" s="13"/>
      <c r="AC204" s="13"/>
      <c r="AD204" s="13"/>
      <c r="AE204" s="13"/>
      <c r="AT204" s="259" t="s">
        <v>253</v>
      </c>
      <c r="AU204" s="259" t="s">
        <v>90</v>
      </c>
      <c r="AV204" s="13" t="s">
        <v>90</v>
      </c>
      <c r="AW204" s="13" t="s">
        <v>5</v>
      </c>
      <c r="AX204" s="13" t="s">
        <v>80</v>
      </c>
      <c r="AY204" s="259" t="s">
        <v>143</v>
      </c>
    </row>
    <row r="205" s="13" customFormat="1">
      <c r="A205" s="13"/>
      <c r="B205" s="249"/>
      <c r="C205" s="250"/>
      <c r="D205" s="237" t="s">
        <v>253</v>
      </c>
      <c r="E205" s="251" t="s">
        <v>1</v>
      </c>
      <c r="F205" s="252" t="s">
        <v>357</v>
      </c>
      <c r="G205" s="250"/>
      <c r="H205" s="253">
        <v>144</v>
      </c>
      <c r="I205" s="254"/>
      <c r="J205" s="254"/>
      <c r="K205" s="250"/>
      <c r="L205" s="250"/>
      <c r="M205" s="255"/>
      <c r="N205" s="256"/>
      <c r="O205" s="257"/>
      <c r="P205" s="257"/>
      <c r="Q205" s="257"/>
      <c r="R205" s="257"/>
      <c r="S205" s="257"/>
      <c r="T205" s="257"/>
      <c r="U205" s="257"/>
      <c r="V205" s="257"/>
      <c r="W205" s="257"/>
      <c r="X205" s="258"/>
      <c r="Y205" s="13"/>
      <c r="Z205" s="13"/>
      <c r="AA205" s="13"/>
      <c r="AB205" s="13"/>
      <c r="AC205" s="13"/>
      <c r="AD205" s="13"/>
      <c r="AE205" s="13"/>
      <c r="AT205" s="259" t="s">
        <v>253</v>
      </c>
      <c r="AU205" s="259" t="s">
        <v>90</v>
      </c>
      <c r="AV205" s="13" t="s">
        <v>90</v>
      </c>
      <c r="AW205" s="13" t="s">
        <v>5</v>
      </c>
      <c r="AX205" s="13" t="s">
        <v>80</v>
      </c>
      <c r="AY205" s="259" t="s">
        <v>143</v>
      </c>
    </row>
    <row r="206" s="14" customFormat="1">
      <c r="A206" s="14"/>
      <c r="B206" s="260"/>
      <c r="C206" s="261"/>
      <c r="D206" s="237" t="s">
        <v>253</v>
      </c>
      <c r="E206" s="262" t="s">
        <v>1</v>
      </c>
      <c r="F206" s="263" t="s">
        <v>262</v>
      </c>
      <c r="G206" s="261"/>
      <c r="H206" s="264">
        <v>327.60000000000002</v>
      </c>
      <c r="I206" s="265"/>
      <c r="J206" s="265"/>
      <c r="K206" s="261"/>
      <c r="L206" s="261"/>
      <c r="M206" s="266"/>
      <c r="N206" s="267"/>
      <c r="O206" s="268"/>
      <c r="P206" s="268"/>
      <c r="Q206" s="268"/>
      <c r="R206" s="268"/>
      <c r="S206" s="268"/>
      <c r="T206" s="268"/>
      <c r="U206" s="268"/>
      <c r="V206" s="268"/>
      <c r="W206" s="268"/>
      <c r="X206" s="269"/>
      <c r="Y206" s="14"/>
      <c r="Z206" s="14"/>
      <c r="AA206" s="14"/>
      <c r="AB206" s="14"/>
      <c r="AC206" s="14"/>
      <c r="AD206" s="14"/>
      <c r="AE206" s="14"/>
      <c r="AT206" s="270" t="s">
        <v>253</v>
      </c>
      <c r="AU206" s="270" t="s">
        <v>90</v>
      </c>
      <c r="AV206" s="14" t="s">
        <v>167</v>
      </c>
      <c r="AW206" s="14" t="s">
        <v>5</v>
      </c>
      <c r="AX206" s="14" t="s">
        <v>88</v>
      </c>
      <c r="AY206" s="270" t="s">
        <v>143</v>
      </c>
    </row>
    <row r="207" s="2" customFormat="1" ht="24.15" customHeight="1">
      <c r="A207" s="38"/>
      <c r="B207" s="39"/>
      <c r="C207" s="222" t="s">
        <v>358</v>
      </c>
      <c r="D207" s="222" t="s">
        <v>146</v>
      </c>
      <c r="E207" s="223" t="s">
        <v>359</v>
      </c>
      <c r="F207" s="224" t="s">
        <v>360</v>
      </c>
      <c r="G207" s="225" t="s">
        <v>324</v>
      </c>
      <c r="H207" s="226">
        <v>32.340000000000003</v>
      </c>
      <c r="I207" s="227"/>
      <c r="J207" s="227"/>
      <c r="K207" s="228">
        <f>ROUND(P207*H207,2)</f>
        <v>0</v>
      </c>
      <c r="L207" s="229"/>
      <c r="M207" s="44"/>
      <c r="N207" s="230" t="s">
        <v>1</v>
      </c>
      <c r="O207" s="231" t="s">
        <v>43</v>
      </c>
      <c r="P207" s="232">
        <f>I207+J207</f>
        <v>0</v>
      </c>
      <c r="Q207" s="232">
        <f>ROUND(I207*H207,2)</f>
        <v>0</v>
      </c>
      <c r="R207" s="232">
        <f>ROUND(J207*H207,2)</f>
        <v>0</v>
      </c>
      <c r="S207" s="91"/>
      <c r="T207" s="233">
        <f>S207*H207</f>
        <v>0</v>
      </c>
      <c r="U207" s="233">
        <v>0</v>
      </c>
      <c r="V207" s="233">
        <f>U207*H207</f>
        <v>0</v>
      </c>
      <c r="W207" s="233">
        <v>0</v>
      </c>
      <c r="X207" s="234">
        <f>W207*H207</f>
        <v>0</v>
      </c>
      <c r="Y207" s="38"/>
      <c r="Z207" s="38"/>
      <c r="AA207" s="38"/>
      <c r="AB207" s="38"/>
      <c r="AC207" s="38"/>
      <c r="AD207" s="38"/>
      <c r="AE207" s="38"/>
      <c r="AR207" s="235" t="s">
        <v>167</v>
      </c>
      <c r="AT207" s="235" t="s">
        <v>146</v>
      </c>
      <c r="AU207" s="235" t="s">
        <v>90</v>
      </c>
      <c r="AY207" s="17" t="s">
        <v>143</v>
      </c>
      <c r="BE207" s="236">
        <f>IF(O207="základní",K207,0)</f>
        <v>0</v>
      </c>
      <c r="BF207" s="236">
        <f>IF(O207="snížená",K207,0)</f>
        <v>0</v>
      </c>
      <c r="BG207" s="236">
        <f>IF(O207="zákl. přenesená",K207,0)</f>
        <v>0</v>
      </c>
      <c r="BH207" s="236">
        <f>IF(O207="sníž. přenesená",K207,0)</f>
        <v>0</v>
      </c>
      <c r="BI207" s="236">
        <f>IF(O207="nulová",K207,0)</f>
        <v>0</v>
      </c>
      <c r="BJ207" s="17" t="s">
        <v>88</v>
      </c>
      <c r="BK207" s="236">
        <f>ROUND(P207*H207,2)</f>
        <v>0</v>
      </c>
      <c r="BL207" s="17" t="s">
        <v>167</v>
      </c>
      <c r="BM207" s="235" t="s">
        <v>361</v>
      </c>
    </row>
    <row r="208" s="2" customFormat="1">
      <c r="A208" s="38"/>
      <c r="B208" s="39"/>
      <c r="C208" s="40"/>
      <c r="D208" s="237" t="s">
        <v>152</v>
      </c>
      <c r="E208" s="40"/>
      <c r="F208" s="238" t="s">
        <v>362</v>
      </c>
      <c r="G208" s="40"/>
      <c r="H208" s="40"/>
      <c r="I208" s="239"/>
      <c r="J208" s="239"/>
      <c r="K208" s="40"/>
      <c r="L208" s="40"/>
      <c r="M208" s="44"/>
      <c r="N208" s="240"/>
      <c r="O208" s="241"/>
      <c r="P208" s="91"/>
      <c r="Q208" s="91"/>
      <c r="R208" s="91"/>
      <c r="S208" s="91"/>
      <c r="T208" s="91"/>
      <c r="U208" s="91"/>
      <c r="V208" s="91"/>
      <c r="W208" s="91"/>
      <c r="X208" s="92"/>
      <c r="Y208" s="38"/>
      <c r="Z208" s="38"/>
      <c r="AA208" s="38"/>
      <c r="AB208" s="38"/>
      <c r="AC208" s="38"/>
      <c r="AD208" s="38"/>
      <c r="AE208" s="38"/>
      <c r="AT208" s="17" t="s">
        <v>152</v>
      </c>
      <c r="AU208" s="17" t="s">
        <v>90</v>
      </c>
    </row>
    <row r="209" s="2" customFormat="1">
      <c r="A209" s="38"/>
      <c r="B209" s="39"/>
      <c r="C209" s="40"/>
      <c r="D209" s="242" t="s">
        <v>153</v>
      </c>
      <c r="E209" s="40"/>
      <c r="F209" s="243" t="s">
        <v>363</v>
      </c>
      <c r="G209" s="40"/>
      <c r="H209" s="40"/>
      <c r="I209" s="239"/>
      <c r="J209" s="239"/>
      <c r="K209" s="40"/>
      <c r="L209" s="40"/>
      <c r="M209" s="44"/>
      <c r="N209" s="240"/>
      <c r="O209" s="241"/>
      <c r="P209" s="91"/>
      <c r="Q209" s="91"/>
      <c r="R209" s="91"/>
      <c r="S209" s="91"/>
      <c r="T209" s="91"/>
      <c r="U209" s="91"/>
      <c r="V209" s="91"/>
      <c r="W209" s="91"/>
      <c r="X209" s="92"/>
      <c r="Y209" s="38"/>
      <c r="Z209" s="38"/>
      <c r="AA209" s="38"/>
      <c r="AB209" s="38"/>
      <c r="AC209" s="38"/>
      <c r="AD209" s="38"/>
      <c r="AE209" s="38"/>
      <c r="AT209" s="17" t="s">
        <v>153</v>
      </c>
      <c r="AU209" s="17" t="s">
        <v>90</v>
      </c>
    </row>
    <row r="210" s="13" customFormat="1">
      <c r="A210" s="13"/>
      <c r="B210" s="249"/>
      <c r="C210" s="250"/>
      <c r="D210" s="237" t="s">
        <v>253</v>
      </c>
      <c r="E210" s="251" t="s">
        <v>1</v>
      </c>
      <c r="F210" s="252" t="s">
        <v>364</v>
      </c>
      <c r="G210" s="250"/>
      <c r="H210" s="253">
        <v>32.340000000000003</v>
      </c>
      <c r="I210" s="254"/>
      <c r="J210" s="254"/>
      <c r="K210" s="250"/>
      <c r="L210" s="250"/>
      <c r="M210" s="255"/>
      <c r="N210" s="256"/>
      <c r="O210" s="257"/>
      <c r="P210" s="257"/>
      <c r="Q210" s="257"/>
      <c r="R210" s="257"/>
      <c r="S210" s="257"/>
      <c r="T210" s="257"/>
      <c r="U210" s="257"/>
      <c r="V210" s="257"/>
      <c r="W210" s="257"/>
      <c r="X210" s="258"/>
      <c r="Y210" s="13"/>
      <c r="Z210" s="13"/>
      <c r="AA210" s="13"/>
      <c r="AB210" s="13"/>
      <c r="AC210" s="13"/>
      <c r="AD210" s="13"/>
      <c r="AE210" s="13"/>
      <c r="AT210" s="259" t="s">
        <v>253</v>
      </c>
      <c r="AU210" s="259" t="s">
        <v>90</v>
      </c>
      <c r="AV210" s="13" t="s">
        <v>90</v>
      </c>
      <c r="AW210" s="13" t="s">
        <v>5</v>
      </c>
      <c r="AX210" s="13" t="s">
        <v>88</v>
      </c>
      <c r="AY210" s="259" t="s">
        <v>143</v>
      </c>
    </row>
    <row r="211" s="12" customFormat="1" ht="22.8" customHeight="1">
      <c r="A211" s="12"/>
      <c r="B211" s="205"/>
      <c r="C211" s="206"/>
      <c r="D211" s="207" t="s">
        <v>79</v>
      </c>
      <c r="E211" s="220" t="s">
        <v>162</v>
      </c>
      <c r="F211" s="220" t="s">
        <v>365</v>
      </c>
      <c r="G211" s="206"/>
      <c r="H211" s="206"/>
      <c r="I211" s="209"/>
      <c r="J211" s="209"/>
      <c r="K211" s="221">
        <f>BK211</f>
        <v>0</v>
      </c>
      <c r="L211" s="206"/>
      <c r="M211" s="211"/>
      <c r="N211" s="212"/>
      <c r="O211" s="213"/>
      <c r="P211" s="213"/>
      <c r="Q211" s="214">
        <f>SUM(Q212:Q215)</f>
        <v>0</v>
      </c>
      <c r="R211" s="214">
        <f>SUM(R212:R215)</f>
        <v>0</v>
      </c>
      <c r="S211" s="213"/>
      <c r="T211" s="215">
        <f>SUM(T212:T215)</f>
        <v>0</v>
      </c>
      <c r="U211" s="213"/>
      <c r="V211" s="215">
        <f>SUM(V212:V215)</f>
        <v>0.33779520000000002</v>
      </c>
      <c r="W211" s="213"/>
      <c r="X211" s="216">
        <f>SUM(X212:X215)</f>
        <v>0</v>
      </c>
      <c r="Y211" s="12"/>
      <c r="Z211" s="12"/>
      <c r="AA211" s="12"/>
      <c r="AB211" s="12"/>
      <c r="AC211" s="12"/>
      <c r="AD211" s="12"/>
      <c r="AE211" s="12"/>
      <c r="AR211" s="217" t="s">
        <v>88</v>
      </c>
      <c r="AT211" s="218" t="s">
        <v>79</v>
      </c>
      <c r="AU211" s="218" t="s">
        <v>88</v>
      </c>
      <c r="AY211" s="217" t="s">
        <v>143</v>
      </c>
      <c r="BK211" s="219">
        <f>SUM(BK212:BK215)</f>
        <v>0</v>
      </c>
    </row>
    <row r="212" s="2" customFormat="1" ht="24.15" customHeight="1">
      <c r="A212" s="38"/>
      <c r="B212" s="39"/>
      <c r="C212" s="222" t="s">
        <v>366</v>
      </c>
      <c r="D212" s="222" t="s">
        <v>146</v>
      </c>
      <c r="E212" s="223" t="s">
        <v>367</v>
      </c>
      <c r="F212" s="224" t="s">
        <v>368</v>
      </c>
      <c r="G212" s="225" t="s">
        <v>249</v>
      </c>
      <c r="H212" s="226">
        <v>1.44</v>
      </c>
      <c r="I212" s="227"/>
      <c r="J212" s="227"/>
      <c r="K212" s="228">
        <f>ROUND(P212*H212,2)</f>
        <v>0</v>
      </c>
      <c r="L212" s="229"/>
      <c r="M212" s="44"/>
      <c r="N212" s="230" t="s">
        <v>1</v>
      </c>
      <c r="O212" s="231" t="s">
        <v>43</v>
      </c>
      <c r="P212" s="232">
        <f>I212+J212</f>
        <v>0</v>
      </c>
      <c r="Q212" s="232">
        <f>ROUND(I212*H212,2)</f>
        <v>0</v>
      </c>
      <c r="R212" s="232">
        <f>ROUND(J212*H212,2)</f>
        <v>0</v>
      </c>
      <c r="S212" s="91"/>
      <c r="T212" s="233">
        <f>S212*H212</f>
        <v>0</v>
      </c>
      <c r="U212" s="233">
        <v>0.23458000000000001</v>
      </c>
      <c r="V212" s="233">
        <f>U212*H212</f>
        <v>0.33779520000000002</v>
      </c>
      <c r="W212" s="233">
        <v>0</v>
      </c>
      <c r="X212" s="234">
        <f>W212*H212</f>
        <v>0</v>
      </c>
      <c r="Y212" s="38"/>
      <c r="Z212" s="38"/>
      <c r="AA212" s="38"/>
      <c r="AB212" s="38"/>
      <c r="AC212" s="38"/>
      <c r="AD212" s="38"/>
      <c r="AE212" s="38"/>
      <c r="AR212" s="235" t="s">
        <v>167</v>
      </c>
      <c r="AT212" s="235" t="s">
        <v>146</v>
      </c>
      <c r="AU212" s="235" t="s">
        <v>90</v>
      </c>
      <c r="AY212" s="17" t="s">
        <v>143</v>
      </c>
      <c r="BE212" s="236">
        <f>IF(O212="základní",K212,0)</f>
        <v>0</v>
      </c>
      <c r="BF212" s="236">
        <f>IF(O212="snížená",K212,0)</f>
        <v>0</v>
      </c>
      <c r="BG212" s="236">
        <f>IF(O212="zákl. přenesená",K212,0)</f>
        <v>0</v>
      </c>
      <c r="BH212" s="236">
        <f>IF(O212="sníž. přenesená",K212,0)</f>
        <v>0</v>
      </c>
      <c r="BI212" s="236">
        <f>IF(O212="nulová",K212,0)</f>
        <v>0</v>
      </c>
      <c r="BJ212" s="17" t="s">
        <v>88</v>
      </c>
      <c r="BK212" s="236">
        <f>ROUND(P212*H212,2)</f>
        <v>0</v>
      </c>
      <c r="BL212" s="17" t="s">
        <v>167</v>
      </c>
      <c r="BM212" s="235" t="s">
        <v>369</v>
      </c>
    </row>
    <row r="213" s="2" customFormat="1">
      <c r="A213" s="38"/>
      <c r="B213" s="39"/>
      <c r="C213" s="40"/>
      <c r="D213" s="237" t="s">
        <v>152</v>
      </c>
      <c r="E213" s="40"/>
      <c r="F213" s="238" t="s">
        <v>370</v>
      </c>
      <c r="G213" s="40"/>
      <c r="H213" s="40"/>
      <c r="I213" s="239"/>
      <c r="J213" s="239"/>
      <c r="K213" s="40"/>
      <c r="L213" s="40"/>
      <c r="M213" s="44"/>
      <c r="N213" s="240"/>
      <c r="O213" s="241"/>
      <c r="P213" s="91"/>
      <c r="Q213" s="91"/>
      <c r="R213" s="91"/>
      <c r="S213" s="91"/>
      <c r="T213" s="91"/>
      <c r="U213" s="91"/>
      <c r="V213" s="91"/>
      <c r="W213" s="91"/>
      <c r="X213" s="92"/>
      <c r="Y213" s="38"/>
      <c r="Z213" s="38"/>
      <c r="AA213" s="38"/>
      <c r="AB213" s="38"/>
      <c r="AC213" s="38"/>
      <c r="AD213" s="38"/>
      <c r="AE213" s="38"/>
      <c r="AT213" s="17" t="s">
        <v>152</v>
      </c>
      <c r="AU213" s="17" t="s">
        <v>90</v>
      </c>
    </row>
    <row r="214" s="2" customFormat="1">
      <c r="A214" s="38"/>
      <c r="B214" s="39"/>
      <c r="C214" s="40"/>
      <c r="D214" s="242" t="s">
        <v>153</v>
      </c>
      <c r="E214" s="40"/>
      <c r="F214" s="243" t="s">
        <v>371</v>
      </c>
      <c r="G214" s="40"/>
      <c r="H214" s="40"/>
      <c r="I214" s="239"/>
      <c r="J214" s="239"/>
      <c r="K214" s="40"/>
      <c r="L214" s="40"/>
      <c r="M214" s="44"/>
      <c r="N214" s="240"/>
      <c r="O214" s="241"/>
      <c r="P214" s="91"/>
      <c r="Q214" s="91"/>
      <c r="R214" s="91"/>
      <c r="S214" s="91"/>
      <c r="T214" s="91"/>
      <c r="U214" s="91"/>
      <c r="V214" s="91"/>
      <c r="W214" s="91"/>
      <c r="X214" s="92"/>
      <c r="Y214" s="38"/>
      <c r="Z214" s="38"/>
      <c r="AA214" s="38"/>
      <c r="AB214" s="38"/>
      <c r="AC214" s="38"/>
      <c r="AD214" s="38"/>
      <c r="AE214" s="38"/>
      <c r="AT214" s="17" t="s">
        <v>153</v>
      </c>
      <c r="AU214" s="17" t="s">
        <v>90</v>
      </c>
    </row>
    <row r="215" s="13" customFormat="1">
      <c r="A215" s="13"/>
      <c r="B215" s="249"/>
      <c r="C215" s="250"/>
      <c r="D215" s="237" t="s">
        <v>253</v>
      </c>
      <c r="E215" s="251" t="s">
        <v>1</v>
      </c>
      <c r="F215" s="252" t="s">
        <v>372</v>
      </c>
      <c r="G215" s="250"/>
      <c r="H215" s="253">
        <v>1.44</v>
      </c>
      <c r="I215" s="254"/>
      <c r="J215" s="254"/>
      <c r="K215" s="250"/>
      <c r="L215" s="250"/>
      <c r="M215" s="255"/>
      <c r="N215" s="256"/>
      <c r="O215" s="257"/>
      <c r="P215" s="257"/>
      <c r="Q215" s="257"/>
      <c r="R215" s="257"/>
      <c r="S215" s="257"/>
      <c r="T215" s="257"/>
      <c r="U215" s="257"/>
      <c r="V215" s="257"/>
      <c r="W215" s="257"/>
      <c r="X215" s="258"/>
      <c r="Y215" s="13"/>
      <c r="Z215" s="13"/>
      <c r="AA215" s="13"/>
      <c r="AB215" s="13"/>
      <c r="AC215" s="13"/>
      <c r="AD215" s="13"/>
      <c r="AE215" s="13"/>
      <c r="AT215" s="259" t="s">
        <v>253</v>
      </c>
      <c r="AU215" s="259" t="s">
        <v>90</v>
      </c>
      <c r="AV215" s="13" t="s">
        <v>90</v>
      </c>
      <c r="AW215" s="13" t="s">
        <v>5</v>
      </c>
      <c r="AX215" s="13" t="s">
        <v>88</v>
      </c>
      <c r="AY215" s="259" t="s">
        <v>143</v>
      </c>
    </row>
    <row r="216" s="12" customFormat="1" ht="22.8" customHeight="1">
      <c r="A216" s="12"/>
      <c r="B216" s="205"/>
      <c r="C216" s="206"/>
      <c r="D216" s="207" t="s">
        <v>79</v>
      </c>
      <c r="E216" s="220" t="s">
        <v>188</v>
      </c>
      <c r="F216" s="220" t="s">
        <v>373</v>
      </c>
      <c r="G216" s="206"/>
      <c r="H216" s="206"/>
      <c r="I216" s="209"/>
      <c r="J216" s="209"/>
      <c r="K216" s="221">
        <f>BK216</f>
        <v>0</v>
      </c>
      <c r="L216" s="206"/>
      <c r="M216" s="211"/>
      <c r="N216" s="212"/>
      <c r="O216" s="213"/>
      <c r="P216" s="213"/>
      <c r="Q216" s="214">
        <f>SUM(Q217:Q226)</f>
        <v>0</v>
      </c>
      <c r="R216" s="214">
        <f>SUM(R217:R226)</f>
        <v>0</v>
      </c>
      <c r="S216" s="213"/>
      <c r="T216" s="215">
        <f>SUM(T217:T226)</f>
        <v>0</v>
      </c>
      <c r="U216" s="213"/>
      <c r="V216" s="215">
        <f>SUM(V217:V226)</f>
        <v>0</v>
      </c>
      <c r="W216" s="213"/>
      <c r="X216" s="216">
        <f>SUM(X217:X226)</f>
        <v>33.659999999999997</v>
      </c>
      <c r="Y216" s="12"/>
      <c r="Z216" s="12"/>
      <c r="AA216" s="12"/>
      <c r="AB216" s="12"/>
      <c r="AC216" s="12"/>
      <c r="AD216" s="12"/>
      <c r="AE216" s="12"/>
      <c r="AR216" s="217" t="s">
        <v>88</v>
      </c>
      <c r="AT216" s="218" t="s">
        <v>79</v>
      </c>
      <c r="AU216" s="218" t="s">
        <v>88</v>
      </c>
      <c r="AY216" s="217" t="s">
        <v>143</v>
      </c>
      <c r="BK216" s="219">
        <f>SUM(BK217:BK226)</f>
        <v>0</v>
      </c>
    </row>
    <row r="217" s="2" customFormat="1" ht="24.15" customHeight="1">
      <c r="A217" s="38"/>
      <c r="B217" s="39"/>
      <c r="C217" s="222" t="s">
        <v>374</v>
      </c>
      <c r="D217" s="222" t="s">
        <v>146</v>
      </c>
      <c r="E217" s="223" t="s">
        <v>375</v>
      </c>
      <c r="F217" s="224" t="s">
        <v>376</v>
      </c>
      <c r="G217" s="225" t="s">
        <v>311</v>
      </c>
      <c r="H217" s="226">
        <v>80</v>
      </c>
      <c r="I217" s="227"/>
      <c r="J217" s="227"/>
      <c r="K217" s="228">
        <f>ROUND(P217*H217,2)</f>
        <v>0</v>
      </c>
      <c r="L217" s="229"/>
      <c r="M217" s="44"/>
      <c r="N217" s="230" t="s">
        <v>1</v>
      </c>
      <c r="O217" s="231" t="s">
        <v>43</v>
      </c>
      <c r="P217" s="232">
        <f>I217+J217</f>
        <v>0</v>
      </c>
      <c r="Q217" s="232">
        <f>ROUND(I217*H217,2)</f>
        <v>0</v>
      </c>
      <c r="R217" s="232">
        <f>ROUND(J217*H217,2)</f>
        <v>0</v>
      </c>
      <c r="S217" s="91"/>
      <c r="T217" s="233">
        <f>S217*H217</f>
        <v>0</v>
      </c>
      <c r="U217" s="233">
        <v>0</v>
      </c>
      <c r="V217" s="233">
        <f>U217*H217</f>
        <v>0</v>
      </c>
      <c r="W217" s="233">
        <v>0.23999999999999999</v>
      </c>
      <c r="X217" s="234">
        <f>W217*H217</f>
        <v>19.199999999999999</v>
      </c>
      <c r="Y217" s="38"/>
      <c r="Z217" s="38"/>
      <c r="AA217" s="38"/>
      <c r="AB217" s="38"/>
      <c r="AC217" s="38"/>
      <c r="AD217" s="38"/>
      <c r="AE217" s="38"/>
      <c r="AR217" s="235" t="s">
        <v>167</v>
      </c>
      <c r="AT217" s="235" t="s">
        <v>146</v>
      </c>
      <c r="AU217" s="235" t="s">
        <v>90</v>
      </c>
      <c r="AY217" s="17" t="s">
        <v>143</v>
      </c>
      <c r="BE217" s="236">
        <f>IF(O217="základní",K217,0)</f>
        <v>0</v>
      </c>
      <c r="BF217" s="236">
        <f>IF(O217="snížená",K217,0)</f>
        <v>0</v>
      </c>
      <c r="BG217" s="236">
        <f>IF(O217="zákl. přenesená",K217,0)</f>
        <v>0</v>
      </c>
      <c r="BH217" s="236">
        <f>IF(O217="sníž. přenesená",K217,0)</f>
        <v>0</v>
      </c>
      <c r="BI217" s="236">
        <f>IF(O217="nulová",K217,0)</f>
        <v>0</v>
      </c>
      <c r="BJ217" s="17" t="s">
        <v>88</v>
      </c>
      <c r="BK217" s="236">
        <f>ROUND(P217*H217,2)</f>
        <v>0</v>
      </c>
      <c r="BL217" s="17" t="s">
        <v>167</v>
      </c>
      <c r="BM217" s="235" t="s">
        <v>377</v>
      </c>
    </row>
    <row r="218" s="2" customFormat="1">
      <c r="A218" s="38"/>
      <c r="B218" s="39"/>
      <c r="C218" s="40"/>
      <c r="D218" s="237" t="s">
        <v>152</v>
      </c>
      <c r="E218" s="40"/>
      <c r="F218" s="238" t="s">
        <v>378</v>
      </c>
      <c r="G218" s="40"/>
      <c r="H218" s="40"/>
      <c r="I218" s="239"/>
      <c r="J218" s="239"/>
      <c r="K218" s="40"/>
      <c r="L218" s="40"/>
      <c r="M218" s="44"/>
      <c r="N218" s="240"/>
      <c r="O218" s="241"/>
      <c r="P218" s="91"/>
      <c r="Q218" s="91"/>
      <c r="R218" s="91"/>
      <c r="S218" s="91"/>
      <c r="T218" s="91"/>
      <c r="U218" s="91"/>
      <c r="V218" s="91"/>
      <c r="W218" s="91"/>
      <c r="X218" s="92"/>
      <c r="Y218" s="38"/>
      <c r="Z218" s="38"/>
      <c r="AA218" s="38"/>
      <c r="AB218" s="38"/>
      <c r="AC218" s="38"/>
      <c r="AD218" s="38"/>
      <c r="AE218" s="38"/>
      <c r="AT218" s="17" t="s">
        <v>152</v>
      </c>
      <c r="AU218" s="17" t="s">
        <v>90</v>
      </c>
    </row>
    <row r="219" s="13" customFormat="1">
      <c r="A219" s="13"/>
      <c r="B219" s="249"/>
      <c r="C219" s="250"/>
      <c r="D219" s="237" t="s">
        <v>253</v>
      </c>
      <c r="E219" s="251" t="s">
        <v>1</v>
      </c>
      <c r="F219" s="252" t="s">
        <v>379</v>
      </c>
      <c r="G219" s="250"/>
      <c r="H219" s="253">
        <v>80</v>
      </c>
      <c r="I219" s="254"/>
      <c r="J219" s="254"/>
      <c r="K219" s="250"/>
      <c r="L219" s="250"/>
      <c r="M219" s="255"/>
      <c r="N219" s="256"/>
      <c r="O219" s="257"/>
      <c r="P219" s="257"/>
      <c r="Q219" s="257"/>
      <c r="R219" s="257"/>
      <c r="S219" s="257"/>
      <c r="T219" s="257"/>
      <c r="U219" s="257"/>
      <c r="V219" s="257"/>
      <c r="W219" s="257"/>
      <c r="X219" s="258"/>
      <c r="Y219" s="13"/>
      <c r="Z219" s="13"/>
      <c r="AA219" s="13"/>
      <c r="AB219" s="13"/>
      <c r="AC219" s="13"/>
      <c r="AD219" s="13"/>
      <c r="AE219" s="13"/>
      <c r="AT219" s="259" t="s">
        <v>253</v>
      </c>
      <c r="AU219" s="259" t="s">
        <v>90</v>
      </c>
      <c r="AV219" s="13" t="s">
        <v>90</v>
      </c>
      <c r="AW219" s="13" t="s">
        <v>5</v>
      </c>
      <c r="AX219" s="13" t="s">
        <v>88</v>
      </c>
      <c r="AY219" s="259" t="s">
        <v>143</v>
      </c>
    </row>
    <row r="220" s="2" customFormat="1" ht="24.15" customHeight="1">
      <c r="A220" s="38"/>
      <c r="B220" s="39"/>
      <c r="C220" s="222" t="s">
        <v>380</v>
      </c>
      <c r="D220" s="222" t="s">
        <v>146</v>
      </c>
      <c r="E220" s="223" t="s">
        <v>381</v>
      </c>
      <c r="F220" s="224" t="s">
        <v>382</v>
      </c>
      <c r="G220" s="225" t="s">
        <v>311</v>
      </c>
      <c r="H220" s="226">
        <v>80</v>
      </c>
      <c r="I220" s="227"/>
      <c r="J220" s="227"/>
      <c r="K220" s="228">
        <f>ROUND(P220*H220,2)</f>
        <v>0</v>
      </c>
      <c r="L220" s="229"/>
      <c r="M220" s="44"/>
      <c r="N220" s="230" t="s">
        <v>1</v>
      </c>
      <c r="O220" s="231" t="s">
        <v>43</v>
      </c>
      <c r="P220" s="232">
        <f>I220+J220</f>
        <v>0</v>
      </c>
      <c r="Q220" s="232">
        <f>ROUND(I220*H220,2)</f>
        <v>0</v>
      </c>
      <c r="R220" s="232">
        <f>ROUND(J220*H220,2)</f>
        <v>0</v>
      </c>
      <c r="S220" s="91"/>
      <c r="T220" s="233">
        <f>S220*H220</f>
        <v>0</v>
      </c>
      <c r="U220" s="233">
        <v>0</v>
      </c>
      <c r="V220" s="233">
        <f>U220*H220</f>
        <v>0</v>
      </c>
      <c r="W220" s="233">
        <v>0.17699999999999999</v>
      </c>
      <c r="X220" s="234">
        <f>W220*H220</f>
        <v>14.16</v>
      </c>
      <c r="Y220" s="38"/>
      <c r="Z220" s="38"/>
      <c r="AA220" s="38"/>
      <c r="AB220" s="38"/>
      <c r="AC220" s="38"/>
      <c r="AD220" s="38"/>
      <c r="AE220" s="38"/>
      <c r="AR220" s="235" t="s">
        <v>167</v>
      </c>
      <c r="AT220" s="235" t="s">
        <v>146</v>
      </c>
      <c r="AU220" s="235" t="s">
        <v>90</v>
      </c>
      <c r="AY220" s="17" t="s">
        <v>143</v>
      </c>
      <c r="BE220" s="236">
        <f>IF(O220="základní",K220,0)</f>
        <v>0</v>
      </c>
      <c r="BF220" s="236">
        <f>IF(O220="snížená",K220,0)</f>
        <v>0</v>
      </c>
      <c r="BG220" s="236">
        <f>IF(O220="zákl. přenesená",K220,0)</f>
        <v>0</v>
      </c>
      <c r="BH220" s="236">
        <f>IF(O220="sníž. přenesená",K220,0)</f>
        <v>0</v>
      </c>
      <c r="BI220" s="236">
        <f>IF(O220="nulová",K220,0)</f>
        <v>0</v>
      </c>
      <c r="BJ220" s="17" t="s">
        <v>88</v>
      </c>
      <c r="BK220" s="236">
        <f>ROUND(P220*H220,2)</f>
        <v>0</v>
      </c>
      <c r="BL220" s="17" t="s">
        <v>167</v>
      </c>
      <c r="BM220" s="235" t="s">
        <v>383</v>
      </c>
    </row>
    <row r="221" s="2" customFormat="1">
      <c r="A221" s="38"/>
      <c r="B221" s="39"/>
      <c r="C221" s="40"/>
      <c r="D221" s="237" t="s">
        <v>152</v>
      </c>
      <c r="E221" s="40"/>
      <c r="F221" s="238" t="s">
        <v>384</v>
      </c>
      <c r="G221" s="40"/>
      <c r="H221" s="40"/>
      <c r="I221" s="239"/>
      <c r="J221" s="239"/>
      <c r="K221" s="40"/>
      <c r="L221" s="40"/>
      <c r="M221" s="44"/>
      <c r="N221" s="240"/>
      <c r="O221" s="241"/>
      <c r="P221" s="91"/>
      <c r="Q221" s="91"/>
      <c r="R221" s="91"/>
      <c r="S221" s="91"/>
      <c r="T221" s="91"/>
      <c r="U221" s="91"/>
      <c r="V221" s="91"/>
      <c r="W221" s="91"/>
      <c r="X221" s="92"/>
      <c r="Y221" s="38"/>
      <c r="Z221" s="38"/>
      <c r="AA221" s="38"/>
      <c r="AB221" s="38"/>
      <c r="AC221" s="38"/>
      <c r="AD221" s="38"/>
      <c r="AE221" s="38"/>
      <c r="AT221" s="17" t="s">
        <v>152</v>
      </c>
      <c r="AU221" s="17" t="s">
        <v>90</v>
      </c>
    </row>
    <row r="222" s="13" customFormat="1">
      <c r="A222" s="13"/>
      <c r="B222" s="249"/>
      <c r="C222" s="250"/>
      <c r="D222" s="237" t="s">
        <v>253</v>
      </c>
      <c r="E222" s="251" t="s">
        <v>1</v>
      </c>
      <c r="F222" s="252" t="s">
        <v>385</v>
      </c>
      <c r="G222" s="250"/>
      <c r="H222" s="253">
        <v>80</v>
      </c>
      <c r="I222" s="254"/>
      <c r="J222" s="254"/>
      <c r="K222" s="250"/>
      <c r="L222" s="250"/>
      <c r="M222" s="255"/>
      <c r="N222" s="256"/>
      <c r="O222" s="257"/>
      <c r="P222" s="257"/>
      <c r="Q222" s="257"/>
      <c r="R222" s="257"/>
      <c r="S222" s="257"/>
      <c r="T222" s="257"/>
      <c r="U222" s="257"/>
      <c r="V222" s="257"/>
      <c r="W222" s="257"/>
      <c r="X222" s="258"/>
      <c r="Y222" s="13"/>
      <c r="Z222" s="13"/>
      <c r="AA222" s="13"/>
      <c r="AB222" s="13"/>
      <c r="AC222" s="13"/>
      <c r="AD222" s="13"/>
      <c r="AE222" s="13"/>
      <c r="AT222" s="259" t="s">
        <v>253</v>
      </c>
      <c r="AU222" s="259" t="s">
        <v>90</v>
      </c>
      <c r="AV222" s="13" t="s">
        <v>90</v>
      </c>
      <c r="AW222" s="13" t="s">
        <v>5</v>
      </c>
      <c r="AX222" s="13" t="s">
        <v>88</v>
      </c>
      <c r="AY222" s="259" t="s">
        <v>143</v>
      </c>
    </row>
    <row r="223" s="2" customFormat="1" ht="24.15" customHeight="1">
      <c r="A223" s="38"/>
      <c r="B223" s="39"/>
      <c r="C223" s="222" t="s">
        <v>8</v>
      </c>
      <c r="D223" s="222" t="s">
        <v>146</v>
      </c>
      <c r="E223" s="223" t="s">
        <v>386</v>
      </c>
      <c r="F223" s="224" t="s">
        <v>387</v>
      </c>
      <c r="G223" s="225" t="s">
        <v>388</v>
      </c>
      <c r="H223" s="226">
        <v>6</v>
      </c>
      <c r="I223" s="227"/>
      <c r="J223" s="227"/>
      <c r="K223" s="228">
        <f>ROUND(P223*H223,2)</f>
        <v>0</v>
      </c>
      <c r="L223" s="229"/>
      <c r="M223" s="44"/>
      <c r="N223" s="230" t="s">
        <v>1</v>
      </c>
      <c r="O223" s="231" t="s">
        <v>43</v>
      </c>
      <c r="P223" s="232">
        <f>I223+J223</f>
        <v>0</v>
      </c>
      <c r="Q223" s="232">
        <f>ROUND(I223*H223,2)</f>
        <v>0</v>
      </c>
      <c r="R223" s="232">
        <f>ROUND(J223*H223,2)</f>
        <v>0</v>
      </c>
      <c r="S223" s="91"/>
      <c r="T223" s="233">
        <f>S223*H223</f>
        <v>0</v>
      </c>
      <c r="U223" s="233">
        <v>0</v>
      </c>
      <c r="V223" s="233">
        <f>U223*H223</f>
        <v>0</v>
      </c>
      <c r="W223" s="233">
        <v>0.050000000000000003</v>
      </c>
      <c r="X223" s="234">
        <f>W223*H223</f>
        <v>0.30000000000000004</v>
      </c>
      <c r="Y223" s="38"/>
      <c r="Z223" s="38"/>
      <c r="AA223" s="38"/>
      <c r="AB223" s="38"/>
      <c r="AC223" s="38"/>
      <c r="AD223" s="38"/>
      <c r="AE223" s="38"/>
      <c r="AR223" s="235" t="s">
        <v>167</v>
      </c>
      <c r="AT223" s="235" t="s">
        <v>146</v>
      </c>
      <c r="AU223" s="235" t="s">
        <v>90</v>
      </c>
      <c r="AY223" s="17" t="s">
        <v>143</v>
      </c>
      <c r="BE223" s="236">
        <f>IF(O223="základní",K223,0)</f>
        <v>0</v>
      </c>
      <c r="BF223" s="236">
        <f>IF(O223="snížená",K223,0)</f>
        <v>0</v>
      </c>
      <c r="BG223" s="236">
        <f>IF(O223="zákl. přenesená",K223,0)</f>
        <v>0</v>
      </c>
      <c r="BH223" s="236">
        <f>IF(O223="sníž. přenesená",K223,0)</f>
        <v>0</v>
      </c>
      <c r="BI223" s="236">
        <f>IF(O223="nulová",K223,0)</f>
        <v>0</v>
      </c>
      <c r="BJ223" s="17" t="s">
        <v>88</v>
      </c>
      <c r="BK223" s="236">
        <f>ROUND(P223*H223,2)</f>
        <v>0</v>
      </c>
      <c r="BL223" s="17" t="s">
        <v>167</v>
      </c>
      <c r="BM223" s="235" t="s">
        <v>389</v>
      </c>
    </row>
    <row r="224" s="2" customFormat="1">
      <c r="A224" s="38"/>
      <c r="B224" s="39"/>
      <c r="C224" s="40"/>
      <c r="D224" s="237" t="s">
        <v>152</v>
      </c>
      <c r="E224" s="40"/>
      <c r="F224" s="238" t="s">
        <v>390</v>
      </c>
      <c r="G224" s="40"/>
      <c r="H224" s="40"/>
      <c r="I224" s="239"/>
      <c r="J224" s="239"/>
      <c r="K224" s="40"/>
      <c r="L224" s="40"/>
      <c r="M224" s="44"/>
      <c r="N224" s="240"/>
      <c r="O224" s="241"/>
      <c r="P224" s="91"/>
      <c r="Q224" s="91"/>
      <c r="R224" s="91"/>
      <c r="S224" s="91"/>
      <c r="T224" s="91"/>
      <c r="U224" s="91"/>
      <c r="V224" s="91"/>
      <c r="W224" s="91"/>
      <c r="X224" s="92"/>
      <c r="Y224" s="38"/>
      <c r="Z224" s="38"/>
      <c r="AA224" s="38"/>
      <c r="AB224" s="38"/>
      <c r="AC224" s="38"/>
      <c r="AD224" s="38"/>
      <c r="AE224" s="38"/>
      <c r="AT224" s="17" t="s">
        <v>152</v>
      </c>
      <c r="AU224" s="17" t="s">
        <v>90</v>
      </c>
    </row>
    <row r="225" s="2" customFormat="1">
      <c r="A225" s="38"/>
      <c r="B225" s="39"/>
      <c r="C225" s="40"/>
      <c r="D225" s="242" t="s">
        <v>153</v>
      </c>
      <c r="E225" s="40"/>
      <c r="F225" s="243" t="s">
        <v>391</v>
      </c>
      <c r="G225" s="40"/>
      <c r="H225" s="40"/>
      <c r="I225" s="239"/>
      <c r="J225" s="239"/>
      <c r="K225" s="40"/>
      <c r="L225" s="40"/>
      <c r="M225" s="44"/>
      <c r="N225" s="240"/>
      <c r="O225" s="241"/>
      <c r="P225" s="91"/>
      <c r="Q225" s="91"/>
      <c r="R225" s="91"/>
      <c r="S225" s="91"/>
      <c r="T225" s="91"/>
      <c r="U225" s="91"/>
      <c r="V225" s="91"/>
      <c r="W225" s="91"/>
      <c r="X225" s="92"/>
      <c r="Y225" s="38"/>
      <c r="Z225" s="38"/>
      <c r="AA225" s="38"/>
      <c r="AB225" s="38"/>
      <c r="AC225" s="38"/>
      <c r="AD225" s="38"/>
      <c r="AE225" s="38"/>
      <c r="AT225" s="17" t="s">
        <v>153</v>
      </c>
      <c r="AU225" s="17" t="s">
        <v>90</v>
      </c>
    </row>
    <row r="226" s="13" customFormat="1">
      <c r="A226" s="13"/>
      <c r="B226" s="249"/>
      <c r="C226" s="250"/>
      <c r="D226" s="237" t="s">
        <v>253</v>
      </c>
      <c r="E226" s="251" t="s">
        <v>1</v>
      </c>
      <c r="F226" s="252" t="s">
        <v>392</v>
      </c>
      <c r="G226" s="250"/>
      <c r="H226" s="253">
        <v>6</v>
      </c>
      <c r="I226" s="254"/>
      <c r="J226" s="254"/>
      <c r="K226" s="250"/>
      <c r="L226" s="250"/>
      <c r="M226" s="255"/>
      <c r="N226" s="256"/>
      <c r="O226" s="257"/>
      <c r="P226" s="257"/>
      <c r="Q226" s="257"/>
      <c r="R226" s="257"/>
      <c r="S226" s="257"/>
      <c r="T226" s="257"/>
      <c r="U226" s="257"/>
      <c r="V226" s="257"/>
      <c r="W226" s="257"/>
      <c r="X226" s="258"/>
      <c r="Y226" s="13"/>
      <c r="Z226" s="13"/>
      <c r="AA226" s="13"/>
      <c r="AB226" s="13"/>
      <c r="AC226" s="13"/>
      <c r="AD226" s="13"/>
      <c r="AE226" s="13"/>
      <c r="AT226" s="259" t="s">
        <v>253</v>
      </c>
      <c r="AU226" s="259" t="s">
        <v>90</v>
      </c>
      <c r="AV226" s="13" t="s">
        <v>90</v>
      </c>
      <c r="AW226" s="13" t="s">
        <v>5</v>
      </c>
      <c r="AX226" s="13" t="s">
        <v>88</v>
      </c>
      <c r="AY226" s="259" t="s">
        <v>143</v>
      </c>
    </row>
    <row r="227" s="12" customFormat="1" ht="22.8" customHeight="1">
      <c r="A227" s="12"/>
      <c r="B227" s="205"/>
      <c r="C227" s="206"/>
      <c r="D227" s="207" t="s">
        <v>79</v>
      </c>
      <c r="E227" s="220" t="s">
        <v>196</v>
      </c>
      <c r="F227" s="220" t="s">
        <v>393</v>
      </c>
      <c r="G227" s="206"/>
      <c r="H227" s="206"/>
      <c r="I227" s="209"/>
      <c r="J227" s="209"/>
      <c r="K227" s="221">
        <f>BK227</f>
        <v>0</v>
      </c>
      <c r="L227" s="206"/>
      <c r="M227" s="211"/>
      <c r="N227" s="212"/>
      <c r="O227" s="213"/>
      <c r="P227" s="213"/>
      <c r="Q227" s="214">
        <f>SUM(Q228:Q276)</f>
        <v>0</v>
      </c>
      <c r="R227" s="214">
        <f>SUM(R228:R276)</f>
        <v>0</v>
      </c>
      <c r="S227" s="213"/>
      <c r="T227" s="215">
        <f>SUM(T228:T276)</f>
        <v>0</v>
      </c>
      <c r="U227" s="213"/>
      <c r="V227" s="215">
        <f>SUM(V228:V276)</f>
        <v>44.863603830000002</v>
      </c>
      <c r="W227" s="213"/>
      <c r="X227" s="216">
        <f>SUM(X228:X276)</f>
        <v>1016.5110590000001</v>
      </c>
      <c r="Y227" s="12"/>
      <c r="Z227" s="12"/>
      <c r="AA227" s="12"/>
      <c r="AB227" s="12"/>
      <c r="AC227" s="12"/>
      <c r="AD227" s="12"/>
      <c r="AE227" s="12"/>
      <c r="AR227" s="217" t="s">
        <v>88</v>
      </c>
      <c r="AT227" s="218" t="s">
        <v>79</v>
      </c>
      <c r="AU227" s="218" t="s">
        <v>88</v>
      </c>
      <c r="AY227" s="217" t="s">
        <v>143</v>
      </c>
      <c r="BK227" s="219">
        <f>SUM(BK228:BK276)</f>
        <v>0</v>
      </c>
    </row>
    <row r="228" s="2" customFormat="1" ht="16.5" customHeight="1">
      <c r="A228" s="38"/>
      <c r="B228" s="39"/>
      <c r="C228" s="222" t="s">
        <v>394</v>
      </c>
      <c r="D228" s="222" t="s">
        <v>146</v>
      </c>
      <c r="E228" s="223" t="s">
        <v>395</v>
      </c>
      <c r="F228" s="224" t="s">
        <v>396</v>
      </c>
      <c r="G228" s="225" t="s">
        <v>324</v>
      </c>
      <c r="H228" s="226">
        <v>30.059999999999999</v>
      </c>
      <c r="I228" s="227"/>
      <c r="J228" s="227"/>
      <c r="K228" s="228">
        <f>ROUND(P228*H228,2)</f>
        <v>0</v>
      </c>
      <c r="L228" s="229"/>
      <c r="M228" s="44"/>
      <c r="N228" s="230" t="s">
        <v>1</v>
      </c>
      <c r="O228" s="231" t="s">
        <v>43</v>
      </c>
      <c r="P228" s="232">
        <f>I228+J228</f>
        <v>0</v>
      </c>
      <c r="Q228" s="232">
        <f>ROUND(I228*H228,2)</f>
        <v>0</v>
      </c>
      <c r="R228" s="232">
        <f>ROUND(J228*H228,2)</f>
        <v>0</v>
      </c>
      <c r="S228" s="91"/>
      <c r="T228" s="233">
        <f>S228*H228</f>
        <v>0</v>
      </c>
      <c r="U228" s="233">
        <v>0.12</v>
      </c>
      <c r="V228" s="233">
        <f>U228*H228</f>
        <v>3.6071999999999997</v>
      </c>
      <c r="W228" s="233">
        <v>2.2000000000000002</v>
      </c>
      <c r="X228" s="234">
        <f>W228*H228</f>
        <v>66.132000000000005</v>
      </c>
      <c r="Y228" s="38"/>
      <c r="Z228" s="38"/>
      <c r="AA228" s="38"/>
      <c r="AB228" s="38"/>
      <c r="AC228" s="38"/>
      <c r="AD228" s="38"/>
      <c r="AE228" s="38"/>
      <c r="AR228" s="235" t="s">
        <v>167</v>
      </c>
      <c r="AT228" s="235" t="s">
        <v>146</v>
      </c>
      <c r="AU228" s="235" t="s">
        <v>90</v>
      </c>
      <c r="AY228" s="17" t="s">
        <v>143</v>
      </c>
      <c r="BE228" s="236">
        <f>IF(O228="základní",K228,0)</f>
        <v>0</v>
      </c>
      <c r="BF228" s="236">
        <f>IF(O228="snížená",K228,0)</f>
        <v>0</v>
      </c>
      <c r="BG228" s="236">
        <f>IF(O228="zákl. přenesená",K228,0)</f>
        <v>0</v>
      </c>
      <c r="BH228" s="236">
        <f>IF(O228="sníž. přenesená",K228,0)</f>
        <v>0</v>
      </c>
      <c r="BI228" s="236">
        <f>IF(O228="nulová",K228,0)</f>
        <v>0</v>
      </c>
      <c r="BJ228" s="17" t="s">
        <v>88</v>
      </c>
      <c r="BK228" s="236">
        <f>ROUND(P228*H228,2)</f>
        <v>0</v>
      </c>
      <c r="BL228" s="17" t="s">
        <v>167</v>
      </c>
      <c r="BM228" s="235" t="s">
        <v>397</v>
      </c>
    </row>
    <row r="229" s="2" customFormat="1">
      <c r="A229" s="38"/>
      <c r="B229" s="39"/>
      <c r="C229" s="40"/>
      <c r="D229" s="237" t="s">
        <v>152</v>
      </c>
      <c r="E229" s="40"/>
      <c r="F229" s="238" t="s">
        <v>398</v>
      </c>
      <c r="G229" s="40"/>
      <c r="H229" s="40"/>
      <c r="I229" s="239"/>
      <c r="J229" s="239"/>
      <c r="K229" s="40"/>
      <c r="L229" s="40"/>
      <c r="M229" s="44"/>
      <c r="N229" s="240"/>
      <c r="O229" s="241"/>
      <c r="P229" s="91"/>
      <c r="Q229" s="91"/>
      <c r="R229" s="91"/>
      <c r="S229" s="91"/>
      <c r="T229" s="91"/>
      <c r="U229" s="91"/>
      <c r="V229" s="91"/>
      <c r="W229" s="91"/>
      <c r="X229" s="92"/>
      <c r="Y229" s="38"/>
      <c r="Z229" s="38"/>
      <c r="AA229" s="38"/>
      <c r="AB229" s="38"/>
      <c r="AC229" s="38"/>
      <c r="AD229" s="38"/>
      <c r="AE229" s="38"/>
      <c r="AT229" s="17" t="s">
        <v>152</v>
      </c>
      <c r="AU229" s="17" t="s">
        <v>90</v>
      </c>
    </row>
    <row r="230" s="2" customFormat="1">
      <c r="A230" s="38"/>
      <c r="B230" s="39"/>
      <c r="C230" s="40"/>
      <c r="D230" s="242" t="s">
        <v>153</v>
      </c>
      <c r="E230" s="40"/>
      <c r="F230" s="243" t="s">
        <v>399</v>
      </c>
      <c r="G230" s="40"/>
      <c r="H230" s="40"/>
      <c r="I230" s="239"/>
      <c r="J230" s="239"/>
      <c r="K230" s="40"/>
      <c r="L230" s="40"/>
      <c r="M230" s="44"/>
      <c r="N230" s="240"/>
      <c r="O230" s="241"/>
      <c r="P230" s="91"/>
      <c r="Q230" s="91"/>
      <c r="R230" s="91"/>
      <c r="S230" s="91"/>
      <c r="T230" s="91"/>
      <c r="U230" s="91"/>
      <c r="V230" s="91"/>
      <c r="W230" s="91"/>
      <c r="X230" s="92"/>
      <c r="Y230" s="38"/>
      <c r="Z230" s="38"/>
      <c r="AA230" s="38"/>
      <c r="AB230" s="38"/>
      <c r="AC230" s="38"/>
      <c r="AD230" s="38"/>
      <c r="AE230" s="38"/>
      <c r="AT230" s="17" t="s">
        <v>153</v>
      </c>
      <c r="AU230" s="17" t="s">
        <v>90</v>
      </c>
    </row>
    <row r="231" s="13" customFormat="1">
      <c r="A231" s="13"/>
      <c r="B231" s="249"/>
      <c r="C231" s="250"/>
      <c r="D231" s="237" t="s">
        <v>253</v>
      </c>
      <c r="E231" s="251" t="s">
        <v>1</v>
      </c>
      <c r="F231" s="252" t="s">
        <v>400</v>
      </c>
      <c r="G231" s="250"/>
      <c r="H231" s="253">
        <v>30.059999999999999</v>
      </c>
      <c r="I231" s="254"/>
      <c r="J231" s="254"/>
      <c r="K231" s="250"/>
      <c r="L231" s="250"/>
      <c r="M231" s="255"/>
      <c r="N231" s="256"/>
      <c r="O231" s="257"/>
      <c r="P231" s="257"/>
      <c r="Q231" s="257"/>
      <c r="R231" s="257"/>
      <c r="S231" s="257"/>
      <c r="T231" s="257"/>
      <c r="U231" s="257"/>
      <c r="V231" s="257"/>
      <c r="W231" s="257"/>
      <c r="X231" s="258"/>
      <c r="Y231" s="13"/>
      <c r="Z231" s="13"/>
      <c r="AA231" s="13"/>
      <c r="AB231" s="13"/>
      <c r="AC231" s="13"/>
      <c r="AD231" s="13"/>
      <c r="AE231" s="13"/>
      <c r="AT231" s="259" t="s">
        <v>253</v>
      </c>
      <c r="AU231" s="259" t="s">
        <v>90</v>
      </c>
      <c r="AV231" s="13" t="s">
        <v>90</v>
      </c>
      <c r="AW231" s="13" t="s">
        <v>5</v>
      </c>
      <c r="AX231" s="13" t="s">
        <v>88</v>
      </c>
      <c r="AY231" s="259" t="s">
        <v>143</v>
      </c>
    </row>
    <row r="232" s="2" customFormat="1" ht="16.5" customHeight="1">
      <c r="A232" s="38"/>
      <c r="B232" s="39"/>
      <c r="C232" s="222" t="s">
        <v>401</v>
      </c>
      <c r="D232" s="222" t="s">
        <v>146</v>
      </c>
      <c r="E232" s="223" t="s">
        <v>402</v>
      </c>
      <c r="F232" s="224" t="s">
        <v>403</v>
      </c>
      <c r="G232" s="225" t="s">
        <v>324</v>
      </c>
      <c r="H232" s="226">
        <v>53.75</v>
      </c>
      <c r="I232" s="227"/>
      <c r="J232" s="227"/>
      <c r="K232" s="228">
        <f>ROUND(P232*H232,2)</f>
        <v>0</v>
      </c>
      <c r="L232" s="229"/>
      <c r="M232" s="44"/>
      <c r="N232" s="230" t="s">
        <v>1</v>
      </c>
      <c r="O232" s="231" t="s">
        <v>43</v>
      </c>
      <c r="P232" s="232">
        <f>I232+J232</f>
        <v>0</v>
      </c>
      <c r="Q232" s="232">
        <f>ROUND(I232*H232,2)</f>
        <v>0</v>
      </c>
      <c r="R232" s="232">
        <f>ROUND(J232*H232,2)</f>
        <v>0</v>
      </c>
      <c r="S232" s="91"/>
      <c r="T232" s="233">
        <f>S232*H232</f>
        <v>0</v>
      </c>
      <c r="U232" s="233">
        <v>0.12171</v>
      </c>
      <c r="V232" s="233">
        <f>U232*H232</f>
        <v>6.5419124999999996</v>
      </c>
      <c r="W232" s="233">
        <v>2.3999999999999999</v>
      </c>
      <c r="X232" s="234">
        <f>W232*H232</f>
        <v>129</v>
      </c>
      <c r="Y232" s="38"/>
      <c r="Z232" s="38"/>
      <c r="AA232" s="38"/>
      <c r="AB232" s="38"/>
      <c r="AC232" s="38"/>
      <c r="AD232" s="38"/>
      <c r="AE232" s="38"/>
      <c r="AR232" s="235" t="s">
        <v>167</v>
      </c>
      <c r="AT232" s="235" t="s">
        <v>146</v>
      </c>
      <c r="AU232" s="235" t="s">
        <v>90</v>
      </c>
      <c r="AY232" s="17" t="s">
        <v>143</v>
      </c>
      <c r="BE232" s="236">
        <f>IF(O232="základní",K232,0)</f>
        <v>0</v>
      </c>
      <c r="BF232" s="236">
        <f>IF(O232="snížená",K232,0)</f>
        <v>0</v>
      </c>
      <c r="BG232" s="236">
        <f>IF(O232="zákl. přenesená",K232,0)</f>
        <v>0</v>
      </c>
      <c r="BH232" s="236">
        <f>IF(O232="sníž. přenesená",K232,0)</f>
        <v>0</v>
      </c>
      <c r="BI232" s="236">
        <f>IF(O232="nulová",K232,0)</f>
        <v>0</v>
      </c>
      <c r="BJ232" s="17" t="s">
        <v>88</v>
      </c>
      <c r="BK232" s="236">
        <f>ROUND(P232*H232,2)</f>
        <v>0</v>
      </c>
      <c r="BL232" s="17" t="s">
        <v>167</v>
      </c>
      <c r="BM232" s="235" t="s">
        <v>404</v>
      </c>
    </row>
    <row r="233" s="2" customFormat="1">
      <c r="A233" s="38"/>
      <c r="B233" s="39"/>
      <c r="C233" s="40"/>
      <c r="D233" s="237" t="s">
        <v>152</v>
      </c>
      <c r="E233" s="40"/>
      <c r="F233" s="238" t="s">
        <v>405</v>
      </c>
      <c r="G233" s="40"/>
      <c r="H233" s="40"/>
      <c r="I233" s="239"/>
      <c r="J233" s="239"/>
      <c r="K233" s="40"/>
      <c r="L233" s="40"/>
      <c r="M233" s="44"/>
      <c r="N233" s="240"/>
      <c r="O233" s="241"/>
      <c r="P233" s="91"/>
      <c r="Q233" s="91"/>
      <c r="R233" s="91"/>
      <c r="S233" s="91"/>
      <c r="T233" s="91"/>
      <c r="U233" s="91"/>
      <c r="V233" s="91"/>
      <c r="W233" s="91"/>
      <c r="X233" s="92"/>
      <c r="Y233" s="38"/>
      <c r="Z233" s="38"/>
      <c r="AA233" s="38"/>
      <c r="AB233" s="38"/>
      <c r="AC233" s="38"/>
      <c r="AD233" s="38"/>
      <c r="AE233" s="38"/>
      <c r="AT233" s="17" t="s">
        <v>152</v>
      </c>
      <c r="AU233" s="17" t="s">
        <v>90</v>
      </c>
    </row>
    <row r="234" s="2" customFormat="1">
      <c r="A234" s="38"/>
      <c r="B234" s="39"/>
      <c r="C234" s="40"/>
      <c r="D234" s="242" t="s">
        <v>153</v>
      </c>
      <c r="E234" s="40"/>
      <c r="F234" s="243" t="s">
        <v>406</v>
      </c>
      <c r="G234" s="40"/>
      <c r="H234" s="40"/>
      <c r="I234" s="239"/>
      <c r="J234" s="239"/>
      <c r="K234" s="40"/>
      <c r="L234" s="40"/>
      <c r="M234" s="44"/>
      <c r="N234" s="240"/>
      <c r="O234" s="241"/>
      <c r="P234" s="91"/>
      <c r="Q234" s="91"/>
      <c r="R234" s="91"/>
      <c r="S234" s="91"/>
      <c r="T234" s="91"/>
      <c r="U234" s="91"/>
      <c r="V234" s="91"/>
      <c r="W234" s="91"/>
      <c r="X234" s="92"/>
      <c r="Y234" s="38"/>
      <c r="Z234" s="38"/>
      <c r="AA234" s="38"/>
      <c r="AB234" s="38"/>
      <c r="AC234" s="38"/>
      <c r="AD234" s="38"/>
      <c r="AE234" s="38"/>
      <c r="AT234" s="17" t="s">
        <v>153</v>
      </c>
      <c r="AU234" s="17" t="s">
        <v>90</v>
      </c>
    </row>
    <row r="235" s="2" customFormat="1">
      <c r="A235" s="38"/>
      <c r="B235" s="39"/>
      <c r="C235" s="40"/>
      <c r="D235" s="237" t="s">
        <v>155</v>
      </c>
      <c r="E235" s="40"/>
      <c r="F235" s="244" t="s">
        <v>407</v>
      </c>
      <c r="G235" s="40"/>
      <c r="H235" s="40"/>
      <c r="I235" s="239"/>
      <c r="J235" s="239"/>
      <c r="K235" s="40"/>
      <c r="L235" s="40"/>
      <c r="M235" s="44"/>
      <c r="N235" s="240"/>
      <c r="O235" s="241"/>
      <c r="P235" s="91"/>
      <c r="Q235" s="91"/>
      <c r="R235" s="91"/>
      <c r="S235" s="91"/>
      <c r="T235" s="91"/>
      <c r="U235" s="91"/>
      <c r="V235" s="91"/>
      <c r="W235" s="91"/>
      <c r="X235" s="92"/>
      <c r="Y235" s="38"/>
      <c r="Z235" s="38"/>
      <c r="AA235" s="38"/>
      <c r="AB235" s="38"/>
      <c r="AC235" s="38"/>
      <c r="AD235" s="38"/>
      <c r="AE235" s="38"/>
      <c r="AT235" s="17" t="s">
        <v>155</v>
      </c>
      <c r="AU235" s="17" t="s">
        <v>90</v>
      </c>
    </row>
    <row r="236" s="13" customFormat="1">
      <c r="A236" s="13"/>
      <c r="B236" s="249"/>
      <c r="C236" s="250"/>
      <c r="D236" s="237" t="s">
        <v>253</v>
      </c>
      <c r="E236" s="251" t="s">
        <v>1</v>
      </c>
      <c r="F236" s="252" t="s">
        <v>408</v>
      </c>
      <c r="G236" s="250"/>
      <c r="H236" s="253">
        <v>53.75</v>
      </c>
      <c r="I236" s="254"/>
      <c r="J236" s="254"/>
      <c r="K236" s="250"/>
      <c r="L236" s="250"/>
      <c r="M236" s="255"/>
      <c r="N236" s="256"/>
      <c r="O236" s="257"/>
      <c r="P236" s="257"/>
      <c r="Q236" s="257"/>
      <c r="R236" s="257"/>
      <c r="S236" s="257"/>
      <c r="T236" s="257"/>
      <c r="U236" s="257"/>
      <c r="V236" s="257"/>
      <c r="W236" s="257"/>
      <c r="X236" s="258"/>
      <c r="Y236" s="13"/>
      <c r="Z236" s="13"/>
      <c r="AA236" s="13"/>
      <c r="AB236" s="13"/>
      <c r="AC236" s="13"/>
      <c r="AD236" s="13"/>
      <c r="AE236" s="13"/>
      <c r="AT236" s="259" t="s">
        <v>253</v>
      </c>
      <c r="AU236" s="259" t="s">
        <v>90</v>
      </c>
      <c r="AV236" s="13" t="s">
        <v>90</v>
      </c>
      <c r="AW236" s="13" t="s">
        <v>5</v>
      </c>
      <c r="AX236" s="13" t="s">
        <v>88</v>
      </c>
      <c r="AY236" s="259" t="s">
        <v>143</v>
      </c>
    </row>
    <row r="237" s="2" customFormat="1" ht="16.5" customHeight="1">
      <c r="A237" s="38"/>
      <c r="B237" s="39"/>
      <c r="C237" s="222" t="s">
        <v>409</v>
      </c>
      <c r="D237" s="222" t="s">
        <v>146</v>
      </c>
      <c r="E237" s="223" t="s">
        <v>410</v>
      </c>
      <c r="F237" s="224" t="s">
        <v>411</v>
      </c>
      <c r="G237" s="225" t="s">
        <v>324</v>
      </c>
      <c r="H237" s="226">
        <v>162.43000000000001</v>
      </c>
      <c r="I237" s="227"/>
      <c r="J237" s="227"/>
      <c r="K237" s="228">
        <f>ROUND(P237*H237,2)</f>
        <v>0</v>
      </c>
      <c r="L237" s="229"/>
      <c r="M237" s="44"/>
      <c r="N237" s="230" t="s">
        <v>1</v>
      </c>
      <c r="O237" s="231" t="s">
        <v>43</v>
      </c>
      <c r="P237" s="232">
        <f>I237+J237</f>
        <v>0</v>
      </c>
      <c r="Q237" s="232">
        <f>ROUND(I237*H237,2)</f>
        <v>0</v>
      </c>
      <c r="R237" s="232">
        <f>ROUND(J237*H237,2)</f>
        <v>0</v>
      </c>
      <c r="S237" s="91"/>
      <c r="T237" s="233">
        <f>S237*H237</f>
        <v>0</v>
      </c>
      <c r="U237" s="233">
        <v>0.12171</v>
      </c>
      <c r="V237" s="233">
        <f>U237*H237</f>
        <v>19.769355300000001</v>
      </c>
      <c r="W237" s="233">
        <v>2.3999999999999999</v>
      </c>
      <c r="X237" s="234">
        <f>W237*H237</f>
        <v>389.83199999999999</v>
      </c>
      <c r="Y237" s="38"/>
      <c r="Z237" s="38"/>
      <c r="AA237" s="38"/>
      <c r="AB237" s="38"/>
      <c r="AC237" s="38"/>
      <c r="AD237" s="38"/>
      <c r="AE237" s="38"/>
      <c r="AR237" s="235" t="s">
        <v>167</v>
      </c>
      <c r="AT237" s="235" t="s">
        <v>146</v>
      </c>
      <c r="AU237" s="235" t="s">
        <v>90</v>
      </c>
      <c r="AY237" s="17" t="s">
        <v>143</v>
      </c>
      <c r="BE237" s="236">
        <f>IF(O237="základní",K237,0)</f>
        <v>0</v>
      </c>
      <c r="BF237" s="236">
        <f>IF(O237="snížená",K237,0)</f>
        <v>0</v>
      </c>
      <c r="BG237" s="236">
        <f>IF(O237="zákl. přenesená",K237,0)</f>
        <v>0</v>
      </c>
      <c r="BH237" s="236">
        <f>IF(O237="sníž. přenesená",K237,0)</f>
        <v>0</v>
      </c>
      <c r="BI237" s="236">
        <f>IF(O237="nulová",K237,0)</f>
        <v>0</v>
      </c>
      <c r="BJ237" s="17" t="s">
        <v>88</v>
      </c>
      <c r="BK237" s="236">
        <f>ROUND(P237*H237,2)</f>
        <v>0</v>
      </c>
      <c r="BL237" s="17" t="s">
        <v>167</v>
      </c>
      <c r="BM237" s="235" t="s">
        <v>412</v>
      </c>
    </row>
    <row r="238" s="2" customFormat="1">
      <c r="A238" s="38"/>
      <c r="B238" s="39"/>
      <c r="C238" s="40"/>
      <c r="D238" s="237" t="s">
        <v>152</v>
      </c>
      <c r="E238" s="40"/>
      <c r="F238" s="238" t="s">
        <v>413</v>
      </c>
      <c r="G238" s="40"/>
      <c r="H238" s="40"/>
      <c r="I238" s="239"/>
      <c r="J238" s="239"/>
      <c r="K238" s="40"/>
      <c r="L238" s="40"/>
      <c r="M238" s="44"/>
      <c r="N238" s="240"/>
      <c r="O238" s="241"/>
      <c r="P238" s="91"/>
      <c r="Q238" s="91"/>
      <c r="R238" s="91"/>
      <c r="S238" s="91"/>
      <c r="T238" s="91"/>
      <c r="U238" s="91"/>
      <c r="V238" s="91"/>
      <c r="W238" s="91"/>
      <c r="X238" s="92"/>
      <c r="Y238" s="38"/>
      <c r="Z238" s="38"/>
      <c r="AA238" s="38"/>
      <c r="AB238" s="38"/>
      <c r="AC238" s="38"/>
      <c r="AD238" s="38"/>
      <c r="AE238" s="38"/>
      <c r="AT238" s="17" t="s">
        <v>152</v>
      </c>
      <c r="AU238" s="17" t="s">
        <v>90</v>
      </c>
    </row>
    <row r="239" s="2" customFormat="1">
      <c r="A239" s="38"/>
      <c r="B239" s="39"/>
      <c r="C239" s="40"/>
      <c r="D239" s="242" t="s">
        <v>153</v>
      </c>
      <c r="E239" s="40"/>
      <c r="F239" s="243" t="s">
        <v>414</v>
      </c>
      <c r="G239" s="40"/>
      <c r="H239" s="40"/>
      <c r="I239" s="239"/>
      <c r="J239" s="239"/>
      <c r="K239" s="40"/>
      <c r="L239" s="40"/>
      <c r="M239" s="44"/>
      <c r="N239" s="240"/>
      <c r="O239" s="241"/>
      <c r="P239" s="91"/>
      <c r="Q239" s="91"/>
      <c r="R239" s="91"/>
      <c r="S239" s="91"/>
      <c r="T239" s="91"/>
      <c r="U239" s="91"/>
      <c r="V239" s="91"/>
      <c r="W239" s="91"/>
      <c r="X239" s="92"/>
      <c r="Y239" s="38"/>
      <c r="Z239" s="38"/>
      <c r="AA239" s="38"/>
      <c r="AB239" s="38"/>
      <c r="AC239" s="38"/>
      <c r="AD239" s="38"/>
      <c r="AE239" s="38"/>
      <c r="AT239" s="17" t="s">
        <v>153</v>
      </c>
      <c r="AU239" s="17" t="s">
        <v>90</v>
      </c>
    </row>
    <row r="240" s="13" customFormat="1">
      <c r="A240" s="13"/>
      <c r="B240" s="249"/>
      <c r="C240" s="250"/>
      <c r="D240" s="237" t="s">
        <v>253</v>
      </c>
      <c r="E240" s="251" t="s">
        <v>1</v>
      </c>
      <c r="F240" s="252" t="s">
        <v>415</v>
      </c>
      <c r="G240" s="250"/>
      <c r="H240" s="253">
        <v>35.298000000000002</v>
      </c>
      <c r="I240" s="254"/>
      <c r="J240" s="254"/>
      <c r="K240" s="250"/>
      <c r="L240" s="250"/>
      <c r="M240" s="255"/>
      <c r="N240" s="256"/>
      <c r="O240" s="257"/>
      <c r="P240" s="257"/>
      <c r="Q240" s="257"/>
      <c r="R240" s="257"/>
      <c r="S240" s="257"/>
      <c r="T240" s="257"/>
      <c r="U240" s="257"/>
      <c r="V240" s="257"/>
      <c r="W240" s="257"/>
      <c r="X240" s="258"/>
      <c r="Y240" s="13"/>
      <c r="Z240" s="13"/>
      <c r="AA240" s="13"/>
      <c r="AB240" s="13"/>
      <c r="AC240" s="13"/>
      <c r="AD240" s="13"/>
      <c r="AE240" s="13"/>
      <c r="AT240" s="259" t="s">
        <v>253</v>
      </c>
      <c r="AU240" s="259" t="s">
        <v>90</v>
      </c>
      <c r="AV240" s="13" t="s">
        <v>90</v>
      </c>
      <c r="AW240" s="13" t="s">
        <v>5</v>
      </c>
      <c r="AX240" s="13" t="s">
        <v>80</v>
      </c>
      <c r="AY240" s="259" t="s">
        <v>143</v>
      </c>
    </row>
    <row r="241" s="13" customFormat="1">
      <c r="A241" s="13"/>
      <c r="B241" s="249"/>
      <c r="C241" s="250"/>
      <c r="D241" s="237" t="s">
        <v>253</v>
      </c>
      <c r="E241" s="251" t="s">
        <v>1</v>
      </c>
      <c r="F241" s="252" t="s">
        <v>416</v>
      </c>
      <c r="G241" s="250"/>
      <c r="H241" s="253">
        <v>15.884</v>
      </c>
      <c r="I241" s="254"/>
      <c r="J241" s="254"/>
      <c r="K241" s="250"/>
      <c r="L241" s="250"/>
      <c r="M241" s="255"/>
      <c r="N241" s="256"/>
      <c r="O241" s="257"/>
      <c r="P241" s="257"/>
      <c r="Q241" s="257"/>
      <c r="R241" s="257"/>
      <c r="S241" s="257"/>
      <c r="T241" s="257"/>
      <c r="U241" s="257"/>
      <c r="V241" s="257"/>
      <c r="W241" s="257"/>
      <c r="X241" s="258"/>
      <c r="Y241" s="13"/>
      <c r="Z241" s="13"/>
      <c r="AA241" s="13"/>
      <c r="AB241" s="13"/>
      <c r="AC241" s="13"/>
      <c r="AD241" s="13"/>
      <c r="AE241" s="13"/>
      <c r="AT241" s="259" t="s">
        <v>253</v>
      </c>
      <c r="AU241" s="259" t="s">
        <v>90</v>
      </c>
      <c r="AV241" s="13" t="s">
        <v>90</v>
      </c>
      <c r="AW241" s="13" t="s">
        <v>5</v>
      </c>
      <c r="AX241" s="13" t="s">
        <v>80</v>
      </c>
      <c r="AY241" s="259" t="s">
        <v>143</v>
      </c>
    </row>
    <row r="242" s="13" customFormat="1">
      <c r="A242" s="13"/>
      <c r="B242" s="249"/>
      <c r="C242" s="250"/>
      <c r="D242" s="237" t="s">
        <v>253</v>
      </c>
      <c r="E242" s="251" t="s">
        <v>1</v>
      </c>
      <c r="F242" s="252" t="s">
        <v>417</v>
      </c>
      <c r="G242" s="250"/>
      <c r="H242" s="253">
        <v>100.52500000000001</v>
      </c>
      <c r="I242" s="254"/>
      <c r="J242" s="254"/>
      <c r="K242" s="250"/>
      <c r="L242" s="250"/>
      <c r="M242" s="255"/>
      <c r="N242" s="256"/>
      <c r="O242" s="257"/>
      <c r="P242" s="257"/>
      <c r="Q242" s="257"/>
      <c r="R242" s="257"/>
      <c r="S242" s="257"/>
      <c r="T242" s="257"/>
      <c r="U242" s="257"/>
      <c r="V242" s="257"/>
      <c r="W242" s="257"/>
      <c r="X242" s="258"/>
      <c r="Y242" s="13"/>
      <c r="Z242" s="13"/>
      <c r="AA242" s="13"/>
      <c r="AB242" s="13"/>
      <c r="AC242" s="13"/>
      <c r="AD242" s="13"/>
      <c r="AE242" s="13"/>
      <c r="AT242" s="259" t="s">
        <v>253</v>
      </c>
      <c r="AU242" s="259" t="s">
        <v>90</v>
      </c>
      <c r="AV242" s="13" t="s">
        <v>90</v>
      </c>
      <c r="AW242" s="13" t="s">
        <v>5</v>
      </c>
      <c r="AX242" s="13" t="s">
        <v>80</v>
      </c>
      <c r="AY242" s="259" t="s">
        <v>143</v>
      </c>
    </row>
    <row r="243" s="13" customFormat="1">
      <c r="A243" s="13"/>
      <c r="B243" s="249"/>
      <c r="C243" s="250"/>
      <c r="D243" s="237" t="s">
        <v>253</v>
      </c>
      <c r="E243" s="251" t="s">
        <v>1</v>
      </c>
      <c r="F243" s="252" t="s">
        <v>418</v>
      </c>
      <c r="G243" s="250"/>
      <c r="H243" s="253">
        <v>1.4490000000000001</v>
      </c>
      <c r="I243" s="254"/>
      <c r="J243" s="254"/>
      <c r="K243" s="250"/>
      <c r="L243" s="250"/>
      <c r="M243" s="255"/>
      <c r="N243" s="256"/>
      <c r="O243" s="257"/>
      <c r="P243" s="257"/>
      <c r="Q243" s="257"/>
      <c r="R243" s="257"/>
      <c r="S243" s="257"/>
      <c r="T243" s="257"/>
      <c r="U243" s="257"/>
      <c r="V243" s="257"/>
      <c r="W243" s="257"/>
      <c r="X243" s="258"/>
      <c r="Y243" s="13"/>
      <c r="Z243" s="13"/>
      <c r="AA243" s="13"/>
      <c r="AB243" s="13"/>
      <c r="AC243" s="13"/>
      <c r="AD243" s="13"/>
      <c r="AE243" s="13"/>
      <c r="AT243" s="259" t="s">
        <v>253</v>
      </c>
      <c r="AU243" s="259" t="s">
        <v>90</v>
      </c>
      <c r="AV243" s="13" t="s">
        <v>90</v>
      </c>
      <c r="AW243" s="13" t="s">
        <v>5</v>
      </c>
      <c r="AX243" s="13" t="s">
        <v>80</v>
      </c>
      <c r="AY243" s="259" t="s">
        <v>143</v>
      </c>
    </row>
    <row r="244" s="13" customFormat="1">
      <c r="A244" s="13"/>
      <c r="B244" s="249"/>
      <c r="C244" s="250"/>
      <c r="D244" s="237" t="s">
        <v>253</v>
      </c>
      <c r="E244" s="251" t="s">
        <v>1</v>
      </c>
      <c r="F244" s="252" t="s">
        <v>419</v>
      </c>
      <c r="G244" s="250"/>
      <c r="H244" s="253">
        <v>9.2739999999999991</v>
      </c>
      <c r="I244" s="254"/>
      <c r="J244" s="254"/>
      <c r="K244" s="250"/>
      <c r="L244" s="250"/>
      <c r="M244" s="255"/>
      <c r="N244" s="256"/>
      <c r="O244" s="257"/>
      <c r="P244" s="257"/>
      <c r="Q244" s="257"/>
      <c r="R244" s="257"/>
      <c r="S244" s="257"/>
      <c r="T244" s="257"/>
      <c r="U244" s="257"/>
      <c r="V244" s="257"/>
      <c r="W244" s="257"/>
      <c r="X244" s="258"/>
      <c r="Y244" s="13"/>
      <c r="Z244" s="13"/>
      <c r="AA244" s="13"/>
      <c r="AB244" s="13"/>
      <c r="AC244" s="13"/>
      <c r="AD244" s="13"/>
      <c r="AE244" s="13"/>
      <c r="AT244" s="259" t="s">
        <v>253</v>
      </c>
      <c r="AU244" s="259" t="s">
        <v>90</v>
      </c>
      <c r="AV244" s="13" t="s">
        <v>90</v>
      </c>
      <c r="AW244" s="13" t="s">
        <v>5</v>
      </c>
      <c r="AX244" s="13" t="s">
        <v>80</v>
      </c>
      <c r="AY244" s="259" t="s">
        <v>143</v>
      </c>
    </row>
    <row r="245" s="14" customFormat="1">
      <c r="A245" s="14"/>
      <c r="B245" s="260"/>
      <c r="C245" s="261"/>
      <c r="D245" s="237" t="s">
        <v>253</v>
      </c>
      <c r="E245" s="262" t="s">
        <v>1</v>
      </c>
      <c r="F245" s="263" t="s">
        <v>262</v>
      </c>
      <c r="G245" s="261"/>
      <c r="H245" s="264">
        <v>162.43000000000001</v>
      </c>
      <c r="I245" s="265"/>
      <c r="J245" s="265"/>
      <c r="K245" s="261"/>
      <c r="L245" s="261"/>
      <c r="M245" s="266"/>
      <c r="N245" s="267"/>
      <c r="O245" s="268"/>
      <c r="P245" s="268"/>
      <c r="Q245" s="268"/>
      <c r="R245" s="268"/>
      <c r="S245" s="268"/>
      <c r="T245" s="268"/>
      <c r="U245" s="268"/>
      <c r="V245" s="268"/>
      <c r="W245" s="268"/>
      <c r="X245" s="269"/>
      <c r="Y245" s="14"/>
      <c r="Z245" s="14"/>
      <c r="AA245" s="14"/>
      <c r="AB245" s="14"/>
      <c r="AC245" s="14"/>
      <c r="AD245" s="14"/>
      <c r="AE245" s="14"/>
      <c r="AT245" s="270" t="s">
        <v>253</v>
      </c>
      <c r="AU245" s="270" t="s">
        <v>90</v>
      </c>
      <c r="AV245" s="14" t="s">
        <v>167</v>
      </c>
      <c r="AW245" s="14" t="s">
        <v>5</v>
      </c>
      <c r="AX245" s="14" t="s">
        <v>88</v>
      </c>
      <c r="AY245" s="270" t="s">
        <v>143</v>
      </c>
    </row>
    <row r="246" s="2" customFormat="1" ht="16.5" customHeight="1">
      <c r="A246" s="38"/>
      <c r="B246" s="39"/>
      <c r="C246" s="222" t="s">
        <v>420</v>
      </c>
      <c r="D246" s="222" t="s">
        <v>146</v>
      </c>
      <c r="E246" s="223" t="s">
        <v>421</v>
      </c>
      <c r="F246" s="224" t="s">
        <v>422</v>
      </c>
      <c r="G246" s="225" t="s">
        <v>324</v>
      </c>
      <c r="H246" s="226">
        <v>122.79300000000001</v>
      </c>
      <c r="I246" s="227"/>
      <c r="J246" s="227"/>
      <c r="K246" s="228">
        <f>ROUND(P246*H246,2)</f>
        <v>0</v>
      </c>
      <c r="L246" s="229"/>
      <c r="M246" s="44"/>
      <c r="N246" s="230" t="s">
        <v>1</v>
      </c>
      <c r="O246" s="231" t="s">
        <v>43</v>
      </c>
      <c r="P246" s="232">
        <f>I246+J246</f>
        <v>0</v>
      </c>
      <c r="Q246" s="232">
        <f>ROUND(I246*H246,2)</f>
        <v>0</v>
      </c>
      <c r="R246" s="232">
        <f>ROUND(J246*H246,2)</f>
        <v>0</v>
      </c>
      <c r="S246" s="91"/>
      <c r="T246" s="233">
        <f>S246*H246</f>
        <v>0</v>
      </c>
      <c r="U246" s="233">
        <v>0.12171</v>
      </c>
      <c r="V246" s="233">
        <f>U246*H246</f>
        <v>14.945136030000001</v>
      </c>
      <c r="W246" s="233">
        <v>2.3999999999999999</v>
      </c>
      <c r="X246" s="234">
        <f>W246*H246</f>
        <v>294.70319999999998</v>
      </c>
      <c r="Y246" s="38"/>
      <c r="Z246" s="38"/>
      <c r="AA246" s="38"/>
      <c r="AB246" s="38"/>
      <c r="AC246" s="38"/>
      <c r="AD246" s="38"/>
      <c r="AE246" s="38"/>
      <c r="AR246" s="235" t="s">
        <v>167</v>
      </c>
      <c r="AT246" s="235" t="s">
        <v>146</v>
      </c>
      <c r="AU246" s="235" t="s">
        <v>90</v>
      </c>
      <c r="AY246" s="17" t="s">
        <v>143</v>
      </c>
      <c r="BE246" s="236">
        <f>IF(O246="základní",K246,0)</f>
        <v>0</v>
      </c>
      <c r="BF246" s="236">
        <f>IF(O246="snížená",K246,0)</f>
        <v>0</v>
      </c>
      <c r="BG246" s="236">
        <f>IF(O246="zákl. přenesená",K246,0)</f>
        <v>0</v>
      </c>
      <c r="BH246" s="236">
        <f>IF(O246="sníž. přenesená",K246,0)</f>
        <v>0</v>
      </c>
      <c r="BI246" s="236">
        <f>IF(O246="nulová",K246,0)</f>
        <v>0</v>
      </c>
      <c r="BJ246" s="17" t="s">
        <v>88</v>
      </c>
      <c r="BK246" s="236">
        <f>ROUND(P246*H246,2)</f>
        <v>0</v>
      </c>
      <c r="BL246" s="17" t="s">
        <v>167</v>
      </c>
      <c r="BM246" s="235" t="s">
        <v>423</v>
      </c>
    </row>
    <row r="247" s="2" customFormat="1">
      <c r="A247" s="38"/>
      <c r="B247" s="39"/>
      <c r="C247" s="40"/>
      <c r="D247" s="237" t="s">
        <v>152</v>
      </c>
      <c r="E247" s="40"/>
      <c r="F247" s="238" t="s">
        <v>424</v>
      </c>
      <c r="G247" s="40"/>
      <c r="H247" s="40"/>
      <c r="I247" s="239"/>
      <c r="J247" s="239"/>
      <c r="K247" s="40"/>
      <c r="L247" s="40"/>
      <c r="M247" s="44"/>
      <c r="N247" s="240"/>
      <c r="O247" s="241"/>
      <c r="P247" s="91"/>
      <c r="Q247" s="91"/>
      <c r="R247" s="91"/>
      <c r="S247" s="91"/>
      <c r="T247" s="91"/>
      <c r="U247" s="91"/>
      <c r="V247" s="91"/>
      <c r="W247" s="91"/>
      <c r="X247" s="92"/>
      <c r="Y247" s="38"/>
      <c r="Z247" s="38"/>
      <c r="AA247" s="38"/>
      <c r="AB247" s="38"/>
      <c r="AC247" s="38"/>
      <c r="AD247" s="38"/>
      <c r="AE247" s="38"/>
      <c r="AT247" s="17" t="s">
        <v>152</v>
      </c>
      <c r="AU247" s="17" t="s">
        <v>90</v>
      </c>
    </row>
    <row r="248" s="2" customFormat="1">
      <c r="A248" s="38"/>
      <c r="B248" s="39"/>
      <c r="C248" s="40"/>
      <c r="D248" s="242" t="s">
        <v>153</v>
      </c>
      <c r="E248" s="40"/>
      <c r="F248" s="243" t="s">
        <v>425</v>
      </c>
      <c r="G248" s="40"/>
      <c r="H248" s="40"/>
      <c r="I248" s="239"/>
      <c r="J248" s="239"/>
      <c r="K248" s="40"/>
      <c r="L248" s="40"/>
      <c r="M248" s="44"/>
      <c r="N248" s="240"/>
      <c r="O248" s="241"/>
      <c r="P248" s="91"/>
      <c r="Q248" s="91"/>
      <c r="R248" s="91"/>
      <c r="S248" s="91"/>
      <c r="T248" s="91"/>
      <c r="U248" s="91"/>
      <c r="V248" s="91"/>
      <c r="W248" s="91"/>
      <c r="X248" s="92"/>
      <c r="Y248" s="38"/>
      <c r="Z248" s="38"/>
      <c r="AA248" s="38"/>
      <c r="AB248" s="38"/>
      <c r="AC248" s="38"/>
      <c r="AD248" s="38"/>
      <c r="AE248" s="38"/>
      <c r="AT248" s="17" t="s">
        <v>153</v>
      </c>
      <c r="AU248" s="17" t="s">
        <v>90</v>
      </c>
    </row>
    <row r="249" s="13" customFormat="1">
      <c r="A249" s="13"/>
      <c r="B249" s="249"/>
      <c r="C249" s="250"/>
      <c r="D249" s="237" t="s">
        <v>253</v>
      </c>
      <c r="E249" s="251" t="s">
        <v>1</v>
      </c>
      <c r="F249" s="252" t="s">
        <v>426</v>
      </c>
      <c r="G249" s="250"/>
      <c r="H249" s="253">
        <v>113.35299999999999</v>
      </c>
      <c r="I249" s="254"/>
      <c r="J249" s="254"/>
      <c r="K249" s="250"/>
      <c r="L249" s="250"/>
      <c r="M249" s="255"/>
      <c r="N249" s="256"/>
      <c r="O249" s="257"/>
      <c r="P249" s="257"/>
      <c r="Q249" s="257"/>
      <c r="R249" s="257"/>
      <c r="S249" s="257"/>
      <c r="T249" s="257"/>
      <c r="U249" s="257"/>
      <c r="V249" s="257"/>
      <c r="W249" s="257"/>
      <c r="X249" s="258"/>
      <c r="Y249" s="13"/>
      <c r="Z249" s="13"/>
      <c r="AA249" s="13"/>
      <c r="AB249" s="13"/>
      <c r="AC249" s="13"/>
      <c r="AD249" s="13"/>
      <c r="AE249" s="13"/>
      <c r="AT249" s="259" t="s">
        <v>253</v>
      </c>
      <c r="AU249" s="259" t="s">
        <v>90</v>
      </c>
      <c r="AV249" s="13" t="s">
        <v>90</v>
      </c>
      <c r="AW249" s="13" t="s">
        <v>5</v>
      </c>
      <c r="AX249" s="13" t="s">
        <v>80</v>
      </c>
      <c r="AY249" s="259" t="s">
        <v>143</v>
      </c>
    </row>
    <row r="250" s="13" customFormat="1">
      <c r="A250" s="13"/>
      <c r="B250" s="249"/>
      <c r="C250" s="250"/>
      <c r="D250" s="237" t="s">
        <v>253</v>
      </c>
      <c r="E250" s="251" t="s">
        <v>1</v>
      </c>
      <c r="F250" s="252" t="s">
        <v>427</v>
      </c>
      <c r="G250" s="250"/>
      <c r="H250" s="253">
        <v>9.4399999999999995</v>
      </c>
      <c r="I250" s="254"/>
      <c r="J250" s="254"/>
      <c r="K250" s="250"/>
      <c r="L250" s="250"/>
      <c r="M250" s="255"/>
      <c r="N250" s="256"/>
      <c r="O250" s="257"/>
      <c r="P250" s="257"/>
      <c r="Q250" s="257"/>
      <c r="R250" s="257"/>
      <c r="S250" s="257"/>
      <c r="T250" s="257"/>
      <c r="U250" s="257"/>
      <c r="V250" s="257"/>
      <c r="W250" s="257"/>
      <c r="X250" s="258"/>
      <c r="Y250" s="13"/>
      <c r="Z250" s="13"/>
      <c r="AA250" s="13"/>
      <c r="AB250" s="13"/>
      <c r="AC250" s="13"/>
      <c r="AD250" s="13"/>
      <c r="AE250" s="13"/>
      <c r="AT250" s="259" t="s">
        <v>253</v>
      </c>
      <c r="AU250" s="259" t="s">
        <v>90</v>
      </c>
      <c r="AV250" s="13" t="s">
        <v>90</v>
      </c>
      <c r="AW250" s="13" t="s">
        <v>5</v>
      </c>
      <c r="AX250" s="13" t="s">
        <v>80</v>
      </c>
      <c r="AY250" s="259" t="s">
        <v>143</v>
      </c>
    </row>
    <row r="251" s="14" customFormat="1">
      <c r="A251" s="14"/>
      <c r="B251" s="260"/>
      <c r="C251" s="261"/>
      <c r="D251" s="237" t="s">
        <v>253</v>
      </c>
      <c r="E251" s="262" t="s">
        <v>1</v>
      </c>
      <c r="F251" s="263" t="s">
        <v>262</v>
      </c>
      <c r="G251" s="261"/>
      <c r="H251" s="264">
        <v>122.79300000000001</v>
      </c>
      <c r="I251" s="265"/>
      <c r="J251" s="265"/>
      <c r="K251" s="261"/>
      <c r="L251" s="261"/>
      <c r="M251" s="266"/>
      <c r="N251" s="267"/>
      <c r="O251" s="268"/>
      <c r="P251" s="268"/>
      <c r="Q251" s="268"/>
      <c r="R251" s="268"/>
      <c r="S251" s="268"/>
      <c r="T251" s="268"/>
      <c r="U251" s="268"/>
      <c r="V251" s="268"/>
      <c r="W251" s="268"/>
      <c r="X251" s="269"/>
      <c r="Y251" s="14"/>
      <c r="Z251" s="14"/>
      <c r="AA251" s="14"/>
      <c r="AB251" s="14"/>
      <c r="AC251" s="14"/>
      <c r="AD251" s="14"/>
      <c r="AE251" s="14"/>
      <c r="AT251" s="270" t="s">
        <v>253</v>
      </c>
      <c r="AU251" s="270" t="s">
        <v>90</v>
      </c>
      <c r="AV251" s="14" t="s">
        <v>167</v>
      </c>
      <c r="AW251" s="14" t="s">
        <v>5</v>
      </c>
      <c r="AX251" s="14" t="s">
        <v>88</v>
      </c>
      <c r="AY251" s="270" t="s">
        <v>143</v>
      </c>
    </row>
    <row r="252" s="2" customFormat="1" ht="24.15" customHeight="1">
      <c r="A252" s="38"/>
      <c r="B252" s="39"/>
      <c r="C252" s="222" t="s">
        <v>428</v>
      </c>
      <c r="D252" s="222" t="s">
        <v>146</v>
      </c>
      <c r="E252" s="223" t="s">
        <v>429</v>
      </c>
      <c r="F252" s="224" t="s">
        <v>430</v>
      </c>
      <c r="G252" s="225" t="s">
        <v>311</v>
      </c>
      <c r="H252" s="226">
        <v>6.5999999999999996</v>
      </c>
      <c r="I252" s="227"/>
      <c r="J252" s="227"/>
      <c r="K252" s="228">
        <f>ROUND(P252*H252,2)</f>
        <v>0</v>
      </c>
      <c r="L252" s="229"/>
      <c r="M252" s="44"/>
      <c r="N252" s="230" t="s">
        <v>1</v>
      </c>
      <c r="O252" s="231" t="s">
        <v>43</v>
      </c>
      <c r="P252" s="232">
        <f>I252+J252</f>
        <v>0</v>
      </c>
      <c r="Q252" s="232">
        <f>ROUND(I252*H252,2)</f>
        <v>0</v>
      </c>
      <c r="R252" s="232">
        <f>ROUND(J252*H252,2)</f>
        <v>0</v>
      </c>
      <c r="S252" s="91"/>
      <c r="T252" s="233">
        <f>S252*H252</f>
        <v>0</v>
      </c>
      <c r="U252" s="233">
        <v>0</v>
      </c>
      <c r="V252" s="233">
        <f>U252*H252</f>
        <v>0</v>
      </c>
      <c r="W252" s="233">
        <v>0.34999999999999998</v>
      </c>
      <c r="X252" s="234">
        <f>W252*H252</f>
        <v>2.3099999999999996</v>
      </c>
      <c r="Y252" s="38"/>
      <c r="Z252" s="38"/>
      <c r="AA252" s="38"/>
      <c r="AB252" s="38"/>
      <c r="AC252" s="38"/>
      <c r="AD252" s="38"/>
      <c r="AE252" s="38"/>
      <c r="AR252" s="235" t="s">
        <v>167</v>
      </c>
      <c r="AT252" s="235" t="s">
        <v>146</v>
      </c>
      <c r="AU252" s="235" t="s">
        <v>90</v>
      </c>
      <c r="AY252" s="17" t="s">
        <v>143</v>
      </c>
      <c r="BE252" s="236">
        <f>IF(O252="základní",K252,0)</f>
        <v>0</v>
      </c>
      <c r="BF252" s="236">
        <f>IF(O252="snížená",K252,0)</f>
        <v>0</v>
      </c>
      <c r="BG252" s="236">
        <f>IF(O252="zákl. přenesená",K252,0)</f>
        <v>0</v>
      </c>
      <c r="BH252" s="236">
        <f>IF(O252="sníž. přenesená",K252,0)</f>
        <v>0</v>
      </c>
      <c r="BI252" s="236">
        <f>IF(O252="nulová",K252,0)</f>
        <v>0</v>
      </c>
      <c r="BJ252" s="17" t="s">
        <v>88</v>
      </c>
      <c r="BK252" s="236">
        <f>ROUND(P252*H252,2)</f>
        <v>0</v>
      </c>
      <c r="BL252" s="17" t="s">
        <v>167</v>
      </c>
      <c r="BM252" s="235" t="s">
        <v>431</v>
      </c>
    </row>
    <row r="253" s="2" customFormat="1">
      <c r="A253" s="38"/>
      <c r="B253" s="39"/>
      <c r="C253" s="40"/>
      <c r="D253" s="237" t="s">
        <v>152</v>
      </c>
      <c r="E253" s="40"/>
      <c r="F253" s="238" t="s">
        <v>432</v>
      </c>
      <c r="G253" s="40"/>
      <c r="H253" s="40"/>
      <c r="I253" s="239"/>
      <c r="J253" s="239"/>
      <c r="K253" s="40"/>
      <c r="L253" s="40"/>
      <c r="M253" s="44"/>
      <c r="N253" s="240"/>
      <c r="O253" s="241"/>
      <c r="P253" s="91"/>
      <c r="Q253" s="91"/>
      <c r="R253" s="91"/>
      <c r="S253" s="91"/>
      <c r="T253" s="91"/>
      <c r="U253" s="91"/>
      <c r="V253" s="91"/>
      <c r="W253" s="91"/>
      <c r="X253" s="92"/>
      <c r="Y253" s="38"/>
      <c r="Z253" s="38"/>
      <c r="AA253" s="38"/>
      <c r="AB253" s="38"/>
      <c r="AC253" s="38"/>
      <c r="AD253" s="38"/>
      <c r="AE253" s="38"/>
      <c r="AT253" s="17" t="s">
        <v>152</v>
      </c>
      <c r="AU253" s="17" t="s">
        <v>90</v>
      </c>
    </row>
    <row r="254" s="2" customFormat="1">
      <c r="A254" s="38"/>
      <c r="B254" s="39"/>
      <c r="C254" s="40"/>
      <c r="D254" s="242" t="s">
        <v>153</v>
      </c>
      <c r="E254" s="40"/>
      <c r="F254" s="243" t="s">
        <v>433</v>
      </c>
      <c r="G254" s="40"/>
      <c r="H254" s="40"/>
      <c r="I254" s="239"/>
      <c r="J254" s="239"/>
      <c r="K254" s="40"/>
      <c r="L254" s="40"/>
      <c r="M254" s="44"/>
      <c r="N254" s="240"/>
      <c r="O254" s="241"/>
      <c r="P254" s="91"/>
      <c r="Q254" s="91"/>
      <c r="R254" s="91"/>
      <c r="S254" s="91"/>
      <c r="T254" s="91"/>
      <c r="U254" s="91"/>
      <c r="V254" s="91"/>
      <c r="W254" s="91"/>
      <c r="X254" s="92"/>
      <c r="Y254" s="38"/>
      <c r="Z254" s="38"/>
      <c r="AA254" s="38"/>
      <c r="AB254" s="38"/>
      <c r="AC254" s="38"/>
      <c r="AD254" s="38"/>
      <c r="AE254" s="38"/>
      <c r="AT254" s="17" t="s">
        <v>153</v>
      </c>
      <c r="AU254" s="17" t="s">
        <v>90</v>
      </c>
    </row>
    <row r="255" s="13" customFormat="1">
      <c r="A255" s="13"/>
      <c r="B255" s="249"/>
      <c r="C255" s="250"/>
      <c r="D255" s="237" t="s">
        <v>253</v>
      </c>
      <c r="E255" s="251" t="s">
        <v>1</v>
      </c>
      <c r="F255" s="252" t="s">
        <v>434</v>
      </c>
      <c r="G255" s="250"/>
      <c r="H255" s="253">
        <v>6.5999999999999996</v>
      </c>
      <c r="I255" s="254"/>
      <c r="J255" s="254"/>
      <c r="K255" s="250"/>
      <c r="L255" s="250"/>
      <c r="M255" s="255"/>
      <c r="N255" s="256"/>
      <c r="O255" s="257"/>
      <c r="P255" s="257"/>
      <c r="Q255" s="257"/>
      <c r="R255" s="257"/>
      <c r="S255" s="257"/>
      <c r="T255" s="257"/>
      <c r="U255" s="257"/>
      <c r="V255" s="257"/>
      <c r="W255" s="257"/>
      <c r="X255" s="258"/>
      <c r="Y255" s="13"/>
      <c r="Z255" s="13"/>
      <c r="AA255" s="13"/>
      <c r="AB255" s="13"/>
      <c r="AC255" s="13"/>
      <c r="AD255" s="13"/>
      <c r="AE255" s="13"/>
      <c r="AT255" s="259" t="s">
        <v>253</v>
      </c>
      <c r="AU255" s="259" t="s">
        <v>90</v>
      </c>
      <c r="AV255" s="13" t="s">
        <v>90</v>
      </c>
      <c r="AW255" s="13" t="s">
        <v>5</v>
      </c>
      <c r="AX255" s="13" t="s">
        <v>88</v>
      </c>
      <c r="AY255" s="259" t="s">
        <v>143</v>
      </c>
    </row>
    <row r="256" s="2" customFormat="1" ht="21.75" customHeight="1">
      <c r="A256" s="38"/>
      <c r="B256" s="39"/>
      <c r="C256" s="222" t="s">
        <v>435</v>
      </c>
      <c r="D256" s="222" t="s">
        <v>146</v>
      </c>
      <c r="E256" s="223" t="s">
        <v>436</v>
      </c>
      <c r="F256" s="224" t="s">
        <v>437</v>
      </c>
      <c r="G256" s="225" t="s">
        <v>438</v>
      </c>
      <c r="H256" s="226">
        <v>2795.259</v>
      </c>
      <c r="I256" s="227"/>
      <c r="J256" s="227"/>
      <c r="K256" s="228">
        <f>ROUND(P256*H256,2)</f>
        <v>0</v>
      </c>
      <c r="L256" s="229"/>
      <c r="M256" s="44"/>
      <c r="N256" s="230" t="s">
        <v>1</v>
      </c>
      <c r="O256" s="231" t="s">
        <v>43</v>
      </c>
      <c r="P256" s="232">
        <f>I256+J256</f>
        <v>0</v>
      </c>
      <c r="Q256" s="232">
        <f>ROUND(I256*H256,2)</f>
        <v>0</v>
      </c>
      <c r="R256" s="232">
        <f>ROUND(J256*H256,2)</f>
        <v>0</v>
      </c>
      <c r="S256" s="91"/>
      <c r="T256" s="233">
        <f>S256*H256</f>
        <v>0</v>
      </c>
      <c r="U256" s="233">
        <v>0</v>
      </c>
      <c r="V256" s="233">
        <f>U256*H256</f>
        <v>0</v>
      </c>
      <c r="W256" s="233">
        <v>0.001</v>
      </c>
      <c r="X256" s="234">
        <f>W256*H256</f>
        <v>2.7952590000000002</v>
      </c>
      <c r="Y256" s="38"/>
      <c r="Z256" s="38"/>
      <c r="AA256" s="38"/>
      <c r="AB256" s="38"/>
      <c r="AC256" s="38"/>
      <c r="AD256" s="38"/>
      <c r="AE256" s="38"/>
      <c r="AR256" s="235" t="s">
        <v>167</v>
      </c>
      <c r="AT256" s="235" t="s">
        <v>146</v>
      </c>
      <c r="AU256" s="235" t="s">
        <v>90</v>
      </c>
      <c r="AY256" s="17" t="s">
        <v>143</v>
      </c>
      <c r="BE256" s="236">
        <f>IF(O256="základní",K256,0)</f>
        <v>0</v>
      </c>
      <c r="BF256" s="236">
        <f>IF(O256="snížená",K256,0)</f>
        <v>0</v>
      </c>
      <c r="BG256" s="236">
        <f>IF(O256="zákl. přenesená",K256,0)</f>
        <v>0</v>
      </c>
      <c r="BH256" s="236">
        <f>IF(O256="sníž. přenesená",K256,0)</f>
        <v>0</v>
      </c>
      <c r="BI256" s="236">
        <f>IF(O256="nulová",K256,0)</f>
        <v>0</v>
      </c>
      <c r="BJ256" s="17" t="s">
        <v>88</v>
      </c>
      <c r="BK256" s="236">
        <f>ROUND(P256*H256,2)</f>
        <v>0</v>
      </c>
      <c r="BL256" s="17" t="s">
        <v>167</v>
      </c>
      <c r="BM256" s="235" t="s">
        <v>439</v>
      </c>
    </row>
    <row r="257" s="2" customFormat="1">
      <c r="A257" s="38"/>
      <c r="B257" s="39"/>
      <c r="C257" s="40"/>
      <c r="D257" s="237" t="s">
        <v>152</v>
      </c>
      <c r="E257" s="40"/>
      <c r="F257" s="238" t="s">
        <v>440</v>
      </c>
      <c r="G257" s="40"/>
      <c r="H257" s="40"/>
      <c r="I257" s="239"/>
      <c r="J257" s="239"/>
      <c r="K257" s="40"/>
      <c r="L257" s="40"/>
      <c r="M257" s="44"/>
      <c r="N257" s="240"/>
      <c r="O257" s="241"/>
      <c r="P257" s="91"/>
      <c r="Q257" s="91"/>
      <c r="R257" s="91"/>
      <c r="S257" s="91"/>
      <c r="T257" s="91"/>
      <c r="U257" s="91"/>
      <c r="V257" s="91"/>
      <c r="W257" s="91"/>
      <c r="X257" s="92"/>
      <c r="Y257" s="38"/>
      <c r="Z257" s="38"/>
      <c r="AA257" s="38"/>
      <c r="AB257" s="38"/>
      <c r="AC257" s="38"/>
      <c r="AD257" s="38"/>
      <c r="AE257" s="38"/>
      <c r="AT257" s="17" t="s">
        <v>152</v>
      </c>
      <c r="AU257" s="17" t="s">
        <v>90</v>
      </c>
    </row>
    <row r="258" s="2" customFormat="1">
      <c r="A258" s="38"/>
      <c r="B258" s="39"/>
      <c r="C258" s="40"/>
      <c r="D258" s="242" t="s">
        <v>153</v>
      </c>
      <c r="E258" s="40"/>
      <c r="F258" s="243" t="s">
        <v>441</v>
      </c>
      <c r="G258" s="40"/>
      <c r="H258" s="40"/>
      <c r="I258" s="239"/>
      <c r="J258" s="239"/>
      <c r="K258" s="40"/>
      <c r="L258" s="40"/>
      <c r="M258" s="44"/>
      <c r="N258" s="240"/>
      <c r="O258" s="241"/>
      <c r="P258" s="91"/>
      <c r="Q258" s="91"/>
      <c r="R258" s="91"/>
      <c r="S258" s="91"/>
      <c r="T258" s="91"/>
      <c r="U258" s="91"/>
      <c r="V258" s="91"/>
      <c r="W258" s="91"/>
      <c r="X258" s="92"/>
      <c r="Y258" s="38"/>
      <c r="Z258" s="38"/>
      <c r="AA258" s="38"/>
      <c r="AB258" s="38"/>
      <c r="AC258" s="38"/>
      <c r="AD258" s="38"/>
      <c r="AE258" s="38"/>
      <c r="AT258" s="17" t="s">
        <v>153</v>
      </c>
      <c r="AU258" s="17" t="s">
        <v>90</v>
      </c>
    </row>
    <row r="259" s="13" customFormat="1">
      <c r="A259" s="13"/>
      <c r="B259" s="249"/>
      <c r="C259" s="250"/>
      <c r="D259" s="237" t="s">
        <v>253</v>
      </c>
      <c r="E259" s="251" t="s">
        <v>1</v>
      </c>
      <c r="F259" s="252" t="s">
        <v>442</v>
      </c>
      <c r="G259" s="250"/>
      <c r="H259" s="253">
        <v>1097.5440000000001</v>
      </c>
      <c r="I259" s="254"/>
      <c r="J259" s="254"/>
      <c r="K259" s="250"/>
      <c r="L259" s="250"/>
      <c r="M259" s="255"/>
      <c r="N259" s="256"/>
      <c r="O259" s="257"/>
      <c r="P259" s="257"/>
      <c r="Q259" s="257"/>
      <c r="R259" s="257"/>
      <c r="S259" s="257"/>
      <c r="T259" s="257"/>
      <c r="U259" s="257"/>
      <c r="V259" s="257"/>
      <c r="W259" s="257"/>
      <c r="X259" s="258"/>
      <c r="Y259" s="13"/>
      <c r="Z259" s="13"/>
      <c r="AA259" s="13"/>
      <c r="AB259" s="13"/>
      <c r="AC259" s="13"/>
      <c r="AD259" s="13"/>
      <c r="AE259" s="13"/>
      <c r="AT259" s="259" t="s">
        <v>253</v>
      </c>
      <c r="AU259" s="259" t="s">
        <v>90</v>
      </c>
      <c r="AV259" s="13" t="s">
        <v>90</v>
      </c>
      <c r="AW259" s="13" t="s">
        <v>5</v>
      </c>
      <c r="AX259" s="13" t="s">
        <v>80</v>
      </c>
      <c r="AY259" s="259" t="s">
        <v>143</v>
      </c>
    </row>
    <row r="260" s="13" customFormat="1">
      <c r="A260" s="13"/>
      <c r="B260" s="249"/>
      <c r="C260" s="250"/>
      <c r="D260" s="237" t="s">
        <v>253</v>
      </c>
      <c r="E260" s="251" t="s">
        <v>1</v>
      </c>
      <c r="F260" s="252" t="s">
        <v>443</v>
      </c>
      <c r="G260" s="250"/>
      <c r="H260" s="253">
        <v>210.16800000000001</v>
      </c>
      <c r="I260" s="254"/>
      <c r="J260" s="254"/>
      <c r="K260" s="250"/>
      <c r="L260" s="250"/>
      <c r="M260" s="255"/>
      <c r="N260" s="256"/>
      <c r="O260" s="257"/>
      <c r="P260" s="257"/>
      <c r="Q260" s="257"/>
      <c r="R260" s="257"/>
      <c r="S260" s="257"/>
      <c r="T260" s="257"/>
      <c r="U260" s="257"/>
      <c r="V260" s="257"/>
      <c r="W260" s="257"/>
      <c r="X260" s="258"/>
      <c r="Y260" s="13"/>
      <c r="Z260" s="13"/>
      <c r="AA260" s="13"/>
      <c r="AB260" s="13"/>
      <c r="AC260" s="13"/>
      <c r="AD260" s="13"/>
      <c r="AE260" s="13"/>
      <c r="AT260" s="259" t="s">
        <v>253</v>
      </c>
      <c r="AU260" s="259" t="s">
        <v>90</v>
      </c>
      <c r="AV260" s="13" t="s">
        <v>90</v>
      </c>
      <c r="AW260" s="13" t="s">
        <v>5</v>
      </c>
      <c r="AX260" s="13" t="s">
        <v>80</v>
      </c>
      <c r="AY260" s="259" t="s">
        <v>143</v>
      </c>
    </row>
    <row r="261" s="13" customFormat="1">
      <c r="A261" s="13"/>
      <c r="B261" s="249"/>
      <c r="C261" s="250"/>
      <c r="D261" s="237" t="s">
        <v>253</v>
      </c>
      <c r="E261" s="251" t="s">
        <v>1</v>
      </c>
      <c r="F261" s="252" t="s">
        <v>444</v>
      </c>
      <c r="G261" s="250"/>
      <c r="H261" s="253">
        <v>46.286999999999999</v>
      </c>
      <c r="I261" s="254"/>
      <c r="J261" s="254"/>
      <c r="K261" s="250"/>
      <c r="L261" s="250"/>
      <c r="M261" s="255"/>
      <c r="N261" s="256"/>
      <c r="O261" s="257"/>
      <c r="P261" s="257"/>
      <c r="Q261" s="257"/>
      <c r="R261" s="257"/>
      <c r="S261" s="257"/>
      <c r="T261" s="257"/>
      <c r="U261" s="257"/>
      <c r="V261" s="257"/>
      <c r="W261" s="257"/>
      <c r="X261" s="258"/>
      <c r="Y261" s="13"/>
      <c r="Z261" s="13"/>
      <c r="AA261" s="13"/>
      <c r="AB261" s="13"/>
      <c r="AC261" s="13"/>
      <c r="AD261" s="13"/>
      <c r="AE261" s="13"/>
      <c r="AT261" s="259" t="s">
        <v>253</v>
      </c>
      <c r="AU261" s="259" t="s">
        <v>90</v>
      </c>
      <c r="AV261" s="13" t="s">
        <v>90</v>
      </c>
      <c r="AW261" s="13" t="s">
        <v>5</v>
      </c>
      <c r="AX261" s="13" t="s">
        <v>80</v>
      </c>
      <c r="AY261" s="259" t="s">
        <v>143</v>
      </c>
    </row>
    <row r="262" s="13" customFormat="1">
      <c r="A262" s="13"/>
      <c r="B262" s="249"/>
      <c r="C262" s="250"/>
      <c r="D262" s="237" t="s">
        <v>253</v>
      </c>
      <c r="E262" s="251" t="s">
        <v>1</v>
      </c>
      <c r="F262" s="252" t="s">
        <v>445</v>
      </c>
      <c r="G262" s="250"/>
      <c r="H262" s="253">
        <v>1441.26</v>
      </c>
      <c r="I262" s="254"/>
      <c r="J262" s="254"/>
      <c r="K262" s="250"/>
      <c r="L262" s="250"/>
      <c r="M262" s="255"/>
      <c r="N262" s="256"/>
      <c r="O262" s="257"/>
      <c r="P262" s="257"/>
      <c r="Q262" s="257"/>
      <c r="R262" s="257"/>
      <c r="S262" s="257"/>
      <c r="T262" s="257"/>
      <c r="U262" s="257"/>
      <c r="V262" s="257"/>
      <c r="W262" s="257"/>
      <c r="X262" s="258"/>
      <c r="Y262" s="13"/>
      <c r="Z262" s="13"/>
      <c r="AA262" s="13"/>
      <c r="AB262" s="13"/>
      <c r="AC262" s="13"/>
      <c r="AD262" s="13"/>
      <c r="AE262" s="13"/>
      <c r="AT262" s="259" t="s">
        <v>253</v>
      </c>
      <c r="AU262" s="259" t="s">
        <v>90</v>
      </c>
      <c r="AV262" s="13" t="s">
        <v>90</v>
      </c>
      <c r="AW262" s="13" t="s">
        <v>5</v>
      </c>
      <c r="AX262" s="13" t="s">
        <v>80</v>
      </c>
      <c r="AY262" s="259" t="s">
        <v>143</v>
      </c>
    </row>
    <row r="263" s="14" customFormat="1">
      <c r="A263" s="14"/>
      <c r="B263" s="260"/>
      <c r="C263" s="261"/>
      <c r="D263" s="237" t="s">
        <v>253</v>
      </c>
      <c r="E263" s="262" t="s">
        <v>1</v>
      </c>
      <c r="F263" s="263" t="s">
        <v>262</v>
      </c>
      <c r="G263" s="261"/>
      <c r="H263" s="264">
        <v>2795.259</v>
      </c>
      <c r="I263" s="265"/>
      <c r="J263" s="265"/>
      <c r="K263" s="261"/>
      <c r="L263" s="261"/>
      <c r="M263" s="266"/>
      <c r="N263" s="267"/>
      <c r="O263" s="268"/>
      <c r="P263" s="268"/>
      <c r="Q263" s="268"/>
      <c r="R263" s="268"/>
      <c r="S263" s="268"/>
      <c r="T263" s="268"/>
      <c r="U263" s="268"/>
      <c r="V263" s="268"/>
      <c r="W263" s="268"/>
      <c r="X263" s="269"/>
      <c r="Y263" s="14"/>
      <c r="Z263" s="14"/>
      <c r="AA263" s="14"/>
      <c r="AB263" s="14"/>
      <c r="AC263" s="14"/>
      <c r="AD263" s="14"/>
      <c r="AE263" s="14"/>
      <c r="AT263" s="270" t="s">
        <v>253</v>
      </c>
      <c r="AU263" s="270" t="s">
        <v>90</v>
      </c>
      <c r="AV263" s="14" t="s">
        <v>167</v>
      </c>
      <c r="AW263" s="14" t="s">
        <v>5</v>
      </c>
      <c r="AX263" s="14" t="s">
        <v>88</v>
      </c>
      <c r="AY263" s="270" t="s">
        <v>143</v>
      </c>
    </row>
    <row r="264" s="2" customFormat="1" ht="24.15" customHeight="1">
      <c r="A264" s="38"/>
      <c r="B264" s="39"/>
      <c r="C264" s="222" t="s">
        <v>446</v>
      </c>
      <c r="D264" s="222" t="s">
        <v>146</v>
      </c>
      <c r="E264" s="223" t="s">
        <v>447</v>
      </c>
      <c r="F264" s="224" t="s">
        <v>448</v>
      </c>
      <c r="G264" s="225" t="s">
        <v>249</v>
      </c>
      <c r="H264" s="226">
        <v>484.02499999999998</v>
      </c>
      <c r="I264" s="227"/>
      <c r="J264" s="227"/>
      <c r="K264" s="228">
        <f>ROUND(P264*H264,2)</f>
        <v>0</v>
      </c>
      <c r="L264" s="229"/>
      <c r="M264" s="44"/>
      <c r="N264" s="230" t="s">
        <v>1</v>
      </c>
      <c r="O264" s="231" t="s">
        <v>43</v>
      </c>
      <c r="P264" s="232">
        <f>I264+J264</f>
        <v>0</v>
      </c>
      <c r="Q264" s="232">
        <f>ROUND(I264*H264,2)</f>
        <v>0</v>
      </c>
      <c r="R264" s="232">
        <f>ROUND(J264*H264,2)</f>
        <v>0</v>
      </c>
      <c r="S264" s="91"/>
      <c r="T264" s="233">
        <f>S264*H264</f>
        <v>0</v>
      </c>
      <c r="U264" s="233">
        <v>0</v>
      </c>
      <c r="V264" s="233">
        <f>U264*H264</f>
        <v>0</v>
      </c>
      <c r="W264" s="233">
        <v>0.26400000000000001</v>
      </c>
      <c r="X264" s="234">
        <f>W264*H264</f>
        <v>127.7826</v>
      </c>
      <c r="Y264" s="38"/>
      <c r="Z264" s="38"/>
      <c r="AA264" s="38"/>
      <c r="AB264" s="38"/>
      <c r="AC264" s="38"/>
      <c r="AD264" s="38"/>
      <c r="AE264" s="38"/>
      <c r="AR264" s="235" t="s">
        <v>167</v>
      </c>
      <c r="AT264" s="235" t="s">
        <v>146</v>
      </c>
      <c r="AU264" s="235" t="s">
        <v>90</v>
      </c>
      <c r="AY264" s="17" t="s">
        <v>143</v>
      </c>
      <c r="BE264" s="236">
        <f>IF(O264="základní",K264,0)</f>
        <v>0</v>
      </c>
      <c r="BF264" s="236">
        <f>IF(O264="snížená",K264,0)</f>
        <v>0</v>
      </c>
      <c r="BG264" s="236">
        <f>IF(O264="zákl. přenesená",K264,0)</f>
        <v>0</v>
      </c>
      <c r="BH264" s="236">
        <f>IF(O264="sníž. přenesená",K264,0)</f>
        <v>0</v>
      </c>
      <c r="BI264" s="236">
        <f>IF(O264="nulová",K264,0)</f>
        <v>0</v>
      </c>
      <c r="BJ264" s="17" t="s">
        <v>88</v>
      </c>
      <c r="BK264" s="236">
        <f>ROUND(P264*H264,2)</f>
        <v>0</v>
      </c>
      <c r="BL264" s="17" t="s">
        <v>167</v>
      </c>
      <c r="BM264" s="235" t="s">
        <v>449</v>
      </c>
    </row>
    <row r="265" s="2" customFormat="1">
      <c r="A265" s="38"/>
      <c r="B265" s="39"/>
      <c r="C265" s="40"/>
      <c r="D265" s="237" t="s">
        <v>152</v>
      </c>
      <c r="E265" s="40"/>
      <c r="F265" s="238" t="s">
        <v>450</v>
      </c>
      <c r="G265" s="40"/>
      <c r="H265" s="40"/>
      <c r="I265" s="239"/>
      <c r="J265" s="239"/>
      <c r="K265" s="40"/>
      <c r="L265" s="40"/>
      <c r="M265" s="44"/>
      <c r="N265" s="240"/>
      <c r="O265" s="241"/>
      <c r="P265" s="91"/>
      <c r="Q265" s="91"/>
      <c r="R265" s="91"/>
      <c r="S265" s="91"/>
      <c r="T265" s="91"/>
      <c r="U265" s="91"/>
      <c r="V265" s="91"/>
      <c r="W265" s="91"/>
      <c r="X265" s="92"/>
      <c r="Y265" s="38"/>
      <c r="Z265" s="38"/>
      <c r="AA265" s="38"/>
      <c r="AB265" s="38"/>
      <c r="AC265" s="38"/>
      <c r="AD265" s="38"/>
      <c r="AE265" s="38"/>
      <c r="AT265" s="17" t="s">
        <v>152</v>
      </c>
      <c r="AU265" s="17" t="s">
        <v>90</v>
      </c>
    </row>
    <row r="266" s="2" customFormat="1">
      <c r="A266" s="38"/>
      <c r="B266" s="39"/>
      <c r="C266" s="40"/>
      <c r="D266" s="242" t="s">
        <v>153</v>
      </c>
      <c r="E266" s="40"/>
      <c r="F266" s="243" t="s">
        <v>451</v>
      </c>
      <c r="G266" s="40"/>
      <c r="H266" s="40"/>
      <c r="I266" s="239"/>
      <c r="J266" s="239"/>
      <c r="K266" s="40"/>
      <c r="L266" s="40"/>
      <c r="M266" s="44"/>
      <c r="N266" s="240"/>
      <c r="O266" s="241"/>
      <c r="P266" s="91"/>
      <c r="Q266" s="91"/>
      <c r="R266" s="91"/>
      <c r="S266" s="91"/>
      <c r="T266" s="91"/>
      <c r="U266" s="91"/>
      <c r="V266" s="91"/>
      <c r="W266" s="91"/>
      <c r="X266" s="92"/>
      <c r="Y266" s="38"/>
      <c r="Z266" s="38"/>
      <c r="AA266" s="38"/>
      <c r="AB266" s="38"/>
      <c r="AC266" s="38"/>
      <c r="AD266" s="38"/>
      <c r="AE266" s="38"/>
      <c r="AT266" s="17" t="s">
        <v>153</v>
      </c>
      <c r="AU266" s="17" t="s">
        <v>90</v>
      </c>
    </row>
    <row r="267" s="13" customFormat="1">
      <c r="A267" s="13"/>
      <c r="B267" s="249"/>
      <c r="C267" s="250"/>
      <c r="D267" s="237" t="s">
        <v>253</v>
      </c>
      <c r="E267" s="251" t="s">
        <v>1</v>
      </c>
      <c r="F267" s="252" t="s">
        <v>452</v>
      </c>
      <c r="G267" s="250"/>
      <c r="H267" s="253">
        <v>484.02499999999998</v>
      </c>
      <c r="I267" s="254"/>
      <c r="J267" s="254"/>
      <c r="K267" s="250"/>
      <c r="L267" s="250"/>
      <c r="M267" s="255"/>
      <c r="N267" s="256"/>
      <c r="O267" s="257"/>
      <c r="P267" s="257"/>
      <c r="Q267" s="257"/>
      <c r="R267" s="257"/>
      <c r="S267" s="257"/>
      <c r="T267" s="257"/>
      <c r="U267" s="257"/>
      <c r="V267" s="257"/>
      <c r="W267" s="257"/>
      <c r="X267" s="258"/>
      <c r="Y267" s="13"/>
      <c r="Z267" s="13"/>
      <c r="AA267" s="13"/>
      <c r="AB267" s="13"/>
      <c r="AC267" s="13"/>
      <c r="AD267" s="13"/>
      <c r="AE267" s="13"/>
      <c r="AT267" s="259" t="s">
        <v>253</v>
      </c>
      <c r="AU267" s="259" t="s">
        <v>90</v>
      </c>
      <c r="AV267" s="13" t="s">
        <v>90</v>
      </c>
      <c r="AW267" s="13" t="s">
        <v>5</v>
      </c>
      <c r="AX267" s="13" t="s">
        <v>88</v>
      </c>
      <c r="AY267" s="259" t="s">
        <v>143</v>
      </c>
    </row>
    <row r="268" s="2" customFormat="1" ht="24.15" customHeight="1">
      <c r="A268" s="38"/>
      <c r="B268" s="39"/>
      <c r="C268" s="222" t="s">
        <v>453</v>
      </c>
      <c r="D268" s="222" t="s">
        <v>146</v>
      </c>
      <c r="E268" s="223" t="s">
        <v>454</v>
      </c>
      <c r="F268" s="224" t="s">
        <v>455</v>
      </c>
      <c r="G268" s="225" t="s">
        <v>324</v>
      </c>
      <c r="H268" s="226">
        <v>4.2000000000000002</v>
      </c>
      <c r="I268" s="227"/>
      <c r="J268" s="227"/>
      <c r="K268" s="228">
        <f>ROUND(P268*H268,2)</f>
        <v>0</v>
      </c>
      <c r="L268" s="229"/>
      <c r="M268" s="44"/>
      <c r="N268" s="230" t="s">
        <v>1</v>
      </c>
      <c r="O268" s="231" t="s">
        <v>43</v>
      </c>
      <c r="P268" s="232">
        <f>I268+J268</f>
        <v>0</v>
      </c>
      <c r="Q268" s="232">
        <f>ROUND(I268*H268,2)</f>
        <v>0</v>
      </c>
      <c r="R268" s="232">
        <f>ROUND(J268*H268,2)</f>
        <v>0</v>
      </c>
      <c r="S268" s="91"/>
      <c r="T268" s="233">
        <f>S268*H268</f>
        <v>0</v>
      </c>
      <c r="U268" s="233">
        <v>0</v>
      </c>
      <c r="V268" s="233">
        <f>U268*H268</f>
        <v>0</v>
      </c>
      <c r="W268" s="233">
        <v>0.78000000000000003</v>
      </c>
      <c r="X268" s="234">
        <f>W268*H268</f>
        <v>3.2760000000000002</v>
      </c>
      <c r="Y268" s="38"/>
      <c r="Z268" s="38"/>
      <c r="AA268" s="38"/>
      <c r="AB268" s="38"/>
      <c r="AC268" s="38"/>
      <c r="AD268" s="38"/>
      <c r="AE268" s="38"/>
      <c r="AR268" s="235" t="s">
        <v>167</v>
      </c>
      <c r="AT268" s="235" t="s">
        <v>146</v>
      </c>
      <c r="AU268" s="235" t="s">
        <v>90</v>
      </c>
      <c r="AY268" s="17" t="s">
        <v>143</v>
      </c>
      <c r="BE268" s="236">
        <f>IF(O268="základní",K268,0)</f>
        <v>0</v>
      </c>
      <c r="BF268" s="236">
        <f>IF(O268="snížená",K268,0)</f>
        <v>0</v>
      </c>
      <c r="BG268" s="236">
        <f>IF(O268="zákl. přenesená",K268,0)</f>
        <v>0</v>
      </c>
      <c r="BH268" s="236">
        <f>IF(O268="sníž. přenesená",K268,0)</f>
        <v>0</v>
      </c>
      <c r="BI268" s="236">
        <f>IF(O268="nulová",K268,0)</f>
        <v>0</v>
      </c>
      <c r="BJ268" s="17" t="s">
        <v>88</v>
      </c>
      <c r="BK268" s="236">
        <f>ROUND(P268*H268,2)</f>
        <v>0</v>
      </c>
      <c r="BL268" s="17" t="s">
        <v>167</v>
      </c>
      <c r="BM268" s="235" t="s">
        <v>456</v>
      </c>
    </row>
    <row r="269" s="2" customFormat="1">
      <c r="A269" s="38"/>
      <c r="B269" s="39"/>
      <c r="C269" s="40"/>
      <c r="D269" s="237" t="s">
        <v>152</v>
      </c>
      <c r="E269" s="40"/>
      <c r="F269" s="238" t="s">
        <v>457</v>
      </c>
      <c r="G269" s="40"/>
      <c r="H269" s="40"/>
      <c r="I269" s="239"/>
      <c r="J269" s="239"/>
      <c r="K269" s="40"/>
      <c r="L269" s="40"/>
      <c r="M269" s="44"/>
      <c r="N269" s="240"/>
      <c r="O269" s="241"/>
      <c r="P269" s="91"/>
      <c r="Q269" s="91"/>
      <c r="R269" s="91"/>
      <c r="S269" s="91"/>
      <c r="T269" s="91"/>
      <c r="U269" s="91"/>
      <c r="V269" s="91"/>
      <c r="W269" s="91"/>
      <c r="X269" s="92"/>
      <c r="Y269" s="38"/>
      <c r="Z269" s="38"/>
      <c r="AA269" s="38"/>
      <c r="AB269" s="38"/>
      <c r="AC269" s="38"/>
      <c r="AD269" s="38"/>
      <c r="AE269" s="38"/>
      <c r="AT269" s="17" t="s">
        <v>152</v>
      </c>
      <c r="AU269" s="17" t="s">
        <v>90</v>
      </c>
    </row>
    <row r="270" s="2" customFormat="1">
      <c r="A270" s="38"/>
      <c r="B270" s="39"/>
      <c r="C270" s="40"/>
      <c r="D270" s="242" t="s">
        <v>153</v>
      </c>
      <c r="E270" s="40"/>
      <c r="F270" s="243" t="s">
        <v>458</v>
      </c>
      <c r="G270" s="40"/>
      <c r="H270" s="40"/>
      <c r="I270" s="239"/>
      <c r="J270" s="239"/>
      <c r="K270" s="40"/>
      <c r="L270" s="40"/>
      <c r="M270" s="44"/>
      <c r="N270" s="240"/>
      <c r="O270" s="241"/>
      <c r="P270" s="91"/>
      <c r="Q270" s="91"/>
      <c r="R270" s="91"/>
      <c r="S270" s="91"/>
      <c r="T270" s="91"/>
      <c r="U270" s="91"/>
      <c r="V270" s="91"/>
      <c r="W270" s="91"/>
      <c r="X270" s="92"/>
      <c r="Y270" s="38"/>
      <c r="Z270" s="38"/>
      <c r="AA270" s="38"/>
      <c r="AB270" s="38"/>
      <c r="AC270" s="38"/>
      <c r="AD270" s="38"/>
      <c r="AE270" s="38"/>
      <c r="AT270" s="17" t="s">
        <v>153</v>
      </c>
      <c r="AU270" s="17" t="s">
        <v>90</v>
      </c>
    </row>
    <row r="271" s="13" customFormat="1">
      <c r="A271" s="13"/>
      <c r="B271" s="249"/>
      <c r="C271" s="250"/>
      <c r="D271" s="237" t="s">
        <v>253</v>
      </c>
      <c r="E271" s="251" t="s">
        <v>1</v>
      </c>
      <c r="F271" s="252" t="s">
        <v>459</v>
      </c>
      <c r="G271" s="250"/>
      <c r="H271" s="253">
        <v>4.2000000000000002</v>
      </c>
      <c r="I271" s="254"/>
      <c r="J271" s="254"/>
      <c r="K271" s="250"/>
      <c r="L271" s="250"/>
      <c r="M271" s="255"/>
      <c r="N271" s="256"/>
      <c r="O271" s="257"/>
      <c r="P271" s="257"/>
      <c r="Q271" s="257"/>
      <c r="R271" s="257"/>
      <c r="S271" s="257"/>
      <c r="T271" s="257"/>
      <c r="U271" s="257"/>
      <c r="V271" s="257"/>
      <c r="W271" s="257"/>
      <c r="X271" s="258"/>
      <c r="Y271" s="13"/>
      <c r="Z271" s="13"/>
      <c r="AA271" s="13"/>
      <c r="AB271" s="13"/>
      <c r="AC271" s="13"/>
      <c r="AD271" s="13"/>
      <c r="AE271" s="13"/>
      <c r="AT271" s="259" t="s">
        <v>253</v>
      </c>
      <c r="AU271" s="259" t="s">
        <v>90</v>
      </c>
      <c r="AV271" s="13" t="s">
        <v>90</v>
      </c>
      <c r="AW271" s="13" t="s">
        <v>5</v>
      </c>
      <c r="AX271" s="13" t="s">
        <v>88</v>
      </c>
      <c r="AY271" s="259" t="s">
        <v>143</v>
      </c>
    </row>
    <row r="272" s="13" customFormat="1">
      <c r="A272" s="13"/>
      <c r="B272" s="249"/>
      <c r="C272" s="250"/>
      <c r="D272" s="237" t="s">
        <v>253</v>
      </c>
      <c r="E272" s="251" t="s">
        <v>1</v>
      </c>
      <c r="F272" s="252" t="s">
        <v>460</v>
      </c>
      <c r="G272" s="250"/>
      <c r="H272" s="253">
        <v>2.3999999999999999</v>
      </c>
      <c r="I272" s="254"/>
      <c r="J272" s="254"/>
      <c r="K272" s="250"/>
      <c r="L272" s="250"/>
      <c r="M272" s="255"/>
      <c r="N272" s="256"/>
      <c r="O272" s="257"/>
      <c r="P272" s="257"/>
      <c r="Q272" s="257"/>
      <c r="R272" s="257"/>
      <c r="S272" s="257"/>
      <c r="T272" s="257"/>
      <c r="U272" s="257"/>
      <c r="V272" s="257"/>
      <c r="W272" s="257"/>
      <c r="X272" s="258"/>
      <c r="Y272" s="13"/>
      <c r="Z272" s="13"/>
      <c r="AA272" s="13"/>
      <c r="AB272" s="13"/>
      <c r="AC272" s="13"/>
      <c r="AD272" s="13"/>
      <c r="AE272" s="13"/>
      <c r="AT272" s="259" t="s">
        <v>253</v>
      </c>
      <c r="AU272" s="259" t="s">
        <v>90</v>
      </c>
      <c r="AV272" s="13" t="s">
        <v>90</v>
      </c>
      <c r="AW272" s="13" t="s">
        <v>5</v>
      </c>
      <c r="AX272" s="13" t="s">
        <v>80</v>
      </c>
      <c r="AY272" s="259" t="s">
        <v>143</v>
      </c>
    </row>
    <row r="273" s="2" customFormat="1" ht="24.15" customHeight="1">
      <c r="A273" s="38"/>
      <c r="B273" s="39"/>
      <c r="C273" s="222" t="s">
        <v>461</v>
      </c>
      <c r="D273" s="222" t="s">
        <v>146</v>
      </c>
      <c r="E273" s="223" t="s">
        <v>462</v>
      </c>
      <c r="F273" s="224" t="s">
        <v>463</v>
      </c>
      <c r="G273" s="225" t="s">
        <v>388</v>
      </c>
      <c r="H273" s="226">
        <v>8</v>
      </c>
      <c r="I273" s="227"/>
      <c r="J273" s="227"/>
      <c r="K273" s="228">
        <f>ROUND(P273*H273,2)</f>
        <v>0</v>
      </c>
      <c r="L273" s="229"/>
      <c r="M273" s="44"/>
      <c r="N273" s="230" t="s">
        <v>1</v>
      </c>
      <c r="O273" s="231" t="s">
        <v>43</v>
      </c>
      <c r="P273" s="232">
        <f>I273+J273</f>
        <v>0</v>
      </c>
      <c r="Q273" s="232">
        <f>ROUND(I273*H273,2)</f>
        <v>0</v>
      </c>
      <c r="R273" s="232">
        <f>ROUND(J273*H273,2)</f>
        <v>0</v>
      </c>
      <c r="S273" s="91"/>
      <c r="T273" s="233">
        <f>S273*H273</f>
        <v>0</v>
      </c>
      <c r="U273" s="233">
        <v>0</v>
      </c>
      <c r="V273" s="233">
        <f>U273*H273</f>
        <v>0</v>
      </c>
      <c r="W273" s="233">
        <v>0.085000000000000006</v>
      </c>
      <c r="X273" s="234">
        <f>W273*H273</f>
        <v>0.68000000000000005</v>
      </c>
      <c r="Y273" s="38"/>
      <c r="Z273" s="38"/>
      <c r="AA273" s="38"/>
      <c r="AB273" s="38"/>
      <c r="AC273" s="38"/>
      <c r="AD273" s="38"/>
      <c r="AE273" s="38"/>
      <c r="AR273" s="235" t="s">
        <v>167</v>
      </c>
      <c r="AT273" s="235" t="s">
        <v>146</v>
      </c>
      <c r="AU273" s="235" t="s">
        <v>90</v>
      </c>
      <c r="AY273" s="17" t="s">
        <v>143</v>
      </c>
      <c r="BE273" s="236">
        <f>IF(O273="základní",K273,0)</f>
        <v>0</v>
      </c>
      <c r="BF273" s="236">
        <f>IF(O273="snížená",K273,0)</f>
        <v>0</v>
      </c>
      <c r="BG273" s="236">
        <f>IF(O273="zákl. přenesená",K273,0)</f>
        <v>0</v>
      </c>
      <c r="BH273" s="236">
        <f>IF(O273="sníž. přenesená",K273,0)</f>
        <v>0</v>
      </c>
      <c r="BI273" s="236">
        <f>IF(O273="nulová",K273,0)</f>
        <v>0</v>
      </c>
      <c r="BJ273" s="17" t="s">
        <v>88</v>
      </c>
      <c r="BK273" s="236">
        <f>ROUND(P273*H273,2)</f>
        <v>0</v>
      </c>
      <c r="BL273" s="17" t="s">
        <v>167</v>
      </c>
      <c r="BM273" s="235" t="s">
        <v>464</v>
      </c>
    </row>
    <row r="274" s="2" customFormat="1">
      <c r="A274" s="38"/>
      <c r="B274" s="39"/>
      <c r="C274" s="40"/>
      <c r="D274" s="237" t="s">
        <v>152</v>
      </c>
      <c r="E274" s="40"/>
      <c r="F274" s="238" t="s">
        <v>465</v>
      </c>
      <c r="G274" s="40"/>
      <c r="H274" s="40"/>
      <c r="I274" s="239"/>
      <c r="J274" s="239"/>
      <c r="K274" s="40"/>
      <c r="L274" s="40"/>
      <c r="M274" s="44"/>
      <c r="N274" s="240"/>
      <c r="O274" s="241"/>
      <c r="P274" s="91"/>
      <c r="Q274" s="91"/>
      <c r="R274" s="91"/>
      <c r="S274" s="91"/>
      <c r="T274" s="91"/>
      <c r="U274" s="91"/>
      <c r="V274" s="91"/>
      <c r="W274" s="91"/>
      <c r="X274" s="92"/>
      <c r="Y274" s="38"/>
      <c r="Z274" s="38"/>
      <c r="AA274" s="38"/>
      <c r="AB274" s="38"/>
      <c r="AC274" s="38"/>
      <c r="AD274" s="38"/>
      <c r="AE274" s="38"/>
      <c r="AT274" s="17" t="s">
        <v>152</v>
      </c>
      <c r="AU274" s="17" t="s">
        <v>90</v>
      </c>
    </row>
    <row r="275" s="2" customFormat="1">
      <c r="A275" s="38"/>
      <c r="B275" s="39"/>
      <c r="C275" s="40"/>
      <c r="D275" s="242" t="s">
        <v>153</v>
      </c>
      <c r="E275" s="40"/>
      <c r="F275" s="243" t="s">
        <v>466</v>
      </c>
      <c r="G275" s="40"/>
      <c r="H275" s="40"/>
      <c r="I275" s="239"/>
      <c r="J275" s="239"/>
      <c r="K275" s="40"/>
      <c r="L275" s="40"/>
      <c r="M275" s="44"/>
      <c r="N275" s="240"/>
      <c r="O275" s="241"/>
      <c r="P275" s="91"/>
      <c r="Q275" s="91"/>
      <c r="R275" s="91"/>
      <c r="S275" s="91"/>
      <c r="T275" s="91"/>
      <c r="U275" s="91"/>
      <c r="V275" s="91"/>
      <c r="W275" s="91"/>
      <c r="X275" s="92"/>
      <c r="Y275" s="38"/>
      <c r="Z275" s="38"/>
      <c r="AA275" s="38"/>
      <c r="AB275" s="38"/>
      <c r="AC275" s="38"/>
      <c r="AD275" s="38"/>
      <c r="AE275" s="38"/>
      <c r="AT275" s="17" t="s">
        <v>153</v>
      </c>
      <c r="AU275" s="17" t="s">
        <v>90</v>
      </c>
    </row>
    <row r="276" s="13" customFormat="1">
      <c r="A276" s="13"/>
      <c r="B276" s="249"/>
      <c r="C276" s="250"/>
      <c r="D276" s="237" t="s">
        <v>253</v>
      </c>
      <c r="E276" s="251" t="s">
        <v>1</v>
      </c>
      <c r="F276" s="252" t="s">
        <v>467</v>
      </c>
      <c r="G276" s="250"/>
      <c r="H276" s="253">
        <v>8</v>
      </c>
      <c r="I276" s="254"/>
      <c r="J276" s="254"/>
      <c r="K276" s="250"/>
      <c r="L276" s="250"/>
      <c r="M276" s="255"/>
      <c r="N276" s="256"/>
      <c r="O276" s="257"/>
      <c r="P276" s="257"/>
      <c r="Q276" s="257"/>
      <c r="R276" s="257"/>
      <c r="S276" s="257"/>
      <c r="T276" s="257"/>
      <c r="U276" s="257"/>
      <c r="V276" s="257"/>
      <c r="W276" s="257"/>
      <c r="X276" s="258"/>
      <c r="Y276" s="13"/>
      <c r="Z276" s="13"/>
      <c r="AA276" s="13"/>
      <c r="AB276" s="13"/>
      <c r="AC276" s="13"/>
      <c r="AD276" s="13"/>
      <c r="AE276" s="13"/>
      <c r="AT276" s="259" t="s">
        <v>253</v>
      </c>
      <c r="AU276" s="259" t="s">
        <v>90</v>
      </c>
      <c r="AV276" s="13" t="s">
        <v>90</v>
      </c>
      <c r="AW276" s="13" t="s">
        <v>5</v>
      </c>
      <c r="AX276" s="13" t="s">
        <v>88</v>
      </c>
      <c r="AY276" s="259" t="s">
        <v>143</v>
      </c>
    </row>
    <row r="277" s="12" customFormat="1" ht="22.8" customHeight="1">
      <c r="A277" s="12"/>
      <c r="B277" s="205"/>
      <c r="C277" s="206"/>
      <c r="D277" s="207" t="s">
        <v>79</v>
      </c>
      <c r="E277" s="220" t="s">
        <v>468</v>
      </c>
      <c r="F277" s="220" t="s">
        <v>469</v>
      </c>
      <c r="G277" s="206"/>
      <c r="H277" s="206"/>
      <c r="I277" s="209"/>
      <c r="J277" s="209"/>
      <c r="K277" s="221">
        <f>BK277</f>
        <v>0</v>
      </c>
      <c r="L277" s="206"/>
      <c r="M277" s="211"/>
      <c r="N277" s="212"/>
      <c r="O277" s="213"/>
      <c r="P277" s="213"/>
      <c r="Q277" s="214">
        <f>SUM(Q278:Q327)</f>
        <v>0</v>
      </c>
      <c r="R277" s="214">
        <f>SUM(R278:R327)</f>
        <v>0</v>
      </c>
      <c r="S277" s="213"/>
      <c r="T277" s="215">
        <f>SUM(T278:T327)</f>
        <v>0</v>
      </c>
      <c r="U277" s="213"/>
      <c r="V277" s="215">
        <f>SUM(V278:V327)</f>
        <v>0</v>
      </c>
      <c r="W277" s="213"/>
      <c r="X277" s="216">
        <f>SUM(X278:X327)</f>
        <v>0</v>
      </c>
      <c r="Y277" s="12"/>
      <c r="Z277" s="12"/>
      <c r="AA277" s="12"/>
      <c r="AB277" s="12"/>
      <c r="AC277" s="12"/>
      <c r="AD277" s="12"/>
      <c r="AE277" s="12"/>
      <c r="AR277" s="217" t="s">
        <v>88</v>
      </c>
      <c r="AT277" s="218" t="s">
        <v>79</v>
      </c>
      <c r="AU277" s="218" t="s">
        <v>88</v>
      </c>
      <c r="AY277" s="217" t="s">
        <v>143</v>
      </c>
      <c r="BK277" s="219">
        <f>SUM(BK278:BK327)</f>
        <v>0</v>
      </c>
    </row>
    <row r="278" s="2" customFormat="1" ht="16.5" customHeight="1">
      <c r="A278" s="38"/>
      <c r="B278" s="39"/>
      <c r="C278" s="222" t="s">
        <v>470</v>
      </c>
      <c r="D278" s="222" t="s">
        <v>146</v>
      </c>
      <c r="E278" s="223" t="s">
        <v>471</v>
      </c>
      <c r="F278" s="224" t="s">
        <v>472</v>
      </c>
      <c r="G278" s="225" t="s">
        <v>473</v>
      </c>
      <c r="H278" s="226">
        <v>1336.0119999999999</v>
      </c>
      <c r="I278" s="227"/>
      <c r="J278" s="227"/>
      <c r="K278" s="228">
        <f>ROUND(P278*H278,2)</f>
        <v>0</v>
      </c>
      <c r="L278" s="229"/>
      <c r="M278" s="44"/>
      <c r="N278" s="230" t="s">
        <v>1</v>
      </c>
      <c r="O278" s="231" t="s">
        <v>43</v>
      </c>
      <c r="P278" s="232">
        <f>I278+J278</f>
        <v>0</v>
      </c>
      <c r="Q278" s="232">
        <f>ROUND(I278*H278,2)</f>
        <v>0</v>
      </c>
      <c r="R278" s="232">
        <f>ROUND(J278*H278,2)</f>
        <v>0</v>
      </c>
      <c r="S278" s="91"/>
      <c r="T278" s="233">
        <f>S278*H278</f>
        <v>0</v>
      </c>
      <c r="U278" s="233">
        <v>0</v>
      </c>
      <c r="V278" s="233">
        <f>U278*H278</f>
        <v>0</v>
      </c>
      <c r="W278" s="233">
        <v>0</v>
      </c>
      <c r="X278" s="234">
        <f>W278*H278</f>
        <v>0</v>
      </c>
      <c r="Y278" s="38"/>
      <c r="Z278" s="38"/>
      <c r="AA278" s="38"/>
      <c r="AB278" s="38"/>
      <c r="AC278" s="38"/>
      <c r="AD278" s="38"/>
      <c r="AE278" s="38"/>
      <c r="AR278" s="235" t="s">
        <v>167</v>
      </c>
      <c r="AT278" s="235" t="s">
        <v>146</v>
      </c>
      <c r="AU278" s="235" t="s">
        <v>90</v>
      </c>
      <c r="AY278" s="17" t="s">
        <v>143</v>
      </c>
      <c r="BE278" s="236">
        <f>IF(O278="základní",K278,0)</f>
        <v>0</v>
      </c>
      <c r="BF278" s="236">
        <f>IF(O278="snížená",K278,0)</f>
        <v>0</v>
      </c>
      <c r="BG278" s="236">
        <f>IF(O278="zákl. přenesená",K278,0)</f>
        <v>0</v>
      </c>
      <c r="BH278" s="236">
        <f>IF(O278="sníž. přenesená",K278,0)</f>
        <v>0</v>
      </c>
      <c r="BI278" s="236">
        <f>IF(O278="nulová",K278,0)</f>
        <v>0</v>
      </c>
      <c r="BJ278" s="17" t="s">
        <v>88</v>
      </c>
      <c r="BK278" s="236">
        <f>ROUND(P278*H278,2)</f>
        <v>0</v>
      </c>
      <c r="BL278" s="17" t="s">
        <v>167</v>
      </c>
      <c r="BM278" s="235" t="s">
        <v>474</v>
      </c>
    </row>
    <row r="279" s="2" customFormat="1">
      <c r="A279" s="38"/>
      <c r="B279" s="39"/>
      <c r="C279" s="40"/>
      <c r="D279" s="237" t="s">
        <v>152</v>
      </c>
      <c r="E279" s="40"/>
      <c r="F279" s="238" t="s">
        <v>475</v>
      </c>
      <c r="G279" s="40"/>
      <c r="H279" s="40"/>
      <c r="I279" s="239"/>
      <c r="J279" s="239"/>
      <c r="K279" s="40"/>
      <c r="L279" s="40"/>
      <c r="M279" s="44"/>
      <c r="N279" s="240"/>
      <c r="O279" s="241"/>
      <c r="P279" s="91"/>
      <c r="Q279" s="91"/>
      <c r="R279" s="91"/>
      <c r="S279" s="91"/>
      <c r="T279" s="91"/>
      <c r="U279" s="91"/>
      <c r="V279" s="91"/>
      <c r="W279" s="91"/>
      <c r="X279" s="92"/>
      <c r="Y279" s="38"/>
      <c r="Z279" s="38"/>
      <c r="AA279" s="38"/>
      <c r="AB279" s="38"/>
      <c r="AC279" s="38"/>
      <c r="AD279" s="38"/>
      <c r="AE279" s="38"/>
      <c r="AT279" s="17" t="s">
        <v>152</v>
      </c>
      <c r="AU279" s="17" t="s">
        <v>90</v>
      </c>
    </row>
    <row r="280" s="2" customFormat="1">
      <c r="A280" s="38"/>
      <c r="B280" s="39"/>
      <c r="C280" s="40"/>
      <c r="D280" s="242" t="s">
        <v>153</v>
      </c>
      <c r="E280" s="40"/>
      <c r="F280" s="243" t="s">
        <v>476</v>
      </c>
      <c r="G280" s="40"/>
      <c r="H280" s="40"/>
      <c r="I280" s="239"/>
      <c r="J280" s="239"/>
      <c r="K280" s="40"/>
      <c r="L280" s="40"/>
      <c r="M280" s="44"/>
      <c r="N280" s="240"/>
      <c r="O280" s="241"/>
      <c r="P280" s="91"/>
      <c r="Q280" s="91"/>
      <c r="R280" s="91"/>
      <c r="S280" s="91"/>
      <c r="T280" s="91"/>
      <c r="U280" s="91"/>
      <c r="V280" s="91"/>
      <c r="W280" s="91"/>
      <c r="X280" s="92"/>
      <c r="Y280" s="38"/>
      <c r="Z280" s="38"/>
      <c r="AA280" s="38"/>
      <c r="AB280" s="38"/>
      <c r="AC280" s="38"/>
      <c r="AD280" s="38"/>
      <c r="AE280" s="38"/>
      <c r="AT280" s="17" t="s">
        <v>153</v>
      </c>
      <c r="AU280" s="17" t="s">
        <v>90</v>
      </c>
    </row>
    <row r="281" s="2" customFormat="1" ht="24.15" customHeight="1">
      <c r="A281" s="38"/>
      <c r="B281" s="39"/>
      <c r="C281" s="222" t="s">
        <v>477</v>
      </c>
      <c r="D281" s="222" t="s">
        <v>146</v>
      </c>
      <c r="E281" s="223" t="s">
        <v>478</v>
      </c>
      <c r="F281" s="224" t="s">
        <v>479</v>
      </c>
      <c r="G281" s="225" t="s">
        <v>473</v>
      </c>
      <c r="H281" s="226">
        <v>1336.0119999999999</v>
      </c>
      <c r="I281" s="227"/>
      <c r="J281" s="227"/>
      <c r="K281" s="228">
        <f>ROUND(P281*H281,2)</f>
        <v>0</v>
      </c>
      <c r="L281" s="229"/>
      <c r="M281" s="44"/>
      <c r="N281" s="230" t="s">
        <v>1</v>
      </c>
      <c r="O281" s="231" t="s">
        <v>43</v>
      </c>
      <c r="P281" s="232">
        <f>I281+J281</f>
        <v>0</v>
      </c>
      <c r="Q281" s="232">
        <f>ROUND(I281*H281,2)</f>
        <v>0</v>
      </c>
      <c r="R281" s="232">
        <f>ROUND(J281*H281,2)</f>
        <v>0</v>
      </c>
      <c r="S281" s="91"/>
      <c r="T281" s="233">
        <f>S281*H281</f>
        <v>0</v>
      </c>
      <c r="U281" s="233">
        <v>0</v>
      </c>
      <c r="V281" s="233">
        <f>U281*H281</f>
        <v>0</v>
      </c>
      <c r="W281" s="233">
        <v>0</v>
      </c>
      <c r="X281" s="234">
        <f>W281*H281</f>
        <v>0</v>
      </c>
      <c r="Y281" s="38"/>
      <c r="Z281" s="38"/>
      <c r="AA281" s="38"/>
      <c r="AB281" s="38"/>
      <c r="AC281" s="38"/>
      <c r="AD281" s="38"/>
      <c r="AE281" s="38"/>
      <c r="AR281" s="235" t="s">
        <v>167</v>
      </c>
      <c r="AT281" s="235" t="s">
        <v>146</v>
      </c>
      <c r="AU281" s="235" t="s">
        <v>90</v>
      </c>
      <c r="AY281" s="17" t="s">
        <v>143</v>
      </c>
      <c r="BE281" s="236">
        <f>IF(O281="základní",K281,0)</f>
        <v>0</v>
      </c>
      <c r="BF281" s="236">
        <f>IF(O281="snížená",K281,0)</f>
        <v>0</v>
      </c>
      <c r="BG281" s="236">
        <f>IF(O281="zákl. přenesená",K281,0)</f>
        <v>0</v>
      </c>
      <c r="BH281" s="236">
        <f>IF(O281="sníž. přenesená",K281,0)</f>
        <v>0</v>
      </c>
      <c r="BI281" s="236">
        <f>IF(O281="nulová",K281,0)</f>
        <v>0</v>
      </c>
      <c r="BJ281" s="17" t="s">
        <v>88</v>
      </c>
      <c r="BK281" s="236">
        <f>ROUND(P281*H281,2)</f>
        <v>0</v>
      </c>
      <c r="BL281" s="17" t="s">
        <v>167</v>
      </c>
      <c r="BM281" s="235" t="s">
        <v>480</v>
      </c>
    </row>
    <row r="282" s="2" customFormat="1">
      <c r="A282" s="38"/>
      <c r="B282" s="39"/>
      <c r="C282" s="40"/>
      <c r="D282" s="237" t="s">
        <v>152</v>
      </c>
      <c r="E282" s="40"/>
      <c r="F282" s="238" t="s">
        <v>481</v>
      </c>
      <c r="G282" s="40"/>
      <c r="H282" s="40"/>
      <c r="I282" s="239"/>
      <c r="J282" s="239"/>
      <c r="K282" s="40"/>
      <c r="L282" s="40"/>
      <c r="M282" s="44"/>
      <c r="N282" s="240"/>
      <c r="O282" s="241"/>
      <c r="P282" s="91"/>
      <c r="Q282" s="91"/>
      <c r="R282" s="91"/>
      <c r="S282" s="91"/>
      <c r="T282" s="91"/>
      <c r="U282" s="91"/>
      <c r="V282" s="91"/>
      <c r="W282" s="91"/>
      <c r="X282" s="92"/>
      <c r="Y282" s="38"/>
      <c r="Z282" s="38"/>
      <c r="AA282" s="38"/>
      <c r="AB282" s="38"/>
      <c r="AC282" s="38"/>
      <c r="AD282" s="38"/>
      <c r="AE282" s="38"/>
      <c r="AT282" s="17" t="s">
        <v>152</v>
      </c>
      <c r="AU282" s="17" t="s">
        <v>90</v>
      </c>
    </row>
    <row r="283" s="2" customFormat="1">
      <c r="A283" s="38"/>
      <c r="B283" s="39"/>
      <c r="C283" s="40"/>
      <c r="D283" s="242" t="s">
        <v>153</v>
      </c>
      <c r="E283" s="40"/>
      <c r="F283" s="243" t="s">
        <v>482</v>
      </c>
      <c r="G283" s="40"/>
      <c r="H283" s="40"/>
      <c r="I283" s="239"/>
      <c r="J283" s="239"/>
      <c r="K283" s="40"/>
      <c r="L283" s="40"/>
      <c r="M283" s="44"/>
      <c r="N283" s="240"/>
      <c r="O283" s="241"/>
      <c r="P283" s="91"/>
      <c r="Q283" s="91"/>
      <c r="R283" s="91"/>
      <c r="S283" s="91"/>
      <c r="T283" s="91"/>
      <c r="U283" s="91"/>
      <c r="V283" s="91"/>
      <c r="W283" s="91"/>
      <c r="X283" s="92"/>
      <c r="Y283" s="38"/>
      <c r="Z283" s="38"/>
      <c r="AA283" s="38"/>
      <c r="AB283" s="38"/>
      <c r="AC283" s="38"/>
      <c r="AD283" s="38"/>
      <c r="AE283" s="38"/>
      <c r="AT283" s="17" t="s">
        <v>153</v>
      </c>
      <c r="AU283" s="17" t="s">
        <v>90</v>
      </c>
    </row>
    <row r="284" s="2" customFormat="1" ht="16.5" customHeight="1">
      <c r="A284" s="38"/>
      <c r="B284" s="39"/>
      <c r="C284" s="222" t="s">
        <v>483</v>
      </c>
      <c r="D284" s="222" t="s">
        <v>146</v>
      </c>
      <c r="E284" s="223" t="s">
        <v>484</v>
      </c>
      <c r="F284" s="224" t="s">
        <v>485</v>
      </c>
      <c r="G284" s="225" t="s">
        <v>473</v>
      </c>
      <c r="H284" s="226">
        <v>1336.0119999999999</v>
      </c>
      <c r="I284" s="227"/>
      <c r="J284" s="227"/>
      <c r="K284" s="228">
        <f>ROUND(P284*H284,2)</f>
        <v>0</v>
      </c>
      <c r="L284" s="229"/>
      <c r="M284" s="44"/>
      <c r="N284" s="230" t="s">
        <v>1</v>
      </c>
      <c r="O284" s="231" t="s">
        <v>43</v>
      </c>
      <c r="P284" s="232">
        <f>I284+J284</f>
        <v>0</v>
      </c>
      <c r="Q284" s="232">
        <f>ROUND(I284*H284,2)</f>
        <v>0</v>
      </c>
      <c r="R284" s="232">
        <f>ROUND(J284*H284,2)</f>
        <v>0</v>
      </c>
      <c r="S284" s="91"/>
      <c r="T284" s="233">
        <f>S284*H284</f>
        <v>0</v>
      </c>
      <c r="U284" s="233">
        <v>0</v>
      </c>
      <c r="V284" s="233">
        <f>U284*H284</f>
        <v>0</v>
      </c>
      <c r="W284" s="233">
        <v>0</v>
      </c>
      <c r="X284" s="234">
        <f>W284*H284</f>
        <v>0</v>
      </c>
      <c r="Y284" s="38"/>
      <c r="Z284" s="38"/>
      <c r="AA284" s="38"/>
      <c r="AB284" s="38"/>
      <c r="AC284" s="38"/>
      <c r="AD284" s="38"/>
      <c r="AE284" s="38"/>
      <c r="AR284" s="235" t="s">
        <v>167</v>
      </c>
      <c r="AT284" s="235" t="s">
        <v>146</v>
      </c>
      <c r="AU284" s="235" t="s">
        <v>90</v>
      </c>
      <c r="AY284" s="17" t="s">
        <v>143</v>
      </c>
      <c r="BE284" s="236">
        <f>IF(O284="základní",K284,0)</f>
        <v>0</v>
      </c>
      <c r="BF284" s="236">
        <f>IF(O284="snížená",K284,0)</f>
        <v>0</v>
      </c>
      <c r="BG284" s="236">
        <f>IF(O284="zákl. přenesená",K284,0)</f>
        <v>0</v>
      </c>
      <c r="BH284" s="236">
        <f>IF(O284="sníž. přenesená",K284,0)</f>
        <v>0</v>
      </c>
      <c r="BI284" s="236">
        <f>IF(O284="nulová",K284,0)</f>
        <v>0</v>
      </c>
      <c r="BJ284" s="17" t="s">
        <v>88</v>
      </c>
      <c r="BK284" s="236">
        <f>ROUND(P284*H284,2)</f>
        <v>0</v>
      </c>
      <c r="BL284" s="17" t="s">
        <v>167</v>
      </c>
      <c r="BM284" s="235" t="s">
        <v>486</v>
      </c>
    </row>
    <row r="285" s="2" customFormat="1">
      <c r="A285" s="38"/>
      <c r="B285" s="39"/>
      <c r="C285" s="40"/>
      <c r="D285" s="237" t="s">
        <v>152</v>
      </c>
      <c r="E285" s="40"/>
      <c r="F285" s="238" t="s">
        <v>487</v>
      </c>
      <c r="G285" s="40"/>
      <c r="H285" s="40"/>
      <c r="I285" s="239"/>
      <c r="J285" s="239"/>
      <c r="K285" s="40"/>
      <c r="L285" s="40"/>
      <c r="M285" s="44"/>
      <c r="N285" s="240"/>
      <c r="O285" s="241"/>
      <c r="P285" s="91"/>
      <c r="Q285" s="91"/>
      <c r="R285" s="91"/>
      <c r="S285" s="91"/>
      <c r="T285" s="91"/>
      <c r="U285" s="91"/>
      <c r="V285" s="91"/>
      <c r="W285" s="91"/>
      <c r="X285" s="92"/>
      <c r="Y285" s="38"/>
      <c r="Z285" s="38"/>
      <c r="AA285" s="38"/>
      <c r="AB285" s="38"/>
      <c r="AC285" s="38"/>
      <c r="AD285" s="38"/>
      <c r="AE285" s="38"/>
      <c r="AT285" s="17" t="s">
        <v>152</v>
      </c>
      <c r="AU285" s="17" t="s">
        <v>90</v>
      </c>
    </row>
    <row r="286" s="2" customFormat="1">
      <c r="A286" s="38"/>
      <c r="B286" s="39"/>
      <c r="C286" s="40"/>
      <c r="D286" s="242" t="s">
        <v>153</v>
      </c>
      <c r="E286" s="40"/>
      <c r="F286" s="243" t="s">
        <v>488</v>
      </c>
      <c r="G286" s="40"/>
      <c r="H286" s="40"/>
      <c r="I286" s="239"/>
      <c r="J286" s="239"/>
      <c r="K286" s="40"/>
      <c r="L286" s="40"/>
      <c r="M286" s="44"/>
      <c r="N286" s="240"/>
      <c r="O286" s="241"/>
      <c r="P286" s="91"/>
      <c r="Q286" s="91"/>
      <c r="R286" s="91"/>
      <c r="S286" s="91"/>
      <c r="T286" s="91"/>
      <c r="U286" s="91"/>
      <c r="V286" s="91"/>
      <c r="W286" s="91"/>
      <c r="X286" s="92"/>
      <c r="Y286" s="38"/>
      <c r="Z286" s="38"/>
      <c r="AA286" s="38"/>
      <c r="AB286" s="38"/>
      <c r="AC286" s="38"/>
      <c r="AD286" s="38"/>
      <c r="AE286" s="38"/>
      <c r="AT286" s="17" t="s">
        <v>153</v>
      </c>
      <c r="AU286" s="17" t="s">
        <v>90</v>
      </c>
    </row>
    <row r="287" s="2" customFormat="1" ht="24.15" customHeight="1">
      <c r="A287" s="38"/>
      <c r="B287" s="39"/>
      <c r="C287" s="222" t="s">
        <v>489</v>
      </c>
      <c r="D287" s="222" t="s">
        <v>146</v>
      </c>
      <c r="E287" s="223" t="s">
        <v>490</v>
      </c>
      <c r="F287" s="224" t="s">
        <v>491</v>
      </c>
      <c r="G287" s="225" t="s">
        <v>473</v>
      </c>
      <c r="H287" s="226">
        <v>1336.0119999999999</v>
      </c>
      <c r="I287" s="227"/>
      <c r="J287" s="227"/>
      <c r="K287" s="228">
        <f>ROUND(P287*H287,2)</f>
        <v>0</v>
      </c>
      <c r="L287" s="229"/>
      <c r="M287" s="44"/>
      <c r="N287" s="230" t="s">
        <v>1</v>
      </c>
      <c r="O287" s="231" t="s">
        <v>43</v>
      </c>
      <c r="P287" s="232">
        <f>I287+J287</f>
        <v>0</v>
      </c>
      <c r="Q287" s="232">
        <f>ROUND(I287*H287,2)</f>
        <v>0</v>
      </c>
      <c r="R287" s="232">
        <f>ROUND(J287*H287,2)</f>
        <v>0</v>
      </c>
      <c r="S287" s="91"/>
      <c r="T287" s="233">
        <f>S287*H287</f>
        <v>0</v>
      </c>
      <c r="U287" s="233">
        <v>0</v>
      </c>
      <c r="V287" s="233">
        <f>U287*H287</f>
        <v>0</v>
      </c>
      <c r="W287" s="233">
        <v>0</v>
      </c>
      <c r="X287" s="234">
        <f>W287*H287</f>
        <v>0</v>
      </c>
      <c r="Y287" s="38"/>
      <c r="Z287" s="38"/>
      <c r="AA287" s="38"/>
      <c r="AB287" s="38"/>
      <c r="AC287" s="38"/>
      <c r="AD287" s="38"/>
      <c r="AE287" s="38"/>
      <c r="AR287" s="235" t="s">
        <v>167</v>
      </c>
      <c r="AT287" s="235" t="s">
        <v>146</v>
      </c>
      <c r="AU287" s="235" t="s">
        <v>90</v>
      </c>
      <c r="AY287" s="17" t="s">
        <v>143</v>
      </c>
      <c r="BE287" s="236">
        <f>IF(O287="základní",K287,0)</f>
        <v>0</v>
      </c>
      <c r="BF287" s="236">
        <f>IF(O287="snížená",K287,0)</f>
        <v>0</v>
      </c>
      <c r="BG287" s="236">
        <f>IF(O287="zákl. přenesená",K287,0)</f>
        <v>0</v>
      </c>
      <c r="BH287" s="236">
        <f>IF(O287="sníž. přenesená",K287,0)</f>
        <v>0</v>
      </c>
      <c r="BI287" s="236">
        <f>IF(O287="nulová",K287,0)</f>
        <v>0</v>
      </c>
      <c r="BJ287" s="17" t="s">
        <v>88</v>
      </c>
      <c r="BK287" s="236">
        <f>ROUND(P287*H287,2)</f>
        <v>0</v>
      </c>
      <c r="BL287" s="17" t="s">
        <v>167</v>
      </c>
      <c r="BM287" s="235" t="s">
        <v>492</v>
      </c>
    </row>
    <row r="288" s="2" customFormat="1">
      <c r="A288" s="38"/>
      <c r="B288" s="39"/>
      <c r="C288" s="40"/>
      <c r="D288" s="237" t="s">
        <v>152</v>
      </c>
      <c r="E288" s="40"/>
      <c r="F288" s="238" t="s">
        <v>493</v>
      </c>
      <c r="G288" s="40"/>
      <c r="H288" s="40"/>
      <c r="I288" s="239"/>
      <c r="J288" s="239"/>
      <c r="K288" s="40"/>
      <c r="L288" s="40"/>
      <c r="M288" s="44"/>
      <c r="N288" s="240"/>
      <c r="O288" s="241"/>
      <c r="P288" s="91"/>
      <c r="Q288" s="91"/>
      <c r="R288" s="91"/>
      <c r="S288" s="91"/>
      <c r="T288" s="91"/>
      <c r="U288" s="91"/>
      <c r="V288" s="91"/>
      <c r="W288" s="91"/>
      <c r="X288" s="92"/>
      <c r="Y288" s="38"/>
      <c r="Z288" s="38"/>
      <c r="AA288" s="38"/>
      <c r="AB288" s="38"/>
      <c r="AC288" s="38"/>
      <c r="AD288" s="38"/>
      <c r="AE288" s="38"/>
      <c r="AT288" s="17" t="s">
        <v>152</v>
      </c>
      <c r="AU288" s="17" t="s">
        <v>90</v>
      </c>
    </row>
    <row r="289" s="2" customFormat="1">
      <c r="A289" s="38"/>
      <c r="B289" s="39"/>
      <c r="C289" s="40"/>
      <c r="D289" s="242" t="s">
        <v>153</v>
      </c>
      <c r="E289" s="40"/>
      <c r="F289" s="243" t="s">
        <v>494</v>
      </c>
      <c r="G289" s="40"/>
      <c r="H289" s="40"/>
      <c r="I289" s="239"/>
      <c r="J289" s="239"/>
      <c r="K289" s="40"/>
      <c r="L289" s="40"/>
      <c r="M289" s="44"/>
      <c r="N289" s="240"/>
      <c r="O289" s="241"/>
      <c r="P289" s="91"/>
      <c r="Q289" s="91"/>
      <c r="R289" s="91"/>
      <c r="S289" s="91"/>
      <c r="T289" s="91"/>
      <c r="U289" s="91"/>
      <c r="V289" s="91"/>
      <c r="W289" s="91"/>
      <c r="X289" s="92"/>
      <c r="Y289" s="38"/>
      <c r="Z289" s="38"/>
      <c r="AA289" s="38"/>
      <c r="AB289" s="38"/>
      <c r="AC289" s="38"/>
      <c r="AD289" s="38"/>
      <c r="AE289" s="38"/>
      <c r="AT289" s="17" t="s">
        <v>153</v>
      </c>
      <c r="AU289" s="17" t="s">
        <v>90</v>
      </c>
    </row>
    <row r="290" s="2" customFormat="1" ht="33" customHeight="1">
      <c r="A290" s="38"/>
      <c r="B290" s="39"/>
      <c r="C290" s="222" t="s">
        <v>495</v>
      </c>
      <c r="D290" s="222" t="s">
        <v>146</v>
      </c>
      <c r="E290" s="223" t="s">
        <v>496</v>
      </c>
      <c r="F290" s="224" t="s">
        <v>497</v>
      </c>
      <c r="G290" s="225" t="s">
        <v>473</v>
      </c>
      <c r="H290" s="226">
        <v>265.613</v>
      </c>
      <c r="I290" s="227"/>
      <c r="J290" s="227"/>
      <c r="K290" s="228">
        <f>ROUND(P290*H290,2)</f>
        <v>0</v>
      </c>
      <c r="L290" s="229"/>
      <c r="M290" s="44"/>
      <c r="N290" s="230" t="s">
        <v>1</v>
      </c>
      <c r="O290" s="231" t="s">
        <v>43</v>
      </c>
      <c r="P290" s="232">
        <f>I290+J290</f>
        <v>0</v>
      </c>
      <c r="Q290" s="232">
        <f>ROUND(I290*H290,2)</f>
        <v>0</v>
      </c>
      <c r="R290" s="232">
        <f>ROUND(J290*H290,2)</f>
        <v>0</v>
      </c>
      <c r="S290" s="91"/>
      <c r="T290" s="233">
        <f>S290*H290</f>
        <v>0</v>
      </c>
      <c r="U290" s="233">
        <v>0</v>
      </c>
      <c r="V290" s="233">
        <f>U290*H290</f>
        <v>0</v>
      </c>
      <c r="W290" s="233">
        <v>0</v>
      </c>
      <c r="X290" s="234">
        <f>W290*H290</f>
        <v>0</v>
      </c>
      <c r="Y290" s="38"/>
      <c r="Z290" s="38"/>
      <c r="AA290" s="38"/>
      <c r="AB290" s="38"/>
      <c r="AC290" s="38"/>
      <c r="AD290" s="38"/>
      <c r="AE290" s="38"/>
      <c r="AR290" s="235" t="s">
        <v>167</v>
      </c>
      <c r="AT290" s="235" t="s">
        <v>146</v>
      </c>
      <c r="AU290" s="235" t="s">
        <v>90</v>
      </c>
      <c r="AY290" s="17" t="s">
        <v>143</v>
      </c>
      <c r="BE290" s="236">
        <f>IF(O290="základní",K290,0)</f>
        <v>0</v>
      </c>
      <c r="BF290" s="236">
        <f>IF(O290="snížená",K290,0)</f>
        <v>0</v>
      </c>
      <c r="BG290" s="236">
        <f>IF(O290="zákl. přenesená",K290,0)</f>
        <v>0</v>
      </c>
      <c r="BH290" s="236">
        <f>IF(O290="sníž. přenesená",K290,0)</f>
        <v>0</v>
      </c>
      <c r="BI290" s="236">
        <f>IF(O290="nulová",K290,0)</f>
        <v>0</v>
      </c>
      <c r="BJ290" s="17" t="s">
        <v>88</v>
      </c>
      <c r="BK290" s="236">
        <f>ROUND(P290*H290,2)</f>
        <v>0</v>
      </c>
      <c r="BL290" s="17" t="s">
        <v>167</v>
      </c>
      <c r="BM290" s="235" t="s">
        <v>498</v>
      </c>
    </row>
    <row r="291" s="2" customFormat="1">
      <c r="A291" s="38"/>
      <c r="B291" s="39"/>
      <c r="C291" s="40"/>
      <c r="D291" s="237" t="s">
        <v>152</v>
      </c>
      <c r="E291" s="40"/>
      <c r="F291" s="238" t="s">
        <v>499</v>
      </c>
      <c r="G291" s="40"/>
      <c r="H291" s="40"/>
      <c r="I291" s="239"/>
      <c r="J291" s="239"/>
      <c r="K291" s="40"/>
      <c r="L291" s="40"/>
      <c r="M291" s="44"/>
      <c r="N291" s="240"/>
      <c r="O291" s="241"/>
      <c r="P291" s="91"/>
      <c r="Q291" s="91"/>
      <c r="R291" s="91"/>
      <c r="S291" s="91"/>
      <c r="T291" s="91"/>
      <c r="U291" s="91"/>
      <c r="V291" s="91"/>
      <c r="W291" s="91"/>
      <c r="X291" s="92"/>
      <c r="Y291" s="38"/>
      <c r="Z291" s="38"/>
      <c r="AA291" s="38"/>
      <c r="AB291" s="38"/>
      <c r="AC291" s="38"/>
      <c r="AD291" s="38"/>
      <c r="AE291" s="38"/>
      <c r="AT291" s="17" t="s">
        <v>152</v>
      </c>
      <c r="AU291" s="17" t="s">
        <v>90</v>
      </c>
    </row>
    <row r="292" s="2" customFormat="1">
      <c r="A292" s="38"/>
      <c r="B292" s="39"/>
      <c r="C292" s="40"/>
      <c r="D292" s="242" t="s">
        <v>153</v>
      </c>
      <c r="E292" s="40"/>
      <c r="F292" s="243" t="s">
        <v>500</v>
      </c>
      <c r="G292" s="40"/>
      <c r="H292" s="40"/>
      <c r="I292" s="239"/>
      <c r="J292" s="239"/>
      <c r="K292" s="40"/>
      <c r="L292" s="40"/>
      <c r="M292" s="44"/>
      <c r="N292" s="240"/>
      <c r="O292" s="241"/>
      <c r="P292" s="91"/>
      <c r="Q292" s="91"/>
      <c r="R292" s="91"/>
      <c r="S292" s="91"/>
      <c r="T292" s="91"/>
      <c r="U292" s="91"/>
      <c r="V292" s="91"/>
      <c r="W292" s="91"/>
      <c r="X292" s="92"/>
      <c r="Y292" s="38"/>
      <c r="Z292" s="38"/>
      <c r="AA292" s="38"/>
      <c r="AB292" s="38"/>
      <c r="AC292" s="38"/>
      <c r="AD292" s="38"/>
      <c r="AE292" s="38"/>
      <c r="AT292" s="17" t="s">
        <v>153</v>
      </c>
      <c r="AU292" s="17" t="s">
        <v>90</v>
      </c>
    </row>
    <row r="293" s="13" customFormat="1">
      <c r="A293" s="13"/>
      <c r="B293" s="249"/>
      <c r="C293" s="250"/>
      <c r="D293" s="237" t="s">
        <v>253</v>
      </c>
      <c r="E293" s="251" t="s">
        <v>1</v>
      </c>
      <c r="F293" s="252" t="s">
        <v>501</v>
      </c>
      <c r="G293" s="250"/>
      <c r="H293" s="253">
        <v>1.6559999999999999</v>
      </c>
      <c r="I293" s="254"/>
      <c r="J293" s="254"/>
      <c r="K293" s="250"/>
      <c r="L293" s="250"/>
      <c r="M293" s="255"/>
      <c r="N293" s="256"/>
      <c r="O293" s="257"/>
      <c r="P293" s="257"/>
      <c r="Q293" s="257"/>
      <c r="R293" s="257"/>
      <c r="S293" s="257"/>
      <c r="T293" s="257"/>
      <c r="U293" s="257"/>
      <c r="V293" s="257"/>
      <c r="W293" s="257"/>
      <c r="X293" s="258"/>
      <c r="Y293" s="13"/>
      <c r="Z293" s="13"/>
      <c r="AA293" s="13"/>
      <c r="AB293" s="13"/>
      <c r="AC293" s="13"/>
      <c r="AD293" s="13"/>
      <c r="AE293" s="13"/>
      <c r="AT293" s="259" t="s">
        <v>253</v>
      </c>
      <c r="AU293" s="259" t="s">
        <v>90</v>
      </c>
      <c r="AV293" s="13" t="s">
        <v>90</v>
      </c>
      <c r="AW293" s="13" t="s">
        <v>5</v>
      </c>
      <c r="AX293" s="13" t="s">
        <v>80</v>
      </c>
      <c r="AY293" s="259" t="s">
        <v>143</v>
      </c>
    </row>
    <row r="294" s="13" customFormat="1">
      <c r="A294" s="13"/>
      <c r="B294" s="249"/>
      <c r="C294" s="250"/>
      <c r="D294" s="237" t="s">
        <v>253</v>
      </c>
      <c r="E294" s="251" t="s">
        <v>1</v>
      </c>
      <c r="F294" s="252" t="s">
        <v>502</v>
      </c>
      <c r="G294" s="250"/>
      <c r="H294" s="253">
        <v>10.724</v>
      </c>
      <c r="I294" s="254"/>
      <c r="J294" s="254"/>
      <c r="K294" s="250"/>
      <c r="L294" s="250"/>
      <c r="M294" s="255"/>
      <c r="N294" s="256"/>
      <c r="O294" s="257"/>
      <c r="P294" s="257"/>
      <c r="Q294" s="257"/>
      <c r="R294" s="257"/>
      <c r="S294" s="257"/>
      <c r="T294" s="257"/>
      <c r="U294" s="257"/>
      <c r="V294" s="257"/>
      <c r="W294" s="257"/>
      <c r="X294" s="258"/>
      <c r="Y294" s="13"/>
      <c r="Z294" s="13"/>
      <c r="AA294" s="13"/>
      <c r="AB294" s="13"/>
      <c r="AC294" s="13"/>
      <c r="AD294" s="13"/>
      <c r="AE294" s="13"/>
      <c r="AT294" s="259" t="s">
        <v>253</v>
      </c>
      <c r="AU294" s="259" t="s">
        <v>90</v>
      </c>
      <c r="AV294" s="13" t="s">
        <v>90</v>
      </c>
      <c r="AW294" s="13" t="s">
        <v>5</v>
      </c>
      <c r="AX294" s="13" t="s">
        <v>80</v>
      </c>
      <c r="AY294" s="259" t="s">
        <v>143</v>
      </c>
    </row>
    <row r="295" s="13" customFormat="1">
      <c r="A295" s="13"/>
      <c r="B295" s="249"/>
      <c r="C295" s="250"/>
      <c r="D295" s="237" t="s">
        <v>253</v>
      </c>
      <c r="E295" s="251" t="s">
        <v>1</v>
      </c>
      <c r="F295" s="252" t="s">
        <v>503</v>
      </c>
      <c r="G295" s="250"/>
      <c r="H295" s="253">
        <v>0.68999999999999995</v>
      </c>
      <c r="I295" s="254"/>
      <c r="J295" s="254"/>
      <c r="K295" s="250"/>
      <c r="L295" s="250"/>
      <c r="M295" s="255"/>
      <c r="N295" s="256"/>
      <c r="O295" s="257"/>
      <c r="P295" s="257"/>
      <c r="Q295" s="257"/>
      <c r="R295" s="257"/>
      <c r="S295" s="257"/>
      <c r="T295" s="257"/>
      <c r="U295" s="257"/>
      <c r="V295" s="257"/>
      <c r="W295" s="257"/>
      <c r="X295" s="258"/>
      <c r="Y295" s="13"/>
      <c r="Z295" s="13"/>
      <c r="AA295" s="13"/>
      <c r="AB295" s="13"/>
      <c r="AC295" s="13"/>
      <c r="AD295" s="13"/>
      <c r="AE295" s="13"/>
      <c r="AT295" s="259" t="s">
        <v>253</v>
      </c>
      <c r="AU295" s="259" t="s">
        <v>90</v>
      </c>
      <c r="AV295" s="13" t="s">
        <v>90</v>
      </c>
      <c r="AW295" s="13" t="s">
        <v>5</v>
      </c>
      <c r="AX295" s="13" t="s">
        <v>80</v>
      </c>
      <c r="AY295" s="259" t="s">
        <v>143</v>
      </c>
    </row>
    <row r="296" s="13" customFormat="1">
      <c r="A296" s="13"/>
      <c r="B296" s="249"/>
      <c r="C296" s="250"/>
      <c r="D296" s="237" t="s">
        <v>253</v>
      </c>
      <c r="E296" s="251" t="s">
        <v>1</v>
      </c>
      <c r="F296" s="252" t="s">
        <v>504</v>
      </c>
      <c r="G296" s="250"/>
      <c r="H296" s="253">
        <v>1.04</v>
      </c>
      <c r="I296" s="254"/>
      <c r="J296" s="254"/>
      <c r="K296" s="250"/>
      <c r="L296" s="250"/>
      <c r="M296" s="255"/>
      <c r="N296" s="256"/>
      <c r="O296" s="257"/>
      <c r="P296" s="257"/>
      <c r="Q296" s="257"/>
      <c r="R296" s="257"/>
      <c r="S296" s="257"/>
      <c r="T296" s="257"/>
      <c r="U296" s="257"/>
      <c r="V296" s="257"/>
      <c r="W296" s="257"/>
      <c r="X296" s="258"/>
      <c r="Y296" s="13"/>
      <c r="Z296" s="13"/>
      <c r="AA296" s="13"/>
      <c r="AB296" s="13"/>
      <c r="AC296" s="13"/>
      <c r="AD296" s="13"/>
      <c r="AE296" s="13"/>
      <c r="AT296" s="259" t="s">
        <v>253</v>
      </c>
      <c r="AU296" s="259" t="s">
        <v>90</v>
      </c>
      <c r="AV296" s="13" t="s">
        <v>90</v>
      </c>
      <c r="AW296" s="13" t="s">
        <v>5</v>
      </c>
      <c r="AX296" s="13" t="s">
        <v>80</v>
      </c>
      <c r="AY296" s="259" t="s">
        <v>143</v>
      </c>
    </row>
    <row r="297" s="13" customFormat="1">
      <c r="A297" s="13"/>
      <c r="B297" s="249"/>
      <c r="C297" s="250"/>
      <c r="D297" s="237" t="s">
        <v>253</v>
      </c>
      <c r="E297" s="251" t="s">
        <v>1</v>
      </c>
      <c r="F297" s="252" t="s">
        <v>505</v>
      </c>
      <c r="G297" s="250"/>
      <c r="H297" s="253">
        <v>42.688000000000002</v>
      </c>
      <c r="I297" s="254"/>
      <c r="J297" s="254"/>
      <c r="K297" s="250"/>
      <c r="L297" s="250"/>
      <c r="M297" s="255"/>
      <c r="N297" s="256"/>
      <c r="O297" s="257"/>
      <c r="P297" s="257"/>
      <c r="Q297" s="257"/>
      <c r="R297" s="257"/>
      <c r="S297" s="257"/>
      <c r="T297" s="257"/>
      <c r="U297" s="257"/>
      <c r="V297" s="257"/>
      <c r="W297" s="257"/>
      <c r="X297" s="258"/>
      <c r="Y297" s="13"/>
      <c r="Z297" s="13"/>
      <c r="AA297" s="13"/>
      <c r="AB297" s="13"/>
      <c r="AC297" s="13"/>
      <c r="AD297" s="13"/>
      <c r="AE297" s="13"/>
      <c r="AT297" s="259" t="s">
        <v>253</v>
      </c>
      <c r="AU297" s="259" t="s">
        <v>90</v>
      </c>
      <c r="AV297" s="13" t="s">
        <v>90</v>
      </c>
      <c r="AW297" s="13" t="s">
        <v>5</v>
      </c>
      <c r="AX297" s="13" t="s">
        <v>80</v>
      </c>
      <c r="AY297" s="259" t="s">
        <v>143</v>
      </c>
    </row>
    <row r="298" s="13" customFormat="1">
      <c r="A298" s="13"/>
      <c r="B298" s="249"/>
      <c r="C298" s="250"/>
      <c r="D298" s="237" t="s">
        <v>253</v>
      </c>
      <c r="E298" s="251" t="s">
        <v>1</v>
      </c>
      <c r="F298" s="252" t="s">
        <v>506</v>
      </c>
      <c r="G298" s="250"/>
      <c r="H298" s="253">
        <v>8.1600000000000001</v>
      </c>
      <c r="I298" s="254"/>
      <c r="J298" s="254"/>
      <c r="K298" s="250"/>
      <c r="L298" s="250"/>
      <c r="M298" s="255"/>
      <c r="N298" s="256"/>
      <c r="O298" s="257"/>
      <c r="P298" s="257"/>
      <c r="Q298" s="257"/>
      <c r="R298" s="257"/>
      <c r="S298" s="257"/>
      <c r="T298" s="257"/>
      <c r="U298" s="257"/>
      <c r="V298" s="257"/>
      <c r="W298" s="257"/>
      <c r="X298" s="258"/>
      <c r="Y298" s="13"/>
      <c r="Z298" s="13"/>
      <c r="AA298" s="13"/>
      <c r="AB298" s="13"/>
      <c r="AC298" s="13"/>
      <c r="AD298" s="13"/>
      <c r="AE298" s="13"/>
      <c r="AT298" s="259" t="s">
        <v>253</v>
      </c>
      <c r="AU298" s="259" t="s">
        <v>90</v>
      </c>
      <c r="AV298" s="13" t="s">
        <v>90</v>
      </c>
      <c r="AW298" s="13" t="s">
        <v>5</v>
      </c>
      <c r="AX298" s="13" t="s">
        <v>80</v>
      </c>
      <c r="AY298" s="259" t="s">
        <v>143</v>
      </c>
    </row>
    <row r="299" s="13" customFormat="1">
      <c r="A299" s="13"/>
      <c r="B299" s="249"/>
      <c r="C299" s="250"/>
      <c r="D299" s="237" t="s">
        <v>253</v>
      </c>
      <c r="E299" s="251" t="s">
        <v>1</v>
      </c>
      <c r="F299" s="252" t="s">
        <v>507</v>
      </c>
      <c r="G299" s="250"/>
      <c r="H299" s="253">
        <v>69</v>
      </c>
      <c r="I299" s="254"/>
      <c r="J299" s="254"/>
      <c r="K299" s="250"/>
      <c r="L299" s="250"/>
      <c r="M299" s="255"/>
      <c r="N299" s="256"/>
      <c r="O299" s="257"/>
      <c r="P299" s="257"/>
      <c r="Q299" s="257"/>
      <c r="R299" s="257"/>
      <c r="S299" s="257"/>
      <c r="T299" s="257"/>
      <c r="U299" s="257"/>
      <c r="V299" s="257"/>
      <c r="W299" s="257"/>
      <c r="X299" s="258"/>
      <c r="Y299" s="13"/>
      <c r="Z299" s="13"/>
      <c r="AA299" s="13"/>
      <c r="AB299" s="13"/>
      <c r="AC299" s="13"/>
      <c r="AD299" s="13"/>
      <c r="AE299" s="13"/>
      <c r="AT299" s="259" t="s">
        <v>253</v>
      </c>
      <c r="AU299" s="259" t="s">
        <v>90</v>
      </c>
      <c r="AV299" s="13" t="s">
        <v>90</v>
      </c>
      <c r="AW299" s="13" t="s">
        <v>5</v>
      </c>
      <c r="AX299" s="13" t="s">
        <v>80</v>
      </c>
      <c r="AY299" s="259" t="s">
        <v>143</v>
      </c>
    </row>
    <row r="300" s="13" customFormat="1">
      <c r="A300" s="13"/>
      <c r="B300" s="249"/>
      <c r="C300" s="250"/>
      <c r="D300" s="237" t="s">
        <v>253</v>
      </c>
      <c r="E300" s="251" t="s">
        <v>1</v>
      </c>
      <c r="F300" s="252" t="s">
        <v>508</v>
      </c>
      <c r="G300" s="250"/>
      <c r="H300" s="253">
        <v>0.91100000000000003</v>
      </c>
      <c r="I300" s="254"/>
      <c r="J300" s="254"/>
      <c r="K300" s="250"/>
      <c r="L300" s="250"/>
      <c r="M300" s="255"/>
      <c r="N300" s="256"/>
      <c r="O300" s="257"/>
      <c r="P300" s="257"/>
      <c r="Q300" s="257"/>
      <c r="R300" s="257"/>
      <c r="S300" s="257"/>
      <c r="T300" s="257"/>
      <c r="U300" s="257"/>
      <c r="V300" s="257"/>
      <c r="W300" s="257"/>
      <c r="X300" s="258"/>
      <c r="Y300" s="13"/>
      <c r="Z300" s="13"/>
      <c r="AA300" s="13"/>
      <c r="AB300" s="13"/>
      <c r="AC300" s="13"/>
      <c r="AD300" s="13"/>
      <c r="AE300" s="13"/>
      <c r="AT300" s="259" t="s">
        <v>253</v>
      </c>
      <c r="AU300" s="259" t="s">
        <v>90</v>
      </c>
      <c r="AV300" s="13" t="s">
        <v>90</v>
      </c>
      <c r="AW300" s="13" t="s">
        <v>5</v>
      </c>
      <c r="AX300" s="13" t="s">
        <v>80</v>
      </c>
      <c r="AY300" s="259" t="s">
        <v>143</v>
      </c>
    </row>
    <row r="301" s="13" customFormat="1">
      <c r="A301" s="13"/>
      <c r="B301" s="249"/>
      <c r="C301" s="250"/>
      <c r="D301" s="237" t="s">
        <v>253</v>
      </c>
      <c r="E301" s="251" t="s">
        <v>1</v>
      </c>
      <c r="F301" s="252" t="s">
        <v>509</v>
      </c>
      <c r="G301" s="250"/>
      <c r="H301" s="253">
        <v>130.744</v>
      </c>
      <c r="I301" s="254"/>
      <c r="J301" s="254"/>
      <c r="K301" s="250"/>
      <c r="L301" s="250"/>
      <c r="M301" s="255"/>
      <c r="N301" s="256"/>
      <c r="O301" s="257"/>
      <c r="P301" s="257"/>
      <c r="Q301" s="257"/>
      <c r="R301" s="257"/>
      <c r="S301" s="257"/>
      <c r="T301" s="257"/>
      <c r="U301" s="257"/>
      <c r="V301" s="257"/>
      <c r="W301" s="257"/>
      <c r="X301" s="258"/>
      <c r="Y301" s="13"/>
      <c r="Z301" s="13"/>
      <c r="AA301" s="13"/>
      <c r="AB301" s="13"/>
      <c r="AC301" s="13"/>
      <c r="AD301" s="13"/>
      <c r="AE301" s="13"/>
      <c r="AT301" s="259" t="s">
        <v>253</v>
      </c>
      <c r="AU301" s="259" t="s">
        <v>90</v>
      </c>
      <c r="AV301" s="13" t="s">
        <v>90</v>
      </c>
      <c r="AW301" s="13" t="s">
        <v>5</v>
      </c>
      <c r="AX301" s="13" t="s">
        <v>80</v>
      </c>
      <c r="AY301" s="259" t="s">
        <v>143</v>
      </c>
    </row>
    <row r="302" s="14" customFormat="1">
      <c r="A302" s="14"/>
      <c r="B302" s="260"/>
      <c r="C302" s="261"/>
      <c r="D302" s="237" t="s">
        <v>253</v>
      </c>
      <c r="E302" s="262" t="s">
        <v>1</v>
      </c>
      <c r="F302" s="263" t="s">
        <v>262</v>
      </c>
      <c r="G302" s="261"/>
      <c r="H302" s="264">
        <v>265.613</v>
      </c>
      <c r="I302" s="265"/>
      <c r="J302" s="265"/>
      <c r="K302" s="261"/>
      <c r="L302" s="261"/>
      <c r="M302" s="266"/>
      <c r="N302" s="267"/>
      <c r="O302" s="268"/>
      <c r="P302" s="268"/>
      <c r="Q302" s="268"/>
      <c r="R302" s="268"/>
      <c r="S302" s="268"/>
      <c r="T302" s="268"/>
      <c r="U302" s="268"/>
      <c r="V302" s="268"/>
      <c r="W302" s="268"/>
      <c r="X302" s="269"/>
      <c r="Y302" s="14"/>
      <c r="Z302" s="14"/>
      <c r="AA302" s="14"/>
      <c r="AB302" s="14"/>
      <c r="AC302" s="14"/>
      <c r="AD302" s="14"/>
      <c r="AE302" s="14"/>
      <c r="AT302" s="270" t="s">
        <v>253</v>
      </c>
      <c r="AU302" s="270" t="s">
        <v>90</v>
      </c>
      <c r="AV302" s="14" t="s">
        <v>167</v>
      </c>
      <c r="AW302" s="14" t="s">
        <v>5</v>
      </c>
      <c r="AX302" s="14" t="s">
        <v>88</v>
      </c>
      <c r="AY302" s="270" t="s">
        <v>143</v>
      </c>
    </row>
    <row r="303" s="2" customFormat="1" ht="37.8" customHeight="1">
      <c r="A303" s="38"/>
      <c r="B303" s="39"/>
      <c r="C303" s="222" t="s">
        <v>510</v>
      </c>
      <c r="D303" s="222" t="s">
        <v>146</v>
      </c>
      <c r="E303" s="223" t="s">
        <v>511</v>
      </c>
      <c r="F303" s="224" t="s">
        <v>512</v>
      </c>
      <c r="G303" s="225" t="s">
        <v>473</v>
      </c>
      <c r="H303" s="226">
        <v>857.93299999999999</v>
      </c>
      <c r="I303" s="227"/>
      <c r="J303" s="227"/>
      <c r="K303" s="228">
        <f>ROUND(P303*H303,2)</f>
        <v>0</v>
      </c>
      <c r="L303" s="229"/>
      <c r="M303" s="44"/>
      <c r="N303" s="230" t="s">
        <v>1</v>
      </c>
      <c r="O303" s="231" t="s">
        <v>43</v>
      </c>
      <c r="P303" s="232">
        <f>I303+J303</f>
        <v>0</v>
      </c>
      <c r="Q303" s="232">
        <f>ROUND(I303*H303,2)</f>
        <v>0</v>
      </c>
      <c r="R303" s="232">
        <f>ROUND(J303*H303,2)</f>
        <v>0</v>
      </c>
      <c r="S303" s="91"/>
      <c r="T303" s="233">
        <f>S303*H303</f>
        <v>0</v>
      </c>
      <c r="U303" s="233">
        <v>0</v>
      </c>
      <c r="V303" s="233">
        <f>U303*H303</f>
        <v>0</v>
      </c>
      <c r="W303" s="233">
        <v>0</v>
      </c>
      <c r="X303" s="234">
        <f>W303*H303</f>
        <v>0</v>
      </c>
      <c r="Y303" s="38"/>
      <c r="Z303" s="38"/>
      <c r="AA303" s="38"/>
      <c r="AB303" s="38"/>
      <c r="AC303" s="38"/>
      <c r="AD303" s="38"/>
      <c r="AE303" s="38"/>
      <c r="AR303" s="235" t="s">
        <v>167</v>
      </c>
      <c r="AT303" s="235" t="s">
        <v>146</v>
      </c>
      <c r="AU303" s="235" t="s">
        <v>90</v>
      </c>
      <c r="AY303" s="17" t="s">
        <v>143</v>
      </c>
      <c r="BE303" s="236">
        <f>IF(O303="základní",K303,0)</f>
        <v>0</v>
      </c>
      <c r="BF303" s="236">
        <f>IF(O303="snížená",K303,0)</f>
        <v>0</v>
      </c>
      <c r="BG303" s="236">
        <f>IF(O303="zákl. přenesená",K303,0)</f>
        <v>0</v>
      </c>
      <c r="BH303" s="236">
        <f>IF(O303="sníž. přenesená",K303,0)</f>
        <v>0</v>
      </c>
      <c r="BI303" s="236">
        <f>IF(O303="nulová",K303,0)</f>
        <v>0</v>
      </c>
      <c r="BJ303" s="17" t="s">
        <v>88</v>
      </c>
      <c r="BK303" s="236">
        <f>ROUND(P303*H303,2)</f>
        <v>0</v>
      </c>
      <c r="BL303" s="17" t="s">
        <v>167</v>
      </c>
      <c r="BM303" s="235" t="s">
        <v>513</v>
      </c>
    </row>
    <row r="304" s="2" customFormat="1">
      <c r="A304" s="38"/>
      <c r="B304" s="39"/>
      <c r="C304" s="40"/>
      <c r="D304" s="237" t="s">
        <v>152</v>
      </c>
      <c r="E304" s="40"/>
      <c r="F304" s="238" t="s">
        <v>514</v>
      </c>
      <c r="G304" s="40"/>
      <c r="H304" s="40"/>
      <c r="I304" s="239"/>
      <c r="J304" s="239"/>
      <c r="K304" s="40"/>
      <c r="L304" s="40"/>
      <c r="M304" s="44"/>
      <c r="N304" s="240"/>
      <c r="O304" s="241"/>
      <c r="P304" s="91"/>
      <c r="Q304" s="91"/>
      <c r="R304" s="91"/>
      <c r="S304" s="91"/>
      <c r="T304" s="91"/>
      <c r="U304" s="91"/>
      <c r="V304" s="91"/>
      <c r="W304" s="91"/>
      <c r="X304" s="92"/>
      <c r="Y304" s="38"/>
      <c r="Z304" s="38"/>
      <c r="AA304" s="38"/>
      <c r="AB304" s="38"/>
      <c r="AC304" s="38"/>
      <c r="AD304" s="38"/>
      <c r="AE304" s="38"/>
      <c r="AT304" s="17" t="s">
        <v>152</v>
      </c>
      <c r="AU304" s="17" t="s">
        <v>90</v>
      </c>
    </row>
    <row r="305" s="2" customFormat="1">
      <c r="A305" s="38"/>
      <c r="B305" s="39"/>
      <c r="C305" s="40"/>
      <c r="D305" s="242" t="s">
        <v>153</v>
      </c>
      <c r="E305" s="40"/>
      <c r="F305" s="243" t="s">
        <v>515</v>
      </c>
      <c r="G305" s="40"/>
      <c r="H305" s="40"/>
      <c r="I305" s="239"/>
      <c r="J305" s="239"/>
      <c r="K305" s="40"/>
      <c r="L305" s="40"/>
      <c r="M305" s="44"/>
      <c r="N305" s="240"/>
      <c r="O305" s="241"/>
      <c r="P305" s="91"/>
      <c r="Q305" s="91"/>
      <c r="R305" s="91"/>
      <c r="S305" s="91"/>
      <c r="T305" s="91"/>
      <c r="U305" s="91"/>
      <c r="V305" s="91"/>
      <c r="W305" s="91"/>
      <c r="X305" s="92"/>
      <c r="Y305" s="38"/>
      <c r="Z305" s="38"/>
      <c r="AA305" s="38"/>
      <c r="AB305" s="38"/>
      <c r="AC305" s="38"/>
      <c r="AD305" s="38"/>
      <c r="AE305" s="38"/>
      <c r="AT305" s="17" t="s">
        <v>153</v>
      </c>
      <c r="AU305" s="17" t="s">
        <v>90</v>
      </c>
    </row>
    <row r="306" s="13" customFormat="1">
      <c r="A306" s="13"/>
      <c r="B306" s="249"/>
      <c r="C306" s="250"/>
      <c r="D306" s="237" t="s">
        <v>253</v>
      </c>
      <c r="E306" s="251" t="s">
        <v>1</v>
      </c>
      <c r="F306" s="252" t="s">
        <v>516</v>
      </c>
      <c r="G306" s="250"/>
      <c r="H306" s="253">
        <v>134.375</v>
      </c>
      <c r="I306" s="254"/>
      <c r="J306" s="254"/>
      <c r="K306" s="250"/>
      <c r="L306" s="250"/>
      <c r="M306" s="255"/>
      <c r="N306" s="256"/>
      <c r="O306" s="257"/>
      <c r="P306" s="257"/>
      <c r="Q306" s="257"/>
      <c r="R306" s="257"/>
      <c r="S306" s="257"/>
      <c r="T306" s="257"/>
      <c r="U306" s="257"/>
      <c r="V306" s="257"/>
      <c r="W306" s="257"/>
      <c r="X306" s="258"/>
      <c r="Y306" s="13"/>
      <c r="Z306" s="13"/>
      <c r="AA306" s="13"/>
      <c r="AB306" s="13"/>
      <c r="AC306" s="13"/>
      <c r="AD306" s="13"/>
      <c r="AE306" s="13"/>
      <c r="AT306" s="259" t="s">
        <v>253</v>
      </c>
      <c r="AU306" s="259" t="s">
        <v>90</v>
      </c>
      <c r="AV306" s="13" t="s">
        <v>90</v>
      </c>
      <c r="AW306" s="13" t="s">
        <v>5</v>
      </c>
      <c r="AX306" s="13" t="s">
        <v>80</v>
      </c>
      <c r="AY306" s="259" t="s">
        <v>143</v>
      </c>
    </row>
    <row r="307" s="13" customFormat="1">
      <c r="A307" s="13"/>
      <c r="B307" s="249"/>
      <c r="C307" s="250"/>
      <c r="D307" s="237" t="s">
        <v>253</v>
      </c>
      <c r="E307" s="251" t="s">
        <v>1</v>
      </c>
      <c r="F307" s="252" t="s">
        <v>517</v>
      </c>
      <c r="G307" s="250"/>
      <c r="H307" s="253">
        <v>406.07499999999999</v>
      </c>
      <c r="I307" s="254"/>
      <c r="J307" s="254"/>
      <c r="K307" s="250"/>
      <c r="L307" s="250"/>
      <c r="M307" s="255"/>
      <c r="N307" s="256"/>
      <c r="O307" s="257"/>
      <c r="P307" s="257"/>
      <c r="Q307" s="257"/>
      <c r="R307" s="257"/>
      <c r="S307" s="257"/>
      <c r="T307" s="257"/>
      <c r="U307" s="257"/>
      <c r="V307" s="257"/>
      <c r="W307" s="257"/>
      <c r="X307" s="258"/>
      <c r="Y307" s="13"/>
      <c r="Z307" s="13"/>
      <c r="AA307" s="13"/>
      <c r="AB307" s="13"/>
      <c r="AC307" s="13"/>
      <c r="AD307" s="13"/>
      <c r="AE307" s="13"/>
      <c r="AT307" s="259" t="s">
        <v>253</v>
      </c>
      <c r="AU307" s="259" t="s">
        <v>90</v>
      </c>
      <c r="AV307" s="13" t="s">
        <v>90</v>
      </c>
      <c r="AW307" s="13" t="s">
        <v>5</v>
      </c>
      <c r="AX307" s="13" t="s">
        <v>80</v>
      </c>
      <c r="AY307" s="259" t="s">
        <v>143</v>
      </c>
    </row>
    <row r="308" s="13" customFormat="1">
      <c r="A308" s="13"/>
      <c r="B308" s="249"/>
      <c r="C308" s="250"/>
      <c r="D308" s="237" t="s">
        <v>253</v>
      </c>
      <c r="E308" s="251" t="s">
        <v>1</v>
      </c>
      <c r="F308" s="252" t="s">
        <v>518</v>
      </c>
      <c r="G308" s="250"/>
      <c r="H308" s="253">
        <v>306.983</v>
      </c>
      <c r="I308" s="254"/>
      <c r="J308" s="254"/>
      <c r="K308" s="250"/>
      <c r="L308" s="250"/>
      <c r="M308" s="255"/>
      <c r="N308" s="256"/>
      <c r="O308" s="257"/>
      <c r="P308" s="257"/>
      <c r="Q308" s="257"/>
      <c r="R308" s="257"/>
      <c r="S308" s="257"/>
      <c r="T308" s="257"/>
      <c r="U308" s="257"/>
      <c r="V308" s="257"/>
      <c r="W308" s="257"/>
      <c r="X308" s="258"/>
      <c r="Y308" s="13"/>
      <c r="Z308" s="13"/>
      <c r="AA308" s="13"/>
      <c r="AB308" s="13"/>
      <c r="AC308" s="13"/>
      <c r="AD308" s="13"/>
      <c r="AE308" s="13"/>
      <c r="AT308" s="259" t="s">
        <v>253</v>
      </c>
      <c r="AU308" s="259" t="s">
        <v>90</v>
      </c>
      <c r="AV308" s="13" t="s">
        <v>90</v>
      </c>
      <c r="AW308" s="13" t="s">
        <v>5</v>
      </c>
      <c r="AX308" s="13" t="s">
        <v>80</v>
      </c>
      <c r="AY308" s="259" t="s">
        <v>143</v>
      </c>
    </row>
    <row r="309" s="13" customFormat="1">
      <c r="A309" s="13"/>
      <c r="B309" s="249"/>
      <c r="C309" s="250"/>
      <c r="D309" s="237" t="s">
        <v>253</v>
      </c>
      <c r="E309" s="251" t="s">
        <v>1</v>
      </c>
      <c r="F309" s="252" t="s">
        <v>519</v>
      </c>
      <c r="G309" s="250"/>
      <c r="H309" s="253">
        <v>10.5</v>
      </c>
      <c r="I309" s="254"/>
      <c r="J309" s="254"/>
      <c r="K309" s="250"/>
      <c r="L309" s="250"/>
      <c r="M309" s="255"/>
      <c r="N309" s="256"/>
      <c r="O309" s="257"/>
      <c r="P309" s="257"/>
      <c r="Q309" s="257"/>
      <c r="R309" s="257"/>
      <c r="S309" s="257"/>
      <c r="T309" s="257"/>
      <c r="U309" s="257"/>
      <c r="V309" s="257"/>
      <c r="W309" s="257"/>
      <c r="X309" s="258"/>
      <c r="Y309" s="13"/>
      <c r="Z309" s="13"/>
      <c r="AA309" s="13"/>
      <c r="AB309" s="13"/>
      <c r="AC309" s="13"/>
      <c r="AD309" s="13"/>
      <c r="AE309" s="13"/>
      <c r="AT309" s="259" t="s">
        <v>253</v>
      </c>
      <c r="AU309" s="259" t="s">
        <v>90</v>
      </c>
      <c r="AV309" s="13" t="s">
        <v>90</v>
      </c>
      <c r="AW309" s="13" t="s">
        <v>5</v>
      </c>
      <c r="AX309" s="13" t="s">
        <v>80</v>
      </c>
      <c r="AY309" s="259" t="s">
        <v>143</v>
      </c>
    </row>
    <row r="310" s="14" customFormat="1">
      <c r="A310" s="14"/>
      <c r="B310" s="260"/>
      <c r="C310" s="261"/>
      <c r="D310" s="237" t="s">
        <v>253</v>
      </c>
      <c r="E310" s="262" t="s">
        <v>1</v>
      </c>
      <c r="F310" s="263" t="s">
        <v>262</v>
      </c>
      <c r="G310" s="261"/>
      <c r="H310" s="264">
        <v>857.93299999999999</v>
      </c>
      <c r="I310" s="265"/>
      <c r="J310" s="265"/>
      <c r="K310" s="261"/>
      <c r="L310" s="261"/>
      <c r="M310" s="266"/>
      <c r="N310" s="267"/>
      <c r="O310" s="268"/>
      <c r="P310" s="268"/>
      <c r="Q310" s="268"/>
      <c r="R310" s="268"/>
      <c r="S310" s="268"/>
      <c r="T310" s="268"/>
      <c r="U310" s="268"/>
      <c r="V310" s="268"/>
      <c r="W310" s="268"/>
      <c r="X310" s="269"/>
      <c r="Y310" s="14"/>
      <c r="Z310" s="14"/>
      <c r="AA310" s="14"/>
      <c r="AB310" s="14"/>
      <c r="AC310" s="14"/>
      <c r="AD310" s="14"/>
      <c r="AE310" s="14"/>
      <c r="AT310" s="270" t="s">
        <v>253</v>
      </c>
      <c r="AU310" s="270" t="s">
        <v>90</v>
      </c>
      <c r="AV310" s="14" t="s">
        <v>167</v>
      </c>
      <c r="AW310" s="14" t="s">
        <v>5</v>
      </c>
      <c r="AX310" s="14" t="s">
        <v>88</v>
      </c>
      <c r="AY310" s="270" t="s">
        <v>143</v>
      </c>
    </row>
    <row r="311" s="2" customFormat="1" ht="33" customHeight="1">
      <c r="A311" s="38"/>
      <c r="B311" s="39"/>
      <c r="C311" s="222" t="s">
        <v>520</v>
      </c>
      <c r="D311" s="222" t="s">
        <v>146</v>
      </c>
      <c r="E311" s="223" t="s">
        <v>521</v>
      </c>
      <c r="F311" s="224" t="s">
        <v>522</v>
      </c>
      <c r="G311" s="225" t="s">
        <v>473</v>
      </c>
      <c r="H311" s="226">
        <v>2.0099999999999998</v>
      </c>
      <c r="I311" s="227"/>
      <c r="J311" s="227"/>
      <c r="K311" s="228">
        <f>ROUND(P311*H311,2)</f>
        <v>0</v>
      </c>
      <c r="L311" s="229"/>
      <c r="M311" s="44"/>
      <c r="N311" s="230" t="s">
        <v>1</v>
      </c>
      <c r="O311" s="231" t="s">
        <v>43</v>
      </c>
      <c r="P311" s="232">
        <f>I311+J311</f>
        <v>0</v>
      </c>
      <c r="Q311" s="232">
        <f>ROUND(I311*H311,2)</f>
        <v>0</v>
      </c>
      <c r="R311" s="232">
        <f>ROUND(J311*H311,2)</f>
        <v>0</v>
      </c>
      <c r="S311" s="91"/>
      <c r="T311" s="233">
        <f>S311*H311</f>
        <v>0</v>
      </c>
      <c r="U311" s="233">
        <v>0</v>
      </c>
      <c r="V311" s="233">
        <f>U311*H311</f>
        <v>0</v>
      </c>
      <c r="W311" s="233">
        <v>0</v>
      </c>
      <c r="X311" s="234">
        <f>W311*H311</f>
        <v>0</v>
      </c>
      <c r="Y311" s="38"/>
      <c r="Z311" s="38"/>
      <c r="AA311" s="38"/>
      <c r="AB311" s="38"/>
      <c r="AC311" s="38"/>
      <c r="AD311" s="38"/>
      <c r="AE311" s="38"/>
      <c r="AR311" s="235" t="s">
        <v>167</v>
      </c>
      <c r="AT311" s="235" t="s">
        <v>146</v>
      </c>
      <c r="AU311" s="235" t="s">
        <v>90</v>
      </c>
      <c r="AY311" s="17" t="s">
        <v>143</v>
      </c>
      <c r="BE311" s="236">
        <f>IF(O311="základní",K311,0)</f>
        <v>0</v>
      </c>
      <c r="BF311" s="236">
        <f>IF(O311="snížená",K311,0)</f>
        <v>0</v>
      </c>
      <c r="BG311" s="236">
        <f>IF(O311="zákl. přenesená",K311,0)</f>
        <v>0</v>
      </c>
      <c r="BH311" s="236">
        <f>IF(O311="sníž. přenesená",K311,0)</f>
        <v>0</v>
      </c>
      <c r="BI311" s="236">
        <f>IF(O311="nulová",K311,0)</f>
        <v>0</v>
      </c>
      <c r="BJ311" s="17" t="s">
        <v>88</v>
      </c>
      <c r="BK311" s="236">
        <f>ROUND(P311*H311,2)</f>
        <v>0</v>
      </c>
      <c r="BL311" s="17" t="s">
        <v>167</v>
      </c>
      <c r="BM311" s="235" t="s">
        <v>523</v>
      </c>
    </row>
    <row r="312" s="2" customFormat="1">
      <c r="A312" s="38"/>
      <c r="B312" s="39"/>
      <c r="C312" s="40"/>
      <c r="D312" s="237" t="s">
        <v>152</v>
      </c>
      <c r="E312" s="40"/>
      <c r="F312" s="238" t="s">
        <v>524</v>
      </c>
      <c r="G312" s="40"/>
      <c r="H312" s="40"/>
      <c r="I312" s="239"/>
      <c r="J312" s="239"/>
      <c r="K312" s="40"/>
      <c r="L312" s="40"/>
      <c r="M312" s="44"/>
      <c r="N312" s="240"/>
      <c r="O312" s="241"/>
      <c r="P312" s="91"/>
      <c r="Q312" s="91"/>
      <c r="R312" s="91"/>
      <c r="S312" s="91"/>
      <c r="T312" s="91"/>
      <c r="U312" s="91"/>
      <c r="V312" s="91"/>
      <c r="W312" s="91"/>
      <c r="X312" s="92"/>
      <c r="Y312" s="38"/>
      <c r="Z312" s="38"/>
      <c r="AA312" s="38"/>
      <c r="AB312" s="38"/>
      <c r="AC312" s="38"/>
      <c r="AD312" s="38"/>
      <c r="AE312" s="38"/>
      <c r="AT312" s="17" t="s">
        <v>152</v>
      </c>
      <c r="AU312" s="17" t="s">
        <v>90</v>
      </c>
    </row>
    <row r="313" s="2" customFormat="1">
      <c r="A313" s="38"/>
      <c r="B313" s="39"/>
      <c r="C313" s="40"/>
      <c r="D313" s="242" t="s">
        <v>153</v>
      </c>
      <c r="E313" s="40"/>
      <c r="F313" s="243" t="s">
        <v>525</v>
      </c>
      <c r="G313" s="40"/>
      <c r="H313" s="40"/>
      <c r="I313" s="239"/>
      <c r="J313" s="239"/>
      <c r="K313" s="40"/>
      <c r="L313" s="40"/>
      <c r="M313" s="44"/>
      <c r="N313" s="240"/>
      <c r="O313" s="241"/>
      <c r="P313" s="91"/>
      <c r="Q313" s="91"/>
      <c r="R313" s="91"/>
      <c r="S313" s="91"/>
      <c r="T313" s="91"/>
      <c r="U313" s="91"/>
      <c r="V313" s="91"/>
      <c r="W313" s="91"/>
      <c r="X313" s="92"/>
      <c r="Y313" s="38"/>
      <c r="Z313" s="38"/>
      <c r="AA313" s="38"/>
      <c r="AB313" s="38"/>
      <c r="AC313" s="38"/>
      <c r="AD313" s="38"/>
      <c r="AE313" s="38"/>
      <c r="AT313" s="17" t="s">
        <v>153</v>
      </c>
      <c r="AU313" s="17" t="s">
        <v>90</v>
      </c>
    </row>
    <row r="314" s="13" customFormat="1">
      <c r="A314" s="13"/>
      <c r="B314" s="249"/>
      <c r="C314" s="250"/>
      <c r="D314" s="237" t="s">
        <v>253</v>
      </c>
      <c r="E314" s="251" t="s">
        <v>1</v>
      </c>
      <c r="F314" s="252" t="s">
        <v>526</v>
      </c>
      <c r="G314" s="250"/>
      <c r="H314" s="253">
        <v>2.0099999999999998</v>
      </c>
      <c r="I314" s="254"/>
      <c r="J314" s="254"/>
      <c r="K314" s="250"/>
      <c r="L314" s="250"/>
      <c r="M314" s="255"/>
      <c r="N314" s="256"/>
      <c r="O314" s="257"/>
      <c r="P314" s="257"/>
      <c r="Q314" s="257"/>
      <c r="R314" s="257"/>
      <c r="S314" s="257"/>
      <c r="T314" s="257"/>
      <c r="U314" s="257"/>
      <c r="V314" s="257"/>
      <c r="W314" s="257"/>
      <c r="X314" s="258"/>
      <c r="Y314" s="13"/>
      <c r="Z314" s="13"/>
      <c r="AA314" s="13"/>
      <c r="AB314" s="13"/>
      <c r="AC314" s="13"/>
      <c r="AD314" s="13"/>
      <c r="AE314" s="13"/>
      <c r="AT314" s="259" t="s">
        <v>253</v>
      </c>
      <c r="AU314" s="259" t="s">
        <v>90</v>
      </c>
      <c r="AV314" s="13" t="s">
        <v>90</v>
      </c>
      <c r="AW314" s="13" t="s">
        <v>5</v>
      </c>
      <c r="AX314" s="13" t="s">
        <v>88</v>
      </c>
      <c r="AY314" s="259" t="s">
        <v>143</v>
      </c>
    </row>
    <row r="315" s="2" customFormat="1" ht="24.15" customHeight="1">
      <c r="A315" s="38"/>
      <c r="B315" s="39"/>
      <c r="C315" s="222" t="s">
        <v>527</v>
      </c>
      <c r="D315" s="222" t="s">
        <v>146</v>
      </c>
      <c r="E315" s="223" t="s">
        <v>528</v>
      </c>
      <c r="F315" s="224" t="s">
        <v>529</v>
      </c>
      <c r="G315" s="225" t="s">
        <v>473</v>
      </c>
      <c r="H315" s="226">
        <v>1036.4490000000001</v>
      </c>
      <c r="I315" s="227"/>
      <c r="J315" s="227"/>
      <c r="K315" s="228">
        <f>ROUND(P315*H315,2)</f>
        <v>0</v>
      </c>
      <c r="L315" s="229"/>
      <c r="M315" s="44"/>
      <c r="N315" s="230" t="s">
        <v>1</v>
      </c>
      <c r="O315" s="231" t="s">
        <v>43</v>
      </c>
      <c r="P315" s="232">
        <f>I315+J315</f>
        <v>0</v>
      </c>
      <c r="Q315" s="232">
        <f>ROUND(I315*H315,2)</f>
        <v>0</v>
      </c>
      <c r="R315" s="232">
        <f>ROUND(J315*H315,2)</f>
        <v>0</v>
      </c>
      <c r="S315" s="91"/>
      <c r="T315" s="233">
        <f>S315*H315</f>
        <v>0</v>
      </c>
      <c r="U315" s="233">
        <v>0</v>
      </c>
      <c r="V315" s="233">
        <f>U315*H315</f>
        <v>0</v>
      </c>
      <c r="W315" s="233">
        <v>0</v>
      </c>
      <c r="X315" s="234">
        <f>W315*H315</f>
        <v>0</v>
      </c>
      <c r="Y315" s="38"/>
      <c r="Z315" s="38"/>
      <c r="AA315" s="38"/>
      <c r="AB315" s="38"/>
      <c r="AC315" s="38"/>
      <c r="AD315" s="38"/>
      <c r="AE315" s="38"/>
      <c r="AR315" s="235" t="s">
        <v>167</v>
      </c>
      <c r="AT315" s="235" t="s">
        <v>146</v>
      </c>
      <c r="AU315" s="235" t="s">
        <v>90</v>
      </c>
      <c r="AY315" s="17" t="s">
        <v>143</v>
      </c>
      <c r="BE315" s="236">
        <f>IF(O315="základní",K315,0)</f>
        <v>0</v>
      </c>
      <c r="BF315" s="236">
        <f>IF(O315="snížená",K315,0)</f>
        <v>0</v>
      </c>
      <c r="BG315" s="236">
        <f>IF(O315="zákl. přenesená",K315,0)</f>
        <v>0</v>
      </c>
      <c r="BH315" s="236">
        <f>IF(O315="sníž. přenesená",K315,0)</f>
        <v>0</v>
      </c>
      <c r="BI315" s="236">
        <f>IF(O315="nulová",K315,0)</f>
        <v>0</v>
      </c>
      <c r="BJ315" s="17" t="s">
        <v>88</v>
      </c>
      <c r="BK315" s="236">
        <f>ROUND(P315*H315,2)</f>
        <v>0</v>
      </c>
      <c r="BL315" s="17" t="s">
        <v>167</v>
      </c>
      <c r="BM315" s="235" t="s">
        <v>530</v>
      </c>
    </row>
    <row r="316" s="2" customFormat="1">
      <c r="A316" s="38"/>
      <c r="B316" s="39"/>
      <c r="C316" s="40"/>
      <c r="D316" s="237" t="s">
        <v>152</v>
      </c>
      <c r="E316" s="40"/>
      <c r="F316" s="238" t="s">
        <v>531</v>
      </c>
      <c r="G316" s="40"/>
      <c r="H316" s="40"/>
      <c r="I316" s="239"/>
      <c r="J316" s="239"/>
      <c r="K316" s="40"/>
      <c r="L316" s="40"/>
      <c r="M316" s="44"/>
      <c r="N316" s="240"/>
      <c r="O316" s="241"/>
      <c r="P316" s="91"/>
      <c r="Q316" s="91"/>
      <c r="R316" s="91"/>
      <c r="S316" s="91"/>
      <c r="T316" s="91"/>
      <c r="U316" s="91"/>
      <c r="V316" s="91"/>
      <c r="W316" s="91"/>
      <c r="X316" s="92"/>
      <c r="Y316" s="38"/>
      <c r="Z316" s="38"/>
      <c r="AA316" s="38"/>
      <c r="AB316" s="38"/>
      <c r="AC316" s="38"/>
      <c r="AD316" s="38"/>
      <c r="AE316" s="38"/>
      <c r="AT316" s="17" t="s">
        <v>152</v>
      </c>
      <c r="AU316" s="17" t="s">
        <v>90</v>
      </c>
    </row>
    <row r="317" s="2" customFormat="1">
      <c r="A317" s="38"/>
      <c r="B317" s="39"/>
      <c r="C317" s="40"/>
      <c r="D317" s="242" t="s">
        <v>153</v>
      </c>
      <c r="E317" s="40"/>
      <c r="F317" s="243" t="s">
        <v>532</v>
      </c>
      <c r="G317" s="40"/>
      <c r="H317" s="40"/>
      <c r="I317" s="239"/>
      <c r="J317" s="239"/>
      <c r="K317" s="40"/>
      <c r="L317" s="40"/>
      <c r="M317" s="44"/>
      <c r="N317" s="240"/>
      <c r="O317" s="241"/>
      <c r="P317" s="91"/>
      <c r="Q317" s="91"/>
      <c r="R317" s="91"/>
      <c r="S317" s="91"/>
      <c r="T317" s="91"/>
      <c r="U317" s="91"/>
      <c r="V317" s="91"/>
      <c r="W317" s="91"/>
      <c r="X317" s="92"/>
      <c r="Y317" s="38"/>
      <c r="Z317" s="38"/>
      <c r="AA317" s="38"/>
      <c r="AB317" s="38"/>
      <c r="AC317" s="38"/>
      <c r="AD317" s="38"/>
      <c r="AE317" s="38"/>
      <c r="AT317" s="17" t="s">
        <v>153</v>
      </c>
      <c r="AU317" s="17" t="s">
        <v>90</v>
      </c>
    </row>
    <row r="318" s="13" customFormat="1">
      <c r="A318" s="13"/>
      <c r="B318" s="249"/>
      <c r="C318" s="250"/>
      <c r="D318" s="237" t="s">
        <v>253</v>
      </c>
      <c r="E318" s="251" t="s">
        <v>1</v>
      </c>
      <c r="F318" s="252" t="s">
        <v>533</v>
      </c>
      <c r="G318" s="250"/>
      <c r="H318" s="253">
        <v>30.510000000000002</v>
      </c>
      <c r="I318" s="254"/>
      <c r="J318" s="254"/>
      <c r="K318" s="250"/>
      <c r="L318" s="250"/>
      <c r="M318" s="255"/>
      <c r="N318" s="256"/>
      <c r="O318" s="257"/>
      <c r="P318" s="257"/>
      <c r="Q318" s="257"/>
      <c r="R318" s="257"/>
      <c r="S318" s="257"/>
      <c r="T318" s="257"/>
      <c r="U318" s="257"/>
      <c r="V318" s="257"/>
      <c r="W318" s="257"/>
      <c r="X318" s="258"/>
      <c r="Y318" s="13"/>
      <c r="Z318" s="13"/>
      <c r="AA318" s="13"/>
      <c r="AB318" s="13"/>
      <c r="AC318" s="13"/>
      <c r="AD318" s="13"/>
      <c r="AE318" s="13"/>
      <c r="AT318" s="259" t="s">
        <v>253</v>
      </c>
      <c r="AU318" s="259" t="s">
        <v>90</v>
      </c>
      <c r="AV318" s="13" t="s">
        <v>90</v>
      </c>
      <c r="AW318" s="13" t="s">
        <v>5</v>
      </c>
      <c r="AX318" s="13" t="s">
        <v>80</v>
      </c>
      <c r="AY318" s="259" t="s">
        <v>143</v>
      </c>
    </row>
    <row r="319" s="13" customFormat="1">
      <c r="A319" s="13"/>
      <c r="B319" s="249"/>
      <c r="C319" s="250"/>
      <c r="D319" s="237" t="s">
        <v>253</v>
      </c>
      <c r="E319" s="251" t="s">
        <v>1</v>
      </c>
      <c r="F319" s="252" t="s">
        <v>534</v>
      </c>
      <c r="G319" s="250"/>
      <c r="H319" s="253">
        <v>6.4800000000000004</v>
      </c>
      <c r="I319" s="254"/>
      <c r="J319" s="254"/>
      <c r="K319" s="250"/>
      <c r="L319" s="250"/>
      <c r="M319" s="255"/>
      <c r="N319" s="256"/>
      <c r="O319" s="257"/>
      <c r="P319" s="257"/>
      <c r="Q319" s="257"/>
      <c r="R319" s="257"/>
      <c r="S319" s="257"/>
      <c r="T319" s="257"/>
      <c r="U319" s="257"/>
      <c r="V319" s="257"/>
      <c r="W319" s="257"/>
      <c r="X319" s="258"/>
      <c r="Y319" s="13"/>
      <c r="Z319" s="13"/>
      <c r="AA319" s="13"/>
      <c r="AB319" s="13"/>
      <c r="AC319" s="13"/>
      <c r="AD319" s="13"/>
      <c r="AE319" s="13"/>
      <c r="AT319" s="259" t="s">
        <v>253</v>
      </c>
      <c r="AU319" s="259" t="s">
        <v>90</v>
      </c>
      <c r="AV319" s="13" t="s">
        <v>90</v>
      </c>
      <c r="AW319" s="13" t="s">
        <v>5</v>
      </c>
      <c r="AX319" s="13" t="s">
        <v>80</v>
      </c>
      <c r="AY319" s="259" t="s">
        <v>143</v>
      </c>
    </row>
    <row r="320" s="13" customFormat="1">
      <c r="A320" s="13"/>
      <c r="B320" s="249"/>
      <c r="C320" s="250"/>
      <c r="D320" s="237" t="s">
        <v>253</v>
      </c>
      <c r="E320" s="251" t="s">
        <v>1</v>
      </c>
      <c r="F320" s="252" t="s">
        <v>535</v>
      </c>
      <c r="G320" s="250"/>
      <c r="H320" s="253">
        <v>2.052</v>
      </c>
      <c r="I320" s="254"/>
      <c r="J320" s="254"/>
      <c r="K320" s="250"/>
      <c r="L320" s="250"/>
      <c r="M320" s="255"/>
      <c r="N320" s="256"/>
      <c r="O320" s="257"/>
      <c r="P320" s="257"/>
      <c r="Q320" s="257"/>
      <c r="R320" s="257"/>
      <c r="S320" s="257"/>
      <c r="T320" s="257"/>
      <c r="U320" s="257"/>
      <c r="V320" s="257"/>
      <c r="W320" s="257"/>
      <c r="X320" s="258"/>
      <c r="Y320" s="13"/>
      <c r="Z320" s="13"/>
      <c r="AA320" s="13"/>
      <c r="AB320" s="13"/>
      <c r="AC320" s="13"/>
      <c r="AD320" s="13"/>
      <c r="AE320" s="13"/>
      <c r="AT320" s="259" t="s">
        <v>253</v>
      </c>
      <c r="AU320" s="259" t="s">
        <v>90</v>
      </c>
      <c r="AV320" s="13" t="s">
        <v>90</v>
      </c>
      <c r="AW320" s="13" t="s">
        <v>5</v>
      </c>
      <c r="AX320" s="13" t="s">
        <v>80</v>
      </c>
      <c r="AY320" s="259" t="s">
        <v>143</v>
      </c>
    </row>
    <row r="321" s="13" customFormat="1">
      <c r="A321" s="13"/>
      <c r="B321" s="249"/>
      <c r="C321" s="250"/>
      <c r="D321" s="237" t="s">
        <v>253</v>
      </c>
      <c r="E321" s="251" t="s">
        <v>1</v>
      </c>
      <c r="F321" s="252" t="s">
        <v>536</v>
      </c>
      <c r="G321" s="250"/>
      <c r="H321" s="253">
        <v>27.27</v>
      </c>
      <c r="I321" s="254"/>
      <c r="J321" s="254"/>
      <c r="K321" s="250"/>
      <c r="L321" s="250"/>
      <c r="M321" s="255"/>
      <c r="N321" s="256"/>
      <c r="O321" s="257"/>
      <c r="P321" s="257"/>
      <c r="Q321" s="257"/>
      <c r="R321" s="257"/>
      <c r="S321" s="257"/>
      <c r="T321" s="257"/>
      <c r="U321" s="257"/>
      <c r="V321" s="257"/>
      <c r="W321" s="257"/>
      <c r="X321" s="258"/>
      <c r="Y321" s="13"/>
      <c r="Z321" s="13"/>
      <c r="AA321" s="13"/>
      <c r="AB321" s="13"/>
      <c r="AC321" s="13"/>
      <c r="AD321" s="13"/>
      <c r="AE321" s="13"/>
      <c r="AT321" s="259" t="s">
        <v>253</v>
      </c>
      <c r="AU321" s="259" t="s">
        <v>90</v>
      </c>
      <c r="AV321" s="13" t="s">
        <v>90</v>
      </c>
      <c r="AW321" s="13" t="s">
        <v>5</v>
      </c>
      <c r="AX321" s="13" t="s">
        <v>80</v>
      </c>
      <c r="AY321" s="259" t="s">
        <v>143</v>
      </c>
    </row>
    <row r="322" s="13" customFormat="1">
      <c r="A322" s="13"/>
      <c r="B322" s="249"/>
      <c r="C322" s="250"/>
      <c r="D322" s="237" t="s">
        <v>253</v>
      </c>
      <c r="E322" s="251" t="s">
        <v>1</v>
      </c>
      <c r="F322" s="252" t="s">
        <v>537</v>
      </c>
      <c r="G322" s="250"/>
      <c r="H322" s="253">
        <v>58.212000000000003</v>
      </c>
      <c r="I322" s="254"/>
      <c r="J322" s="254"/>
      <c r="K322" s="250"/>
      <c r="L322" s="250"/>
      <c r="M322" s="255"/>
      <c r="N322" s="256"/>
      <c r="O322" s="257"/>
      <c r="P322" s="257"/>
      <c r="Q322" s="257"/>
      <c r="R322" s="257"/>
      <c r="S322" s="257"/>
      <c r="T322" s="257"/>
      <c r="U322" s="257"/>
      <c r="V322" s="257"/>
      <c r="W322" s="257"/>
      <c r="X322" s="258"/>
      <c r="Y322" s="13"/>
      <c r="Z322" s="13"/>
      <c r="AA322" s="13"/>
      <c r="AB322" s="13"/>
      <c r="AC322" s="13"/>
      <c r="AD322" s="13"/>
      <c r="AE322" s="13"/>
      <c r="AT322" s="259" t="s">
        <v>253</v>
      </c>
      <c r="AU322" s="259" t="s">
        <v>90</v>
      </c>
      <c r="AV322" s="13" t="s">
        <v>90</v>
      </c>
      <c r="AW322" s="13" t="s">
        <v>5</v>
      </c>
      <c r="AX322" s="13" t="s">
        <v>80</v>
      </c>
      <c r="AY322" s="259" t="s">
        <v>143</v>
      </c>
    </row>
    <row r="323" s="13" customFormat="1">
      <c r="A323" s="13"/>
      <c r="B323" s="249"/>
      <c r="C323" s="250"/>
      <c r="D323" s="237" t="s">
        <v>253</v>
      </c>
      <c r="E323" s="251" t="s">
        <v>1</v>
      </c>
      <c r="F323" s="252" t="s">
        <v>538</v>
      </c>
      <c r="G323" s="250"/>
      <c r="H323" s="253">
        <v>322.245</v>
      </c>
      <c r="I323" s="254"/>
      <c r="J323" s="254"/>
      <c r="K323" s="250"/>
      <c r="L323" s="250"/>
      <c r="M323" s="255"/>
      <c r="N323" s="256"/>
      <c r="O323" s="257"/>
      <c r="P323" s="257"/>
      <c r="Q323" s="257"/>
      <c r="R323" s="257"/>
      <c r="S323" s="257"/>
      <c r="T323" s="257"/>
      <c r="U323" s="257"/>
      <c r="V323" s="257"/>
      <c r="W323" s="257"/>
      <c r="X323" s="258"/>
      <c r="Y323" s="13"/>
      <c r="Z323" s="13"/>
      <c r="AA323" s="13"/>
      <c r="AB323" s="13"/>
      <c r="AC323" s="13"/>
      <c r="AD323" s="13"/>
      <c r="AE323" s="13"/>
      <c r="AT323" s="259" t="s">
        <v>253</v>
      </c>
      <c r="AU323" s="259" t="s">
        <v>90</v>
      </c>
      <c r="AV323" s="13" t="s">
        <v>90</v>
      </c>
      <c r="AW323" s="13" t="s">
        <v>5</v>
      </c>
      <c r="AX323" s="13" t="s">
        <v>80</v>
      </c>
      <c r="AY323" s="259" t="s">
        <v>143</v>
      </c>
    </row>
    <row r="324" s="13" customFormat="1">
      <c r="A324" s="13"/>
      <c r="B324" s="249"/>
      <c r="C324" s="250"/>
      <c r="D324" s="237" t="s">
        <v>253</v>
      </c>
      <c r="E324" s="251" t="s">
        <v>1</v>
      </c>
      <c r="F324" s="252" t="s">
        <v>539</v>
      </c>
      <c r="G324" s="250"/>
      <c r="H324" s="253">
        <v>589.67999999999995</v>
      </c>
      <c r="I324" s="254"/>
      <c r="J324" s="254"/>
      <c r="K324" s="250"/>
      <c r="L324" s="250"/>
      <c r="M324" s="255"/>
      <c r="N324" s="256"/>
      <c r="O324" s="257"/>
      <c r="P324" s="257"/>
      <c r="Q324" s="257"/>
      <c r="R324" s="257"/>
      <c r="S324" s="257"/>
      <c r="T324" s="257"/>
      <c r="U324" s="257"/>
      <c r="V324" s="257"/>
      <c r="W324" s="257"/>
      <c r="X324" s="258"/>
      <c r="Y324" s="13"/>
      <c r="Z324" s="13"/>
      <c r="AA324" s="13"/>
      <c r="AB324" s="13"/>
      <c r="AC324" s="13"/>
      <c r="AD324" s="13"/>
      <c r="AE324" s="13"/>
      <c r="AT324" s="259" t="s">
        <v>253</v>
      </c>
      <c r="AU324" s="259" t="s">
        <v>90</v>
      </c>
      <c r="AV324" s="13" t="s">
        <v>90</v>
      </c>
      <c r="AW324" s="13" t="s">
        <v>5</v>
      </c>
      <c r="AX324" s="13" t="s">
        <v>80</v>
      </c>
      <c r="AY324" s="259" t="s">
        <v>143</v>
      </c>
    </row>
    <row r="325" s="15" customFormat="1">
      <c r="A325" s="15"/>
      <c r="B325" s="271"/>
      <c r="C325" s="272"/>
      <c r="D325" s="237" t="s">
        <v>253</v>
      </c>
      <c r="E325" s="273" t="s">
        <v>1</v>
      </c>
      <c r="F325" s="274" t="s">
        <v>540</v>
      </c>
      <c r="G325" s="272"/>
      <c r="H325" s="273" t="s">
        <v>1</v>
      </c>
      <c r="I325" s="275"/>
      <c r="J325" s="275"/>
      <c r="K325" s="272"/>
      <c r="L325" s="272"/>
      <c r="M325" s="276"/>
      <c r="N325" s="277"/>
      <c r="O325" s="278"/>
      <c r="P325" s="278"/>
      <c r="Q325" s="278"/>
      <c r="R325" s="278"/>
      <c r="S325" s="278"/>
      <c r="T325" s="278"/>
      <c r="U325" s="278"/>
      <c r="V325" s="278"/>
      <c r="W325" s="278"/>
      <c r="X325" s="279"/>
      <c r="Y325" s="15"/>
      <c r="Z325" s="15"/>
      <c r="AA325" s="15"/>
      <c r="AB325" s="15"/>
      <c r="AC325" s="15"/>
      <c r="AD325" s="15"/>
      <c r="AE325" s="15"/>
      <c r="AT325" s="280" t="s">
        <v>253</v>
      </c>
      <c r="AU325" s="280" t="s">
        <v>90</v>
      </c>
      <c r="AV325" s="15" t="s">
        <v>88</v>
      </c>
      <c r="AW325" s="15" t="s">
        <v>5</v>
      </c>
      <c r="AX325" s="15" t="s">
        <v>80</v>
      </c>
      <c r="AY325" s="280" t="s">
        <v>143</v>
      </c>
    </row>
    <row r="326" s="15" customFormat="1">
      <c r="A326" s="15"/>
      <c r="B326" s="271"/>
      <c r="C326" s="272"/>
      <c r="D326" s="237" t="s">
        <v>253</v>
      </c>
      <c r="E326" s="273" t="s">
        <v>1</v>
      </c>
      <c r="F326" s="274" t="s">
        <v>541</v>
      </c>
      <c r="G326" s="272"/>
      <c r="H326" s="273" t="s">
        <v>1</v>
      </c>
      <c r="I326" s="275"/>
      <c r="J326" s="275"/>
      <c r="K326" s="272"/>
      <c r="L326" s="272"/>
      <c r="M326" s="276"/>
      <c r="N326" s="277"/>
      <c r="O326" s="278"/>
      <c r="P326" s="278"/>
      <c r="Q326" s="278"/>
      <c r="R326" s="278"/>
      <c r="S326" s="278"/>
      <c r="T326" s="278"/>
      <c r="U326" s="278"/>
      <c r="V326" s="278"/>
      <c r="W326" s="278"/>
      <c r="X326" s="279"/>
      <c r="Y326" s="15"/>
      <c r="Z326" s="15"/>
      <c r="AA326" s="15"/>
      <c r="AB326" s="15"/>
      <c r="AC326" s="15"/>
      <c r="AD326" s="15"/>
      <c r="AE326" s="15"/>
      <c r="AT326" s="280" t="s">
        <v>253</v>
      </c>
      <c r="AU326" s="280" t="s">
        <v>90</v>
      </c>
      <c r="AV326" s="15" t="s">
        <v>88</v>
      </c>
      <c r="AW326" s="15" t="s">
        <v>5</v>
      </c>
      <c r="AX326" s="15" t="s">
        <v>80</v>
      </c>
      <c r="AY326" s="280" t="s">
        <v>143</v>
      </c>
    </row>
    <row r="327" s="14" customFormat="1">
      <c r="A327" s="14"/>
      <c r="B327" s="260"/>
      <c r="C327" s="261"/>
      <c r="D327" s="237" t="s">
        <v>253</v>
      </c>
      <c r="E327" s="262" t="s">
        <v>1</v>
      </c>
      <c r="F327" s="263" t="s">
        <v>262</v>
      </c>
      <c r="G327" s="261"/>
      <c r="H327" s="264">
        <v>1036.4490000000001</v>
      </c>
      <c r="I327" s="265"/>
      <c r="J327" s="265"/>
      <c r="K327" s="261"/>
      <c r="L327" s="261"/>
      <c r="M327" s="266"/>
      <c r="N327" s="267"/>
      <c r="O327" s="268"/>
      <c r="P327" s="268"/>
      <c r="Q327" s="268"/>
      <c r="R327" s="268"/>
      <c r="S327" s="268"/>
      <c r="T327" s="268"/>
      <c r="U327" s="268"/>
      <c r="V327" s="268"/>
      <c r="W327" s="268"/>
      <c r="X327" s="269"/>
      <c r="Y327" s="14"/>
      <c r="Z327" s="14"/>
      <c r="AA327" s="14"/>
      <c r="AB327" s="14"/>
      <c r="AC327" s="14"/>
      <c r="AD327" s="14"/>
      <c r="AE327" s="14"/>
      <c r="AT327" s="270" t="s">
        <v>253</v>
      </c>
      <c r="AU327" s="270" t="s">
        <v>90</v>
      </c>
      <c r="AV327" s="14" t="s">
        <v>167</v>
      </c>
      <c r="AW327" s="14" t="s">
        <v>5</v>
      </c>
      <c r="AX327" s="14" t="s">
        <v>88</v>
      </c>
      <c r="AY327" s="270" t="s">
        <v>143</v>
      </c>
    </row>
    <row r="328" s="12" customFormat="1" ht="25.92" customHeight="1">
      <c r="A328" s="12"/>
      <c r="B328" s="205"/>
      <c r="C328" s="206"/>
      <c r="D328" s="207" t="s">
        <v>79</v>
      </c>
      <c r="E328" s="208" t="s">
        <v>542</v>
      </c>
      <c r="F328" s="208" t="s">
        <v>543</v>
      </c>
      <c r="G328" s="206"/>
      <c r="H328" s="206"/>
      <c r="I328" s="209"/>
      <c r="J328" s="209"/>
      <c r="K328" s="210">
        <f>BK328</f>
        <v>0</v>
      </c>
      <c r="L328" s="206"/>
      <c r="M328" s="211"/>
      <c r="N328" s="212"/>
      <c r="O328" s="213"/>
      <c r="P328" s="213"/>
      <c r="Q328" s="214">
        <f>Q329</f>
        <v>0</v>
      </c>
      <c r="R328" s="214">
        <f>R329</f>
        <v>0</v>
      </c>
      <c r="S328" s="213"/>
      <c r="T328" s="215">
        <f>T329</f>
        <v>0</v>
      </c>
      <c r="U328" s="213"/>
      <c r="V328" s="215">
        <f>V329</f>
        <v>0</v>
      </c>
      <c r="W328" s="213"/>
      <c r="X328" s="216">
        <f>X329</f>
        <v>1.3400000000000001</v>
      </c>
      <c r="Y328" s="12"/>
      <c r="Z328" s="12"/>
      <c r="AA328" s="12"/>
      <c r="AB328" s="12"/>
      <c r="AC328" s="12"/>
      <c r="AD328" s="12"/>
      <c r="AE328" s="12"/>
      <c r="AR328" s="217" t="s">
        <v>90</v>
      </c>
      <c r="AT328" s="218" t="s">
        <v>79</v>
      </c>
      <c r="AU328" s="218" t="s">
        <v>80</v>
      </c>
      <c r="AY328" s="217" t="s">
        <v>143</v>
      </c>
      <c r="BK328" s="219">
        <f>BK329</f>
        <v>0</v>
      </c>
    </row>
    <row r="329" s="12" customFormat="1" ht="22.8" customHeight="1">
      <c r="A329" s="12"/>
      <c r="B329" s="205"/>
      <c r="C329" s="206"/>
      <c r="D329" s="207" t="s">
        <v>79</v>
      </c>
      <c r="E329" s="220" t="s">
        <v>544</v>
      </c>
      <c r="F329" s="220" t="s">
        <v>545</v>
      </c>
      <c r="G329" s="206"/>
      <c r="H329" s="206"/>
      <c r="I329" s="209"/>
      <c r="J329" s="209"/>
      <c r="K329" s="221">
        <f>BK329</f>
        <v>0</v>
      </c>
      <c r="L329" s="206"/>
      <c r="M329" s="211"/>
      <c r="N329" s="212"/>
      <c r="O329" s="213"/>
      <c r="P329" s="213"/>
      <c r="Q329" s="214">
        <f>SUM(Q330:Q337)</f>
        <v>0</v>
      </c>
      <c r="R329" s="214">
        <f>SUM(R330:R337)</f>
        <v>0</v>
      </c>
      <c r="S329" s="213"/>
      <c r="T329" s="215">
        <f>SUM(T330:T337)</f>
        <v>0</v>
      </c>
      <c r="U329" s="213"/>
      <c r="V329" s="215">
        <f>SUM(V330:V337)</f>
        <v>0</v>
      </c>
      <c r="W329" s="213"/>
      <c r="X329" s="216">
        <f>SUM(X330:X337)</f>
        <v>1.3400000000000001</v>
      </c>
      <c r="Y329" s="12"/>
      <c r="Z329" s="12"/>
      <c r="AA329" s="12"/>
      <c r="AB329" s="12"/>
      <c r="AC329" s="12"/>
      <c r="AD329" s="12"/>
      <c r="AE329" s="12"/>
      <c r="AR329" s="217" t="s">
        <v>90</v>
      </c>
      <c r="AT329" s="218" t="s">
        <v>79</v>
      </c>
      <c r="AU329" s="218" t="s">
        <v>88</v>
      </c>
      <c r="AY329" s="217" t="s">
        <v>143</v>
      </c>
      <c r="BK329" s="219">
        <f>SUM(BK330:BK337)</f>
        <v>0</v>
      </c>
    </row>
    <row r="330" s="2" customFormat="1" ht="16.5" customHeight="1">
      <c r="A330" s="38"/>
      <c r="B330" s="39"/>
      <c r="C330" s="222" t="s">
        <v>546</v>
      </c>
      <c r="D330" s="222" t="s">
        <v>146</v>
      </c>
      <c r="E330" s="223" t="s">
        <v>547</v>
      </c>
      <c r="F330" s="224" t="s">
        <v>548</v>
      </c>
      <c r="G330" s="225" t="s">
        <v>249</v>
      </c>
      <c r="H330" s="226">
        <v>335</v>
      </c>
      <c r="I330" s="227"/>
      <c r="J330" s="227"/>
      <c r="K330" s="228">
        <f>ROUND(P330*H330,2)</f>
        <v>0</v>
      </c>
      <c r="L330" s="229"/>
      <c r="M330" s="44"/>
      <c r="N330" s="230" t="s">
        <v>1</v>
      </c>
      <c r="O330" s="231" t="s">
        <v>43</v>
      </c>
      <c r="P330" s="232">
        <f>I330+J330</f>
        <v>0</v>
      </c>
      <c r="Q330" s="232">
        <f>ROUND(I330*H330,2)</f>
        <v>0</v>
      </c>
      <c r="R330" s="232">
        <f>ROUND(J330*H330,2)</f>
        <v>0</v>
      </c>
      <c r="S330" s="91"/>
      <c r="T330" s="233">
        <f>S330*H330</f>
        <v>0</v>
      </c>
      <c r="U330" s="233">
        <v>0</v>
      </c>
      <c r="V330" s="233">
        <f>U330*H330</f>
        <v>0</v>
      </c>
      <c r="W330" s="233">
        <v>0.0040000000000000001</v>
      </c>
      <c r="X330" s="234">
        <f>W330*H330</f>
        <v>1.3400000000000001</v>
      </c>
      <c r="Y330" s="38"/>
      <c r="Z330" s="38"/>
      <c r="AA330" s="38"/>
      <c r="AB330" s="38"/>
      <c r="AC330" s="38"/>
      <c r="AD330" s="38"/>
      <c r="AE330" s="38"/>
      <c r="AR330" s="235" t="s">
        <v>348</v>
      </c>
      <c r="AT330" s="235" t="s">
        <v>146</v>
      </c>
      <c r="AU330" s="235" t="s">
        <v>90</v>
      </c>
      <c r="AY330" s="17" t="s">
        <v>143</v>
      </c>
      <c r="BE330" s="236">
        <f>IF(O330="základní",K330,0)</f>
        <v>0</v>
      </c>
      <c r="BF330" s="236">
        <f>IF(O330="snížená",K330,0)</f>
        <v>0</v>
      </c>
      <c r="BG330" s="236">
        <f>IF(O330="zákl. přenesená",K330,0)</f>
        <v>0</v>
      </c>
      <c r="BH330" s="236">
        <f>IF(O330="sníž. přenesená",K330,0)</f>
        <v>0</v>
      </c>
      <c r="BI330" s="236">
        <f>IF(O330="nulová",K330,0)</f>
        <v>0</v>
      </c>
      <c r="BJ330" s="17" t="s">
        <v>88</v>
      </c>
      <c r="BK330" s="236">
        <f>ROUND(P330*H330,2)</f>
        <v>0</v>
      </c>
      <c r="BL330" s="17" t="s">
        <v>348</v>
      </c>
      <c r="BM330" s="235" t="s">
        <v>549</v>
      </c>
    </row>
    <row r="331" s="2" customFormat="1">
      <c r="A331" s="38"/>
      <c r="B331" s="39"/>
      <c r="C331" s="40"/>
      <c r="D331" s="237" t="s">
        <v>152</v>
      </c>
      <c r="E331" s="40"/>
      <c r="F331" s="238" t="s">
        <v>550</v>
      </c>
      <c r="G331" s="40"/>
      <c r="H331" s="40"/>
      <c r="I331" s="239"/>
      <c r="J331" s="239"/>
      <c r="K331" s="40"/>
      <c r="L331" s="40"/>
      <c r="M331" s="44"/>
      <c r="N331" s="240"/>
      <c r="O331" s="241"/>
      <c r="P331" s="91"/>
      <c r="Q331" s="91"/>
      <c r="R331" s="91"/>
      <c r="S331" s="91"/>
      <c r="T331" s="91"/>
      <c r="U331" s="91"/>
      <c r="V331" s="91"/>
      <c r="W331" s="91"/>
      <c r="X331" s="92"/>
      <c r="Y331" s="38"/>
      <c r="Z331" s="38"/>
      <c r="AA331" s="38"/>
      <c r="AB331" s="38"/>
      <c r="AC331" s="38"/>
      <c r="AD331" s="38"/>
      <c r="AE331" s="38"/>
      <c r="AT331" s="17" t="s">
        <v>152</v>
      </c>
      <c r="AU331" s="17" t="s">
        <v>90</v>
      </c>
    </row>
    <row r="332" s="2" customFormat="1">
      <c r="A332" s="38"/>
      <c r="B332" s="39"/>
      <c r="C332" s="40"/>
      <c r="D332" s="242" t="s">
        <v>153</v>
      </c>
      <c r="E332" s="40"/>
      <c r="F332" s="243" t="s">
        <v>551</v>
      </c>
      <c r="G332" s="40"/>
      <c r="H332" s="40"/>
      <c r="I332" s="239"/>
      <c r="J332" s="239"/>
      <c r="K332" s="40"/>
      <c r="L332" s="40"/>
      <c r="M332" s="44"/>
      <c r="N332" s="240"/>
      <c r="O332" s="241"/>
      <c r="P332" s="91"/>
      <c r="Q332" s="91"/>
      <c r="R332" s="91"/>
      <c r="S332" s="91"/>
      <c r="T332" s="91"/>
      <c r="U332" s="91"/>
      <c r="V332" s="91"/>
      <c r="W332" s="91"/>
      <c r="X332" s="92"/>
      <c r="Y332" s="38"/>
      <c r="Z332" s="38"/>
      <c r="AA332" s="38"/>
      <c r="AB332" s="38"/>
      <c r="AC332" s="38"/>
      <c r="AD332" s="38"/>
      <c r="AE332" s="38"/>
      <c r="AT332" s="17" t="s">
        <v>153</v>
      </c>
      <c r="AU332" s="17" t="s">
        <v>90</v>
      </c>
    </row>
    <row r="333" s="13" customFormat="1">
      <c r="A333" s="13"/>
      <c r="B333" s="249"/>
      <c r="C333" s="250"/>
      <c r="D333" s="237" t="s">
        <v>253</v>
      </c>
      <c r="E333" s="251" t="s">
        <v>1</v>
      </c>
      <c r="F333" s="252" t="s">
        <v>552</v>
      </c>
      <c r="G333" s="250"/>
      <c r="H333" s="253">
        <v>335</v>
      </c>
      <c r="I333" s="254"/>
      <c r="J333" s="254"/>
      <c r="K333" s="250"/>
      <c r="L333" s="250"/>
      <c r="M333" s="255"/>
      <c r="N333" s="256"/>
      <c r="O333" s="257"/>
      <c r="P333" s="257"/>
      <c r="Q333" s="257"/>
      <c r="R333" s="257"/>
      <c r="S333" s="257"/>
      <c r="T333" s="257"/>
      <c r="U333" s="257"/>
      <c r="V333" s="257"/>
      <c r="W333" s="257"/>
      <c r="X333" s="258"/>
      <c r="Y333" s="13"/>
      <c r="Z333" s="13"/>
      <c r="AA333" s="13"/>
      <c r="AB333" s="13"/>
      <c r="AC333" s="13"/>
      <c r="AD333" s="13"/>
      <c r="AE333" s="13"/>
      <c r="AT333" s="259" t="s">
        <v>253</v>
      </c>
      <c r="AU333" s="259" t="s">
        <v>90</v>
      </c>
      <c r="AV333" s="13" t="s">
        <v>90</v>
      </c>
      <c r="AW333" s="13" t="s">
        <v>5</v>
      </c>
      <c r="AX333" s="13" t="s">
        <v>88</v>
      </c>
      <c r="AY333" s="259" t="s">
        <v>143</v>
      </c>
    </row>
    <row r="334" s="2" customFormat="1" ht="24.15" customHeight="1">
      <c r="A334" s="38"/>
      <c r="B334" s="39"/>
      <c r="C334" s="222" t="s">
        <v>553</v>
      </c>
      <c r="D334" s="222" t="s">
        <v>146</v>
      </c>
      <c r="E334" s="223" t="s">
        <v>554</v>
      </c>
      <c r="F334" s="224" t="s">
        <v>555</v>
      </c>
      <c r="G334" s="225" t="s">
        <v>473</v>
      </c>
      <c r="H334" s="226">
        <v>2.0099999999999998</v>
      </c>
      <c r="I334" s="227"/>
      <c r="J334" s="227"/>
      <c r="K334" s="228">
        <f>ROUND(P334*H334,2)</f>
        <v>0</v>
      </c>
      <c r="L334" s="229"/>
      <c r="M334" s="44"/>
      <c r="N334" s="230" t="s">
        <v>1</v>
      </c>
      <c r="O334" s="231" t="s">
        <v>43</v>
      </c>
      <c r="P334" s="232">
        <f>I334+J334</f>
        <v>0</v>
      </c>
      <c r="Q334" s="232">
        <f>ROUND(I334*H334,2)</f>
        <v>0</v>
      </c>
      <c r="R334" s="232">
        <f>ROUND(J334*H334,2)</f>
        <v>0</v>
      </c>
      <c r="S334" s="91"/>
      <c r="T334" s="233">
        <f>S334*H334</f>
        <v>0</v>
      </c>
      <c r="U334" s="233">
        <v>0</v>
      </c>
      <c r="V334" s="233">
        <f>U334*H334</f>
        <v>0</v>
      </c>
      <c r="W334" s="233">
        <v>0</v>
      </c>
      <c r="X334" s="234">
        <f>W334*H334</f>
        <v>0</v>
      </c>
      <c r="Y334" s="38"/>
      <c r="Z334" s="38"/>
      <c r="AA334" s="38"/>
      <c r="AB334" s="38"/>
      <c r="AC334" s="38"/>
      <c r="AD334" s="38"/>
      <c r="AE334" s="38"/>
      <c r="AR334" s="235" t="s">
        <v>348</v>
      </c>
      <c r="AT334" s="235" t="s">
        <v>146</v>
      </c>
      <c r="AU334" s="235" t="s">
        <v>90</v>
      </c>
      <c r="AY334" s="17" t="s">
        <v>143</v>
      </c>
      <c r="BE334" s="236">
        <f>IF(O334="základní",K334,0)</f>
        <v>0</v>
      </c>
      <c r="BF334" s="236">
        <f>IF(O334="snížená",K334,0)</f>
        <v>0</v>
      </c>
      <c r="BG334" s="236">
        <f>IF(O334="zákl. přenesená",K334,0)</f>
        <v>0</v>
      </c>
      <c r="BH334" s="236">
        <f>IF(O334="sníž. přenesená",K334,0)</f>
        <v>0</v>
      </c>
      <c r="BI334" s="236">
        <f>IF(O334="nulová",K334,0)</f>
        <v>0</v>
      </c>
      <c r="BJ334" s="17" t="s">
        <v>88</v>
      </c>
      <c r="BK334" s="236">
        <f>ROUND(P334*H334,2)</f>
        <v>0</v>
      </c>
      <c r="BL334" s="17" t="s">
        <v>348</v>
      </c>
      <c r="BM334" s="235" t="s">
        <v>556</v>
      </c>
    </row>
    <row r="335" s="2" customFormat="1">
      <c r="A335" s="38"/>
      <c r="B335" s="39"/>
      <c r="C335" s="40"/>
      <c r="D335" s="237" t="s">
        <v>152</v>
      </c>
      <c r="E335" s="40"/>
      <c r="F335" s="238" t="s">
        <v>557</v>
      </c>
      <c r="G335" s="40"/>
      <c r="H335" s="40"/>
      <c r="I335" s="239"/>
      <c r="J335" s="239"/>
      <c r="K335" s="40"/>
      <c r="L335" s="40"/>
      <c r="M335" s="44"/>
      <c r="N335" s="240"/>
      <c r="O335" s="241"/>
      <c r="P335" s="91"/>
      <c r="Q335" s="91"/>
      <c r="R335" s="91"/>
      <c r="S335" s="91"/>
      <c r="T335" s="91"/>
      <c r="U335" s="91"/>
      <c r="V335" s="91"/>
      <c r="W335" s="91"/>
      <c r="X335" s="92"/>
      <c r="Y335" s="38"/>
      <c r="Z335" s="38"/>
      <c r="AA335" s="38"/>
      <c r="AB335" s="38"/>
      <c r="AC335" s="38"/>
      <c r="AD335" s="38"/>
      <c r="AE335" s="38"/>
      <c r="AT335" s="17" t="s">
        <v>152</v>
      </c>
      <c r="AU335" s="17" t="s">
        <v>90</v>
      </c>
    </row>
    <row r="336" s="2" customFormat="1">
      <c r="A336" s="38"/>
      <c r="B336" s="39"/>
      <c r="C336" s="40"/>
      <c r="D336" s="242" t="s">
        <v>153</v>
      </c>
      <c r="E336" s="40"/>
      <c r="F336" s="243" t="s">
        <v>558</v>
      </c>
      <c r="G336" s="40"/>
      <c r="H336" s="40"/>
      <c r="I336" s="239"/>
      <c r="J336" s="239"/>
      <c r="K336" s="40"/>
      <c r="L336" s="40"/>
      <c r="M336" s="44"/>
      <c r="N336" s="240"/>
      <c r="O336" s="241"/>
      <c r="P336" s="91"/>
      <c r="Q336" s="91"/>
      <c r="R336" s="91"/>
      <c r="S336" s="91"/>
      <c r="T336" s="91"/>
      <c r="U336" s="91"/>
      <c r="V336" s="91"/>
      <c r="W336" s="91"/>
      <c r="X336" s="92"/>
      <c r="Y336" s="38"/>
      <c r="Z336" s="38"/>
      <c r="AA336" s="38"/>
      <c r="AB336" s="38"/>
      <c r="AC336" s="38"/>
      <c r="AD336" s="38"/>
      <c r="AE336" s="38"/>
      <c r="AT336" s="17" t="s">
        <v>153</v>
      </c>
      <c r="AU336" s="17" t="s">
        <v>90</v>
      </c>
    </row>
    <row r="337" s="13" customFormat="1">
      <c r="A337" s="13"/>
      <c r="B337" s="249"/>
      <c r="C337" s="250"/>
      <c r="D337" s="237" t="s">
        <v>253</v>
      </c>
      <c r="E337" s="251" t="s">
        <v>1</v>
      </c>
      <c r="F337" s="252" t="s">
        <v>559</v>
      </c>
      <c r="G337" s="250"/>
      <c r="H337" s="253">
        <v>2.0099999999999998</v>
      </c>
      <c r="I337" s="254"/>
      <c r="J337" s="254"/>
      <c r="K337" s="250"/>
      <c r="L337" s="250"/>
      <c r="M337" s="255"/>
      <c r="N337" s="281"/>
      <c r="O337" s="282"/>
      <c r="P337" s="282"/>
      <c r="Q337" s="282"/>
      <c r="R337" s="282"/>
      <c r="S337" s="282"/>
      <c r="T337" s="282"/>
      <c r="U337" s="282"/>
      <c r="V337" s="282"/>
      <c r="W337" s="282"/>
      <c r="X337" s="283"/>
      <c r="Y337" s="13"/>
      <c r="Z337" s="13"/>
      <c r="AA337" s="13"/>
      <c r="AB337" s="13"/>
      <c r="AC337" s="13"/>
      <c r="AD337" s="13"/>
      <c r="AE337" s="13"/>
      <c r="AT337" s="259" t="s">
        <v>253</v>
      </c>
      <c r="AU337" s="259" t="s">
        <v>90</v>
      </c>
      <c r="AV337" s="13" t="s">
        <v>90</v>
      </c>
      <c r="AW337" s="13" t="s">
        <v>5</v>
      </c>
      <c r="AX337" s="13" t="s">
        <v>88</v>
      </c>
      <c r="AY337" s="259" t="s">
        <v>143</v>
      </c>
    </row>
    <row r="338" s="2" customFormat="1" ht="6.96" customHeight="1">
      <c r="A338" s="38"/>
      <c r="B338" s="66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44"/>
      <c r="N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</row>
  </sheetData>
  <sheetProtection sheet="1" autoFilter="0" formatColumns="0" formatRows="0" objects="1" scenarios="1" spinCount="100000" saltValue="q0W68jLZBXYSoNdkn/TIzX5aVzqIBbIDFvR0fBidE6fhaDB8S7aYyiG9HEjXkMm6x/LdxwqfyAj5mSKKM8mXVA==" hashValue="Y7iTwciB60ue5uPJJVFFGUYZ+kdiZGKZSPtLN7Px/x0exHdSe8K+3Pxy+wqvkwSzutS5n5HjdWM7wapn/bKGqA==" algorithmName="SHA-512" password="CC35"/>
  <autoFilter ref="C123:L33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M2:Z2"/>
  </mergeCells>
  <hyperlinks>
    <hyperlink ref="F129" r:id="rId1" display="https://podminky.urs.cz/item/CS_URS_2023_01/113106023"/>
    <hyperlink ref="F133" r:id="rId2" display="https://podminky.urs.cz/item/CS_URS_2023_01/113107022"/>
    <hyperlink ref="F139" r:id="rId3" display="https://podminky.urs.cz/item/CS_URS_2023_01/113107024"/>
    <hyperlink ref="F143" r:id="rId4" display="https://podminky.urs.cz/item/CS_URS_2023_01/113107141"/>
    <hyperlink ref="F149" r:id="rId5" display="https://podminky.urs.cz/item/CS_URS_2023_01/113107142"/>
    <hyperlink ref="F155" r:id="rId6" display="https://podminky.urs.cz/item/CS_URS_2023_01/113107321"/>
    <hyperlink ref="F159" r:id="rId7" display="https://podminky.urs.cz/item/CS_URS_2023_01/113107323"/>
    <hyperlink ref="F163" r:id="rId8" display="https://podminky.urs.cz/item/CS_URS_2023_01/113154122"/>
    <hyperlink ref="F167" r:id="rId9" display="https://podminky.urs.cz/item/CS_URS_2023_01/113154124"/>
    <hyperlink ref="F176" r:id="rId10" display="https://podminky.urs.cz/item/CS_URS_2023_01/113202111"/>
    <hyperlink ref="F180" r:id="rId11" display="https://podminky.urs.cz/item/CS_URS_2023_01/113203111"/>
    <hyperlink ref="F184" r:id="rId12" display="https://podminky.urs.cz/item/CS_URS_2023_01/114203103"/>
    <hyperlink ref="F188" r:id="rId13" display="https://podminky.urs.cz/item/CS_URS_2023_01/115001106"/>
    <hyperlink ref="F193" r:id="rId14" display="https://podminky.urs.cz/item/CS_URS_2023_01/129253101"/>
    <hyperlink ref="F197" r:id="rId15" display="https://podminky.urs.cz/item/CS_URS_2023_01/131151104"/>
    <hyperlink ref="F201" r:id="rId16" display="https://podminky.urs.cz/item/CS_URS_2023_01/131251105"/>
    <hyperlink ref="F209" r:id="rId17" display="https://podminky.urs.cz/item/CS_URS_2023_01/171153101"/>
    <hyperlink ref="F214" r:id="rId18" display="https://podminky.urs.cz/item/CS_URS_2023_01/342241162"/>
    <hyperlink ref="F225" r:id="rId19" display="https://podminky.urs.cz/item/CS_URS_2023_01/899101211"/>
    <hyperlink ref="F230" r:id="rId20" display="https://podminky.urs.cz/item/CS_URS_2023_01/961041211"/>
    <hyperlink ref="F234" r:id="rId21" display="https://podminky.urs.cz/item/CS_URS_2023_01/961051111"/>
    <hyperlink ref="F239" r:id="rId22" display="https://podminky.urs.cz/item/CS_URS_2023_01/962051111"/>
    <hyperlink ref="F248" r:id="rId23" display="https://podminky.urs.cz/item/CS_URS_2023_01/963051111"/>
    <hyperlink ref="F254" r:id="rId24" display="https://podminky.urs.cz/item/CS_URS_2023_01/966008212"/>
    <hyperlink ref="F258" r:id="rId25" display="https://podminky.urs.cz/item/CS_URS_2023_01/966075212"/>
    <hyperlink ref="F266" r:id="rId26" display="https://podminky.urs.cz/item/CS_URS_2023_01/967043111"/>
    <hyperlink ref="F270" r:id="rId27" display="https://podminky.urs.cz/item/CS_URS_2023_01/981011716"/>
    <hyperlink ref="F275" r:id="rId28" display="https://podminky.urs.cz/item/CS_URS_2023_01/976092311"/>
    <hyperlink ref="F280" r:id="rId29" display="https://podminky.urs.cz/item/CS_URS_2023_01/997211111"/>
    <hyperlink ref="F283" r:id="rId30" display="https://podminky.urs.cz/item/CS_URS_2023_01/997211511"/>
    <hyperlink ref="F286" r:id="rId31" display="https://podminky.urs.cz/item/CS_URS_2023_01/997211519"/>
    <hyperlink ref="F289" r:id="rId32" display="https://podminky.urs.cz/item/CS_URS_2023_01/997211612"/>
    <hyperlink ref="F292" r:id="rId33" display="https://podminky.urs.cz/item/CS_URS_2023_01/997221615"/>
    <hyperlink ref="F305" r:id="rId34" display="https://podminky.urs.cz/item/CS_URS_2023_01/997221625"/>
    <hyperlink ref="F313" r:id="rId35" display="https://podminky.urs.cz/item/CS_URS_2023_01/997221645"/>
    <hyperlink ref="F317" r:id="rId36" display="https://podminky.urs.cz/item/CS_URS_2023_01/997221655"/>
    <hyperlink ref="F332" r:id="rId37" display="https://podminky.urs.cz/item/CS_URS_2023_01/711131811"/>
    <hyperlink ref="F336" r:id="rId38" display="https://podminky.urs.cz/item/CS_URS_2023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90</v>
      </c>
    </row>
    <row r="4" s="1" customFormat="1" ht="24.96" customHeight="1">
      <c r="B4" s="20"/>
      <c r="D4" s="139" t="s">
        <v>106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Kopřivnice – Most na ul. Erbenova ev.č. 28c-M2 – oprava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107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560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20. 6. 2023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">
        <v>27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28</v>
      </c>
      <c r="F15" s="38"/>
      <c r="G15" s="38"/>
      <c r="H15" s="38"/>
      <c r="I15" s="141" t="s">
        <v>29</v>
      </c>
      <c r="J15" s="144" t="s">
        <v>1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30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29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32</v>
      </c>
      <c r="E20" s="38"/>
      <c r="F20" s="38"/>
      <c r="G20" s="38"/>
      <c r="H20" s="38"/>
      <c r="I20" s="141" t="s">
        <v>26</v>
      </c>
      <c r="J20" s="144" t="s">
        <v>33</v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34</v>
      </c>
      <c r="F21" s="38"/>
      <c r="G21" s="38"/>
      <c r="H21" s="38"/>
      <c r="I21" s="141" t="s">
        <v>29</v>
      </c>
      <c r="J21" s="144" t="s">
        <v>1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35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29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37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109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110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38"/>
      <c r="K32" s="153">
        <f>ROUND(K118,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38"/>
      <c r="K34" s="154" t="s">
        <v>41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1" t="s">
        <v>43</v>
      </c>
      <c r="F35" s="151">
        <f>ROUND((SUM(BE118:BE152)),  2)</f>
        <v>0</v>
      </c>
      <c r="G35" s="38"/>
      <c r="H35" s="38"/>
      <c r="I35" s="156">
        <v>0.20999999999999999</v>
      </c>
      <c r="J35" s="38"/>
      <c r="K35" s="151">
        <f>ROUND(((SUM(BE118:BE152))*I35),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44</v>
      </c>
      <c r="F36" s="151">
        <f>ROUND((SUM(BF118:BF152)),  2)</f>
        <v>0</v>
      </c>
      <c r="G36" s="38"/>
      <c r="H36" s="38"/>
      <c r="I36" s="156">
        <v>0.14999999999999999</v>
      </c>
      <c r="J36" s="38"/>
      <c r="K36" s="151">
        <f>ROUND(((SUM(BF118:BF152))*I36),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1">
        <f>ROUND((SUM(BG118:BG152)),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46</v>
      </c>
      <c r="F38" s="151">
        <f>ROUND((SUM(BH118:BH152)),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47</v>
      </c>
      <c r="F39" s="151">
        <f>ROUND((SUM(BI118:BI152)),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48</v>
      </c>
      <c r="E41" s="159"/>
      <c r="F41" s="159"/>
      <c r="G41" s="160" t="s">
        <v>49</v>
      </c>
      <c r="H41" s="161" t="s">
        <v>50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Kopřivnice – Most na ul. Erbenova ev.č. 28c-M2 – oprava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182 - Dopravně inženýrská opatření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Kopřivnice</v>
      </c>
      <c r="G89" s="40"/>
      <c r="H89" s="40"/>
      <c r="I89" s="32" t="s">
        <v>23</v>
      </c>
      <c r="J89" s="79" t="str">
        <f>IF(J12="","",J12)</f>
        <v>20. 6. 2023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40"/>
      <c r="E91" s="40"/>
      <c r="F91" s="27" t="str">
        <f>E15</f>
        <v>Město Kopřivnice</v>
      </c>
      <c r="G91" s="40"/>
      <c r="H91" s="40"/>
      <c r="I91" s="32" t="s">
        <v>32</v>
      </c>
      <c r="J91" s="36" t="str">
        <f>E21</f>
        <v>Projekční kancelář PRIS spol. s r.o.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112</v>
      </c>
      <c r="D94" s="177"/>
      <c r="E94" s="177"/>
      <c r="F94" s="177"/>
      <c r="G94" s="177"/>
      <c r="H94" s="177"/>
      <c r="I94" s="178" t="s">
        <v>113</v>
      </c>
      <c r="J94" s="178" t="s">
        <v>114</v>
      </c>
      <c r="K94" s="178" t="s">
        <v>115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116</v>
      </c>
      <c r="D96" s="40"/>
      <c r="E96" s="40"/>
      <c r="F96" s="40"/>
      <c r="G96" s="40"/>
      <c r="H96" s="40"/>
      <c r="I96" s="110">
        <f>Q118</f>
        <v>0</v>
      </c>
      <c r="J96" s="110">
        <f>R118</f>
        <v>0</v>
      </c>
      <c r="K96" s="110">
        <f>K118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0"/>
      <c r="C97" s="181"/>
      <c r="D97" s="182" t="s">
        <v>236</v>
      </c>
      <c r="E97" s="183"/>
      <c r="F97" s="183"/>
      <c r="G97" s="183"/>
      <c r="H97" s="183"/>
      <c r="I97" s="184">
        <f>Q119</f>
        <v>0</v>
      </c>
      <c r="J97" s="184">
        <f>R119</f>
        <v>0</v>
      </c>
      <c r="K97" s="184">
        <f>K119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240</v>
      </c>
      <c r="E98" s="189"/>
      <c r="F98" s="189"/>
      <c r="G98" s="189"/>
      <c r="H98" s="189"/>
      <c r="I98" s="190">
        <f>Q120</f>
        <v>0</v>
      </c>
      <c r="J98" s="190">
        <f>R120</f>
        <v>0</v>
      </c>
      <c r="K98" s="190">
        <f>K120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123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17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5" t="str">
        <f>E7</f>
        <v>Kopřivnice – Most na ul. Erbenova ev.č. 28c-M2 – oprava</v>
      </c>
      <c r="F108" s="32"/>
      <c r="G108" s="32"/>
      <c r="H108" s="32"/>
      <c r="I108" s="40"/>
      <c r="J108" s="40"/>
      <c r="K108" s="40"/>
      <c r="L108" s="40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107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SO 182 - Dopravně inženýrská opatření</v>
      </c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21</v>
      </c>
      <c r="D112" s="40"/>
      <c r="E112" s="40"/>
      <c r="F112" s="27" t="str">
        <f>F12</f>
        <v>Kopřivnice</v>
      </c>
      <c r="G112" s="40"/>
      <c r="H112" s="40"/>
      <c r="I112" s="32" t="s">
        <v>23</v>
      </c>
      <c r="J112" s="79" t="str">
        <f>IF(J12="","",J12)</f>
        <v>20. 6. 2023</v>
      </c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25</v>
      </c>
      <c r="D114" s="40"/>
      <c r="E114" s="40"/>
      <c r="F114" s="27" t="str">
        <f>E15</f>
        <v>Město Kopřivnice</v>
      </c>
      <c r="G114" s="40"/>
      <c r="H114" s="40"/>
      <c r="I114" s="32" t="s">
        <v>32</v>
      </c>
      <c r="J114" s="36" t="str">
        <f>E21</f>
        <v>Projekční kancelář PRIS spol. s r.o.</v>
      </c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30</v>
      </c>
      <c r="D115" s="40"/>
      <c r="E115" s="40"/>
      <c r="F115" s="27" t="str">
        <f>IF(E18="","",E18)</f>
        <v>Vyplň údaj</v>
      </c>
      <c r="G115" s="40"/>
      <c r="H115" s="40"/>
      <c r="I115" s="32" t="s">
        <v>35</v>
      </c>
      <c r="J115" s="36" t="str">
        <f>E24</f>
        <v xml:space="preserve"> </v>
      </c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2"/>
      <c r="B117" s="193"/>
      <c r="C117" s="194" t="s">
        <v>124</v>
      </c>
      <c r="D117" s="195" t="s">
        <v>63</v>
      </c>
      <c r="E117" s="195" t="s">
        <v>59</v>
      </c>
      <c r="F117" s="195" t="s">
        <v>60</v>
      </c>
      <c r="G117" s="195" t="s">
        <v>125</v>
      </c>
      <c r="H117" s="195" t="s">
        <v>126</v>
      </c>
      <c r="I117" s="195" t="s">
        <v>127</v>
      </c>
      <c r="J117" s="195" t="s">
        <v>128</v>
      </c>
      <c r="K117" s="196" t="s">
        <v>115</v>
      </c>
      <c r="L117" s="197" t="s">
        <v>129</v>
      </c>
      <c r="M117" s="198"/>
      <c r="N117" s="100" t="s">
        <v>1</v>
      </c>
      <c r="O117" s="101" t="s">
        <v>42</v>
      </c>
      <c r="P117" s="101" t="s">
        <v>130</v>
      </c>
      <c r="Q117" s="101" t="s">
        <v>131</v>
      </c>
      <c r="R117" s="101" t="s">
        <v>132</v>
      </c>
      <c r="S117" s="101" t="s">
        <v>133</v>
      </c>
      <c r="T117" s="101" t="s">
        <v>134</v>
      </c>
      <c r="U117" s="101" t="s">
        <v>135</v>
      </c>
      <c r="V117" s="101" t="s">
        <v>136</v>
      </c>
      <c r="W117" s="101" t="s">
        <v>137</v>
      </c>
      <c r="X117" s="102" t="s">
        <v>138</v>
      </c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8"/>
      <c r="B118" s="39"/>
      <c r="C118" s="107" t="s">
        <v>139</v>
      </c>
      <c r="D118" s="40"/>
      <c r="E118" s="40"/>
      <c r="F118" s="40"/>
      <c r="G118" s="40"/>
      <c r="H118" s="40"/>
      <c r="I118" s="40"/>
      <c r="J118" s="40"/>
      <c r="K118" s="199">
        <f>BK118</f>
        <v>0</v>
      </c>
      <c r="L118" s="40"/>
      <c r="M118" s="44"/>
      <c r="N118" s="103"/>
      <c r="O118" s="200"/>
      <c r="P118" s="104"/>
      <c r="Q118" s="201">
        <f>Q119</f>
        <v>0</v>
      </c>
      <c r="R118" s="201">
        <f>R119</f>
        <v>0</v>
      </c>
      <c r="S118" s="104"/>
      <c r="T118" s="202">
        <f>T119</f>
        <v>0</v>
      </c>
      <c r="U118" s="104"/>
      <c r="V118" s="202">
        <f>V119</f>
        <v>0</v>
      </c>
      <c r="W118" s="104"/>
      <c r="X118" s="203">
        <f>X119</f>
        <v>0</v>
      </c>
      <c r="Y118" s="38"/>
      <c r="Z118" s="38"/>
      <c r="AA118" s="38"/>
      <c r="AB118" s="38"/>
      <c r="AC118" s="38"/>
      <c r="AD118" s="38"/>
      <c r="AE118" s="38"/>
      <c r="AT118" s="17" t="s">
        <v>79</v>
      </c>
      <c r="AU118" s="17" t="s">
        <v>117</v>
      </c>
      <c r="BK118" s="204">
        <f>BK119</f>
        <v>0</v>
      </c>
    </row>
    <row r="119" s="12" customFormat="1" ht="25.92" customHeight="1">
      <c r="A119" s="12"/>
      <c r="B119" s="205"/>
      <c r="C119" s="206"/>
      <c r="D119" s="207" t="s">
        <v>79</v>
      </c>
      <c r="E119" s="208" t="s">
        <v>244</v>
      </c>
      <c r="F119" s="208" t="s">
        <v>245</v>
      </c>
      <c r="G119" s="206"/>
      <c r="H119" s="206"/>
      <c r="I119" s="209"/>
      <c r="J119" s="209"/>
      <c r="K119" s="210">
        <f>BK119</f>
        <v>0</v>
      </c>
      <c r="L119" s="206"/>
      <c r="M119" s="211"/>
      <c r="N119" s="212"/>
      <c r="O119" s="213"/>
      <c r="P119" s="213"/>
      <c r="Q119" s="214">
        <f>Q120</f>
        <v>0</v>
      </c>
      <c r="R119" s="214">
        <f>R120</f>
        <v>0</v>
      </c>
      <c r="S119" s="213"/>
      <c r="T119" s="215">
        <f>T120</f>
        <v>0</v>
      </c>
      <c r="U119" s="213"/>
      <c r="V119" s="215">
        <f>V120</f>
        <v>0</v>
      </c>
      <c r="W119" s="213"/>
      <c r="X119" s="216">
        <f>X120</f>
        <v>0</v>
      </c>
      <c r="Y119" s="12"/>
      <c r="Z119" s="12"/>
      <c r="AA119" s="12"/>
      <c r="AB119" s="12"/>
      <c r="AC119" s="12"/>
      <c r="AD119" s="12"/>
      <c r="AE119" s="12"/>
      <c r="AR119" s="217" t="s">
        <v>88</v>
      </c>
      <c r="AT119" s="218" t="s">
        <v>79</v>
      </c>
      <c r="AU119" s="218" t="s">
        <v>80</v>
      </c>
      <c r="AY119" s="217" t="s">
        <v>143</v>
      </c>
      <c r="BK119" s="219">
        <f>BK120</f>
        <v>0</v>
      </c>
    </row>
    <row r="120" s="12" customFormat="1" ht="22.8" customHeight="1">
      <c r="A120" s="12"/>
      <c r="B120" s="205"/>
      <c r="C120" s="206"/>
      <c r="D120" s="207" t="s">
        <v>79</v>
      </c>
      <c r="E120" s="220" t="s">
        <v>196</v>
      </c>
      <c r="F120" s="220" t="s">
        <v>393</v>
      </c>
      <c r="G120" s="206"/>
      <c r="H120" s="206"/>
      <c r="I120" s="209"/>
      <c r="J120" s="209"/>
      <c r="K120" s="221">
        <f>BK120</f>
        <v>0</v>
      </c>
      <c r="L120" s="206"/>
      <c r="M120" s="211"/>
      <c r="N120" s="212"/>
      <c r="O120" s="213"/>
      <c r="P120" s="213"/>
      <c r="Q120" s="214">
        <f>SUM(Q121:Q152)</f>
        <v>0</v>
      </c>
      <c r="R120" s="214">
        <f>SUM(R121:R152)</f>
        <v>0</v>
      </c>
      <c r="S120" s="213"/>
      <c r="T120" s="215">
        <f>SUM(T121:T152)</f>
        <v>0</v>
      </c>
      <c r="U120" s="213"/>
      <c r="V120" s="215">
        <f>SUM(V121:V152)</f>
        <v>0</v>
      </c>
      <c r="W120" s="213"/>
      <c r="X120" s="216">
        <f>SUM(X121:X152)</f>
        <v>0</v>
      </c>
      <c r="Y120" s="12"/>
      <c r="Z120" s="12"/>
      <c r="AA120" s="12"/>
      <c r="AB120" s="12"/>
      <c r="AC120" s="12"/>
      <c r="AD120" s="12"/>
      <c r="AE120" s="12"/>
      <c r="AR120" s="217" t="s">
        <v>88</v>
      </c>
      <c r="AT120" s="218" t="s">
        <v>79</v>
      </c>
      <c r="AU120" s="218" t="s">
        <v>88</v>
      </c>
      <c r="AY120" s="217" t="s">
        <v>143</v>
      </c>
      <c r="BK120" s="219">
        <f>SUM(BK121:BK152)</f>
        <v>0</v>
      </c>
    </row>
    <row r="121" s="2" customFormat="1" ht="24.15" customHeight="1">
      <c r="A121" s="38"/>
      <c r="B121" s="39"/>
      <c r="C121" s="222" t="s">
        <v>88</v>
      </c>
      <c r="D121" s="222" t="s">
        <v>146</v>
      </c>
      <c r="E121" s="223" t="s">
        <v>561</v>
      </c>
      <c r="F121" s="224" t="s">
        <v>562</v>
      </c>
      <c r="G121" s="225" t="s">
        <v>388</v>
      </c>
      <c r="H121" s="226">
        <v>22</v>
      </c>
      <c r="I121" s="227"/>
      <c r="J121" s="227"/>
      <c r="K121" s="228">
        <f>ROUND(P121*H121,2)</f>
        <v>0</v>
      </c>
      <c r="L121" s="229"/>
      <c r="M121" s="44"/>
      <c r="N121" s="230" t="s">
        <v>1</v>
      </c>
      <c r="O121" s="231" t="s">
        <v>43</v>
      </c>
      <c r="P121" s="232">
        <f>I121+J121</f>
        <v>0</v>
      </c>
      <c r="Q121" s="232">
        <f>ROUND(I121*H121,2)</f>
        <v>0</v>
      </c>
      <c r="R121" s="232">
        <f>ROUND(J121*H121,2)</f>
        <v>0</v>
      </c>
      <c r="S121" s="91"/>
      <c r="T121" s="233">
        <f>S121*H121</f>
        <v>0</v>
      </c>
      <c r="U121" s="233">
        <v>0</v>
      </c>
      <c r="V121" s="233">
        <f>U121*H121</f>
        <v>0</v>
      </c>
      <c r="W121" s="233">
        <v>0</v>
      </c>
      <c r="X121" s="234">
        <f>W121*H121</f>
        <v>0</v>
      </c>
      <c r="Y121" s="38"/>
      <c r="Z121" s="38"/>
      <c r="AA121" s="38"/>
      <c r="AB121" s="38"/>
      <c r="AC121" s="38"/>
      <c r="AD121" s="38"/>
      <c r="AE121" s="38"/>
      <c r="AR121" s="235" t="s">
        <v>167</v>
      </c>
      <c r="AT121" s="235" t="s">
        <v>146</v>
      </c>
      <c r="AU121" s="235" t="s">
        <v>90</v>
      </c>
      <c r="AY121" s="17" t="s">
        <v>143</v>
      </c>
      <c r="BE121" s="236">
        <f>IF(O121="základní",K121,0)</f>
        <v>0</v>
      </c>
      <c r="BF121" s="236">
        <f>IF(O121="snížená",K121,0)</f>
        <v>0</v>
      </c>
      <c r="BG121" s="236">
        <f>IF(O121="zákl. přenesená",K121,0)</f>
        <v>0</v>
      </c>
      <c r="BH121" s="236">
        <f>IF(O121="sníž. přenesená",K121,0)</f>
        <v>0</v>
      </c>
      <c r="BI121" s="236">
        <f>IF(O121="nulová",K121,0)</f>
        <v>0</v>
      </c>
      <c r="BJ121" s="17" t="s">
        <v>88</v>
      </c>
      <c r="BK121" s="236">
        <f>ROUND(P121*H121,2)</f>
        <v>0</v>
      </c>
      <c r="BL121" s="17" t="s">
        <v>167</v>
      </c>
      <c r="BM121" s="235" t="s">
        <v>563</v>
      </c>
    </row>
    <row r="122" s="2" customFormat="1">
      <c r="A122" s="38"/>
      <c r="B122" s="39"/>
      <c r="C122" s="40"/>
      <c r="D122" s="237" t="s">
        <v>152</v>
      </c>
      <c r="E122" s="40"/>
      <c r="F122" s="238" t="s">
        <v>564</v>
      </c>
      <c r="G122" s="40"/>
      <c r="H122" s="40"/>
      <c r="I122" s="239"/>
      <c r="J122" s="239"/>
      <c r="K122" s="40"/>
      <c r="L122" s="40"/>
      <c r="M122" s="44"/>
      <c r="N122" s="240"/>
      <c r="O122" s="241"/>
      <c r="P122" s="91"/>
      <c r="Q122" s="91"/>
      <c r="R122" s="91"/>
      <c r="S122" s="91"/>
      <c r="T122" s="91"/>
      <c r="U122" s="91"/>
      <c r="V122" s="91"/>
      <c r="W122" s="91"/>
      <c r="X122" s="92"/>
      <c r="Y122" s="38"/>
      <c r="Z122" s="38"/>
      <c r="AA122" s="38"/>
      <c r="AB122" s="38"/>
      <c r="AC122" s="38"/>
      <c r="AD122" s="38"/>
      <c r="AE122" s="38"/>
      <c r="AT122" s="17" t="s">
        <v>152</v>
      </c>
      <c r="AU122" s="17" t="s">
        <v>90</v>
      </c>
    </row>
    <row r="123" s="2" customFormat="1">
      <c r="A123" s="38"/>
      <c r="B123" s="39"/>
      <c r="C123" s="40"/>
      <c r="D123" s="242" t="s">
        <v>153</v>
      </c>
      <c r="E123" s="40"/>
      <c r="F123" s="243" t="s">
        <v>565</v>
      </c>
      <c r="G123" s="40"/>
      <c r="H123" s="40"/>
      <c r="I123" s="239"/>
      <c r="J123" s="239"/>
      <c r="K123" s="40"/>
      <c r="L123" s="40"/>
      <c r="M123" s="44"/>
      <c r="N123" s="240"/>
      <c r="O123" s="241"/>
      <c r="P123" s="91"/>
      <c r="Q123" s="91"/>
      <c r="R123" s="91"/>
      <c r="S123" s="91"/>
      <c r="T123" s="91"/>
      <c r="U123" s="91"/>
      <c r="V123" s="91"/>
      <c r="W123" s="91"/>
      <c r="X123" s="92"/>
      <c r="Y123" s="38"/>
      <c r="Z123" s="38"/>
      <c r="AA123" s="38"/>
      <c r="AB123" s="38"/>
      <c r="AC123" s="38"/>
      <c r="AD123" s="38"/>
      <c r="AE123" s="38"/>
      <c r="AT123" s="17" t="s">
        <v>153</v>
      </c>
      <c r="AU123" s="17" t="s">
        <v>90</v>
      </c>
    </row>
    <row r="124" s="13" customFormat="1">
      <c r="A124" s="13"/>
      <c r="B124" s="249"/>
      <c r="C124" s="250"/>
      <c r="D124" s="237" t="s">
        <v>253</v>
      </c>
      <c r="E124" s="251" t="s">
        <v>1</v>
      </c>
      <c r="F124" s="252" t="s">
        <v>566</v>
      </c>
      <c r="G124" s="250"/>
      <c r="H124" s="253">
        <v>22</v>
      </c>
      <c r="I124" s="254"/>
      <c r="J124" s="254"/>
      <c r="K124" s="250"/>
      <c r="L124" s="250"/>
      <c r="M124" s="255"/>
      <c r="N124" s="256"/>
      <c r="O124" s="257"/>
      <c r="P124" s="257"/>
      <c r="Q124" s="257"/>
      <c r="R124" s="257"/>
      <c r="S124" s="257"/>
      <c r="T124" s="257"/>
      <c r="U124" s="257"/>
      <c r="V124" s="257"/>
      <c r="W124" s="257"/>
      <c r="X124" s="258"/>
      <c r="Y124" s="13"/>
      <c r="Z124" s="13"/>
      <c r="AA124" s="13"/>
      <c r="AB124" s="13"/>
      <c r="AC124" s="13"/>
      <c r="AD124" s="13"/>
      <c r="AE124" s="13"/>
      <c r="AT124" s="259" t="s">
        <v>253</v>
      </c>
      <c r="AU124" s="259" t="s">
        <v>90</v>
      </c>
      <c r="AV124" s="13" t="s">
        <v>90</v>
      </c>
      <c r="AW124" s="13" t="s">
        <v>5</v>
      </c>
      <c r="AX124" s="13" t="s">
        <v>88</v>
      </c>
      <c r="AY124" s="259" t="s">
        <v>143</v>
      </c>
    </row>
    <row r="125" s="2" customFormat="1" ht="24.15" customHeight="1">
      <c r="A125" s="38"/>
      <c r="B125" s="39"/>
      <c r="C125" s="222" t="s">
        <v>90</v>
      </c>
      <c r="D125" s="222" t="s">
        <v>146</v>
      </c>
      <c r="E125" s="223" t="s">
        <v>567</v>
      </c>
      <c r="F125" s="224" t="s">
        <v>568</v>
      </c>
      <c r="G125" s="225" t="s">
        <v>388</v>
      </c>
      <c r="H125" s="226">
        <v>18</v>
      </c>
      <c r="I125" s="227"/>
      <c r="J125" s="227"/>
      <c r="K125" s="228">
        <f>ROUND(P125*H125,2)</f>
        <v>0</v>
      </c>
      <c r="L125" s="229"/>
      <c r="M125" s="44"/>
      <c r="N125" s="230" t="s">
        <v>1</v>
      </c>
      <c r="O125" s="231" t="s">
        <v>43</v>
      </c>
      <c r="P125" s="232">
        <f>I125+J125</f>
        <v>0</v>
      </c>
      <c r="Q125" s="232">
        <f>ROUND(I125*H125,2)</f>
        <v>0</v>
      </c>
      <c r="R125" s="232">
        <f>ROUND(J125*H125,2)</f>
        <v>0</v>
      </c>
      <c r="S125" s="91"/>
      <c r="T125" s="233">
        <f>S125*H125</f>
        <v>0</v>
      </c>
      <c r="U125" s="233">
        <v>0</v>
      </c>
      <c r="V125" s="233">
        <f>U125*H125</f>
        <v>0</v>
      </c>
      <c r="W125" s="233">
        <v>0</v>
      </c>
      <c r="X125" s="234">
        <f>W125*H125</f>
        <v>0</v>
      </c>
      <c r="Y125" s="38"/>
      <c r="Z125" s="38"/>
      <c r="AA125" s="38"/>
      <c r="AB125" s="38"/>
      <c r="AC125" s="38"/>
      <c r="AD125" s="38"/>
      <c r="AE125" s="38"/>
      <c r="AR125" s="235" t="s">
        <v>167</v>
      </c>
      <c r="AT125" s="235" t="s">
        <v>146</v>
      </c>
      <c r="AU125" s="235" t="s">
        <v>90</v>
      </c>
      <c r="AY125" s="17" t="s">
        <v>143</v>
      </c>
      <c r="BE125" s="236">
        <f>IF(O125="základní",K125,0)</f>
        <v>0</v>
      </c>
      <c r="BF125" s="236">
        <f>IF(O125="snížená",K125,0)</f>
        <v>0</v>
      </c>
      <c r="BG125" s="236">
        <f>IF(O125="zákl. přenesená",K125,0)</f>
        <v>0</v>
      </c>
      <c r="BH125" s="236">
        <f>IF(O125="sníž. přenesená",K125,0)</f>
        <v>0</v>
      </c>
      <c r="BI125" s="236">
        <f>IF(O125="nulová",K125,0)</f>
        <v>0</v>
      </c>
      <c r="BJ125" s="17" t="s">
        <v>88</v>
      </c>
      <c r="BK125" s="236">
        <f>ROUND(P125*H125,2)</f>
        <v>0</v>
      </c>
      <c r="BL125" s="17" t="s">
        <v>167</v>
      </c>
      <c r="BM125" s="235" t="s">
        <v>569</v>
      </c>
    </row>
    <row r="126" s="2" customFormat="1">
      <c r="A126" s="38"/>
      <c r="B126" s="39"/>
      <c r="C126" s="40"/>
      <c r="D126" s="237" t="s">
        <v>152</v>
      </c>
      <c r="E126" s="40"/>
      <c r="F126" s="238" t="s">
        <v>570</v>
      </c>
      <c r="G126" s="40"/>
      <c r="H126" s="40"/>
      <c r="I126" s="239"/>
      <c r="J126" s="239"/>
      <c r="K126" s="40"/>
      <c r="L126" s="40"/>
      <c r="M126" s="44"/>
      <c r="N126" s="240"/>
      <c r="O126" s="241"/>
      <c r="P126" s="91"/>
      <c r="Q126" s="91"/>
      <c r="R126" s="91"/>
      <c r="S126" s="91"/>
      <c r="T126" s="91"/>
      <c r="U126" s="91"/>
      <c r="V126" s="91"/>
      <c r="W126" s="91"/>
      <c r="X126" s="92"/>
      <c r="Y126" s="38"/>
      <c r="Z126" s="38"/>
      <c r="AA126" s="38"/>
      <c r="AB126" s="38"/>
      <c r="AC126" s="38"/>
      <c r="AD126" s="38"/>
      <c r="AE126" s="38"/>
      <c r="AT126" s="17" t="s">
        <v>152</v>
      </c>
      <c r="AU126" s="17" t="s">
        <v>90</v>
      </c>
    </row>
    <row r="127" s="2" customFormat="1">
      <c r="A127" s="38"/>
      <c r="B127" s="39"/>
      <c r="C127" s="40"/>
      <c r="D127" s="242" t="s">
        <v>153</v>
      </c>
      <c r="E127" s="40"/>
      <c r="F127" s="243" t="s">
        <v>571</v>
      </c>
      <c r="G127" s="40"/>
      <c r="H127" s="40"/>
      <c r="I127" s="239"/>
      <c r="J127" s="239"/>
      <c r="K127" s="40"/>
      <c r="L127" s="40"/>
      <c r="M127" s="44"/>
      <c r="N127" s="240"/>
      <c r="O127" s="241"/>
      <c r="P127" s="91"/>
      <c r="Q127" s="91"/>
      <c r="R127" s="91"/>
      <c r="S127" s="91"/>
      <c r="T127" s="91"/>
      <c r="U127" s="91"/>
      <c r="V127" s="91"/>
      <c r="W127" s="91"/>
      <c r="X127" s="92"/>
      <c r="Y127" s="38"/>
      <c r="Z127" s="38"/>
      <c r="AA127" s="38"/>
      <c r="AB127" s="38"/>
      <c r="AC127" s="38"/>
      <c r="AD127" s="38"/>
      <c r="AE127" s="38"/>
      <c r="AT127" s="17" t="s">
        <v>153</v>
      </c>
      <c r="AU127" s="17" t="s">
        <v>90</v>
      </c>
    </row>
    <row r="128" s="13" customFormat="1">
      <c r="A128" s="13"/>
      <c r="B128" s="249"/>
      <c r="C128" s="250"/>
      <c r="D128" s="237" t="s">
        <v>253</v>
      </c>
      <c r="E128" s="251" t="s">
        <v>1</v>
      </c>
      <c r="F128" s="252" t="s">
        <v>572</v>
      </c>
      <c r="G128" s="250"/>
      <c r="H128" s="253">
        <v>18</v>
      </c>
      <c r="I128" s="254"/>
      <c r="J128" s="254"/>
      <c r="K128" s="250"/>
      <c r="L128" s="250"/>
      <c r="M128" s="255"/>
      <c r="N128" s="256"/>
      <c r="O128" s="257"/>
      <c r="P128" s="257"/>
      <c r="Q128" s="257"/>
      <c r="R128" s="257"/>
      <c r="S128" s="257"/>
      <c r="T128" s="257"/>
      <c r="U128" s="257"/>
      <c r="V128" s="257"/>
      <c r="W128" s="257"/>
      <c r="X128" s="258"/>
      <c r="Y128" s="13"/>
      <c r="Z128" s="13"/>
      <c r="AA128" s="13"/>
      <c r="AB128" s="13"/>
      <c r="AC128" s="13"/>
      <c r="AD128" s="13"/>
      <c r="AE128" s="13"/>
      <c r="AT128" s="259" t="s">
        <v>253</v>
      </c>
      <c r="AU128" s="259" t="s">
        <v>90</v>
      </c>
      <c r="AV128" s="13" t="s">
        <v>90</v>
      </c>
      <c r="AW128" s="13" t="s">
        <v>5</v>
      </c>
      <c r="AX128" s="13" t="s">
        <v>88</v>
      </c>
      <c r="AY128" s="259" t="s">
        <v>143</v>
      </c>
    </row>
    <row r="129" s="2" customFormat="1" ht="24.15" customHeight="1">
      <c r="A129" s="38"/>
      <c r="B129" s="39"/>
      <c r="C129" s="222" t="s">
        <v>162</v>
      </c>
      <c r="D129" s="222" t="s">
        <v>146</v>
      </c>
      <c r="E129" s="223" t="s">
        <v>573</v>
      </c>
      <c r="F129" s="224" t="s">
        <v>574</v>
      </c>
      <c r="G129" s="225" t="s">
        <v>388</v>
      </c>
      <c r="H129" s="226">
        <v>20</v>
      </c>
      <c r="I129" s="227"/>
      <c r="J129" s="227"/>
      <c r="K129" s="228">
        <f>ROUND(P129*H129,2)</f>
        <v>0</v>
      </c>
      <c r="L129" s="229"/>
      <c r="M129" s="44"/>
      <c r="N129" s="230" t="s">
        <v>1</v>
      </c>
      <c r="O129" s="231" t="s">
        <v>43</v>
      </c>
      <c r="P129" s="232">
        <f>I129+J129</f>
        <v>0</v>
      </c>
      <c r="Q129" s="232">
        <f>ROUND(I129*H129,2)</f>
        <v>0</v>
      </c>
      <c r="R129" s="232">
        <f>ROUND(J129*H129,2)</f>
        <v>0</v>
      </c>
      <c r="S129" s="91"/>
      <c r="T129" s="233">
        <f>S129*H129</f>
        <v>0</v>
      </c>
      <c r="U129" s="233">
        <v>0</v>
      </c>
      <c r="V129" s="233">
        <f>U129*H129</f>
        <v>0</v>
      </c>
      <c r="W129" s="233">
        <v>0</v>
      </c>
      <c r="X129" s="234">
        <f>W129*H129</f>
        <v>0</v>
      </c>
      <c r="Y129" s="38"/>
      <c r="Z129" s="38"/>
      <c r="AA129" s="38"/>
      <c r="AB129" s="38"/>
      <c r="AC129" s="38"/>
      <c r="AD129" s="38"/>
      <c r="AE129" s="38"/>
      <c r="AR129" s="235" t="s">
        <v>167</v>
      </c>
      <c r="AT129" s="235" t="s">
        <v>146</v>
      </c>
      <c r="AU129" s="235" t="s">
        <v>90</v>
      </c>
      <c r="AY129" s="17" t="s">
        <v>143</v>
      </c>
      <c r="BE129" s="236">
        <f>IF(O129="základní",K129,0)</f>
        <v>0</v>
      </c>
      <c r="BF129" s="236">
        <f>IF(O129="snížená",K129,0)</f>
        <v>0</v>
      </c>
      <c r="BG129" s="236">
        <f>IF(O129="zákl. přenesená",K129,0)</f>
        <v>0</v>
      </c>
      <c r="BH129" s="236">
        <f>IF(O129="sníž. přenesená",K129,0)</f>
        <v>0</v>
      </c>
      <c r="BI129" s="236">
        <f>IF(O129="nulová",K129,0)</f>
        <v>0</v>
      </c>
      <c r="BJ129" s="17" t="s">
        <v>88</v>
      </c>
      <c r="BK129" s="236">
        <f>ROUND(P129*H129,2)</f>
        <v>0</v>
      </c>
      <c r="BL129" s="17" t="s">
        <v>167</v>
      </c>
      <c r="BM129" s="235" t="s">
        <v>575</v>
      </c>
    </row>
    <row r="130" s="2" customFormat="1">
      <c r="A130" s="38"/>
      <c r="B130" s="39"/>
      <c r="C130" s="40"/>
      <c r="D130" s="237" t="s">
        <v>152</v>
      </c>
      <c r="E130" s="40"/>
      <c r="F130" s="238" t="s">
        <v>576</v>
      </c>
      <c r="G130" s="40"/>
      <c r="H130" s="40"/>
      <c r="I130" s="239"/>
      <c r="J130" s="239"/>
      <c r="K130" s="40"/>
      <c r="L130" s="40"/>
      <c r="M130" s="44"/>
      <c r="N130" s="240"/>
      <c r="O130" s="241"/>
      <c r="P130" s="91"/>
      <c r="Q130" s="91"/>
      <c r="R130" s="91"/>
      <c r="S130" s="91"/>
      <c r="T130" s="91"/>
      <c r="U130" s="91"/>
      <c r="V130" s="91"/>
      <c r="W130" s="91"/>
      <c r="X130" s="92"/>
      <c r="Y130" s="38"/>
      <c r="Z130" s="38"/>
      <c r="AA130" s="38"/>
      <c r="AB130" s="38"/>
      <c r="AC130" s="38"/>
      <c r="AD130" s="38"/>
      <c r="AE130" s="38"/>
      <c r="AT130" s="17" t="s">
        <v>152</v>
      </c>
      <c r="AU130" s="17" t="s">
        <v>90</v>
      </c>
    </row>
    <row r="131" s="2" customFormat="1">
      <c r="A131" s="38"/>
      <c r="B131" s="39"/>
      <c r="C131" s="40"/>
      <c r="D131" s="242" t="s">
        <v>153</v>
      </c>
      <c r="E131" s="40"/>
      <c r="F131" s="243" t="s">
        <v>577</v>
      </c>
      <c r="G131" s="40"/>
      <c r="H131" s="40"/>
      <c r="I131" s="239"/>
      <c r="J131" s="239"/>
      <c r="K131" s="40"/>
      <c r="L131" s="40"/>
      <c r="M131" s="44"/>
      <c r="N131" s="240"/>
      <c r="O131" s="241"/>
      <c r="P131" s="91"/>
      <c r="Q131" s="91"/>
      <c r="R131" s="91"/>
      <c r="S131" s="91"/>
      <c r="T131" s="91"/>
      <c r="U131" s="91"/>
      <c r="V131" s="91"/>
      <c r="W131" s="91"/>
      <c r="X131" s="92"/>
      <c r="Y131" s="38"/>
      <c r="Z131" s="38"/>
      <c r="AA131" s="38"/>
      <c r="AB131" s="38"/>
      <c r="AC131" s="38"/>
      <c r="AD131" s="38"/>
      <c r="AE131" s="38"/>
      <c r="AT131" s="17" t="s">
        <v>153</v>
      </c>
      <c r="AU131" s="17" t="s">
        <v>90</v>
      </c>
    </row>
    <row r="132" s="13" customFormat="1">
      <c r="A132" s="13"/>
      <c r="B132" s="249"/>
      <c r="C132" s="250"/>
      <c r="D132" s="237" t="s">
        <v>253</v>
      </c>
      <c r="E132" s="251" t="s">
        <v>1</v>
      </c>
      <c r="F132" s="252" t="s">
        <v>578</v>
      </c>
      <c r="G132" s="250"/>
      <c r="H132" s="253">
        <v>20</v>
      </c>
      <c r="I132" s="254"/>
      <c r="J132" s="254"/>
      <c r="K132" s="250"/>
      <c r="L132" s="250"/>
      <c r="M132" s="255"/>
      <c r="N132" s="256"/>
      <c r="O132" s="257"/>
      <c r="P132" s="257"/>
      <c r="Q132" s="257"/>
      <c r="R132" s="257"/>
      <c r="S132" s="257"/>
      <c r="T132" s="257"/>
      <c r="U132" s="257"/>
      <c r="V132" s="257"/>
      <c r="W132" s="257"/>
      <c r="X132" s="258"/>
      <c r="Y132" s="13"/>
      <c r="Z132" s="13"/>
      <c r="AA132" s="13"/>
      <c r="AB132" s="13"/>
      <c r="AC132" s="13"/>
      <c r="AD132" s="13"/>
      <c r="AE132" s="13"/>
      <c r="AT132" s="259" t="s">
        <v>253</v>
      </c>
      <c r="AU132" s="259" t="s">
        <v>90</v>
      </c>
      <c r="AV132" s="13" t="s">
        <v>90</v>
      </c>
      <c r="AW132" s="13" t="s">
        <v>5</v>
      </c>
      <c r="AX132" s="13" t="s">
        <v>88</v>
      </c>
      <c r="AY132" s="259" t="s">
        <v>143</v>
      </c>
    </row>
    <row r="133" s="2" customFormat="1" ht="24.15" customHeight="1">
      <c r="A133" s="38"/>
      <c r="B133" s="39"/>
      <c r="C133" s="222" t="s">
        <v>167</v>
      </c>
      <c r="D133" s="222" t="s">
        <v>146</v>
      </c>
      <c r="E133" s="223" t="s">
        <v>579</v>
      </c>
      <c r="F133" s="224" t="s">
        <v>580</v>
      </c>
      <c r="G133" s="225" t="s">
        <v>388</v>
      </c>
      <c r="H133" s="226">
        <v>550</v>
      </c>
      <c r="I133" s="227"/>
      <c r="J133" s="227"/>
      <c r="K133" s="228">
        <f>ROUND(P133*H133,2)</f>
        <v>0</v>
      </c>
      <c r="L133" s="229"/>
      <c r="M133" s="44"/>
      <c r="N133" s="230" t="s">
        <v>1</v>
      </c>
      <c r="O133" s="231" t="s">
        <v>43</v>
      </c>
      <c r="P133" s="232">
        <f>I133+J133</f>
        <v>0</v>
      </c>
      <c r="Q133" s="232">
        <f>ROUND(I133*H133,2)</f>
        <v>0</v>
      </c>
      <c r="R133" s="232">
        <f>ROUND(J133*H133,2)</f>
        <v>0</v>
      </c>
      <c r="S133" s="91"/>
      <c r="T133" s="233">
        <f>S133*H133</f>
        <v>0</v>
      </c>
      <c r="U133" s="233">
        <v>0</v>
      </c>
      <c r="V133" s="233">
        <f>U133*H133</f>
        <v>0</v>
      </c>
      <c r="W133" s="233">
        <v>0</v>
      </c>
      <c r="X133" s="234">
        <f>W133*H133</f>
        <v>0</v>
      </c>
      <c r="Y133" s="38"/>
      <c r="Z133" s="38"/>
      <c r="AA133" s="38"/>
      <c r="AB133" s="38"/>
      <c r="AC133" s="38"/>
      <c r="AD133" s="38"/>
      <c r="AE133" s="38"/>
      <c r="AR133" s="235" t="s">
        <v>167</v>
      </c>
      <c r="AT133" s="235" t="s">
        <v>146</v>
      </c>
      <c r="AU133" s="235" t="s">
        <v>90</v>
      </c>
      <c r="AY133" s="17" t="s">
        <v>143</v>
      </c>
      <c r="BE133" s="236">
        <f>IF(O133="základní",K133,0)</f>
        <v>0</v>
      </c>
      <c r="BF133" s="236">
        <f>IF(O133="snížená",K133,0)</f>
        <v>0</v>
      </c>
      <c r="BG133" s="236">
        <f>IF(O133="zákl. přenesená",K133,0)</f>
        <v>0</v>
      </c>
      <c r="BH133" s="236">
        <f>IF(O133="sníž. přenesená",K133,0)</f>
        <v>0</v>
      </c>
      <c r="BI133" s="236">
        <f>IF(O133="nulová",K133,0)</f>
        <v>0</v>
      </c>
      <c r="BJ133" s="17" t="s">
        <v>88</v>
      </c>
      <c r="BK133" s="236">
        <f>ROUND(P133*H133,2)</f>
        <v>0</v>
      </c>
      <c r="BL133" s="17" t="s">
        <v>167</v>
      </c>
      <c r="BM133" s="235" t="s">
        <v>581</v>
      </c>
    </row>
    <row r="134" s="2" customFormat="1">
      <c r="A134" s="38"/>
      <c r="B134" s="39"/>
      <c r="C134" s="40"/>
      <c r="D134" s="237" t="s">
        <v>152</v>
      </c>
      <c r="E134" s="40"/>
      <c r="F134" s="238" t="s">
        <v>582</v>
      </c>
      <c r="G134" s="40"/>
      <c r="H134" s="40"/>
      <c r="I134" s="239"/>
      <c r="J134" s="239"/>
      <c r="K134" s="40"/>
      <c r="L134" s="40"/>
      <c r="M134" s="44"/>
      <c r="N134" s="240"/>
      <c r="O134" s="241"/>
      <c r="P134" s="91"/>
      <c r="Q134" s="91"/>
      <c r="R134" s="91"/>
      <c r="S134" s="91"/>
      <c r="T134" s="91"/>
      <c r="U134" s="91"/>
      <c r="V134" s="91"/>
      <c r="W134" s="91"/>
      <c r="X134" s="92"/>
      <c r="Y134" s="38"/>
      <c r="Z134" s="38"/>
      <c r="AA134" s="38"/>
      <c r="AB134" s="38"/>
      <c r="AC134" s="38"/>
      <c r="AD134" s="38"/>
      <c r="AE134" s="38"/>
      <c r="AT134" s="17" t="s">
        <v>152</v>
      </c>
      <c r="AU134" s="17" t="s">
        <v>90</v>
      </c>
    </row>
    <row r="135" s="2" customFormat="1">
      <c r="A135" s="38"/>
      <c r="B135" s="39"/>
      <c r="C135" s="40"/>
      <c r="D135" s="242" t="s">
        <v>153</v>
      </c>
      <c r="E135" s="40"/>
      <c r="F135" s="243" t="s">
        <v>583</v>
      </c>
      <c r="G135" s="40"/>
      <c r="H135" s="40"/>
      <c r="I135" s="239"/>
      <c r="J135" s="239"/>
      <c r="K135" s="40"/>
      <c r="L135" s="40"/>
      <c r="M135" s="44"/>
      <c r="N135" s="240"/>
      <c r="O135" s="241"/>
      <c r="P135" s="91"/>
      <c r="Q135" s="91"/>
      <c r="R135" s="91"/>
      <c r="S135" s="91"/>
      <c r="T135" s="91"/>
      <c r="U135" s="91"/>
      <c r="V135" s="91"/>
      <c r="W135" s="91"/>
      <c r="X135" s="92"/>
      <c r="Y135" s="38"/>
      <c r="Z135" s="38"/>
      <c r="AA135" s="38"/>
      <c r="AB135" s="38"/>
      <c r="AC135" s="38"/>
      <c r="AD135" s="38"/>
      <c r="AE135" s="38"/>
      <c r="AT135" s="17" t="s">
        <v>153</v>
      </c>
      <c r="AU135" s="17" t="s">
        <v>90</v>
      </c>
    </row>
    <row r="136" s="13" customFormat="1">
      <c r="A136" s="13"/>
      <c r="B136" s="249"/>
      <c r="C136" s="250"/>
      <c r="D136" s="237" t="s">
        <v>253</v>
      </c>
      <c r="E136" s="251" t="s">
        <v>1</v>
      </c>
      <c r="F136" s="252" t="s">
        <v>584</v>
      </c>
      <c r="G136" s="250"/>
      <c r="H136" s="253">
        <v>550</v>
      </c>
      <c r="I136" s="254"/>
      <c r="J136" s="254"/>
      <c r="K136" s="250"/>
      <c r="L136" s="250"/>
      <c r="M136" s="255"/>
      <c r="N136" s="256"/>
      <c r="O136" s="257"/>
      <c r="P136" s="257"/>
      <c r="Q136" s="257"/>
      <c r="R136" s="257"/>
      <c r="S136" s="257"/>
      <c r="T136" s="257"/>
      <c r="U136" s="257"/>
      <c r="V136" s="257"/>
      <c r="W136" s="257"/>
      <c r="X136" s="258"/>
      <c r="Y136" s="13"/>
      <c r="Z136" s="13"/>
      <c r="AA136" s="13"/>
      <c r="AB136" s="13"/>
      <c r="AC136" s="13"/>
      <c r="AD136" s="13"/>
      <c r="AE136" s="13"/>
      <c r="AT136" s="259" t="s">
        <v>253</v>
      </c>
      <c r="AU136" s="259" t="s">
        <v>90</v>
      </c>
      <c r="AV136" s="13" t="s">
        <v>90</v>
      </c>
      <c r="AW136" s="13" t="s">
        <v>5</v>
      </c>
      <c r="AX136" s="13" t="s">
        <v>88</v>
      </c>
      <c r="AY136" s="259" t="s">
        <v>143</v>
      </c>
    </row>
    <row r="137" s="2" customFormat="1" ht="24.15" customHeight="1">
      <c r="A137" s="38"/>
      <c r="B137" s="39"/>
      <c r="C137" s="222" t="s">
        <v>142</v>
      </c>
      <c r="D137" s="222" t="s">
        <v>146</v>
      </c>
      <c r="E137" s="223" t="s">
        <v>585</v>
      </c>
      <c r="F137" s="224" t="s">
        <v>586</v>
      </c>
      <c r="G137" s="225" t="s">
        <v>388</v>
      </c>
      <c r="H137" s="226">
        <v>3150</v>
      </c>
      <c r="I137" s="227"/>
      <c r="J137" s="227"/>
      <c r="K137" s="228">
        <f>ROUND(P137*H137,2)</f>
        <v>0</v>
      </c>
      <c r="L137" s="229"/>
      <c r="M137" s="44"/>
      <c r="N137" s="230" t="s">
        <v>1</v>
      </c>
      <c r="O137" s="231" t="s">
        <v>43</v>
      </c>
      <c r="P137" s="232">
        <f>I137+J137</f>
        <v>0</v>
      </c>
      <c r="Q137" s="232">
        <f>ROUND(I137*H137,2)</f>
        <v>0</v>
      </c>
      <c r="R137" s="232">
        <f>ROUND(J137*H137,2)</f>
        <v>0</v>
      </c>
      <c r="S137" s="91"/>
      <c r="T137" s="233">
        <f>S137*H137</f>
        <v>0</v>
      </c>
      <c r="U137" s="233">
        <v>0</v>
      </c>
      <c r="V137" s="233">
        <f>U137*H137</f>
        <v>0</v>
      </c>
      <c r="W137" s="233">
        <v>0</v>
      </c>
      <c r="X137" s="234">
        <f>W137*H137</f>
        <v>0</v>
      </c>
      <c r="Y137" s="38"/>
      <c r="Z137" s="38"/>
      <c r="AA137" s="38"/>
      <c r="AB137" s="38"/>
      <c r="AC137" s="38"/>
      <c r="AD137" s="38"/>
      <c r="AE137" s="38"/>
      <c r="AR137" s="235" t="s">
        <v>167</v>
      </c>
      <c r="AT137" s="235" t="s">
        <v>146</v>
      </c>
      <c r="AU137" s="235" t="s">
        <v>90</v>
      </c>
      <c r="AY137" s="17" t="s">
        <v>143</v>
      </c>
      <c r="BE137" s="236">
        <f>IF(O137="základní",K137,0)</f>
        <v>0</v>
      </c>
      <c r="BF137" s="236">
        <f>IF(O137="snížená",K137,0)</f>
        <v>0</v>
      </c>
      <c r="BG137" s="236">
        <f>IF(O137="zákl. přenesená",K137,0)</f>
        <v>0</v>
      </c>
      <c r="BH137" s="236">
        <f>IF(O137="sníž. přenesená",K137,0)</f>
        <v>0</v>
      </c>
      <c r="BI137" s="236">
        <f>IF(O137="nulová",K137,0)</f>
        <v>0</v>
      </c>
      <c r="BJ137" s="17" t="s">
        <v>88</v>
      </c>
      <c r="BK137" s="236">
        <f>ROUND(P137*H137,2)</f>
        <v>0</v>
      </c>
      <c r="BL137" s="17" t="s">
        <v>167</v>
      </c>
      <c r="BM137" s="235" t="s">
        <v>587</v>
      </c>
    </row>
    <row r="138" s="2" customFormat="1">
      <c r="A138" s="38"/>
      <c r="B138" s="39"/>
      <c r="C138" s="40"/>
      <c r="D138" s="237" t="s">
        <v>152</v>
      </c>
      <c r="E138" s="40"/>
      <c r="F138" s="238" t="s">
        <v>588</v>
      </c>
      <c r="G138" s="40"/>
      <c r="H138" s="40"/>
      <c r="I138" s="239"/>
      <c r="J138" s="239"/>
      <c r="K138" s="40"/>
      <c r="L138" s="40"/>
      <c r="M138" s="44"/>
      <c r="N138" s="240"/>
      <c r="O138" s="241"/>
      <c r="P138" s="91"/>
      <c r="Q138" s="91"/>
      <c r="R138" s="91"/>
      <c r="S138" s="91"/>
      <c r="T138" s="91"/>
      <c r="U138" s="91"/>
      <c r="V138" s="91"/>
      <c r="W138" s="91"/>
      <c r="X138" s="92"/>
      <c r="Y138" s="38"/>
      <c r="Z138" s="38"/>
      <c r="AA138" s="38"/>
      <c r="AB138" s="38"/>
      <c r="AC138" s="38"/>
      <c r="AD138" s="38"/>
      <c r="AE138" s="38"/>
      <c r="AT138" s="17" t="s">
        <v>152</v>
      </c>
      <c r="AU138" s="17" t="s">
        <v>90</v>
      </c>
    </row>
    <row r="139" s="2" customFormat="1">
      <c r="A139" s="38"/>
      <c r="B139" s="39"/>
      <c r="C139" s="40"/>
      <c r="D139" s="242" t="s">
        <v>153</v>
      </c>
      <c r="E139" s="40"/>
      <c r="F139" s="243" t="s">
        <v>589</v>
      </c>
      <c r="G139" s="40"/>
      <c r="H139" s="40"/>
      <c r="I139" s="239"/>
      <c r="J139" s="239"/>
      <c r="K139" s="40"/>
      <c r="L139" s="40"/>
      <c r="M139" s="44"/>
      <c r="N139" s="240"/>
      <c r="O139" s="241"/>
      <c r="P139" s="91"/>
      <c r="Q139" s="91"/>
      <c r="R139" s="91"/>
      <c r="S139" s="91"/>
      <c r="T139" s="91"/>
      <c r="U139" s="91"/>
      <c r="V139" s="91"/>
      <c r="W139" s="91"/>
      <c r="X139" s="92"/>
      <c r="Y139" s="38"/>
      <c r="Z139" s="38"/>
      <c r="AA139" s="38"/>
      <c r="AB139" s="38"/>
      <c r="AC139" s="38"/>
      <c r="AD139" s="38"/>
      <c r="AE139" s="38"/>
      <c r="AT139" s="17" t="s">
        <v>153</v>
      </c>
      <c r="AU139" s="17" t="s">
        <v>90</v>
      </c>
    </row>
    <row r="140" s="13" customFormat="1">
      <c r="A140" s="13"/>
      <c r="B140" s="249"/>
      <c r="C140" s="250"/>
      <c r="D140" s="237" t="s">
        <v>253</v>
      </c>
      <c r="E140" s="251" t="s">
        <v>1</v>
      </c>
      <c r="F140" s="252" t="s">
        <v>590</v>
      </c>
      <c r="G140" s="250"/>
      <c r="H140" s="253">
        <v>3150</v>
      </c>
      <c r="I140" s="254"/>
      <c r="J140" s="254"/>
      <c r="K140" s="250"/>
      <c r="L140" s="250"/>
      <c r="M140" s="255"/>
      <c r="N140" s="256"/>
      <c r="O140" s="257"/>
      <c r="P140" s="257"/>
      <c r="Q140" s="257"/>
      <c r="R140" s="257"/>
      <c r="S140" s="257"/>
      <c r="T140" s="257"/>
      <c r="U140" s="257"/>
      <c r="V140" s="257"/>
      <c r="W140" s="257"/>
      <c r="X140" s="258"/>
      <c r="Y140" s="13"/>
      <c r="Z140" s="13"/>
      <c r="AA140" s="13"/>
      <c r="AB140" s="13"/>
      <c r="AC140" s="13"/>
      <c r="AD140" s="13"/>
      <c r="AE140" s="13"/>
      <c r="AT140" s="259" t="s">
        <v>253</v>
      </c>
      <c r="AU140" s="259" t="s">
        <v>90</v>
      </c>
      <c r="AV140" s="13" t="s">
        <v>90</v>
      </c>
      <c r="AW140" s="13" t="s">
        <v>5</v>
      </c>
      <c r="AX140" s="13" t="s">
        <v>88</v>
      </c>
      <c r="AY140" s="259" t="s">
        <v>143</v>
      </c>
    </row>
    <row r="141" s="2" customFormat="1" ht="24.15" customHeight="1">
      <c r="A141" s="38"/>
      <c r="B141" s="39"/>
      <c r="C141" s="222" t="s">
        <v>176</v>
      </c>
      <c r="D141" s="222" t="s">
        <v>146</v>
      </c>
      <c r="E141" s="223" t="s">
        <v>591</v>
      </c>
      <c r="F141" s="224" t="s">
        <v>592</v>
      </c>
      <c r="G141" s="225" t="s">
        <v>388</v>
      </c>
      <c r="H141" s="226">
        <v>3500</v>
      </c>
      <c r="I141" s="227"/>
      <c r="J141" s="227"/>
      <c r="K141" s="228">
        <f>ROUND(P141*H141,2)</f>
        <v>0</v>
      </c>
      <c r="L141" s="229"/>
      <c r="M141" s="44"/>
      <c r="N141" s="230" t="s">
        <v>1</v>
      </c>
      <c r="O141" s="231" t="s">
        <v>43</v>
      </c>
      <c r="P141" s="232">
        <f>I141+J141</f>
        <v>0</v>
      </c>
      <c r="Q141" s="232">
        <f>ROUND(I141*H141,2)</f>
        <v>0</v>
      </c>
      <c r="R141" s="232">
        <f>ROUND(J141*H141,2)</f>
        <v>0</v>
      </c>
      <c r="S141" s="91"/>
      <c r="T141" s="233">
        <f>S141*H141</f>
        <v>0</v>
      </c>
      <c r="U141" s="233">
        <v>0</v>
      </c>
      <c r="V141" s="233">
        <f>U141*H141</f>
        <v>0</v>
      </c>
      <c r="W141" s="233">
        <v>0</v>
      </c>
      <c r="X141" s="234">
        <f>W141*H141</f>
        <v>0</v>
      </c>
      <c r="Y141" s="38"/>
      <c r="Z141" s="38"/>
      <c r="AA141" s="38"/>
      <c r="AB141" s="38"/>
      <c r="AC141" s="38"/>
      <c r="AD141" s="38"/>
      <c r="AE141" s="38"/>
      <c r="AR141" s="235" t="s">
        <v>167</v>
      </c>
      <c r="AT141" s="235" t="s">
        <v>146</v>
      </c>
      <c r="AU141" s="235" t="s">
        <v>90</v>
      </c>
      <c r="AY141" s="17" t="s">
        <v>143</v>
      </c>
      <c r="BE141" s="236">
        <f>IF(O141="základní",K141,0)</f>
        <v>0</v>
      </c>
      <c r="BF141" s="236">
        <f>IF(O141="snížená",K141,0)</f>
        <v>0</v>
      </c>
      <c r="BG141" s="236">
        <f>IF(O141="zákl. přenesená",K141,0)</f>
        <v>0</v>
      </c>
      <c r="BH141" s="236">
        <f>IF(O141="sníž. přenesená",K141,0)</f>
        <v>0</v>
      </c>
      <c r="BI141" s="236">
        <f>IF(O141="nulová",K141,0)</f>
        <v>0</v>
      </c>
      <c r="BJ141" s="17" t="s">
        <v>88</v>
      </c>
      <c r="BK141" s="236">
        <f>ROUND(P141*H141,2)</f>
        <v>0</v>
      </c>
      <c r="BL141" s="17" t="s">
        <v>167</v>
      </c>
      <c r="BM141" s="235" t="s">
        <v>593</v>
      </c>
    </row>
    <row r="142" s="2" customFormat="1">
      <c r="A142" s="38"/>
      <c r="B142" s="39"/>
      <c r="C142" s="40"/>
      <c r="D142" s="237" t="s">
        <v>152</v>
      </c>
      <c r="E142" s="40"/>
      <c r="F142" s="238" t="s">
        <v>594</v>
      </c>
      <c r="G142" s="40"/>
      <c r="H142" s="40"/>
      <c r="I142" s="239"/>
      <c r="J142" s="239"/>
      <c r="K142" s="40"/>
      <c r="L142" s="40"/>
      <c r="M142" s="44"/>
      <c r="N142" s="240"/>
      <c r="O142" s="241"/>
      <c r="P142" s="91"/>
      <c r="Q142" s="91"/>
      <c r="R142" s="91"/>
      <c r="S142" s="91"/>
      <c r="T142" s="91"/>
      <c r="U142" s="91"/>
      <c r="V142" s="91"/>
      <c r="W142" s="91"/>
      <c r="X142" s="92"/>
      <c r="Y142" s="38"/>
      <c r="Z142" s="38"/>
      <c r="AA142" s="38"/>
      <c r="AB142" s="38"/>
      <c r="AC142" s="38"/>
      <c r="AD142" s="38"/>
      <c r="AE142" s="38"/>
      <c r="AT142" s="17" t="s">
        <v>152</v>
      </c>
      <c r="AU142" s="17" t="s">
        <v>90</v>
      </c>
    </row>
    <row r="143" s="2" customFormat="1">
      <c r="A143" s="38"/>
      <c r="B143" s="39"/>
      <c r="C143" s="40"/>
      <c r="D143" s="242" t="s">
        <v>153</v>
      </c>
      <c r="E143" s="40"/>
      <c r="F143" s="243" t="s">
        <v>595</v>
      </c>
      <c r="G143" s="40"/>
      <c r="H143" s="40"/>
      <c r="I143" s="239"/>
      <c r="J143" s="239"/>
      <c r="K143" s="40"/>
      <c r="L143" s="40"/>
      <c r="M143" s="44"/>
      <c r="N143" s="240"/>
      <c r="O143" s="241"/>
      <c r="P143" s="91"/>
      <c r="Q143" s="91"/>
      <c r="R143" s="91"/>
      <c r="S143" s="91"/>
      <c r="T143" s="91"/>
      <c r="U143" s="91"/>
      <c r="V143" s="91"/>
      <c r="W143" s="91"/>
      <c r="X143" s="92"/>
      <c r="Y143" s="38"/>
      <c r="Z143" s="38"/>
      <c r="AA143" s="38"/>
      <c r="AB143" s="38"/>
      <c r="AC143" s="38"/>
      <c r="AD143" s="38"/>
      <c r="AE143" s="38"/>
      <c r="AT143" s="17" t="s">
        <v>153</v>
      </c>
      <c r="AU143" s="17" t="s">
        <v>90</v>
      </c>
    </row>
    <row r="144" s="13" customFormat="1">
      <c r="A144" s="13"/>
      <c r="B144" s="249"/>
      <c r="C144" s="250"/>
      <c r="D144" s="237" t="s">
        <v>253</v>
      </c>
      <c r="E144" s="251" t="s">
        <v>1</v>
      </c>
      <c r="F144" s="252" t="s">
        <v>596</v>
      </c>
      <c r="G144" s="250"/>
      <c r="H144" s="253">
        <v>3500</v>
      </c>
      <c r="I144" s="254"/>
      <c r="J144" s="254"/>
      <c r="K144" s="250"/>
      <c r="L144" s="250"/>
      <c r="M144" s="255"/>
      <c r="N144" s="256"/>
      <c r="O144" s="257"/>
      <c r="P144" s="257"/>
      <c r="Q144" s="257"/>
      <c r="R144" s="257"/>
      <c r="S144" s="257"/>
      <c r="T144" s="257"/>
      <c r="U144" s="257"/>
      <c r="V144" s="257"/>
      <c r="W144" s="257"/>
      <c r="X144" s="258"/>
      <c r="Y144" s="13"/>
      <c r="Z144" s="13"/>
      <c r="AA144" s="13"/>
      <c r="AB144" s="13"/>
      <c r="AC144" s="13"/>
      <c r="AD144" s="13"/>
      <c r="AE144" s="13"/>
      <c r="AT144" s="259" t="s">
        <v>253</v>
      </c>
      <c r="AU144" s="259" t="s">
        <v>90</v>
      </c>
      <c r="AV144" s="13" t="s">
        <v>90</v>
      </c>
      <c r="AW144" s="13" t="s">
        <v>5</v>
      </c>
      <c r="AX144" s="13" t="s">
        <v>88</v>
      </c>
      <c r="AY144" s="259" t="s">
        <v>143</v>
      </c>
    </row>
    <row r="145" s="2" customFormat="1" ht="24.15" customHeight="1">
      <c r="A145" s="38"/>
      <c r="B145" s="39"/>
      <c r="C145" s="222" t="s">
        <v>182</v>
      </c>
      <c r="D145" s="222" t="s">
        <v>146</v>
      </c>
      <c r="E145" s="223" t="s">
        <v>597</v>
      </c>
      <c r="F145" s="224" t="s">
        <v>598</v>
      </c>
      <c r="G145" s="225" t="s">
        <v>388</v>
      </c>
      <c r="H145" s="226">
        <v>2</v>
      </c>
      <c r="I145" s="227"/>
      <c r="J145" s="227"/>
      <c r="K145" s="228">
        <f>ROUND(P145*H145,2)</f>
        <v>0</v>
      </c>
      <c r="L145" s="229"/>
      <c r="M145" s="44"/>
      <c r="N145" s="230" t="s">
        <v>1</v>
      </c>
      <c r="O145" s="231" t="s">
        <v>43</v>
      </c>
      <c r="P145" s="232">
        <f>I145+J145</f>
        <v>0</v>
      </c>
      <c r="Q145" s="232">
        <f>ROUND(I145*H145,2)</f>
        <v>0</v>
      </c>
      <c r="R145" s="232">
        <f>ROUND(J145*H145,2)</f>
        <v>0</v>
      </c>
      <c r="S145" s="91"/>
      <c r="T145" s="233">
        <f>S145*H145</f>
        <v>0</v>
      </c>
      <c r="U145" s="233">
        <v>0</v>
      </c>
      <c r="V145" s="233">
        <f>U145*H145</f>
        <v>0</v>
      </c>
      <c r="W145" s="233">
        <v>0</v>
      </c>
      <c r="X145" s="234">
        <f>W145*H145</f>
        <v>0</v>
      </c>
      <c r="Y145" s="38"/>
      <c r="Z145" s="38"/>
      <c r="AA145" s="38"/>
      <c r="AB145" s="38"/>
      <c r="AC145" s="38"/>
      <c r="AD145" s="38"/>
      <c r="AE145" s="38"/>
      <c r="AR145" s="235" t="s">
        <v>167</v>
      </c>
      <c r="AT145" s="235" t="s">
        <v>146</v>
      </c>
      <c r="AU145" s="235" t="s">
        <v>90</v>
      </c>
      <c r="AY145" s="17" t="s">
        <v>143</v>
      </c>
      <c r="BE145" s="236">
        <f>IF(O145="základní",K145,0)</f>
        <v>0</v>
      </c>
      <c r="BF145" s="236">
        <f>IF(O145="snížená",K145,0)</f>
        <v>0</v>
      </c>
      <c r="BG145" s="236">
        <f>IF(O145="zákl. přenesená",K145,0)</f>
        <v>0</v>
      </c>
      <c r="BH145" s="236">
        <f>IF(O145="sníž. přenesená",K145,0)</f>
        <v>0</v>
      </c>
      <c r="BI145" s="236">
        <f>IF(O145="nulová",K145,0)</f>
        <v>0</v>
      </c>
      <c r="BJ145" s="17" t="s">
        <v>88</v>
      </c>
      <c r="BK145" s="236">
        <f>ROUND(P145*H145,2)</f>
        <v>0</v>
      </c>
      <c r="BL145" s="17" t="s">
        <v>167</v>
      </c>
      <c r="BM145" s="235" t="s">
        <v>599</v>
      </c>
    </row>
    <row r="146" s="2" customFormat="1">
      <c r="A146" s="38"/>
      <c r="B146" s="39"/>
      <c r="C146" s="40"/>
      <c r="D146" s="237" t="s">
        <v>152</v>
      </c>
      <c r="E146" s="40"/>
      <c r="F146" s="238" t="s">
        <v>600</v>
      </c>
      <c r="G146" s="40"/>
      <c r="H146" s="40"/>
      <c r="I146" s="239"/>
      <c r="J146" s="239"/>
      <c r="K146" s="40"/>
      <c r="L146" s="40"/>
      <c r="M146" s="44"/>
      <c r="N146" s="240"/>
      <c r="O146" s="241"/>
      <c r="P146" s="91"/>
      <c r="Q146" s="91"/>
      <c r="R146" s="91"/>
      <c r="S146" s="91"/>
      <c r="T146" s="91"/>
      <c r="U146" s="91"/>
      <c r="V146" s="91"/>
      <c r="W146" s="91"/>
      <c r="X146" s="92"/>
      <c r="Y146" s="38"/>
      <c r="Z146" s="38"/>
      <c r="AA146" s="38"/>
      <c r="AB146" s="38"/>
      <c r="AC146" s="38"/>
      <c r="AD146" s="38"/>
      <c r="AE146" s="38"/>
      <c r="AT146" s="17" t="s">
        <v>152</v>
      </c>
      <c r="AU146" s="17" t="s">
        <v>90</v>
      </c>
    </row>
    <row r="147" s="2" customFormat="1">
      <c r="A147" s="38"/>
      <c r="B147" s="39"/>
      <c r="C147" s="40"/>
      <c r="D147" s="242" t="s">
        <v>153</v>
      </c>
      <c r="E147" s="40"/>
      <c r="F147" s="243" t="s">
        <v>601</v>
      </c>
      <c r="G147" s="40"/>
      <c r="H147" s="40"/>
      <c r="I147" s="239"/>
      <c r="J147" s="239"/>
      <c r="K147" s="40"/>
      <c r="L147" s="40"/>
      <c r="M147" s="44"/>
      <c r="N147" s="240"/>
      <c r="O147" s="241"/>
      <c r="P147" s="91"/>
      <c r="Q147" s="91"/>
      <c r="R147" s="91"/>
      <c r="S147" s="91"/>
      <c r="T147" s="91"/>
      <c r="U147" s="91"/>
      <c r="V147" s="91"/>
      <c r="W147" s="91"/>
      <c r="X147" s="92"/>
      <c r="Y147" s="38"/>
      <c r="Z147" s="38"/>
      <c r="AA147" s="38"/>
      <c r="AB147" s="38"/>
      <c r="AC147" s="38"/>
      <c r="AD147" s="38"/>
      <c r="AE147" s="38"/>
      <c r="AT147" s="17" t="s">
        <v>153</v>
      </c>
      <c r="AU147" s="17" t="s">
        <v>90</v>
      </c>
    </row>
    <row r="148" s="13" customFormat="1">
      <c r="A148" s="13"/>
      <c r="B148" s="249"/>
      <c r="C148" s="250"/>
      <c r="D148" s="237" t="s">
        <v>253</v>
      </c>
      <c r="E148" s="251" t="s">
        <v>1</v>
      </c>
      <c r="F148" s="252" t="s">
        <v>90</v>
      </c>
      <c r="G148" s="250"/>
      <c r="H148" s="253">
        <v>2</v>
      </c>
      <c r="I148" s="254"/>
      <c r="J148" s="254"/>
      <c r="K148" s="250"/>
      <c r="L148" s="250"/>
      <c r="M148" s="255"/>
      <c r="N148" s="256"/>
      <c r="O148" s="257"/>
      <c r="P148" s="257"/>
      <c r="Q148" s="257"/>
      <c r="R148" s="257"/>
      <c r="S148" s="257"/>
      <c r="T148" s="257"/>
      <c r="U148" s="257"/>
      <c r="V148" s="257"/>
      <c r="W148" s="257"/>
      <c r="X148" s="258"/>
      <c r="Y148" s="13"/>
      <c r="Z148" s="13"/>
      <c r="AA148" s="13"/>
      <c r="AB148" s="13"/>
      <c r="AC148" s="13"/>
      <c r="AD148" s="13"/>
      <c r="AE148" s="13"/>
      <c r="AT148" s="259" t="s">
        <v>253</v>
      </c>
      <c r="AU148" s="259" t="s">
        <v>90</v>
      </c>
      <c r="AV148" s="13" t="s">
        <v>90</v>
      </c>
      <c r="AW148" s="13" t="s">
        <v>5</v>
      </c>
      <c r="AX148" s="13" t="s">
        <v>88</v>
      </c>
      <c r="AY148" s="259" t="s">
        <v>143</v>
      </c>
    </row>
    <row r="149" s="2" customFormat="1" ht="33" customHeight="1">
      <c r="A149" s="38"/>
      <c r="B149" s="39"/>
      <c r="C149" s="222" t="s">
        <v>188</v>
      </c>
      <c r="D149" s="222" t="s">
        <v>146</v>
      </c>
      <c r="E149" s="223" t="s">
        <v>602</v>
      </c>
      <c r="F149" s="224" t="s">
        <v>603</v>
      </c>
      <c r="G149" s="225" t="s">
        <v>388</v>
      </c>
      <c r="H149" s="226">
        <v>350</v>
      </c>
      <c r="I149" s="227"/>
      <c r="J149" s="227"/>
      <c r="K149" s="228">
        <f>ROUND(P149*H149,2)</f>
        <v>0</v>
      </c>
      <c r="L149" s="229"/>
      <c r="M149" s="44"/>
      <c r="N149" s="230" t="s">
        <v>1</v>
      </c>
      <c r="O149" s="231" t="s">
        <v>43</v>
      </c>
      <c r="P149" s="232">
        <f>I149+J149</f>
        <v>0</v>
      </c>
      <c r="Q149" s="232">
        <f>ROUND(I149*H149,2)</f>
        <v>0</v>
      </c>
      <c r="R149" s="232">
        <f>ROUND(J149*H149,2)</f>
        <v>0</v>
      </c>
      <c r="S149" s="91"/>
      <c r="T149" s="233">
        <f>S149*H149</f>
        <v>0</v>
      </c>
      <c r="U149" s="233">
        <v>0</v>
      </c>
      <c r="V149" s="233">
        <f>U149*H149</f>
        <v>0</v>
      </c>
      <c r="W149" s="233">
        <v>0</v>
      </c>
      <c r="X149" s="234">
        <f>W149*H149</f>
        <v>0</v>
      </c>
      <c r="Y149" s="38"/>
      <c r="Z149" s="38"/>
      <c r="AA149" s="38"/>
      <c r="AB149" s="38"/>
      <c r="AC149" s="38"/>
      <c r="AD149" s="38"/>
      <c r="AE149" s="38"/>
      <c r="AR149" s="235" t="s">
        <v>167</v>
      </c>
      <c r="AT149" s="235" t="s">
        <v>146</v>
      </c>
      <c r="AU149" s="235" t="s">
        <v>90</v>
      </c>
      <c r="AY149" s="17" t="s">
        <v>143</v>
      </c>
      <c r="BE149" s="236">
        <f>IF(O149="základní",K149,0)</f>
        <v>0</v>
      </c>
      <c r="BF149" s="236">
        <f>IF(O149="snížená",K149,0)</f>
        <v>0</v>
      </c>
      <c r="BG149" s="236">
        <f>IF(O149="zákl. přenesená",K149,0)</f>
        <v>0</v>
      </c>
      <c r="BH149" s="236">
        <f>IF(O149="sníž. přenesená",K149,0)</f>
        <v>0</v>
      </c>
      <c r="BI149" s="236">
        <f>IF(O149="nulová",K149,0)</f>
        <v>0</v>
      </c>
      <c r="BJ149" s="17" t="s">
        <v>88</v>
      </c>
      <c r="BK149" s="236">
        <f>ROUND(P149*H149,2)</f>
        <v>0</v>
      </c>
      <c r="BL149" s="17" t="s">
        <v>167</v>
      </c>
      <c r="BM149" s="235" t="s">
        <v>604</v>
      </c>
    </row>
    <row r="150" s="2" customFormat="1">
      <c r="A150" s="38"/>
      <c r="B150" s="39"/>
      <c r="C150" s="40"/>
      <c r="D150" s="237" t="s">
        <v>152</v>
      </c>
      <c r="E150" s="40"/>
      <c r="F150" s="238" t="s">
        <v>605</v>
      </c>
      <c r="G150" s="40"/>
      <c r="H150" s="40"/>
      <c r="I150" s="239"/>
      <c r="J150" s="239"/>
      <c r="K150" s="40"/>
      <c r="L150" s="40"/>
      <c r="M150" s="44"/>
      <c r="N150" s="240"/>
      <c r="O150" s="241"/>
      <c r="P150" s="91"/>
      <c r="Q150" s="91"/>
      <c r="R150" s="91"/>
      <c r="S150" s="91"/>
      <c r="T150" s="91"/>
      <c r="U150" s="91"/>
      <c r="V150" s="91"/>
      <c r="W150" s="91"/>
      <c r="X150" s="92"/>
      <c r="Y150" s="38"/>
      <c r="Z150" s="38"/>
      <c r="AA150" s="38"/>
      <c r="AB150" s="38"/>
      <c r="AC150" s="38"/>
      <c r="AD150" s="38"/>
      <c r="AE150" s="38"/>
      <c r="AT150" s="17" t="s">
        <v>152</v>
      </c>
      <c r="AU150" s="17" t="s">
        <v>90</v>
      </c>
    </row>
    <row r="151" s="2" customFormat="1">
      <c r="A151" s="38"/>
      <c r="B151" s="39"/>
      <c r="C151" s="40"/>
      <c r="D151" s="242" t="s">
        <v>153</v>
      </c>
      <c r="E151" s="40"/>
      <c r="F151" s="243" t="s">
        <v>606</v>
      </c>
      <c r="G151" s="40"/>
      <c r="H151" s="40"/>
      <c r="I151" s="239"/>
      <c r="J151" s="239"/>
      <c r="K151" s="40"/>
      <c r="L151" s="40"/>
      <c r="M151" s="44"/>
      <c r="N151" s="240"/>
      <c r="O151" s="241"/>
      <c r="P151" s="91"/>
      <c r="Q151" s="91"/>
      <c r="R151" s="91"/>
      <c r="S151" s="91"/>
      <c r="T151" s="91"/>
      <c r="U151" s="91"/>
      <c r="V151" s="91"/>
      <c r="W151" s="91"/>
      <c r="X151" s="92"/>
      <c r="Y151" s="38"/>
      <c r="Z151" s="38"/>
      <c r="AA151" s="38"/>
      <c r="AB151" s="38"/>
      <c r="AC151" s="38"/>
      <c r="AD151" s="38"/>
      <c r="AE151" s="38"/>
      <c r="AT151" s="17" t="s">
        <v>153</v>
      </c>
      <c r="AU151" s="17" t="s">
        <v>90</v>
      </c>
    </row>
    <row r="152" s="13" customFormat="1">
      <c r="A152" s="13"/>
      <c r="B152" s="249"/>
      <c r="C152" s="250"/>
      <c r="D152" s="237" t="s">
        <v>253</v>
      </c>
      <c r="E152" s="251" t="s">
        <v>1</v>
      </c>
      <c r="F152" s="252" t="s">
        <v>607</v>
      </c>
      <c r="G152" s="250"/>
      <c r="H152" s="253">
        <v>350</v>
      </c>
      <c r="I152" s="254"/>
      <c r="J152" s="254"/>
      <c r="K152" s="250"/>
      <c r="L152" s="250"/>
      <c r="M152" s="255"/>
      <c r="N152" s="281"/>
      <c r="O152" s="282"/>
      <c r="P152" s="282"/>
      <c r="Q152" s="282"/>
      <c r="R152" s="282"/>
      <c r="S152" s="282"/>
      <c r="T152" s="282"/>
      <c r="U152" s="282"/>
      <c r="V152" s="282"/>
      <c r="W152" s="282"/>
      <c r="X152" s="283"/>
      <c r="Y152" s="13"/>
      <c r="Z152" s="13"/>
      <c r="AA152" s="13"/>
      <c r="AB152" s="13"/>
      <c r="AC152" s="13"/>
      <c r="AD152" s="13"/>
      <c r="AE152" s="13"/>
      <c r="AT152" s="259" t="s">
        <v>253</v>
      </c>
      <c r="AU152" s="259" t="s">
        <v>90</v>
      </c>
      <c r="AV152" s="13" t="s">
        <v>90</v>
      </c>
      <c r="AW152" s="13" t="s">
        <v>5</v>
      </c>
      <c r="AX152" s="13" t="s">
        <v>88</v>
      </c>
      <c r="AY152" s="259" t="s">
        <v>143</v>
      </c>
    </row>
    <row r="153" s="2" customFormat="1" ht="6.96" customHeight="1">
      <c r="A153" s="38"/>
      <c r="B153" s="66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44"/>
      <c r="N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</sheetData>
  <sheetProtection sheet="1" autoFilter="0" formatColumns="0" formatRows="0" objects="1" scenarios="1" spinCount="100000" saltValue="bVVE6uH5AVVACjGlirI5jqzqUofuWuIpwWwIccYis3sWolfQa/DnxFlncivO6m/umSHb8IoL8nyGFaNvW85L/Q==" hashValue="41bezzDQJMQWdRcS5hxJ1ErIJGK6eCURLbchU7PVklBYHw+kgfylD+8vWVs8nmpcfnHdiPxXoE3ihxkTkHxw3Q==" algorithmName="SHA-512" password="CC35"/>
  <autoFilter ref="C117:L15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M2:Z2"/>
  </mergeCells>
  <hyperlinks>
    <hyperlink ref="F123" r:id="rId1" display="https://podminky.urs.cz/item/CS_URS_2023_01/913111111"/>
    <hyperlink ref="F127" r:id="rId2" display="https://podminky.urs.cz/item/CS_URS_2023_01/913111112"/>
    <hyperlink ref="F131" r:id="rId3" display="https://podminky.urs.cz/item/CS_URS_2023_01/913111115"/>
    <hyperlink ref="F135" r:id="rId4" display="https://podminky.urs.cz/item/CS_URS_2023_01/913111211"/>
    <hyperlink ref="F139" r:id="rId5" display="https://podminky.urs.cz/item/CS_URS_2023_01/913111212"/>
    <hyperlink ref="F143" r:id="rId6" display="https://podminky.urs.cz/item/CS_URS_2023_01/913111215"/>
    <hyperlink ref="F147" r:id="rId7" display="https://podminky.urs.cz/item/CS_URS_2023_01/913221113"/>
    <hyperlink ref="F151" r:id="rId8" display="https://podminky.urs.cz/item/CS_URS_2023_01/9132212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99</v>
      </c>
      <c r="AZ2" s="284" t="s">
        <v>608</v>
      </c>
      <c r="BA2" s="284" t="s">
        <v>609</v>
      </c>
      <c r="BB2" s="284" t="s">
        <v>324</v>
      </c>
      <c r="BC2" s="284" t="s">
        <v>610</v>
      </c>
      <c r="BD2" s="284" t="s">
        <v>90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90</v>
      </c>
      <c r="AZ3" s="284" t="s">
        <v>611</v>
      </c>
      <c r="BA3" s="284" t="s">
        <v>612</v>
      </c>
      <c r="BB3" s="284" t="s">
        <v>324</v>
      </c>
      <c r="BC3" s="284" t="s">
        <v>613</v>
      </c>
      <c r="BD3" s="284" t="s">
        <v>90</v>
      </c>
    </row>
    <row r="4" s="1" customFormat="1" ht="24.96" customHeight="1">
      <c r="B4" s="20"/>
      <c r="D4" s="139" t="s">
        <v>106</v>
      </c>
      <c r="M4" s="20"/>
      <c r="N4" s="140" t="s">
        <v>11</v>
      </c>
      <c r="AT4" s="17" t="s">
        <v>4</v>
      </c>
      <c r="AZ4" s="284" t="s">
        <v>614</v>
      </c>
      <c r="BA4" s="284" t="s">
        <v>615</v>
      </c>
      <c r="BB4" s="284" t="s">
        <v>324</v>
      </c>
      <c r="BC4" s="284" t="s">
        <v>616</v>
      </c>
      <c r="BD4" s="284" t="s">
        <v>90</v>
      </c>
    </row>
    <row r="5" s="1" customFormat="1" ht="6.96" customHeight="1">
      <c r="B5" s="20"/>
      <c r="M5" s="20"/>
      <c r="AZ5" s="284" t="s">
        <v>617</v>
      </c>
      <c r="BA5" s="284" t="s">
        <v>618</v>
      </c>
      <c r="BB5" s="284" t="s">
        <v>324</v>
      </c>
      <c r="BC5" s="284" t="s">
        <v>619</v>
      </c>
      <c r="BD5" s="284" t="s">
        <v>90</v>
      </c>
    </row>
    <row r="6" s="1" customFormat="1" ht="12" customHeight="1">
      <c r="B6" s="20"/>
      <c r="D6" s="141" t="s">
        <v>17</v>
      </c>
      <c r="M6" s="20"/>
      <c r="AZ6" s="284" t="s">
        <v>620</v>
      </c>
      <c r="BA6" s="284" t="s">
        <v>621</v>
      </c>
      <c r="BB6" s="284" t="s">
        <v>249</v>
      </c>
      <c r="BC6" s="284" t="s">
        <v>622</v>
      </c>
      <c r="BD6" s="284" t="s">
        <v>90</v>
      </c>
    </row>
    <row r="7" s="1" customFormat="1" ht="16.5" customHeight="1">
      <c r="B7" s="20"/>
      <c r="E7" s="142" t="str">
        <f>'Rekapitulace stavby'!K6</f>
        <v>Kopřivnice – Most na ul. Erbenova ev.č. 28c-M2 – oprava</v>
      </c>
      <c r="F7" s="141"/>
      <c r="G7" s="141"/>
      <c r="H7" s="141"/>
      <c r="M7" s="20"/>
      <c r="AZ7" s="284" t="s">
        <v>623</v>
      </c>
      <c r="BA7" s="284" t="s">
        <v>624</v>
      </c>
      <c r="BB7" s="284" t="s">
        <v>249</v>
      </c>
      <c r="BC7" s="284" t="s">
        <v>625</v>
      </c>
      <c r="BD7" s="284" t="s">
        <v>90</v>
      </c>
    </row>
    <row r="8" s="2" customFormat="1" ht="12" customHeight="1">
      <c r="A8" s="38"/>
      <c r="B8" s="44"/>
      <c r="C8" s="38"/>
      <c r="D8" s="141" t="s">
        <v>107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84" t="s">
        <v>626</v>
      </c>
      <c r="BA8" s="284" t="s">
        <v>627</v>
      </c>
      <c r="BB8" s="284" t="s">
        <v>249</v>
      </c>
      <c r="BC8" s="284" t="s">
        <v>628</v>
      </c>
      <c r="BD8" s="284" t="s">
        <v>90</v>
      </c>
    </row>
    <row r="9" s="2" customFormat="1" ht="16.5" customHeight="1">
      <c r="A9" s="38"/>
      <c r="B9" s="44"/>
      <c r="C9" s="38"/>
      <c r="D9" s="38"/>
      <c r="E9" s="143" t="s">
        <v>629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20. 6. 2023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">
        <v>27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28</v>
      </c>
      <c r="F15" s="38"/>
      <c r="G15" s="38"/>
      <c r="H15" s="38"/>
      <c r="I15" s="141" t="s">
        <v>29</v>
      </c>
      <c r="J15" s="144" t="s">
        <v>1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30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29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32</v>
      </c>
      <c r="E20" s="38"/>
      <c r="F20" s="38"/>
      <c r="G20" s="38"/>
      <c r="H20" s="38"/>
      <c r="I20" s="141" t="s">
        <v>26</v>
      </c>
      <c r="J20" s="144" t="s">
        <v>33</v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34</v>
      </c>
      <c r="F21" s="38"/>
      <c r="G21" s="38"/>
      <c r="H21" s="38"/>
      <c r="I21" s="141" t="s">
        <v>29</v>
      </c>
      <c r="J21" s="144" t="s">
        <v>1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35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29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37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109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110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38"/>
      <c r="K32" s="153">
        <f>ROUND(K129,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38"/>
      <c r="K34" s="154" t="s">
        <v>41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1" t="s">
        <v>43</v>
      </c>
      <c r="F35" s="151">
        <f>ROUND((SUM(BE129:BE752)),  2)</f>
        <v>0</v>
      </c>
      <c r="G35" s="38"/>
      <c r="H35" s="38"/>
      <c r="I35" s="156">
        <v>0.20999999999999999</v>
      </c>
      <c r="J35" s="38"/>
      <c r="K35" s="151">
        <f>ROUND(((SUM(BE129:BE752))*I35),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44</v>
      </c>
      <c r="F36" s="151">
        <f>ROUND((SUM(BF129:BF752)),  2)</f>
        <v>0</v>
      </c>
      <c r="G36" s="38"/>
      <c r="H36" s="38"/>
      <c r="I36" s="156">
        <v>0.14999999999999999</v>
      </c>
      <c r="J36" s="38"/>
      <c r="K36" s="151">
        <f>ROUND(((SUM(BF129:BF752))*I36),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1">
        <f>ROUND((SUM(BG129:BG752)),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46</v>
      </c>
      <c r="F38" s="151">
        <f>ROUND((SUM(BH129:BH752)),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47</v>
      </c>
      <c r="F39" s="151">
        <f>ROUND((SUM(BI129:BI752)),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48</v>
      </c>
      <c r="E41" s="159"/>
      <c r="F41" s="159"/>
      <c r="G41" s="160" t="s">
        <v>49</v>
      </c>
      <c r="H41" s="161" t="s">
        <v>50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Kopřivnice – Most na ul. Erbenova ev.č. 28c-M2 – oprava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201 - Most ev. č. 28c-M2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Kopřivnice</v>
      </c>
      <c r="G89" s="40"/>
      <c r="H89" s="40"/>
      <c r="I89" s="32" t="s">
        <v>23</v>
      </c>
      <c r="J89" s="79" t="str">
        <f>IF(J12="","",J12)</f>
        <v>20. 6. 2023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40"/>
      <c r="E91" s="40"/>
      <c r="F91" s="27" t="str">
        <f>E15</f>
        <v>Město Kopřivnice</v>
      </c>
      <c r="G91" s="40"/>
      <c r="H91" s="40"/>
      <c r="I91" s="32" t="s">
        <v>32</v>
      </c>
      <c r="J91" s="36" t="str">
        <f>E21</f>
        <v>Projekční kancelář PRIS spol. s r.o.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112</v>
      </c>
      <c r="D94" s="177"/>
      <c r="E94" s="177"/>
      <c r="F94" s="177"/>
      <c r="G94" s="177"/>
      <c r="H94" s="177"/>
      <c r="I94" s="178" t="s">
        <v>113</v>
      </c>
      <c r="J94" s="178" t="s">
        <v>114</v>
      </c>
      <c r="K94" s="178" t="s">
        <v>115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116</v>
      </c>
      <c r="D96" s="40"/>
      <c r="E96" s="40"/>
      <c r="F96" s="40"/>
      <c r="G96" s="40"/>
      <c r="H96" s="40"/>
      <c r="I96" s="110">
        <f>Q129</f>
        <v>0</v>
      </c>
      <c r="J96" s="110">
        <f>R129</f>
        <v>0</v>
      </c>
      <c r="K96" s="110">
        <f>K129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0"/>
      <c r="C97" s="181"/>
      <c r="D97" s="182" t="s">
        <v>236</v>
      </c>
      <c r="E97" s="183"/>
      <c r="F97" s="183"/>
      <c r="G97" s="183"/>
      <c r="H97" s="183"/>
      <c r="I97" s="184">
        <f>Q130</f>
        <v>0</v>
      </c>
      <c r="J97" s="184">
        <f>R130</f>
        <v>0</v>
      </c>
      <c r="K97" s="184">
        <f>K130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237</v>
      </c>
      <c r="E98" s="189"/>
      <c r="F98" s="189"/>
      <c r="G98" s="189"/>
      <c r="H98" s="189"/>
      <c r="I98" s="190">
        <f>Q131</f>
        <v>0</v>
      </c>
      <c r="J98" s="190">
        <f>R131</f>
        <v>0</v>
      </c>
      <c r="K98" s="190">
        <f>K131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630</v>
      </c>
      <c r="E99" s="189"/>
      <c r="F99" s="189"/>
      <c r="G99" s="189"/>
      <c r="H99" s="189"/>
      <c r="I99" s="190">
        <f>Q202</f>
        <v>0</v>
      </c>
      <c r="J99" s="190">
        <f>R202</f>
        <v>0</v>
      </c>
      <c r="K99" s="190">
        <f>K202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238</v>
      </c>
      <c r="E100" s="189"/>
      <c r="F100" s="189"/>
      <c r="G100" s="189"/>
      <c r="H100" s="189"/>
      <c r="I100" s="190">
        <f>Q261</f>
        <v>0</v>
      </c>
      <c r="J100" s="190">
        <f>R261</f>
        <v>0</v>
      </c>
      <c r="K100" s="190">
        <f>K261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631</v>
      </c>
      <c r="E101" s="189"/>
      <c r="F101" s="189"/>
      <c r="G101" s="189"/>
      <c r="H101" s="189"/>
      <c r="I101" s="190">
        <f>Q346</f>
        <v>0</v>
      </c>
      <c r="J101" s="190">
        <f>R346</f>
        <v>0</v>
      </c>
      <c r="K101" s="190">
        <f>K346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632</v>
      </c>
      <c r="E102" s="189"/>
      <c r="F102" s="189"/>
      <c r="G102" s="189"/>
      <c r="H102" s="189"/>
      <c r="I102" s="190">
        <f>Q414</f>
        <v>0</v>
      </c>
      <c r="J102" s="190">
        <f>R414</f>
        <v>0</v>
      </c>
      <c r="K102" s="190">
        <f>K414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633</v>
      </c>
      <c r="E103" s="189"/>
      <c r="F103" s="189"/>
      <c r="G103" s="189"/>
      <c r="H103" s="189"/>
      <c r="I103" s="190">
        <f>Q478</f>
        <v>0</v>
      </c>
      <c r="J103" s="190">
        <f>R478</f>
        <v>0</v>
      </c>
      <c r="K103" s="190">
        <f>K478</f>
        <v>0</v>
      </c>
      <c r="L103" s="187"/>
      <c r="M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239</v>
      </c>
      <c r="E104" s="189"/>
      <c r="F104" s="189"/>
      <c r="G104" s="189"/>
      <c r="H104" s="189"/>
      <c r="I104" s="190">
        <f>Q494</f>
        <v>0</v>
      </c>
      <c r="J104" s="190">
        <f>R494</f>
        <v>0</v>
      </c>
      <c r="K104" s="190">
        <f>K494</f>
        <v>0</v>
      </c>
      <c r="L104" s="187"/>
      <c r="M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240</v>
      </c>
      <c r="E105" s="189"/>
      <c r="F105" s="189"/>
      <c r="G105" s="189"/>
      <c r="H105" s="189"/>
      <c r="I105" s="190">
        <f>Q538</f>
        <v>0</v>
      </c>
      <c r="J105" s="190">
        <f>R538</f>
        <v>0</v>
      </c>
      <c r="K105" s="190">
        <f>K538</f>
        <v>0</v>
      </c>
      <c r="L105" s="187"/>
      <c r="M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634</v>
      </c>
      <c r="E106" s="189"/>
      <c r="F106" s="189"/>
      <c r="G106" s="189"/>
      <c r="H106" s="189"/>
      <c r="I106" s="190">
        <f>Q663</f>
        <v>0</v>
      </c>
      <c r="J106" s="190">
        <f>R663</f>
        <v>0</v>
      </c>
      <c r="K106" s="190">
        <f>K663</f>
        <v>0</v>
      </c>
      <c r="L106" s="187"/>
      <c r="M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242</v>
      </c>
      <c r="E107" s="183"/>
      <c r="F107" s="183"/>
      <c r="G107" s="183"/>
      <c r="H107" s="183"/>
      <c r="I107" s="184">
        <f>Q667</f>
        <v>0</v>
      </c>
      <c r="J107" s="184">
        <f>R667</f>
        <v>0</v>
      </c>
      <c r="K107" s="184">
        <f>K667</f>
        <v>0</v>
      </c>
      <c r="L107" s="181"/>
      <c r="M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243</v>
      </c>
      <c r="E108" s="189"/>
      <c r="F108" s="189"/>
      <c r="G108" s="189"/>
      <c r="H108" s="189"/>
      <c r="I108" s="190">
        <f>Q668</f>
        <v>0</v>
      </c>
      <c r="J108" s="190">
        <f>R668</f>
        <v>0</v>
      </c>
      <c r="K108" s="190">
        <f>K668</f>
        <v>0</v>
      </c>
      <c r="L108" s="187"/>
      <c r="M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635</v>
      </c>
      <c r="E109" s="189"/>
      <c r="F109" s="189"/>
      <c r="G109" s="189"/>
      <c r="H109" s="189"/>
      <c r="I109" s="190">
        <f>Q752</f>
        <v>0</v>
      </c>
      <c r="J109" s="190">
        <f>R752</f>
        <v>0</v>
      </c>
      <c r="K109" s="190">
        <f>K752</f>
        <v>0</v>
      </c>
      <c r="L109" s="187"/>
      <c r="M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123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17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5" t="str">
        <f>E7</f>
        <v>Kopřivnice – Most na ul. Erbenova ev.č. 28c-M2 – oprava</v>
      </c>
      <c r="F119" s="32"/>
      <c r="G119" s="32"/>
      <c r="H119" s="32"/>
      <c r="I119" s="40"/>
      <c r="J119" s="40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107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 201 - Most ev. č. 28c-M2</v>
      </c>
      <c r="F121" s="40"/>
      <c r="G121" s="40"/>
      <c r="H121" s="40"/>
      <c r="I121" s="40"/>
      <c r="J121" s="40"/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21</v>
      </c>
      <c r="D123" s="40"/>
      <c r="E123" s="40"/>
      <c r="F123" s="27" t="str">
        <f>F12</f>
        <v>Kopřivnice</v>
      </c>
      <c r="G123" s="40"/>
      <c r="H123" s="40"/>
      <c r="I123" s="32" t="s">
        <v>23</v>
      </c>
      <c r="J123" s="79" t="str">
        <f>IF(J12="","",J12)</f>
        <v>20. 6. 2023</v>
      </c>
      <c r="K123" s="40"/>
      <c r="L123" s="40"/>
      <c r="M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25</v>
      </c>
      <c r="D125" s="40"/>
      <c r="E125" s="40"/>
      <c r="F125" s="27" t="str">
        <f>E15</f>
        <v>Město Kopřivnice</v>
      </c>
      <c r="G125" s="40"/>
      <c r="H125" s="40"/>
      <c r="I125" s="32" t="s">
        <v>32</v>
      </c>
      <c r="J125" s="36" t="str">
        <f>E21</f>
        <v>Projekční kancelář PRIS spol. s r.o.</v>
      </c>
      <c r="K125" s="40"/>
      <c r="L125" s="40"/>
      <c r="M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30</v>
      </c>
      <c r="D126" s="40"/>
      <c r="E126" s="40"/>
      <c r="F126" s="27" t="str">
        <f>IF(E18="","",E18)</f>
        <v>Vyplň údaj</v>
      </c>
      <c r="G126" s="40"/>
      <c r="H126" s="40"/>
      <c r="I126" s="32" t="s">
        <v>35</v>
      </c>
      <c r="J126" s="36" t="str">
        <f>E24</f>
        <v xml:space="preserve"> </v>
      </c>
      <c r="K126" s="40"/>
      <c r="L126" s="40"/>
      <c r="M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2"/>
      <c r="B128" s="193"/>
      <c r="C128" s="194" t="s">
        <v>124</v>
      </c>
      <c r="D128" s="195" t="s">
        <v>63</v>
      </c>
      <c r="E128" s="195" t="s">
        <v>59</v>
      </c>
      <c r="F128" s="195" t="s">
        <v>60</v>
      </c>
      <c r="G128" s="195" t="s">
        <v>125</v>
      </c>
      <c r="H128" s="195" t="s">
        <v>126</v>
      </c>
      <c r="I128" s="195" t="s">
        <v>127</v>
      </c>
      <c r="J128" s="195" t="s">
        <v>128</v>
      </c>
      <c r="K128" s="196" t="s">
        <v>115</v>
      </c>
      <c r="L128" s="197" t="s">
        <v>129</v>
      </c>
      <c r="M128" s="198"/>
      <c r="N128" s="100" t="s">
        <v>1</v>
      </c>
      <c r="O128" s="101" t="s">
        <v>42</v>
      </c>
      <c r="P128" s="101" t="s">
        <v>130</v>
      </c>
      <c r="Q128" s="101" t="s">
        <v>131</v>
      </c>
      <c r="R128" s="101" t="s">
        <v>132</v>
      </c>
      <c r="S128" s="101" t="s">
        <v>133</v>
      </c>
      <c r="T128" s="101" t="s">
        <v>134</v>
      </c>
      <c r="U128" s="101" t="s">
        <v>135</v>
      </c>
      <c r="V128" s="101" t="s">
        <v>136</v>
      </c>
      <c r="W128" s="101" t="s">
        <v>137</v>
      </c>
      <c r="X128" s="102" t="s">
        <v>138</v>
      </c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8"/>
      <c r="B129" s="39"/>
      <c r="C129" s="107" t="s">
        <v>139</v>
      </c>
      <c r="D129" s="40"/>
      <c r="E129" s="40"/>
      <c r="F129" s="40"/>
      <c r="G129" s="40"/>
      <c r="H129" s="40"/>
      <c r="I129" s="40"/>
      <c r="J129" s="40"/>
      <c r="K129" s="199">
        <f>BK129</f>
        <v>0</v>
      </c>
      <c r="L129" s="40"/>
      <c r="M129" s="44"/>
      <c r="N129" s="103"/>
      <c r="O129" s="200"/>
      <c r="P129" s="104"/>
      <c r="Q129" s="201">
        <f>Q130+Q667</f>
        <v>0</v>
      </c>
      <c r="R129" s="201">
        <f>R130+R667</f>
        <v>0</v>
      </c>
      <c r="S129" s="104"/>
      <c r="T129" s="202">
        <f>T130+T667</f>
        <v>0</v>
      </c>
      <c r="U129" s="104"/>
      <c r="V129" s="202">
        <f>V130+V667</f>
        <v>2736.7815862699999</v>
      </c>
      <c r="W129" s="104"/>
      <c r="X129" s="203">
        <f>X130+X667</f>
        <v>0.90000000000000002</v>
      </c>
      <c r="Y129" s="38"/>
      <c r="Z129" s="38"/>
      <c r="AA129" s="38"/>
      <c r="AB129" s="38"/>
      <c r="AC129" s="38"/>
      <c r="AD129" s="38"/>
      <c r="AE129" s="38"/>
      <c r="AT129" s="17" t="s">
        <v>79</v>
      </c>
      <c r="AU129" s="17" t="s">
        <v>117</v>
      </c>
      <c r="BK129" s="204">
        <f>BK130+BK667</f>
        <v>0</v>
      </c>
    </row>
    <row r="130" s="12" customFormat="1" ht="25.92" customHeight="1">
      <c r="A130" s="12"/>
      <c r="B130" s="205"/>
      <c r="C130" s="206"/>
      <c r="D130" s="207" t="s">
        <v>79</v>
      </c>
      <c r="E130" s="208" t="s">
        <v>244</v>
      </c>
      <c r="F130" s="208" t="s">
        <v>245</v>
      </c>
      <c r="G130" s="206"/>
      <c r="H130" s="206"/>
      <c r="I130" s="209"/>
      <c r="J130" s="209"/>
      <c r="K130" s="210">
        <f>BK130</f>
        <v>0</v>
      </c>
      <c r="L130" s="206"/>
      <c r="M130" s="211"/>
      <c r="N130" s="212"/>
      <c r="O130" s="213"/>
      <c r="P130" s="213"/>
      <c r="Q130" s="214">
        <f>Q131+Q202+Q261+Q346+Q414+Q478+Q494+Q538+Q663</f>
        <v>0</v>
      </c>
      <c r="R130" s="214">
        <f>R131+R202+R261+R346+R414+R478+R494+R538+R663</f>
        <v>0</v>
      </c>
      <c r="S130" s="213"/>
      <c r="T130" s="215">
        <f>T131+T202+T261+T346+T414+T478+T494+T538+T663</f>
        <v>0</v>
      </c>
      <c r="U130" s="213"/>
      <c r="V130" s="215">
        <f>V131+V202+V261+V346+V414+V478+V494+V538+V663</f>
        <v>2734.1670912700001</v>
      </c>
      <c r="W130" s="213"/>
      <c r="X130" s="216">
        <f>X131+X202+X261+X346+X414+X478+X494+X538+X663</f>
        <v>0.90000000000000002</v>
      </c>
      <c r="Y130" s="12"/>
      <c r="Z130" s="12"/>
      <c r="AA130" s="12"/>
      <c r="AB130" s="12"/>
      <c r="AC130" s="12"/>
      <c r="AD130" s="12"/>
      <c r="AE130" s="12"/>
      <c r="AR130" s="217" t="s">
        <v>88</v>
      </c>
      <c r="AT130" s="218" t="s">
        <v>79</v>
      </c>
      <c r="AU130" s="218" t="s">
        <v>80</v>
      </c>
      <c r="AY130" s="217" t="s">
        <v>143</v>
      </c>
      <c r="BK130" s="219">
        <f>BK131+BK202+BK261+BK346+BK414+BK478+BK494+BK538+BK663</f>
        <v>0</v>
      </c>
    </row>
    <row r="131" s="12" customFormat="1" ht="22.8" customHeight="1">
      <c r="A131" s="12"/>
      <c r="B131" s="205"/>
      <c r="C131" s="206"/>
      <c r="D131" s="207" t="s">
        <v>79</v>
      </c>
      <c r="E131" s="220" t="s">
        <v>88</v>
      </c>
      <c r="F131" s="220" t="s">
        <v>246</v>
      </c>
      <c r="G131" s="206"/>
      <c r="H131" s="206"/>
      <c r="I131" s="209"/>
      <c r="J131" s="209"/>
      <c r="K131" s="221">
        <f>BK131</f>
        <v>0</v>
      </c>
      <c r="L131" s="206"/>
      <c r="M131" s="211"/>
      <c r="N131" s="212"/>
      <c r="O131" s="213"/>
      <c r="P131" s="213"/>
      <c r="Q131" s="214">
        <f>SUM(Q132:Q201)</f>
        <v>0</v>
      </c>
      <c r="R131" s="214">
        <f>SUM(R132:R201)</f>
        <v>0</v>
      </c>
      <c r="S131" s="213"/>
      <c r="T131" s="215">
        <f>SUM(T132:T201)</f>
        <v>0</v>
      </c>
      <c r="U131" s="213"/>
      <c r="V131" s="215">
        <f>SUM(V132:V201)</f>
        <v>2410.6722920000002</v>
      </c>
      <c r="W131" s="213"/>
      <c r="X131" s="216">
        <f>SUM(X132:X201)</f>
        <v>0</v>
      </c>
      <c r="Y131" s="12"/>
      <c r="Z131" s="12"/>
      <c r="AA131" s="12"/>
      <c r="AB131" s="12"/>
      <c r="AC131" s="12"/>
      <c r="AD131" s="12"/>
      <c r="AE131" s="12"/>
      <c r="AR131" s="217" t="s">
        <v>88</v>
      </c>
      <c r="AT131" s="218" t="s">
        <v>79</v>
      </c>
      <c r="AU131" s="218" t="s">
        <v>88</v>
      </c>
      <c r="AY131" s="217" t="s">
        <v>143</v>
      </c>
      <c r="BK131" s="219">
        <f>SUM(BK132:BK201)</f>
        <v>0</v>
      </c>
    </row>
    <row r="132" s="2" customFormat="1" ht="24.15" customHeight="1">
      <c r="A132" s="38"/>
      <c r="B132" s="39"/>
      <c r="C132" s="222" t="s">
        <v>88</v>
      </c>
      <c r="D132" s="222" t="s">
        <v>146</v>
      </c>
      <c r="E132" s="223" t="s">
        <v>636</v>
      </c>
      <c r="F132" s="224" t="s">
        <v>637</v>
      </c>
      <c r="G132" s="225" t="s">
        <v>638</v>
      </c>
      <c r="H132" s="226">
        <v>200</v>
      </c>
      <c r="I132" s="227"/>
      <c r="J132" s="227"/>
      <c r="K132" s="228">
        <f>ROUND(P132*H132,2)</f>
        <v>0</v>
      </c>
      <c r="L132" s="229"/>
      <c r="M132" s="44"/>
      <c r="N132" s="230" t="s">
        <v>1</v>
      </c>
      <c r="O132" s="231" t="s">
        <v>43</v>
      </c>
      <c r="P132" s="232">
        <f>I132+J132</f>
        <v>0</v>
      </c>
      <c r="Q132" s="232">
        <f>ROUND(I132*H132,2)</f>
        <v>0</v>
      </c>
      <c r="R132" s="232">
        <f>ROUND(J132*H132,2)</f>
        <v>0</v>
      </c>
      <c r="S132" s="91"/>
      <c r="T132" s="233">
        <f>S132*H132</f>
        <v>0</v>
      </c>
      <c r="U132" s="233">
        <v>3.0000000000000001E-05</v>
      </c>
      <c r="V132" s="233">
        <f>U132*H132</f>
        <v>0.0060000000000000001</v>
      </c>
      <c r="W132" s="233">
        <v>0</v>
      </c>
      <c r="X132" s="234">
        <f>W132*H132</f>
        <v>0</v>
      </c>
      <c r="Y132" s="38"/>
      <c r="Z132" s="38"/>
      <c r="AA132" s="38"/>
      <c r="AB132" s="38"/>
      <c r="AC132" s="38"/>
      <c r="AD132" s="38"/>
      <c r="AE132" s="38"/>
      <c r="AR132" s="235" t="s">
        <v>167</v>
      </c>
      <c r="AT132" s="235" t="s">
        <v>146</v>
      </c>
      <c r="AU132" s="235" t="s">
        <v>90</v>
      </c>
      <c r="AY132" s="17" t="s">
        <v>143</v>
      </c>
      <c r="BE132" s="236">
        <f>IF(O132="základní",K132,0)</f>
        <v>0</v>
      </c>
      <c r="BF132" s="236">
        <f>IF(O132="snížená",K132,0)</f>
        <v>0</v>
      </c>
      <c r="BG132" s="236">
        <f>IF(O132="zákl. přenesená",K132,0)</f>
        <v>0</v>
      </c>
      <c r="BH132" s="236">
        <f>IF(O132="sníž. přenesená",K132,0)</f>
        <v>0</v>
      </c>
      <c r="BI132" s="236">
        <f>IF(O132="nulová",K132,0)</f>
        <v>0</v>
      </c>
      <c r="BJ132" s="17" t="s">
        <v>88</v>
      </c>
      <c r="BK132" s="236">
        <f>ROUND(P132*H132,2)</f>
        <v>0</v>
      </c>
      <c r="BL132" s="17" t="s">
        <v>167</v>
      </c>
      <c r="BM132" s="235" t="s">
        <v>639</v>
      </c>
    </row>
    <row r="133" s="2" customFormat="1">
      <c r="A133" s="38"/>
      <c r="B133" s="39"/>
      <c r="C133" s="40"/>
      <c r="D133" s="237" t="s">
        <v>152</v>
      </c>
      <c r="E133" s="40"/>
      <c r="F133" s="238" t="s">
        <v>640</v>
      </c>
      <c r="G133" s="40"/>
      <c r="H133" s="40"/>
      <c r="I133" s="239"/>
      <c r="J133" s="239"/>
      <c r="K133" s="40"/>
      <c r="L133" s="40"/>
      <c r="M133" s="44"/>
      <c r="N133" s="240"/>
      <c r="O133" s="241"/>
      <c r="P133" s="91"/>
      <c r="Q133" s="91"/>
      <c r="R133" s="91"/>
      <c r="S133" s="91"/>
      <c r="T133" s="91"/>
      <c r="U133" s="91"/>
      <c r="V133" s="91"/>
      <c r="W133" s="91"/>
      <c r="X133" s="92"/>
      <c r="Y133" s="38"/>
      <c r="Z133" s="38"/>
      <c r="AA133" s="38"/>
      <c r="AB133" s="38"/>
      <c r="AC133" s="38"/>
      <c r="AD133" s="38"/>
      <c r="AE133" s="38"/>
      <c r="AT133" s="17" t="s">
        <v>152</v>
      </c>
      <c r="AU133" s="17" t="s">
        <v>90</v>
      </c>
    </row>
    <row r="134" s="2" customFormat="1">
      <c r="A134" s="38"/>
      <c r="B134" s="39"/>
      <c r="C134" s="40"/>
      <c r="D134" s="242" t="s">
        <v>153</v>
      </c>
      <c r="E134" s="40"/>
      <c r="F134" s="243" t="s">
        <v>641</v>
      </c>
      <c r="G134" s="40"/>
      <c r="H134" s="40"/>
      <c r="I134" s="239"/>
      <c r="J134" s="239"/>
      <c r="K134" s="40"/>
      <c r="L134" s="40"/>
      <c r="M134" s="44"/>
      <c r="N134" s="240"/>
      <c r="O134" s="241"/>
      <c r="P134" s="91"/>
      <c r="Q134" s="91"/>
      <c r="R134" s="91"/>
      <c r="S134" s="91"/>
      <c r="T134" s="91"/>
      <c r="U134" s="91"/>
      <c r="V134" s="91"/>
      <c r="W134" s="91"/>
      <c r="X134" s="92"/>
      <c r="Y134" s="38"/>
      <c r="Z134" s="38"/>
      <c r="AA134" s="38"/>
      <c r="AB134" s="38"/>
      <c r="AC134" s="38"/>
      <c r="AD134" s="38"/>
      <c r="AE134" s="38"/>
      <c r="AT134" s="17" t="s">
        <v>153</v>
      </c>
      <c r="AU134" s="17" t="s">
        <v>90</v>
      </c>
    </row>
    <row r="135" s="13" customFormat="1">
      <c r="A135" s="13"/>
      <c r="B135" s="249"/>
      <c r="C135" s="250"/>
      <c r="D135" s="237" t="s">
        <v>253</v>
      </c>
      <c r="E135" s="251" t="s">
        <v>1</v>
      </c>
      <c r="F135" s="252" t="s">
        <v>642</v>
      </c>
      <c r="G135" s="250"/>
      <c r="H135" s="253">
        <v>200</v>
      </c>
      <c r="I135" s="254"/>
      <c r="J135" s="254"/>
      <c r="K135" s="250"/>
      <c r="L135" s="250"/>
      <c r="M135" s="255"/>
      <c r="N135" s="256"/>
      <c r="O135" s="257"/>
      <c r="P135" s="257"/>
      <c r="Q135" s="257"/>
      <c r="R135" s="257"/>
      <c r="S135" s="257"/>
      <c r="T135" s="257"/>
      <c r="U135" s="257"/>
      <c r="V135" s="257"/>
      <c r="W135" s="257"/>
      <c r="X135" s="258"/>
      <c r="Y135" s="13"/>
      <c r="Z135" s="13"/>
      <c r="AA135" s="13"/>
      <c r="AB135" s="13"/>
      <c r="AC135" s="13"/>
      <c r="AD135" s="13"/>
      <c r="AE135" s="13"/>
      <c r="AT135" s="259" t="s">
        <v>253</v>
      </c>
      <c r="AU135" s="259" t="s">
        <v>90</v>
      </c>
      <c r="AV135" s="13" t="s">
        <v>90</v>
      </c>
      <c r="AW135" s="13" t="s">
        <v>5</v>
      </c>
      <c r="AX135" s="13" t="s">
        <v>88</v>
      </c>
      <c r="AY135" s="259" t="s">
        <v>143</v>
      </c>
    </row>
    <row r="136" s="2" customFormat="1" ht="24.15" customHeight="1">
      <c r="A136" s="38"/>
      <c r="B136" s="39"/>
      <c r="C136" s="222" t="s">
        <v>90</v>
      </c>
      <c r="D136" s="222" t="s">
        <v>146</v>
      </c>
      <c r="E136" s="223" t="s">
        <v>643</v>
      </c>
      <c r="F136" s="224" t="s">
        <v>644</v>
      </c>
      <c r="G136" s="225" t="s">
        <v>249</v>
      </c>
      <c r="H136" s="226">
        <v>303.60000000000002</v>
      </c>
      <c r="I136" s="227"/>
      <c r="J136" s="227"/>
      <c r="K136" s="228">
        <f>ROUND(P136*H136,2)</f>
        <v>0</v>
      </c>
      <c r="L136" s="229"/>
      <c r="M136" s="44"/>
      <c r="N136" s="230" t="s">
        <v>1</v>
      </c>
      <c r="O136" s="231" t="s">
        <v>43</v>
      </c>
      <c r="P136" s="232">
        <f>I136+J136</f>
        <v>0</v>
      </c>
      <c r="Q136" s="232">
        <f>ROUND(I136*H136,2)</f>
        <v>0</v>
      </c>
      <c r="R136" s="232">
        <f>ROUND(J136*H136,2)</f>
        <v>0</v>
      </c>
      <c r="S136" s="91"/>
      <c r="T136" s="233">
        <f>S136*H136</f>
        <v>0</v>
      </c>
      <c r="U136" s="233">
        <v>0</v>
      </c>
      <c r="V136" s="233">
        <f>U136*H136</f>
        <v>0</v>
      </c>
      <c r="W136" s="233">
        <v>0</v>
      </c>
      <c r="X136" s="234">
        <f>W136*H136</f>
        <v>0</v>
      </c>
      <c r="Y136" s="38"/>
      <c r="Z136" s="38"/>
      <c r="AA136" s="38"/>
      <c r="AB136" s="38"/>
      <c r="AC136" s="38"/>
      <c r="AD136" s="38"/>
      <c r="AE136" s="38"/>
      <c r="AR136" s="235" t="s">
        <v>167</v>
      </c>
      <c r="AT136" s="235" t="s">
        <v>146</v>
      </c>
      <c r="AU136" s="235" t="s">
        <v>90</v>
      </c>
      <c r="AY136" s="17" t="s">
        <v>143</v>
      </c>
      <c r="BE136" s="236">
        <f>IF(O136="základní",K136,0)</f>
        <v>0</v>
      </c>
      <c r="BF136" s="236">
        <f>IF(O136="snížená",K136,0)</f>
        <v>0</v>
      </c>
      <c r="BG136" s="236">
        <f>IF(O136="zákl. přenesená",K136,0)</f>
        <v>0</v>
      </c>
      <c r="BH136" s="236">
        <f>IF(O136="sníž. přenesená",K136,0)</f>
        <v>0</v>
      </c>
      <c r="BI136" s="236">
        <f>IF(O136="nulová",K136,0)</f>
        <v>0</v>
      </c>
      <c r="BJ136" s="17" t="s">
        <v>88</v>
      </c>
      <c r="BK136" s="236">
        <f>ROUND(P136*H136,2)</f>
        <v>0</v>
      </c>
      <c r="BL136" s="17" t="s">
        <v>167</v>
      </c>
      <c r="BM136" s="235" t="s">
        <v>645</v>
      </c>
    </row>
    <row r="137" s="2" customFormat="1">
      <c r="A137" s="38"/>
      <c r="B137" s="39"/>
      <c r="C137" s="40"/>
      <c r="D137" s="237" t="s">
        <v>152</v>
      </c>
      <c r="E137" s="40"/>
      <c r="F137" s="238" t="s">
        <v>646</v>
      </c>
      <c r="G137" s="40"/>
      <c r="H137" s="40"/>
      <c r="I137" s="239"/>
      <c r="J137" s="239"/>
      <c r="K137" s="40"/>
      <c r="L137" s="40"/>
      <c r="M137" s="44"/>
      <c r="N137" s="240"/>
      <c r="O137" s="241"/>
      <c r="P137" s="91"/>
      <c r="Q137" s="91"/>
      <c r="R137" s="91"/>
      <c r="S137" s="91"/>
      <c r="T137" s="91"/>
      <c r="U137" s="91"/>
      <c r="V137" s="91"/>
      <c r="W137" s="91"/>
      <c r="X137" s="92"/>
      <c r="Y137" s="38"/>
      <c r="Z137" s="38"/>
      <c r="AA137" s="38"/>
      <c r="AB137" s="38"/>
      <c r="AC137" s="38"/>
      <c r="AD137" s="38"/>
      <c r="AE137" s="38"/>
      <c r="AT137" s="17" t="s">
        <v>152</v>
      </c>
      <c r="AU137" s="17" t="s">
        <v>90</v>
      </c>
    </row>
    <row r="138" s="2" customFormat="1">
      <c r="A138" s="38"/>
      <c r="B138" s="39"/>
      <c r="C138" s="40"/>
      <c r="D138" s="242" t="s">
        <v>153</v>
      </c>
      <c r="E138" s="40"/>
      <c r="F138" s="243" t="s">
        <v>647</v>
      </c>
      <c r="G138" s="40"/>
      <c r="H138" s="40"/>
      <c r="I138" s="239"/>
      <c r="J138" s="239"/>
      <c r="K138" s="40"/>
      <c r="L138" s="40"/>
      <c r="M138" s="44"/>
      <c r="N138" s="240"/>
      <c r="O138" s="241"/>
      <c r="P138" s="91"/>
      <c r="Q138" s="91"/>
      <c r="R138" s="91"/>
      <c r="S138" s="91"/>
      <c r="T138" s="91"/>
      <c r="U138" s="91"/>
      <c r="V138" s="91"/>
      <c r="W138" s="91"/>
      <c r="X138" s="92"/>
      <c r="Y138" s="38"/>
      <c r="Z138" s="38"/>
      <c r="AA138" s="38"/>
      <c r="AB138" s="38"/>
      <c r="AC138" s="38"/>
      <c r="AD138" s="38"/>
      <c r="AE138" s="38"/>
      <c r="AT138" s="17" t="s">
        <v>153</v>
      </c>
      <c r="AU138" s="17" t="s">
        <v>90</v>
      </c>
    </row>
    <row r="139" s="13" customFormat="1">
      <c r="A139" s="13"/>
      <c r="B139" s="249"/>
      <c r="C139" s="250"/>
      <c r="D139" s="237" t="s">
        <v>253</v>
      </c>
      <c r="E139" s="251" t="s">
        <v>623</v>
      </c>
      <c r="F139" s="252" t="s">
        <v>648</v>
      </c>
      <c r="G139" s="250"/>
      <c r="H139" s="253">
        <v>303.60000000000002</v>
      </c>
      <c r="I139" s="254"/>
      <c r="J139" s="254"/>
      <c r="K139" s="250"/>
      <c r="L139" s="250"/>
      <c r="M139" s="255"/>
      <c r="N139" s="256"/>
      <c r="O139" s="257"/>
      <c r="P139" s="257"/>
      <c r="Q139" s="257"/>
      <c r="R139" s="257"/>
      <c r="S139" s="257"/>
      <c r="T139" s="257"/>
      <c r="U139" s="257"/>
      <c r="V139" s="257"/>
      <c r="W139" s="257"/>
      <c r="X139" s="258"/>
      <c r="Y139" s="13"/>
      <c r="Z139" s="13"/>
      <c r="AA139" s="13"/>
      <c r="AB139" s="13"/>
      <c r="AC139" s="13"/>
      <c r="AD139" s="13"/>
      <c r="AE139" s="13"/>
      <c r="AT139" s="259" t="s">
        <v>253</v>
      </c>
      <c r="AU139" s="259" t="s">
        <v>90</v>
      </c>
      <c r="AV139" s="13" t="s">
        <v>90</v>
      </c>
      <c r="AW139" s="13" t="s">
        <v>5</v>
      </c>
      <c r="AX139" s="13" t="s">
        <v>88</v>
      </c>
      <c r="AY139" s="259" t="s">
        <v>143</v>
      </c>
    </row>
    <row r="140" s="2" customFormat="1" ht="33" customHeight="1">
      <c r="A140" s="38"/>
      <c r="B140" s="39"/>
      <c r="C140" s="222" t="s">
        <v>167</v>
      </c>
      <c r="D140" s="222" t="s">
        <v>146</v>
      </c>
      <c r="E140" s="223" t="s">
        <v>649</v>
      </c>
      <c r="F140" s="224" t="s">
        <v>650</v>
      </c>
      <c r="G140" s="225" t="s">
        <v>324</v>
      </c>
      <c r="H140" s="226">
        <v>17</v>
      </c>
      <c r="I140" s="227"/>
      <c r="J140" s="227"/>
      <c r="K140" s="228">
        <f>ROUND(P140*H140,2)</f>
        <v>0</v>
      </c>
      <c r="L140" s="229"/>
      <c r="M140" s="44"/>
      <c r="N140" s="230" t="s">
        <v>1</v>
      </c>
      <c r="O140" s="231" t="s">
        <v>43</v>
      </c>
      <c r="P140" s="232">
        <f>I140+J140</f>
        <v>0</v>
      </c>
      <c r="Q140" s="232">
        <f>ROUND(I140*H140,2)</f>
        <v>0</v>
      </c>
      <c r="R140" s="232">
        <f>ROUND(J140*H140,2)</f>
        <v>0</v>
      </c>
      <c r="S140" s="91"/>
      <c r="T140" s="233">
        <f>S140*H140</f>
        <v>0</v>
      </c>
      <c r="U140" s="233">
        <v>0</v>
      </c>
      <c r="V140" s="233">
        <f>U140*H140</f>
        <v>0</v>
      </c>
      <c r="W140" s="233">
        <v>0</v>
      </c>
      <c r="X140" s="234">
        <f>W140*H140</f>
        <v>0</v>
      </c>
      <c r="Y140" s="38"/>
      <c r="Z140" s="38"/>
      <c r="AA140" s="38"/>
      <c r="AB140" s="38"/>
      <c r="AC140" s="38"/>
      <c r="AD140" s="38"/>
      <c r="AE140" s="38"/>
      <c r="AR140" s="235" t="s">
        <v>167</v>
      </c>
      <c r="AT140" s="235" t="s">
        <v>146</v>
      </c>
      <c r="AU140" s="235" t="s">
        <v>90</v>
      </c>
      <c r="AY140" s="17" t="s">
        <v>143</v>
      </c>
      <c r="BE140" s="236">
        <f>IF(O140="základní",K140,0)</f>
        <v>0</v>
      </c>
      <c r="BF140" s="236">
        <f>IF(O140="snížená",K140,0)</f>
        <v>0</v>
      </c>
      <c r="BG140" s="236">
        <f>IF(O140="zákl. přenesená",K140,0)</f>
        <v>0</v>
      </c>
      <c r="BH140" s="236">
        <f>IF(O140="sníž. přenesená",K140,0)</f>
        <v>0</v>
      </c>
      <c r="BI140" s="236">
        <f>IF(O140="nulová",K140,0)</f>
        <v>0</v>
      </c>
      <c r="BJ140" s="17" t="s">
        <v>88</v>
      </c>
      <c r="BK140" s="236">
        <f>ROUND(P140*H140,2)</f>
        <v>0</v>
      </c>
      <c r="BL140" s="17" t="s">
        <v>167</v>
      </c>
      <c r="BM140" s="235" t="s">
        <v>651</v>
      </c>
    </row>
    <row r="141" s="2" customFormat="1">
      <c r="A141" s="38"/>
      <c r="B141" s="39"/>
      <c r="C141" s="40"/>
      <c r="D141" s="237" t="s">
        <v>152</v>
      </c>
      <c r="E141" s="40"/>
      <c r="F141" s="238" t="s">
        <v>652</v>
      </c>
      <c r="G141" s="40"/>
      <c r="H141" s="40"/>
      <c r="I141" s="239"/>
      <c r="J141" s="239"/>
      <c r="K141" s="40"/>
      <c r="L141" s="40"/>
      <c r="M141" s="44"/>
      <c r="N141" s="240"/>
      <c r="O141" s="241"/>
      <c r="P141" s="91"/>
      <c r="Q141" s="91"/>
      <c r="R141" s="91"/>
      <c r="S141" s="91"/>
      <c r="T141" s="91"/>
      <c r="U141" s="91"/>
      <c r="V141" s="91"/>
      <c r="W141" s="91"/>
      <c r="X141" s="92"/>
      <c r="Y141" s="38"/>
      <c r="Z141" s="38"/>
      <c r="AA141" s="38"/>
      <c r="AB141" s="38"/>
      <c r="AC141" s="38"/>
      <c r="AD141" s="38"/>
      <c r="AE141" s="38"/>
      <c r="AT141" s="17" t="s">
        <v>152</v>
      </c>
      <c r="AU141" s="17" t="s">
        <v>90</v>
      </c>
    </row>
    <row r="142" s="2" customFormat="1">
      <c r="A142" s="38"/>
      <c r="B142" s="39"/>
      <c r="C142" s="40"/>
      <c r="D142" s="242" t="s">
        <v>153</v>
      </c>
      <c r="E142" s="40"/>
      <c r="F142" s="243" t="s">
        <v>653</v>
      </c>
      <c r="G142" s="40"/>
      <c r="H142" s="40"/>
      <c r="I142" s="239"/>
      <c r="J142" s="239"/>
      <c r="K142" s="40"/>
      <c r="L142" s="40"/>
      <c r="M142" s="44"/>
      <c r="N142" s="240"/>
      <c r="O142" s="241"/>
      <c r="P142" s="91"/>
      <c r="Q142" s="91"/>
      <c r="R142" s="91"/>
      <c r="S142" s="91"/>
      <c r="T142" s="91"/>
      <c r="U142" s="91"/>
      <c r="V142" s="91"/>
      <c r="W142" s="91"/>
      <c r="X142" s="92"/>
      <c r="Y142" s="38"/>
      <c r="Z142" s="38"/>
      <c r="AA142" s="38"/>
      <c r="AB142" s="38"/>
      <c r="AC142" s="38"/>
      <c r="AD142" s="38"/>
      <c r="AE142" s="38"/>
      <c r="AT142" s="17" t="s">
        <v>153</v>
      </c>
      <c r="AU142" s="17" t="s">
        <v>90</v>
      </c>
    </row>
    <row r="143" s="2" customFormat="1">
      <c r="A143" s="38"/>
      <c r="B143" s="39"/>
      <c r="C143" s="40"/>
      <c r="D143" s="237" t="s">
        <v>155</v>
      </c>
      <c r="E143" s="40"/>
      <c r="F143" s="244" t="s">
        <v>654</v>
      </c>
      <c r="G143" s="40"/>
      <c r="H143" s="40"/>
      <c r="I143" s="239"/>
      <c r="J143" s="239"/>
      <c r="K143" s="40"/>
      <c r="L143" s="40"/>
      <c r="M143" s="44"/>
      <c r="N143" s="240"/>
      <c r="O143" s="241"/>
      <c r="P143" s="91"/>
      <c r="Q143" s="91"/>
      <c r="R143" s="91"/>
      <c r="S143" s="91"/>
      <c r="T143" s="91"/>
      <c r="U143" s="91"/>
      <c r="V143" s="91"/>
      <c r="W143" s="91"/>
      <c r="X143" s="92"/>
      <c r="Y143" s="38"/>
      <c r="Z143" s="38"/>
      <c r="AA143" s="38"/>
      <c r="AB143" s="38"/>
      <c r="AC143" s="38"/>
      <c r="AD143" s="38"/>
      <c r="AE143" s="38"/>
      <c r="AT143" s="17" t="s">
        <v>155</v>
      </c>
      <c r="AU143" s="17" t="s">
        <v>90</v>
      </c>
    </row>
    <row r="144" s="13" customFormat="1">
      <c r="A144" s="13"/>
      <c r="B144" s="249"/>
      <c r="C144" s="250"/>
      <c r="D144" s="237" t="s">
        <v>253</v>
      </c>
      <c r="E144" s="251" t="s">
        <v>1</v>
      </c>
      <c r="F144" s="252" t="s">
        <v>655</v>
      </c>
      <c r="G144" s="250"/>
      <c r="H144" s="253">
        <v>17</v>
      </c>
      <c r="I144" s="254"/>
      <c r="J144" s="254"/>
      <c r="K144" s="250"/>
      <c r="L144" s="250"/>
      <c r="M144" s="255"/>
      <c r="N144" s="256"/>
      <c r="O144" s="257"/>
      <c r="P144" s="257"/>
      <c r="Q144" s="257"/>
      <c r="R144" s="257"/>
      <c r="S144" s="257"/>
      <c r="T144" s="257"/>
      <c r="U144" s="257"/>
      <c r="V144" s="257"/>
      <c r="W144" s="257"/>
      <c r="X144" s="258"/>
      <c r="Y144" s="13"/>
      <c r="Z144" s="13"/>
      <c r="AA144" s="13"/>
      <c r="AB144" s="13"/>
      <c r="AC144" s="13"/>
      <c r="AD144" s="13"/>
      <c r="AE144" s="13"/>
      <c r="AT144" s="259" t="s">
        <v>253</v>
      </c>
      <c r="AU144" s="259" t="s">
        <v>90</v>
      </c>
      <c r="AV144" s="13" t="s">
        <v>90</v>
      </c>
      <c r="AW144" s="13" t="s">
        <v>5</v>
      </c>
      <c r="AX144" s="13" t="s">
        <v>88</v>
      </c>
      <c r="AY144" s="259" t="s">
        <v>143</v>
      </c>
    </row>
    <row r="145" s="2" customFormat="1" ht="24.15" customHeight="1">
      <c r="A145" s="38"/>
      <c r="B145" s="39"/>
      <c r="C145" s="222" t="s">
        <v>142</v>
      </c>
      <c r="D145" s="222" t="s">
        <v>146</v>
      </c>
      <c r="E145" s="223" t="s">
        <v>656</v>
      </c>
      <c r="F145" s="224" t="s">
        <v>657</v>
      </c>
      <c r="G145" s="225" t="s">
        <v>324</v>
      </c>
      <c r="H145" s="226">
        <v>387.66000000000002</v>
      </c>
      <c r="I145" s="227"/>
      <c r="J145" s="227"/>
      <c r="K145" s="228">
        <f>ROUND(P145*H145,2)</f>
        <v>0</v>
      </c>
      <c r="L145" s="229"/>
      <c r="M145" s="44"/>
      <c r="N145" s="230" t="s">
        <v>1</v>
      </c>
      <c r="O145" s="231" t="s">
        <v>43</v>
      </c>
      <c r="P145" s="232">
        <f>I145+J145</f>
        <v>0</v>
      </c>
      <c r="Q145" s="232">
        <f>ROUND(I145*H145,2)</f>
        <v>0</v>
      </c>
      <c r="R145" s="232">
        <f>ROUND(J145*H145,2)</f>
        <v>0</v>
      </c>
      <c r="S145" s="91"/>
      <c r="T145" s="233">
        <f>S145*H145</f>
        <v>0</v>
      </c>
      <c r="U145" s="233">
        <v>0</v>
      </c>
      <c r="V145" s="233">
        <f>U145*H145</f>
        <v>0</v>
      </c>
      <c r="W145" s="233">
        <v>0</v>
      </c>
      <c r="X145" s="234">
        <f>W145*H145</f>
        <v>0</v>
      </c>
      <c r="Y145" s="38"/>
      <c r="Z145" s="38"/>
      <c r="AA145" s="38"/>
      <c r="AB145" s="38"/>
      <c r="AC145" s="38"/>
      <c r="AD145" s="38"/>
      <c r="AE145" s="38"/>
      <c r="AR145" s="235" t="s">
        <v>167</v>
      </c>
      <c r="AT145" s="235" t="s">
        <v>146</v>
      </c>
      <c r="AU145" s="235" t="s">
        <v>90</v>
      </c>
      <c r="AY145" s="17" t="s">
        <v>143</v>
      </c>
      <c r="BE145" s="236">
        <f>IF(O145="základní",K145,0)</f>
        <v>0</v>
      </c>
      <c r="BF145" s="236">
        <f>IF(O145="snížená",K145,0)</f>
        <v>0</v>
      </c>
      <c r="BG145" s="236">
        <f>IF(O145="zákl. přenesená",K145,0)</f>
        <v>0</v>
      </c>
      <c r="BH145" s="236">
        <f>IF(O145="sníž. přenesená",K145,0)</f>
        <v>0</v>
      </c>
      <c r="BI145" s="236">
        <f>IF(O145="nulová",K145,0)</f>
        <v>0</v>
      </c>
      <c r="BJ145" s="17" t="s">
        <v>88</v>
      </c>
      <c r="BK145" s="236">
        <f>ROUND(P145*H145,2)</f>
        <v>0</v>
      </c>
      <c r="BL145" s="17" t="s">
        <v>167</v>
      </c>
      <c r="BM145" s="235" t="s">
        <v>658</v>
      </c>
    </row>
    <row r="146" s="2" customFormat="1">
      <c r="A146" s="38"/>
      <c r="B146" s="39"/>
      <c r="C146" s="40"/>
      <c r="D146" s="237" t="s">
        <v>152</v>
      </c>
      <c r="E146" s="40"/>
      <c r="F146" s="238" t="s">
        <v>659</v>
      </c>
      <c r="G146" s="40"/>
      <c r="H146" s="40"/>
      <c r="I146" s="239"/>
      <c r="J146" s="239"/>
      <c r="K146" s="40"/>
      <c r="L146" s="40"/>
      <c r="M146" s="44"/>
      <c r="N146" s="240"/>
      <c r="O146" s="241"/>
      <c r="P146" s="91"/>
      <c r="Q146" s="91"/>
      <c r="R146" s="91"/>
      <c r="S146" s="91"/>
      <c r="T146" s="91"/>
      <c r="U146" s="91"/>
      <c r="V146" s="91"/>
      <c r="W146" s="91"/>
      <c r="X146" s="92"/>
      <c r="Y146" s="38"/>
      <c r="Z146" s="38"/>
      <c r="AA146" s="38"/>
      <c r="AB146" s="38"/>
      <c r="AC146" s="38"/>
      <c r="AD146" s="38"/>
      <c r="AE146" s="38"/>
      <c r="AT146" s="17" t="s">
        <v>152</v>
      </c>
      <c r="AU146" s="17" t="s">
        <v>90</v>
      </c>
    </row>
    <row r="147" s="2" customFormat="1">
      <c r="A147" s="38"/>
      <c r="B147" s="39"/>
      <c r="C147" s="40"/>
      <c r="D147" s="242" t="s">
        <v>153</v>
      </c>
      <c r="E147" s="40"/>
      <c r="F147" s="243" t="s">
        <v>660</v>
      </c>
      <c r="G147" s="40"/>
      <c r="H147" s="40"/>
      <c r="I147" s="239"/>
      <c r="J147" s="239"/>
      <c r="K147" s="40"/>
      <c r="L147" s="40"/>
      <c r="M147" s="44"/>
      <c r="N147" s="240"/>
      <c r="O147" s="241"/>
      <c r="P147" s="91"/>
      <c r="Q147" s="91"/>
      <c r="R147" s="91"/>
      <c r="S147" s="91"/>
      <c r="T147" s="91"/>
      <c r="U147" s="91"/>
      <c r="V147" s="91"/>
      <c r="W147" s="91"/>
      <c r="X147" s="92"/>
      <c r="Y147" s="38"/>
      <c r="Z147" s="38"/>
      <c r="AA147" s="38"/>
      <c r="AB147" s="38"/>
      <c r="AC147" s="38"/>
      <c r="AD147" s="38"/>
      <c r="AE147" s="38"/>
      <c r="AT147" s="17" t="s">
        <v>153</v>
      </c>
      <c r="AU147" s="17" t="s">
        <v>90</v>
      </c>
    </row>
    <row r="148" s="2" customFormat="1">
      <c r="A148" s="38"/>
      <c r="B148" s="39"/>
      <c r="C148" s="40"/>
      <c r="D148" s="237" t="s">
        <v>155</v>
      </c>
      <c r="E148" s="40"/>
      <c r="F148" s="244" t="s">
        <v>661</v>
      </c>
      <c r="G148" s="40"/>
      <c r="H148" s="40"/>
      <c r="I148" s="239"/>
      <c r="J148" s="239"/>
      <c r="K148" s="40"/>
      <c r="L148" s="40"/>
      <c r="M148" s="44"/>
      <c r="N148" s="240"/>
      <c r="O148" s="241"/>
      <c r="P148" s="91"/>
      <c r="Q148" s="91"/>
      <c r="R148" s="91"/>
      <c r="S148" s="91"/>
      <c r="T148" s="91"/>
      <c r="U148" s="91"/>
      <c r="V148" s="91"/>
      <c r="W148" s="91"/>
      <c r="X148" s="92"/>
      <c r="Y148" s="38"/>
      <c r="Z148" s="38"/>
      <c r="AA148" s="38"/>
      <c r="AB148" s="38"/>
      <c r="AC148" s="38"/>
      <c r="AD148" s="38"/>
      <c r="AE148" s="38"/>
      <c r="AT148" s="17" t="s">
        <v>155</v>
      </c>
      <c r="AU148" s="17" t="s">
        <v>90</v>
      </c>
    </row>
    <row r="149" s="13" customFormat="1">
      <c r="A149" s="13"/>
      <c r="B149" s="249"/>
      <c r="C149" s="250"/>
      <c r="D149" s="237" t="s">
        <v>253</v>
      </c>
      <c r="E149" s="251" t="s">
        <v>1</v>
      </c>
      <c r="F149" s="252" t="s">
        <v>662</v>
      </c>
      <c r="G149" s="250"/>
      <c r="H149" s="253">
        <v>387.66000000000002</v>
      </c>
      <c r="I149" s="254"/>
      <c r="J149" s="254"/>
      <c r="K149" s="250"/>
      <c r="L149" s="250"/>
      <c r="M149" s="255"/>
      <c r="N149" s="256"/>
      <c r="O149" s="257"/>
      <c r="P149" s="257"/>
      <c r="Q149" s="257"/>
      <c r="R149" s="257"/>
      <c r="S149" s="257"/>
      <c r="T149" s="257"/>
      <c r="U149" s="257"/>
      <c r="V149" s="257"/>
      <c r="W149" s="257"/>
      <c r="X149" s="258"/>
      <c r="Y149" s="13"/>
      <c r="Z149" s="13"/>
      <c r="AA149" s="13"/>
      <c r="AB149" s="13"/>
      <c r="AC149" s="13"/>
      <c r="AD149" s="13"/>
      <c r="AE149" s="13"/>
      <c r="AT149" s="259" t="s">
        <v>253</v>
      </c>
      <c r="AU149" s="259" t="s">
        <v>90</v>
      </c>
      <c r="AV149" s="13" t="s">
        <v>90</v>
      </c>
      <c r="AW149" s="13" t="s">
        <v>5</v>
      </c>
      <c r="AX149" s="13" t="s">
        <v>88</v>
      </c>
      <c r="AY149" s="259" t="s">
        <v>143</v>
      </c>
    </row>
    <row r="150" s="2" customFormat="1" ht="16.5" customHeight="1">
      <c r="A150" s="38"/>
      <c r="B150" s="39"/>
      <c r="C150" s="285" t="s">
        <v>176</v>
      </c>
      <c r="D150" s="285" t="s">
        <v>663</v>
      </c>
      <c r="E150" s="286" t="s">
        <v>664</v>
      </c>
      <c r="F150" s="287" t="s">
        <v>665</v>
      </c>
      <c r="G150" s="288" t="s">
        <v>473</v>
      </c>
      <c r="H150" s="289">
        <v>697.78800000000001</v>
      </c>
      <c r="I150" s="290"/>
      <c r="J150" s="291"/>
      <c r="K150" s="292">
        <f>ROUND(P150*H150,2)</f>
        <v>0</v>
      </c>
      <c r="L150" s="291"/>
      <c r="M150" s="293"/>
      <c r="N150" s="294" t="s">
        <v>1</v>
      </c>
      <c r="O150" s="231" t="s">
        <v>43</v>
      </c>
      <c r="P150" s="232">
        <f>I150+J150</f>
        <v>0</v>
      </c>
      <c r="Q150" s="232">
        <f>ROUND(I150*H150,2)</f>
        <v>0</v>
      </c>
      <c r="R150" s="232">
        <f>ROUND(J150*H150,2)</f>
        <v>0</v>
      </c>
      <c r="S150" s="91"/>
      <c r="T150" s="233">
        <f>S150*H150</f>
        <v>0</v>
      </c>
      <c r="U150" s="233">
        <v>1</v>
      </c>
      <c r="V150" s="233">
        <f>U150*H150</f>
        <v>697.78800000000001</v>
      </c>
      <c r="W150" s="233">
        <v>0</v>
      </c>
      <c r="X150" s="234">
        <f>W150*H150</f>
        <v>0</v>
      </c>
      <c r="Y150" s="38"/>
      <c r="Z150" s="38"/>
      <c r="AA150" s="38"/>
      <c r="AB150" s="38"/>
      <c r="AC150" s="38"/>
      <c r="AD150" s="38"/>
      <c r="AE150" s="38"/>
      <c r="AR150" s="235" t="s">
        <v>188</v>
      </c>
      <c r="AT150" s="235" t="s">
        <v>663</v>
      </c>
      <c r="AU150" s="235" t="s">
        <v>90</v>
      </c>
      <c r="AY150" s="17" t="s">
        <v>143</v>
      </c>
      <c r="BE150" s="236">
        <f>IF(O150="základní",K150,0)</f>
        <v>0</v>
      </c>
      <c r="BF150" s="236">
        <f>IF(O150="snížená",K150,0)</f>
        <v>0</v>
      </c>
      <c r="BG150" s="236">
        <f>IF(O150="zákl. přenesená",K150,0)</f>
        <v>0</v>
      </c>
      <c r="BH150" s="236">
        <f>IF(O150="sníž. přenesená",K150,0)</f>
        <v>0</v>
      </c>
      <c r="BI150" s="236">
        <f>IF(O150="nulová",K150,0)</f>
        <v>0</v>
      </c>
      <c r="BJ150" s="17" t="s">
        <v>88</v>
      </c>
      <c r="BK150" s="236">
        <f>ROUND(P150*H150,2)</f>
        <v>0</v>
      </c>
      <c r="BL150" s="17" t="s">
        <v>167</v>
      </c>
      <c r="BM150" s="235" t="s">
        <v>666</v>
      </c>
    </row>
    <row r="151" s="2" customFormat="1">
      <c r="A151" s="38"/>
      <c r="B151" s="39"/>
      <c r="C151" s="40"/>
      <c r="D151" s="237" t="s">
        <v>152</v>
      </c>
      <c r="E151" s="40"/>
      <c r="F151" s="238" t="s">
        <v>665</v>
      </c>
      <c r="G151" s="40"/>
      <c r="H151" s="40"/>
      <c r="I151" s="239"/>
      <c r="J151" s="239"/>
      <c r="K151" s="40"/>
      <c r="L151" s="40"/>
      <c r="M151" s="44"/>
      <c r="N151" s="240"/>
      <c r="O151" s="241"/>
      <c r="P151" s="91"/>
      <c r="Q151" s="91"/>
      <c r="R151" s="91"/>
      <c r="S151" s="91"/>
      <c r="T151" s="91"/>
      <c r="U151" s="91"/>
      <c r="V151" s="91"/>
      <c r="W151" s="91"/>
      <c r="X151" s="92"/>
      <c r="Y151" s="38"/>
      <c r="Z151" s="38"/>
      <c r="AA151" s="38"/>
      <c r="AB151" s="38"/>
      <c r="AC151" s="38"/>
      <c r="AD151" s="38"/>
      <c r="AE151" s="38"/>
      <c r="AT151" s="17" t="s">
        <v>152</v>
      </c>
      <c r="AU151" s="17" t="s">
        <v>90</v>
      </c>
    </row>
    <row r="152" s="2" customFormat="1">
      <c r="A152" s="38"/>
      <c r="B152" s="39"/>
      <c r="C152" s="40"/>
      <c r="D152" s="237" t="s">
        <v>155</v>
      </c>
      <c r="E152" s="40"/>
      <c r="F152" s="244" t="s">
        <v>667</v>
      </c>
      <c r="G152" s="40"/>
      <c r="H152" s="40"/>
      <c r="I152" s="239"/>
      <c r="J152" s="239"/>
      <c r="K152" s="40"/>
      <c r="L152" s="40"/>
      <c r="M152" s="44"/>
      <c r="N152" s="240"/>
      <c r="O152" s="241"/>
      <c r="P152" s="91"/>
      <c r="Q152" s="91"/>
      <c r="R152" s="91"/>
      <c r="S152" s="91"/>
      <c r="T152" s="91"/>
      <c r="U152" s="91"/>
      <c r="V152" s="91"/>
      <c r="W152" s="91"/>
      <c r="X152" s="92"/>
      <c r="Y152" s="38"/>
      <c r="Z152" s="38"/>
      <c r="AA152" s="38"/>
      <c r="AB152" s="38"/>
      <c r="AC152" s="38"/>
      <c r="AD152" s="38"/>
      <c r="AE152" s="38"/>
      <c r="AT152" s="17" t="s">
        <v>155</v>
      </c>
      <c r="AU152" s="17" t="s">
        <v>90</v>
      </c>
    </row>
    <row r="153" s="13" customFormat="1">
      <c r="A153" s="13"/>
      <c r="B153" s="249"/>
      <c r="C153" s="250"/>
      <c r="D153" s="237" t="s">
        <v>253</v>
      </c>
      <c r="E153" s="250"/>
      <c r="F153" s="252" t="s">
        <v>668</v>
      </c>
      <c r="G153" s="250"/>
      <c r="H153" s="253">
        <v>697.78800000000001</v>
      </c>
      <c r="I153" s="254"/>
      <c r="J153" s="254"/>
      <c r="K153" s="250"/>
      <c r="L153" s="250"/>
      <c r="M153" s="255"/>
      <c r="N153" s="256"/>
      <c r="O153" s="257"/>
      <c r="P153" s="257"/>
      <c r="Q153" s="257"/>
      <c r="R153" s="257"/>
      <c r="S153" s="257"/>
      <c r="T153" s="257"/>
      <c r="U153" s="257"/>
      <c r="V153" s="257"/>
      <c r="W153" s="257"/>
      <c r="X153" s="258"/>
      <c r="Y153" s="13"/>
      <c r="Z153" s="13"/>
      <c r="AA153" s="13"/>
      <c r="AB153" s="13"/>
      <c r="AC153" s="13"/>
      <c r="AD153" s="13"/>
      <c r="AE153" s="13"/>
      <c r="AT153" s="259" t="s">
        <v>253</v>
      </c>
      <c r="AU153" s="259" t="s">
        <v>90</v>
      </c>
      <c r="AV153" s="13" t="s">
        <v>90</v>
      </c>
      <c r="AW153" s="13" t="s">
        <v>4</v>
      </c>
      <c r="AX153" s="13" t="s">
        <v>88</v>
      </c>
      <c r="AY153" s="259" t="s">
        <v>143</v>
      </c>
    </row>
    <row r="154" s="2" customFormat="1" ht="16.5" customHeight="1">
      <c r="A154" s="38"/>
      <c r="B154" s="39"/>
      <c r="C154" s="222" t="s">
        <v>182</v>
      </c>
      <c r="D154" s="222" t="s">
        <v>146</v>
      </c>
      <c r="E154" s="223" t="s">
        <v>669</v>
      </c>
      <c r="F154" s="224" t="s">
        <v>670</v>
      </c>
      <c r="G154" s="225" t="s">
        <v>324</v>
      </c>
      <c r="H154" s="226">
        <v>45.539999999999999</v>
      </c>
      <c r="I154" s="227"/>
      <c r="J154" s="227"/>
      <c r="K154" s="228">
        <f>ROUND(P154*H154,2)</f>
        <v>0</v>
      </c>
      <c r="L154" s="229"/>
      <c r="M154" s="44"/>
      <c r="N154" s="230" t="s">
        <v>1</v>
      </c>
      <c r="O154" s="231" t="s">
        <v>43</v>
      </c>
      <c r="P154" s="232">
        <f>I154+J154</f>
        <v>0</v>
      </c>
      <c r="Q154" s="232">
        <f>ROUND(I154*H154,2)</f>
        <v>0</v>
      </c>
      <c r="R154" s="232">
        <f>ROUND(J154*H154,2)</f>
        <v>0</v>
      </c>
      <c r="S154" s="91"/>
      <c r="T154" s="233">
        <f>S154*H154</f>
        <v>0</v>
      </c>
      <c r="U154" s="233">
        <v>0</v>
      </c>
      <c r="V154" s="233">
        <f>U154*H154</f>
        <v>0</v>
      </c>
      <c r="W154" s="233">
        <v>0</v>
      </c>
      <c r="X154" s="234">
        <f>W154*H154</f>
        <v>0</v>
      </c>
      <c r="Y154" s="38"/>
      <c r="Z154" s="38"/>
      <c r="AA154" s="38"/>
      <c r="AB154" s="38"/>
      <c r="AC154" s="38"/>
      <c r="AD154" s="38"/>
      <c r="AE154" s="38"/>
      <c r="AR154" s="235" t="s">
        <v>167</v>
      </c>
      <c r="AT154" s="235" t="s">
        <v>146</v>
      </c>
      <c r="AU154" s="235" t="s">
        <v>90</v>
      </c>
      <c r="AY154" s="17" t="s">
        <v>143</v>
      </c>
      <c r="BE154" s="236">
        <f>IF(O154="základní",K154,0)</f>
        <v>0</v>
      </c>
      <c r="BF154" s="236">
        <f>IF(O154="snížená",K154,0)</f>
        <v>0</v>
      </c>
      <c r="BG154" s="236">
        <f>IF(O154="zákl. přenesená",K154,0)</f>
        <v>0</v>
      </c>
      <c r="BH154" s="236">
        <f>IF(O154="sníž. přenesená",K154,0)</f>
        <v>0</v>
      </c>
      <c r="BI154" s="236">
        <f>IF(O154="nulová",K154,0)</f>
        <v>0</v>
      </c>
      <c r="BJ154" s="17" t="s">
        <v>88</v>
      </c>
      <c r="BK154" s="236">
        <f>ROUND(P154*H154,2)</f>
        <v>0</v>
      </c>
      <c r="BL154" s="17" t="s">
        <v>167</v>
      </c>
      <c r="BM154" s="235" t="s">
        <v>671</v>
      </c>
    </row>
    <row r="155" s="2" customFormat="1">
      <c r="A155" s="38"/>
      <c r="B155" s="39"/>
      <c r="C155" s="40"/>
      <c r="D155" s="237" t="s">
        <v>152</v>
      </c>
      <c r="E155" s="40"/>
      <c r="F155" s="238" t="s">
        <v>672</v>
      </c>
      <c r="G155" s="40"/>
      <c r="H155" s="40"/>
      <c r="I155" s="239"/>
      <c r="J155" s="239"/>
      <c r="K155" s="40"/>
      <c r="L155" s="40"/>
      <c r="M155" s="44"/>
      <c r="N155" s="240"/>
      <c r="O155" s="241"/>
      <c r="P155" s="91"/>
      <c r="Q155" s="91"/>
      <c r="R155" s="91"/>
      <c r="S155" s="91"/>
      <c r="T155" s="91"/>
      <c r="U155" s="91"/>
      <c r="V155" s="91"/>
      <c r="W155" s="91"/>
      <c r="X155" s="92"/>
      <c r="Y155" s="38"/>
      <c r="Z155" s="38"/>
      <c r="AA155" s="38"/>
      <c r="AB155" s="38"/>
      <c r="AC155" s="38"/>
      <c r="AD155" s="38"/>
      <c r="AE155" s="38"/>
      <c r="AT155" s="17" t="s">
        <v>152</v>
      </c>
      <c r="AU155" s="17" t="s">
        <v>90</v>
      </c>
    </row>
    <row r="156" s="2" customFormat="1">
      <c r="A156" s="38"/>
      <c r="B156" s="39"/>
      <c r="C156" s="40"/>
      <c r="D156" s="242" t="s">
        <v>153</v>
      </c>
      <c r="E156" s="40"/>
      <c r="F156" s="243" t="s">
        <v>673</v>
      </c>
      <c r="G156" s="40"/>
      <c r="H156" s="40"/>
      <c r="I156" s="239"/>
      <c r="J156" s="239"/>
      <c r="K156" s="40"/>
      <c r="L156" s="40"/>
      <c r="M156" s="44"/>
      <c r="N156" s="240"/>
      <c r="O156" s="241"/>
      <c r="P156" s="91"/>
      <c r="Q156" s="91"/>
      <c r="R156" s="91"/>
      <c r="S156" s="91"/>
      <c r="T156" s="91"/>
      <c r="U156" s="91"/>
      <c r="V156" s="91"/>
      <c r="W156" s="91"/>
      <c r="X156" s="92"/>
      <c r="Y156" s="38"/>
      <c r="Z156" s="38"/>
      <c r="AA156" s="38"/>
      <c r="AB156" s="38"/>
      <c r="AC156" s="38"/>
      <c r="AD156" s="38"/>
      <c r="AE156" s="38"/>
      <c r="AT156" s="17" t="s">
        <v>153</v>
      </c>
      <c r="AU156" s="17" t="s">
        <v>90</v>
      </c>
    </row>
    <row r="157" s="2" customFormat="1">
      <c r="A157" s="38"/>
      <c r="B157" s="39"/>
      <c r="C157" s="40"/>
      <c r="D157" s="237" t="s">
        <v>155</v>
      </c>
      <c r="E157" s="40"/>
      <c r="F157" s="244" t="s">
        <v>674</v>
      </c>
      <c r="G157" s="40"/>
      <c r="H157" s="40"/>
      <c r="I157" s="239"/>
      <c r="J157" s="239"/>
      <c r="K157" s="40"/>
      <c r="L157" s="40"/>
      <c r="M157" s="44"/>
      <c r="N157" s="240"/>
      <c r="O157" s="241"/>
      <c r="P157" s="91"/>
      <c r="Q157" s="91"/>
      <c r="R157" s="91"/>
      <c r="S157" s="91"/>
      <c r="T157" s="91"/>
      <c r="U157" s="91"/>
      <c r="V157" s="91"/>
      <c r="W157" s="91"/>
      <c r="X157" s="92"/>
      <c r="Y157" s="38"/>
      <c r="Z157" s="38"/>
      <c r="AA157" s="38"/>
      <c r="AB157" s="38"/>
      <c r="AC157" s="38"/>
      <c r="AD157" s="38"/>
      <c r="AE157" s="38"/>
      <c r="AT157" s="17" t="s">
        <v>155</v>
      </c>
      <c r="AU157" s="17" t="s">
        <v>90</v>
      </c>
    </row>
    <row r="158" s="13" customFormat="1">
      <c r="A158" s="13"/>
      <c r="B158" s="249"/>
      <c r="C158" s="250"/>
      <c r="D158" s="237" t="s">
        <v>253</v>
      </c>
      <c r="E158" s="251" t="s">
        <v>1</v>
      </c>
      <c r="F158" s="252" t="s">
        <v>675</v>
      </c>
      <c r="G158" s="250"/>
      <c r="H158" s="253">
        <v>45.539999999999999</v>
      </c>
      <c r="I158" s="254"/>
      <c r="J158" s="254"/>
      <c r="K158" s="250"/>
      <c r="L158" s="250"/>
      <c r="M158" s="255"/>
      <c r="N158" s="256"/>
      <c r="O158" s="257"/>
      <c r="P158" s="257"/>
      <c r="Q158" s="257"/>
      <c r="R158" s="257"/>
      <c r="S158" s="257"/>
      <c r="T158" s="257"/>
      <c r="U158" s="257"/>
      <c r="V158" s="257"/>
      <c r="W158" s="257"/>
      <c r="X158" s="258"/>
      <c r="Y158" s="13"/>
      <c r="Z158" s="13"/>
      <c r="AA158" s="13"/>
      <c r="AB158" s="13"/>
      <c r="AC158" s="13"/>
      <c r="AD158" s="13"/>
      <c r="AE158" s="13"/>
      <c r="AT158" s="259" t="s">
        <v>253</v>
      </c>
      <c r="AU158" s="259" t="s">
        <v>90</v>
      </c>
      <c r="AV158" s="13" t="s">
        <v>90</v>
      </c>
      <c r="AW158" s="13" t="s">
        <v>5</v>
      </c>
      <c r="AX158" s="13" t="s">
        <v>88</v>
      </c>
      <c r="AY158" s="259" t="s">
        <v>143</v>
      </c>
    </row>
    <row r="159" s="2" customFormat="1" ht="24.15" customHeight="1">
      <c r="A159" s="38"/>
      <c r="B159" s="39"/>
      <c r="C159" s="222" t="s">
        <v>188</v>
      </c>
      <c r="D159" s="222" t="s">
        <v>146</v>
      </c>
      <c r="E159" s="223" t="s">
        <v>676</v>
      </c>
      <c r="F159" s="224" t="s">
        <v>677</v>
      </c>
      <c r="G159" s="225" t="s">
        <v>324</v>
      </c>
      <c r="H159" s="226">
        <v>61.880000000000003</v>
      </c>
      <c r="I159" s="227"/>
      <c r="J159" s="227"/>
      <c r="K159" s="228">
        <f>ROUND(P159*H159,2)</f>
        <v>0</v>
      </c>
      <c r="L159" s="229"/>
      <c r="M159" s="44"/>
      <c r="N159" s="230" t="s">
        <v>1</v>
      </c>
      <c r="O159" s="231" t="s">
        <v>43</v>
      </c>
      <c r="P159" s="232">
        <f>I159+J159</f>
        <v>0</v>
      </c>
      <c r="Q159" s="232">
        <f>ROUND(I159*H159,2)</f>
        <v>0</v>
      </c>
      <c r="R159" s="232">
        <f>ROUND(J159*H159,2)</f>
        <v>0</v>
      </c>
      <c r="S159" s="91"/>
      <c r="T159" s="233">
        <f>S159*H159</f>
        <v>0</v>
      </c>
      <c r="U159" s="233">
        <v>0</v>
      </c>
      <c r="V159" s="233">
        <f>U159*H159</f>
        <v>0</v>
      </c>
      <c r="W159" s="233">
        <v>0</v>
      </c>
      <c r="X159" s="234">
        <f>W159*H159</f>
        <v>0</v>
      </c>
      <c r="Y159" s="38"/>
      <c r="Z159" s="38"/>
      <c r="AA159" s="38"/>
      <c r="AB159" s="38"/>
      <c r="AC159" s="38"/>
      <c r="AD159" s="38"/>
      <c r="AE159" s="38"/>
      <c r="AR159" s="235" t="s">
        <v>167</v>
      </c>
      <c r="AT159" s="235" t="s">
        <v>146</v>
      </c>
      <c r="AU159" s="235" t="s">
        <v>90</v>
      </c>
      <c r="AY159" s="17" t="s">
        <v>143</v>
      </c>
      <c r="BE159" s="236">
        <f>IF(O159="základní",K159,0)</f>
        <v>0</v>
      </c>
      <c r="BF159" s="236">
        <f>IF(O159="snížená",K159,0)</f>
        <v>0</v>
      </c>
      <c r="BG159" s="236">
        <f>IF(O159="zákl. přenesená",K159,0)</f>
        <v>0</v>
      </c>
      <c r="BH159" s="236">
        <f>IF(O159="sníž. přenesená",K159,0)</f>
        <v>0</v>
      </c>
      <c r="BI159" s="236">
        <f>IF(O159="nulová",K159,0)</f>
        <v>0</v>
      </c>
      <c r="BJ159" s="17" t="s">
        <v>88</v>
      </c>
      <c r="BK159" s="236">
        <f>ROUND(P159*H159,2)</f>
        <v>0</v>
      </c>
      <c r="BL159" s="17" t="s">
        <v>167</v>
      </c>
      <c r="BM159" s="235" t="s">
        <v>678</v>
      </c>
    </row>
    <row r="160" s="2" customFormat="1">
      <c r="A160" s="38"/>
      <c r="B160" s="39"/>
      <c r="C160" s="40"/>
      <c r="D160" s="237" t="s">
        <v>152</v>
      </c>
      <c r="E160" s="40"/>
      <c r="F160" s="238" t="s">
        <v>679</v>
      </c>
      <c r="G160" s="40"/>
      <c r="H160" s="40"/>
      <c r="I160" s="239"/>
      <c r="J160" s="239"/>
      <c r="K160" s="40"/>
      <c r="L160" s="40"/>
      <c r="M160" s="44"/>
      <c r="N160" s="240"/>
      <c r="O160" s="241"/>
      <c r="P160" s="91"/>
      <c r="Q160" s="91"/>
      <c r="R160" s="91"/>
      <c r="S160" s="91"/>
      <c r="T160" s="91"/>
      <c r="U160" s="91"/>
      <c r="V160" s="91"/>
      <c r="W160" s="91"/>
      <c r="X160" s="92"/>
      <c r="Y160" s="38"/>
      <c r="Z160" s="38"/>
      <c r="AA160" s="38"/>
      <c r="AB160" s="38"/>
      <c r="AC160" s="38"/>
      <c r="AD160" s="38"/>
      <c r="AE160" s="38"/>
      <c r="AT160" s="17" t="s">
        <v>152</v>
      </c>
      <c r="AU160" s="17" t="s">
        <v>90</v>
      </c>
    </row>
    <row r="161" s="2" customFormat="1">
      <c r="A161" s="38"/>
      <c r="B161" s="39"/>
      <c r="C161" s="40"/>
      <c r="D161" s="242" t="s">
        <v>153</v>
      </c>
      <c r="E161" s="40"/>
      <c r="F161" s="243" t="s">
        <v>680</v>
      </c>
      <c r="G161" s="40"/>
      <c r="H161" s="40"/>
      <c r="I161" s="239"/>
      <c r="J161" s="239"/>
      <c r="K161" s="40"/>
      <c r="L161" s="40"/>
      <c r="M161" s="44"/>
      <c r="N161" s="240"/>
      <c r="O161" s="241"/>
      <c r="P161" s="91"/>
      <c r="Q161" s="91"/>
      <c r="R161" s="91"/>
      <c r="S161" s="91"/>
      <c r="T161" s="91"/>
      <c r="U161" s="91"/>
      <c r="V161" s="91"/>
      <c r="W161" s="91"/>
      <c r="X161" s="92"/>
      <c r="Y161" s="38"/>
      <c r="Z161" s="38"/>
      <c r="AA161" s="38"/>
      <c r="AB161" s="38"/>
      <c r="AC161" s="38"/>
      <c r="AD161" s="38"/>
      <c r="AE161" s="38"/>
      <c r="AT161" s="17" t="s">
        <v>153</v>
      </c>
      <c r="AU161" s="17" t="s">
        <v>90</v>
      </c>
    </row>
    <row r="162" s="2" customFormat="1">
      <c r="A162" s="38"/>
      <c r="B162" s="39"/>
      <c r="C162" s="40"/>
      <c r="D162" s="237" t="s">
        <v>155</v>
      </c>
      <c r="E162" s="40"/>
      <c r="F162" s="244" t="s">
        <v>681</v>
      </c>
      <c r="G162" s="40"/>
      <c r="H162" s="40"/>
      <c r="I162" s="239"/>
      <c r="J162" s="239"/>
      <c r="K162" s="40"/>
      <c r="L162" s="40"/>
      <c r="M162" s="44"/>
      <c r="N162" s="240"/>
      <c r="O162" s="241"/>
      <c r="P162" s="91"/>
      <c r="Q162" s="91"/>
      <c r="R162" s="91"/>
      <c r="S162" s="91"/>
      <c r="T162" s="91"/>
      <c r="U162" s="91"/>
      <c r="V162" s="91"/>
      <c r="W162" s="91"/>
      <c r="X162" s="92"/>
      <c r="Y162" s="38"/>
      <c r="Z162" s="38"/>
      <c r="AA162" s="38"/>
      <c r="AB162" s="38"/>
      <c r="AC162" s="38"/>
      <c r="AD162" s="38"/>
      <c r="AE162" s="38"/>
      <c r="AT162" s="17" t="s">
        <v>155</v>
      </c>
      <c r="AU162" s="17" t="s">
        <v>90</v>
      </c>
    </row>
    <row r="163" s="13" customFormat="1">
      <c r="A163" s="13"/>
      <c r="B163" s="249"/>
      <c r="C163" s="250"/>
      <c r="D163" s="237" t="s">
        <v>253</v>
      </c>
      <c r="E163" s="251" t="s">
        <v>1</v>
      </c>
      <c r="F163" s="252" t="s">
        <v>682</v>
      </c>
      <c r="G163" s="250"/>
      <c r="H163" s="253">
        <v>61.880000000000003</v>
      </c>
      <c r="I163" s="254"/>
      <c r="J163" s="254"/>
      <c r="K163" s="250"/>
      <c r="L163" s="250"/>
      <c r="M163" s="255"/>
      <c r="N163" s="256"/>
      <c r="O163" s="257"/>
      <c r="P163" s="257"/>
      <c r="Q163" s="257"/>
      <c r="R163" s="257"/>
      <c r="S163" s="257"/>
      <c r="T163" s="257"/>
      <c r="U163" s="257"/>
      <c r="V163" s="257"/>
      <c r="W163" s="257"/>
      <c r="X163" s="258"/>
      <c r="Y163" s="13"/>
      <c r="Z163" s="13"/>
      <c r="AA163" s="13"/>
      <c r="AB163" s="13"/>
      <c r="AC163" s="13"/>
      <c r="AD163" s="13"/>
      <c r="AE163" s="13"/>
      <c r="AT163" s="259" t="s">
        <v>253</v>
      </c>
      <c r="AU163" s="259" t="s">
        <v>90</v>
      </c>
      <c r="AV163" s="13" t="s">
        <v>90</v>
      </c>
      <c r="AW163" s="13" t="s">
        <v>5</v>
      </c>
      <c r="AX163" s="13" t="s">
        <v>88</v>
      </c>
      <c r="AY163" s="259" t="s">
        <v>143</v>
      </c>
    </row>
    <row r="164" s="2" customFormat="1" ht="16.5" customHeight="1">
      <c r="A164" s="38"/>
      <c r="B164" s="39"/>
      <c r="C164" s="285" t="s">
        <v>196</v>
      </c>
      <c r="D164" s="285" t="s">
        <v>663</v>
      </c>
      <c r="E164" s="286" t="s">
        <v>683</v>
      </c>
      <c r="F164" s="287" t="s">
        <v>684</v>
      </c>
      <c r="G164" s="288" t="s">
        <v>473</v>
      </c>
      <c r="H164" s="289">
        <v>123.76000000000001</v>
      </c>
      <c r="I164" s="290"/>
      <c r="J164" s="291"/>
      <c r="K164" s="292">
        <f>ROUND(P164*H164,2)</f>
        <v>0</v>
      </c>
      <c r="L164" s="291"/>
      <c r="M164" s="293"/>
      <c r="N164" s="294" t="s">
        <v>1</v>
      </c>
      <c r="O164" s="231" t="s">
        <v>43</v>
      </c>
      <c r="P164" s="232">
        <f>I164+J164</f>
        <v>0</v>
      </c>
      <c r="Q164" s="232">
        <f>ROUND(I164*H164,2)</f>
        <v>0</v>
      </c>
      <c r="R164" s="232">
        <f>ROUND(J164*H164,2)</f>
        <v>0</v>
      </c>
      <c r="S164" s="91"/>
      <c r="T164" s="233">
        <f>S164*H164</f>
        <v>0</v>
      </c>
      <c r="U164" s="233">
        <v>1</v>
      </c>
      <c r="V164" s="233">
        <f>U164*H164</f>
        <v>123.76000000000001</v>
      </c>
      <c r="W164" s="233">
        <v>0</v>
      </c>
      <c r="X164" s="234">
        <f>W164*H164</f>
        <v>0</v>
      </c>
      <c r="Y164" s="38"/>
      <c r="Z164" s="38"/>
      <c r="AA164" s="38"/>
      <c r="AB164" s="38"/>
      <c r="AC164" s="38"/>
      <c r="AD164" s="38"/>
      <c r="AE164" s="38"/>
      <c r="AR164" s="235" t="s">
        <v>188</v>
      </c>
      <c r="AT164" s="235" t="s">
        <v>663</v>
      </c>
      <c r="AU164" s="235" t="s">
        <v>90</v>
      </c>
      <c r="AY164" s="17" t="s">
        <v>143</v>
      </c>
      <c r="BE164" s="236">
        <f>IF(O164="základní",K164,0)</f>
        <v>0</v>
      </c>
      <c r="BF164" s="236">
        <f>IF(O164="snížená",K164,0)</f>
        <v>0</v>
      </c>
      <c r="BG164" s="236">
        <f>IF(O164="zákl. přenesená",K164,0)</f>
        <v>0</v>
      </c>
      <c r="BH164" s="236">
        <f>IF(O164="sníž. přenesená",K164,0)</f>
        <v>0</v>
      </c>
      <c r="BI164" s="236">
        <f>IF(O164="nulová",K164,0)</f>
        <v>0</v>
      </c>
      <c r="BJ164" s="17" t="s">
        <v>88</v>
      </c>
      <c r="BK164" s="236">
        <f>ROUND(P164*H164,2)</f>
        <v>0</v>
      </c>
      <c r="BL164" s="17" t="s">
        <v>167</v>
      </c>
      <c r="BM164" s="235" t="s">
        <v>685</v>
      </c>
    </row>
    <row r="165" s="2" customFormat="1">
      <c r="A165" s="38"/>
      <c r="B165" s="39"/>
      <c r="C165" s="40"/>
      <c r="D165" s="237" t="s">
        <v>152</v>
      </c>
      <c r="E165" s="40"/>
      <c r="F165" s="238" t="s">
        <v>684</v>
      </c>
      <c r="G165" s="40"/>
      <c r="H165" s="40"/>
      <c r="I165" s="239"/>
      <c r="J165" s="239"/>
      <c r="K165" s="40"/>
      <c r="L165" s="40"/>
      <c r="M165" s="44"/>
      <c r="N165" s="240"/>
      <c r="O165" s="241"/>
      <c r="P165" s="91"/>
      <c r="Q165" s="91"/>
      <c r="R165" s="91"/>
      <c r="S165" s="91"/>
      <c r="T165" s="91"/>
      <c r="U165" s="91"/>
      <c r="V165" s="91"/>
      <c r="W165" s="91"/>
      <c r="X165" s="92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90</v>
      </c>
    </row>
    <row r="166" s="2" customFormat="1">
      <c r="A166" s="38"/>
      <c r="B166" s="39"/>
      <c r="C166" s="40"/>
      <c r="D166" s="237" t="s">
        <v>155</v>
      </c>
      <c r="E166" s="40"/>
      <c r="F166" s="244" t="s">
        <v>686</v>
      </c>
      <c r="G166" s="40"/>
      <c r="H166" s="40"/>
      <c r="I166" s="239"/>
      <c r="J166" s="239"/>
      <c r="K166" s="40"/>
      <c r="L166" s="40"/>
      <c r="M166" s="44"/>
      <c r="N166" s="240"/>
      <c r="O166" s="241"/>
      <c r="P166" s="91"/>
      <c r="Q166" s="91"/>
      <c r="R166" s="91"/>
      <c r="S166" s="91"/>
      <c r="T166" s="91"/>
      <c r="U166" s="91"/>
      <c r="V166" s="91"/>
      <c r="W166" s="91"/>
      <c r="X166" s="92"/>
      <c r="Y166" s="38"/>
      <c r="Z166" s="38"/>
      <c r="AA166" s="38"/>
      <c r="AB166" s="38"/>
      <c r="AC166" s="38"/>
      <c r="AD166" s="38"/>
      <c r="AE166" s="38"/>
      <c r="AT166" s="17" t="s">
        <v>155</v>
      </c>
      <c r="AU166" s="17" t="s">
        <v>90</v>
      </c>
    </row>
    <row r="167" s="13" customFormat="1">
      <c r="A167" s="13"/>
      <c r="B167" s="249"/>
      <c r="C167" s="250"/>
      <c r="D167" s="237" t="s">
        <v>253</v>
      </c>
      <c r="E167" s="250"/>
      <c r="F167" s="252" t="s">
        <v>687</v>
      </c>
      <c r="G167" s="250"/>
      <c r="H167" s="253">
        <v>123.76000000000001</v>
      </c>
      <c r="I167" s="254"/>
      <c r="J167" s="254"/>
      <c r="K167" s="250"/>
      <c r="L167" s="250"/>
      <c r="M167" s="255"/>
      <c r="N167" s="256"/>
      <c r="O167" s="257"/>
      <c r="P167" s="257"/>
      <c r="Q167" s="257"/>
      <c r="R167" s="257"/>
      <c r="S167" s="257"/>
      <c r="T167" s="257"/>
      <c r="U167" s="257"/>
      <c r="V167" s="257"/>
      <c r="W167" s="257"/>
      <c r="X167" s="258"/>
      <c r="Y167" s="13"/>
      <c r="Z167" s="13"/>
      <c r="AA167" s="13"/>
      <c r="AB167" s="13"/>
      <c r="AC167" s="13"/>
      <c r="AD167" s="13"/>
      <c r="AE167" s="13"/>
      <c r="AT167" s="259" t="s">
        <v>253</v>
      </c>
      <c r="AU167" s="259" t="s">
        <v>90</v>
      </c>
      <c r="AV167" s="13" t="s">
        <v>90</v>
      </c>
      <c r="AW167" s="13" t="s">
        <v>4</v>
      </c>
      <c r="AX167" s="13" t="s">
        <v>88</v>
      </c>
      <c r="AY167" s="259" t="s">
        <v>143</v>
      </c>
    </row>
    <row r="168" s="2" customFormat="1" ht="33" customHeight="1">
      <c r="A168" s="38"/>
      <c r="B168" s="39"/>
      <c r="C168" s="222" t="s">
        <v>203</v>
      </c>
      <c r="D168" s="222" t="s">
        <v>146</v>
      </c>
      <c r="E168" s="223" t="s">
        <v>688</v>
      </c>
      <c r="F168" s="224" t="s">
        <v>689</v>
      </c>
      <c r="G168" s="225" t="s">
        <v>324</v>
      </c>
      <c r="H168" s="226">
        <v>379.47000000000003</v>
      </c>
      <c r="I168" s="227"/>
      <c r="J168" s="227"/>
      <c r="K168" s="228">
        <f>ROUND(P168*H168,2)</f>
        <v>0</v>
      </c>
      <c r="L168" s="229"/>
      <c r="M168" s="44"/>
      <c r="N168" s="230" t="s">
        <v>1</v>
      </c>
      <c r="O168" s="231" t="s">
        <v>43</v>
      </c>
      <c r="P168" s="232">
        <f>I168+J168</f>
        <v>0</v>
      </c>
      <c r="Q168" s="232">
        <f>ROUND(I168*H168,2)</f>
        <v>0</v>
      </c>
      <c r="R168" s="232">
        <f>ROUND(J168*H168,2)</f>
        <v>0</v>
      </c>
      <c r="S168" s="91"/>
      <c r="T168" s="233">
        <f>S168*H168</f>
        <v>0</v>
      </c>
      <c r="U168" s="233">
        <v>0</v>
      </c>
      <c r="V168" s="233">
        <f>U168*H168</f>
        <v>0</v>
      </c>
      <c r="W168" s="233">
        <v>0</v>
      </c>
      <c r="X168" s="234">
        <f>W168*H168</f>
        <v>0</v>
      </c>
      <c r="Y168" s="38"/>
      <c r="Z168" s="38"/>
      <c r="AA168" s="38"/>
      <c r="AB168" s="38"/>
      <c r="AC168" s="38"/>
      <c r="AD168" s="38"/>
      <c r="AE168" s="38"/>
      <c r="AR168" s="235" t="s">
        <v>167</v>
      </c>
      <c r="AT168" s="235" t="s">
        <v>146</v>
      </c>
      <c r="AU168" s="235" t="s">
        <v>90</v>
      </c>
      <c r="AY168" s="17" t="s">
        <v>143</v>
      </c>
      <c r="BE168" s="236">
        <f>IF(O168="základní",K168,0)</f>
        <v>0</v>
      </c>
      <c r="BF168" s="236">
        <f>IF(O168="snížená",K168,0)</f>
        <v>0</v>
      </c>
      <c r="BG168" s="236">
        <f>IF(O168="zákl. přenesená",K168,0)</f>
        <v>0</v>
      </c>
      <c r="BH168" s="236">
        <f>IF(O168="sníž. přenesená",K168,0)</f>
        <v>0</v>
      </c>
      <c r="BI168" s="236">
        <f>IF(O168="nulová",K168,0)</f>
        <v>0</v>
      </c>
      <c r="BJ168" s="17" t="s">
        <v>88</v>
      </c>
      <c r="BK168" s="236">
        <f>ROUND(P168*H168,2)</f>
        <v>0</v>
      </c>
      <c r="BL168" s="17" t="s">
        <v>167</v>
      </c>
      <c r="BM168" s="235" t="s">
        <v>690</v>
      </c>
    </row>
    <row r="169" s="2" customFormat="1">
      <c r="A169" s="38"/>
      <c r="B169" s="39"/>
      <c r="C169" s="40"/>
      <c r="D169" s="237" t="s">
        <v>152</v>
      </c>
      <c r="E169" s="40"/>
      <c r="F169" s="238" t="s">
        <v>691</v>
      </c>
      <c r="G169" s="40"/>
      <c r="H169" s="40"/>
      <c r="I169" s="239"/>
      <c r="J169" s="239"/>
      <c r="K169" s="40"/>
      <c r="L169" s="40"/>
      <c r="M169" s="44"/>
      <c r="N169" s="240"/>
      <c r="O169" s="241"/>
      <c r="P169" s="91"/>
      <c r="Q169" s="91"/>
      <c r="R169" s="91"/>
      <c r="S169" s="91"/>
      <c r="T169" s="91"/>
      <c r="U169" s="91"/>
      <c r="V169" s="91"/>
      <c r="W169" s="91"/>
      <c r="X169" s="92"/>
      <c r="Y169" s="38"/>
      <c r="Z169" s="38"/>
      <c r="AA169" s="38"/>
      <c r="AB169" s="38"/>
      <c r="AC169" s="38"/>
      <c r="AD169" s="38"/>
      <c r="AE169" s="38"/>
      <c r="AT169" s="17" t="s">
        <v>152</v>
      </c>
      <c r="AU169" s="17" t="s">
        <v>90</v>
      </c>
    </row>
    <row r="170" s="2" customFormat="1">
      <c r="A170" s="38"/>
      <c r="B170" s="39"/>
      <c r="C170" s="40"/>
      <c r="D170" s="237" t="s">
        <v>155</v>
      </c>
      <c r="E170" s="40"/>
      <c r="F170" s="244" t="s">
        <v>692</v>
      </c>
      <c r="G170" s="40"/>
      <c r="H170" s="40"/>
      <c r="I170" s="239"/>
      <c r="J170" s="239"/>
      <c r="K170" s="40"/>
      <c r="L170" s="40"/>
      <c r="M170" s="44"/>
      <c r="N170" s="240"/>
      <c r="O170" s="241"/>
      <c r="P170" s="91"/>
      <c r="Q170" s="91"/>
      <c r="R170" s="91"/>
      <c r="S170" s="91"/>
      <c r="T170" s="91"/>
      <c r="U170" s="91"/>
      <c r="V170" s="91"/>
      <c r="W170" s="91"/>
      <c r="X170" s="92"/>
      <c r="Y170" s="38"/>
      <c r="Z170" s="38"/>
      <c r="AA170" s="38"/>
      <c r="AB170" s="38"/>
      <c r="AC170" s="38"/>
      <c r="AD170" s="38"/>
      <c r="AE170" s="38"/>
      <c r="AT170" s="17" t="s">
        <v>155</v>
      </c>
      <c r="AU170" s="17" t="s">
        <v>90</v>
      </c>
    </row>
    <row r="171" s="13" customFormat="1">
      <c r="A171" s="13"/>
      <c r="B171" s="249"/>
      <c r="C171" s="250"/>
      <c r="D171" s="237" t="s">
        <v>253</v>
      </c>
      <c r="E171" s="251" t="s">
        <v>1</v>
      </c>
      <c r="F171" s="252" t="s">
        <v>693</v>
      </c>
      <c r="G171" s="250"/>
      <c r="H171" s="253">
        <v>379.47000000000003</v>
      </c>
      <c r="I171" s="254"/>
      <c r="J171" s="254"/>
      <c r="K171" s="250"/>
      <c r="L171" s="250"/>
      <c r="M171" s="255"/>
      <c r="N171" s="256"/>
      <c r="O171" s="257"/>
      <c r="P171" s="257"/>
      <c r="Q171" s="257"/>
      <c r="R171" s="257"/>
      <c r="S171" s="257"/>
      <c r="T171" s="257"/>
      <c r="U171" s="257"/>
      <c r="V171" s="257"/>
      <c r="W171" s="257"/>
      <c r="X171" s="258"/>
      <c r="Y171" s="13"/>
      <c r="Z171" s="13"/>
      <c r="AA171" s="13"/>
      <c r="AB171" s="13"/>
      <c r="AC171" s="13"/>
      <c r="AD171" s="13"/>
      <c r="AE171" s="13"/>
      <c r="AT171" s="259" t="s">
        <v>253</v>
      </c>
      <c r="AU171" s="259" t="s">
        <v>90</v>
      </c>
      <c r="AV171" s="13" t="s">
        <v>90</v>
      </c>
      <c r="AW171" s="13" t="s">
        <v>5</v>
      </c>
      <c r="AX171" s="13" t="s">
        <v>88</v>
      </c>
      <c r="AY171" s="259" t="s">
        <v>143</v>
      </c>
    </row>
    <row r="172" s="2" customFormat="1" ht="16.5" customHeight="1">
      <c r="A172" s="38"/>
      <c r="B172" s="39"/>
      <c r="C172" s="285" t="s">
        <v>209</v>
      </c>
      <c r="D172" s="285" t="s">
        <v>663</v>
      </c>
      <c r="E172" s="286" t="s">
        <v>694</v>
      </c>
      <c r="F172" s="287" t="s">
        <v>695</v>
      </c>
      <c r="G172" s="288" t="s">
        <v>473</v>
      </c>
      <c r="H172" s="289">
        <v>758.94000000000005</v>
      </c>
      <c r="I172" s="290"/>
      <c r="J172" s="291"/>
      <c r="K172" s="292">
        <f>ROUND(P172*H172,2)</f>
        <v>0</v>
      </c>
      <c r="L172" s="291"/>
      <c r="M172" s="293"/>
      <c r="N172" s="294" t="s">
        <v>1</v>
      </c>
      <c r="O172" s="231" t="s">
        <v>43</v>
      </c>
      <c r="P172" s="232">
        <f>I172+J172</f>
        <v>0</v>
      </c>
      <c r="Q172" s="232">
        <f>ROUND(I172*H172,2)</f>
        <v>0</v>
      </c>
      <c r="R172" s="232">
        <f>ROUND(J172*H172,2)</f>
        <v>0</v>
      </c>
      <c r="S172" s="91"/>
      <c r="T172" s="233">
        <f>S172*H172</f>
        <v>0</v>
      </c>
      <c r="U172" s="233">
        <v>1</v>
      </c>
      <c r="V172" s="233">
        <f>U172*H172</f>
        <v>758.94000000000005</v>
      </c>
      <c r="W172" s="233">
        <v>0</v>
      </c>
      <c r="X172" s="234">
        <f>W172*H172</f>
        <v>0</v>
      </c>
      <c r="Y172" s="38"/>
      <c r="Z172" s="38"/>
      <c r="AA172" s="38"/>
      <c r="AB172" s="38"/>
      <c r="AC172" s="38"/>
      <c r="AD172" s="38"/>
      <c r="AE172" s="38"/>
      <c r="AR172" s="235" t="s">
        <v>188</v>
      </c>
      <c r="AT172" s="235" t="s">
        <v>663</v>
      </c>
      <c r="AU172" s="235" t="s">
        <v>90</v>
      </c>
      <c r="AY172" s="17" t="s">
        <v>143</v>
      </c>
      <c r="BE172" s="236">
        <f>IF(O172="základní",K172,0)</f>
        <v>0</v>
      </c>
      <c r="BF172" s="236">
        <f>IF(O172="snížená",K172,0)</f>
        <v>0</v>
      </c>
      <c r="BG172" s="236">
        <f>IF(O172="zákl. přenesená",K172,0)</f>
        <v>0</v>
      </c>
      <c r="BH172" s="236">
        <f>IF(O172="sníž. přenesená",K172,0)</f>
        <v>0</v>
      </c>
      <c r="BI172" s="236">
        <f>IF(O172="nulová",K172,0)</f>
        <v>0</v>
      </c>
      <c r="BJ172" s="17" t="s">
        <v>88</v>
      </c>
      <c r="BK172" s="236">
        <f>ROUND(P172*H172,2)</f>
        <v>0</v>
      </c>
      <c r="BL172" s="17" t="s">
        <v>167</v>
      </c>
      <c r="BM172" s="235" t="s">
        <v>696</v>
      </c>
    </row>
    <row r="173" s="2" customFormat="1">
      <c r="A173" s="38"/>
      <c r="B173" s="39"/>
      <c r="C173" s="40"/>
      <c r="D173" s="237" t="s">
        <v>152</v>
      </c>
      <c r="E173" s="40"/>
      <c r="F173" s="238" t="s">
        <v>697</v>
      </c>
      <c r="G173" s="40"/>
      <c r="H173" s="40"/>
      <c r="I173" s="239"/>
      <c r="J173" s="239"/>
      <c r="K173" s="40"/>
      <c r="L173" s="40"/>
      <c r="M173" s="44"/>
      <c r="N173" s="240"/>
      <c r="O173" s="241"/>
      <c r="P173" s="91"/>
      <c r="Q173" s="91"/>
      <c r="R173" s="91"/>
      <c r="S173" s="91"/>
      <c r="T173" s="91"/>
      <c r="U173" s="91"/>
      <c r="V173" s="91"/>
      <c r="W173" s="91"/>
      <c r="X173" s="92"/>
      <c r="Y173" s="38"/>
      <c r="Z173" s="38"/>
      <c r="AA173" s="38"/>
      <c r="AB173" s="38"/>
      <c r="AC173" s="38"/>
      <c r="AD173" s="38"/>
      <c r="AE173" s="38"/>
      <c r="AT173" s="17" t="s">
        <v>152</v>
      </c>
      <c r="AU173" s="17" t="s">
        <v>90</v>
      </c>
    </row>
    <row r="174" s="13" customFormat="1">
      <c r="A174" s="13"/>
      <c r="B174" s="249"/>
      <c r="C174" s="250"/>
      <c r="D174" s="237" t="s">
        <v>253</v>
      </c>
      <c r="E174" s="250"/>
      <c r="F174" s="252" t="s">
        <v>698</v>
      </c>
      <c r="G174" s="250"/>
      <c r="H174" s="253">
        <v>758.94000000000005</v>
      </c>
      <c r="I174" s="254"/>
      <c r="J174" s="254"/>
      <c r="K174" s="250"/>
      <c r="L174" s="250"/>
      <c r="M174" s="255"/>
      <c r="N174" s="256"/>
      <c r="O174" s="257"/>
      <c r="P174" s="257"/>
      <c r="Q174" s="257"/>
      <c r="R174" s="257"/>
      <c r="S174" s="257"/>
      <c r="T174" s="257"/>
      <c r="U174" s="257"/>
      <c r="V174" s="257"/>
      <c r="W174" s="257"/>
      <c r="X174" s="258"/>
      <c r="Y174" s="13"/>
      <c r="Z174" s="13"/>
      <c r="AA174" s="13"/>
      <c r="AB174" s="13"/>
      <c r="AC174" s="13"/>
      <c r="AD174" s="13"/>
      <c r="AE174" s="13"/>
      <c r="AT174" s="259" t="s">
        <v>253</v>
      </c>
      <c r="AU174" s="259" t="s">
        <v>90</v>
      </c>
      <c r="AV174" s="13" t="s">
        <v>90</v>
      </c>
      <c r="AW174" s="13" t="s">
        <v>4</v>
      </c>
      <c r="AX174" s="13" t="s">
        <v>88</v>
      </c>
      <c r="AY174" s="259" t="s">
        <v>143</v>
      </c>
    </row>
    <row r="175" s="2" customFormat="1" ht="33" customHeight="1">
      <c r="A175" s="38"/>
      <c r="B175" s="39"/>
      <c r="C175" s="222" t="s">
        <v>215</v>
      </c>
      <c r="D175" s="222" t="s">
        <v>146</v>
      </c>
      <c r="E175" s="223" t="s">
        <v>699</v>
      </c>
      <c r="F175" s="224" t="s">
        <v>689</v>
      </c>
      <c r="G175" s="225" t="s">
        <v>324</v>
      </c>
      <c r="H175" s="226">
        <v>414.85199999999998</v>
      </c>
      <c r="I175" s="227"/>
      <c r="J175" s="227"/>
      <c r="K175" s="228">
        <f>ROUND(P175*H175,2)</f>
        <v>0</v>
      </c>
      <c r="L175" s="229"/>
      <c r="M175" s="44"/>
      <c r="N175" s="230" t="s">
        <v>1</v>
      </c>
      <c r="O175" s="231" t="s">
        <v>43</v>
      </c>
      <c r="P175" s="232">
        <f>I175+J175</f>
        <v>0</v>
      </c>
      <c r="Q175" s="232">
        <f>ROUND(I175*H175,2)</f>
        <v>0</v>
      </c>
      <c r="R175" s="232">
        <f>ROUND(J175*H175,2)</f>
        <v>0</v>
      </c>
      <c r="S175" s="91"/>
      <c r="T175" s="233">
        <f>S175*H175</f>
        <v>0</v>
      </c>
      <c r="U175" s="233">
        <v>0</v>
      </c>
      <c r="V175" s="233">
        <f>U175*H175</f>
        <v>0</v>
      </c>
      <c r="W175" s="233">
        <v>0</v>
      </c>
      <c r="X175" s="234">
        <f>W175*H175</f>
        <v>0</v>
      </c>
      <c r="Y175" s="38"/>
      <c r="Z175" s="38"/>
      <c r="AA175" s="38"/>
      <c r="AB175" s="38"/>
      <c r="AC175" s="38"/>
      <c r="AD175" s="38"/>
      <c r="AE175" s="38"/>
      <c r="AR175" s="235" t="s">
        <v>167</v>
      </c>
      <c r="AT175" s="235" t="s">
        <v>146</v>
      </c>
      <c r="AU175" s="235" t="s">
        <v>90</v>
      </c>
      <c r="AY175" s="17" t="s">
        <v>143</v>
      </c>
      <c r="BE175" s="236">
        <f>IF(O175="základní",K175,0)</f>
        <v>0</v>
      </c>
      <c r="BF175" s="236">
        <f>IF(O175="snížená",K175,0)</f>
        <v>0</v>
      </c>
      <c r="BG175" s="236">
        <f>IF(O175="zákl. přenesená",K175,0)</f>
        <v>0</v>
      </c>
      <c r="BH175" s="236">
        <f>IF(O175="sníž. přenesená",K175,0)</f>
        <v>0</v>
      </c>
      <c r="BI175" s="236">
        <f>IF(O175="nulová",K175,0)</f>
        <v>0</v>
      </c>
      <c r="BJ175" s="17" t="s">
        <v>88</v>
      </c>
      <c r="BK175" s="236">
        <f>ROUND(P175*H175,2)</f>
        <v>0</v>
      </c>
      <c r="BL175" s="17" t="s">
        <v>167</v>
      </c>
      <c r="BM175" s="235" t="s">
        <v>700</v>
      </c>
    </row>
    <row r="176" s="2" customFormat="1">
      <c r="A176" s="38"/>
      <c r="B176" s="39"/>
      <c r="C176" s="40"/>
      <c r="D176" s="237" t="s">
        <v>152</v>
      </c>
      <c r="E176" s="40"/>
      <c r="F176" s="238" t="s">
        <v>691</v>
      </c>
      <c r="G176" s="40"/>
      <c r="H176" s="40"/>
      <c r="I176" s="239"/>
      <c r="J176" s="239"/>
      <c r="K176" s="40"/>
      <c r="L176" s="40"/>
      <c r="M176" s="44"/>
      <c r="N176" s="240"/>
      <c r="O176" s="241"/>
      <c r="P176" s="91"/>
      <c r="Q176" s="91"/>
      <c r="R176" s="91"/>
      <c r="S176" s="91"/>
      <c r="T176" s="91"/>
      <c r="U176" s="91"/>
      <c r="V176" s="91"/>
      <c r="W176" s="91"/>
      <c r="X176" s="92"/>
      <c r="Y176" s="38"/>
      <c r="Z176" s="38"/>
      <c r="AA176" s="38"/>
      <c r="AB176" s="38"/>
      <c r="AC176" s="38"/>
      <c r="AD176" s="38"/>
      <c r="AE176" s="38"/>
      <c r="AT176" s="17" t="s">
        <v>152</v>
      </c>
      <c r="AU176" s="17" t="s">
        <v>90</v>
      </c>
    </row>
    <row r="177" s="2" customFormat="1">
      <c r="A177" s="38"/>
      <c r="B177" s="39"/>
      <c r="C177" s="40"/>
      <c r="D177" s="237" t="s">
        <v>155</v>
      </c>
      <c r="E177" s="40"/>
      <c r="F177" s="244" t="s">
        <v>701</v>
      </c>
      <c r="G177" s="40"/>
      <c r="H177" s="40"/>
      <c r="I177" s="239"/>
      <c r="J177" s="239"/>
      <c r="K177" s="40"/>
      <c r="L177" s="40"/>
      <c r="M177" s="44"/>
      <c r="N177" s="240"/>
      <c r="O177" s="241"/>
      <c r="P177" s="91"/>
      <c r="Q177" s="91"/>
      <c r="R177" s="91"/>
      <c r="S177" s="91"/>
      <c r="T177" s="91"/>
      <c r="U177" s="91"/>
      <c r="V177" s="91"/>
      <c r="W177" s="91"/>
      <c r="X177" s="92"/>
      <c r="Y177" s="38"/>
      <c r="Z177" s="38"/>
      <c r="AA177" s="38"/>
      <c r="AB177" s="38"/>
      <c r="AC177" s="38"/>
      <c r="AD177" s="38"/>
      <c r="AE177" s="38"/>
      <c r="AT177" s="17" t="s">
        <v>155</v>
      </c>
      <c r="AU177" s="17" t="s">
        <v>90</v>
      </c>
    </row>
    <row r="178" s="13" customFormat="1">
      <c r="A178" s="13"/>
      <c r="B178" s="249"/>
      <c r="C178" s="250"/>
      <c r="D178" s="237" t="s">
        <v>253</v>
      </c>
      <c r="E178" s="251" t="s">
        <v>1</v>
      </c>
      <c r="F178" s="252" t="s">
        <v>702</v>
      </c>
      <c r="G178" s="250"/>
      <c r="H178" s="253">
        <v>200.59700000000001</v>
      </c>
      <c r="I178" s="254"/>
      <c r="J178" s="254"/>
      <c r="K178" s="250"/>
      <c r="L178" s="250"/>
      <c r="M178" s="255"/>
      <c r="N178" s="256"/>
      <c r="O178" s="257"/>
      <c r="P178" s="257"/>
      <c r="Q178" s="257"/>
      <c r="R178" s="257"/>
      <c r="S178" s="257"/>
      <c r="T178" s="257"/>
      <c r="U178" s="257"/>
      <c r="V178" s="257"/>
      <c r="W178" s="257"/>
      <c r="X178" s="258"/>
      <c r="Y178" s="13"/>
      <c r="Z178" s="13"/>
      <c r="AA178" s="13"/>
      <c r="AB178" s="13"/>
      <c r="AC178" s="13"/>
      <c r="AD178" s="13"/>
      <c r="AE178" s="13"/>
      <c r="AT178" s="259" t="s">
        <v>253</v>
      </c>
      <c r="AU178" s="259" t="s">
        <v>90</v>
      </c>
      <c r="AV178" s="13" t="s">
        <v>90</v>
      </c>
      <c r="AW178" s="13" t="s">
        <v>5</v>
      </c>
      <c r="AX178" s="13" t="s">
        <v>80</v>
      </c>
      <c r="AY178" s="259" t="s">
        <v>143</v>
      </c>
    </row>
    <row r="179" s="13" customFormat="1">
      <c r="A179" s="13"/>
      <c r="B179" s="249"/>
      <c r="C179" s="250"/>
      <c r="D179" s="237" t="s">
        <v>253</v>
      </c>
      <c r="E179" s="251" t="s">
        <v>1</v>
      </c>
      <c r="F179" s="252" t="s">
        <v>703</v>
      </c>
      <c r="G179" s="250"/>
      <c r="H179" s="253">
        <v>214.255</v>
      </c>
      <c r="I179" s="254"/>
      <c r="J179" s="254"/>
      <c r="K179" s="250"/>
      <c r="L179" s="250"/>
      <c r="M179" s="255"/>
      <c r="N179" s="256"/>
      <c r="O179" s="257"/>
      <c r="P179" s="257"/>
      <c r="Q179" s="257"/>
      <c r="R179" s="257"/>
      <c r="S179" s="257"/>
      <c r="T179" s="257"/>
      <c r="U179" s="257"/>
      <c r="V179" s="257"/>
      <c r="W179" s="257"/>
      <c r="X179" s="258"/>
      <c r="Y179" s="13"/>
      <c r="Z179" s="13"/>
      <c r="AA179" s="13"/>
      <c r="AB179" s="13"/>
      <c r="AC179" s="13"/>
      <c r="AD179" s="13"/>
      <c r="AE179" s="13"/>
      <c r="AT179" s="259" t="s">
        <v>253</v>
      </c>
      <c r="AU179" s="259" t="s">
        <v>90</v>
      </c>
      <c r="AV179" s="13" t="s">
        <v>90</v>
      </c>
      <c r="AW179" s="13" t="s">
        <v>5</v>
      </c>
      <c r="AX179" s="13" t="s">
        <v>80</v>
      </c>
      <c r="AY179" s="259" t="s">
        <v>143</v>
      </c>
    </row>
    <row r="180" s="14" customFormat="1">
      <c r="A180" s="14"/>
      <c r="B180" s="260"/>
      <c r="C180" s="261"/>
      <c r="D180" s="237" t="s">
        <v>253</v>
      </c>
      <c r="E180" s="262" t="s">
        <v>1</v>
      </c>
      <c r="F180" s="263" t="s">
        <v>262</v>
      </c>
      <c r="G180" s="261"/>
      <c r="H180" s="264">
        <v>414.85199999999998</v>
      </c>
      <c r="I180" s="265"/>
      <c r="J180" s="265"/>
      <c r="K180" s="261"/>
      <c r="L180" s="261"/>
      <c r="M180" s="266"/>
      <c r="N180" s="267"/>
      <c r="O180" s="268"/>
      <c r="P180" s="268"/>
      <c r="Q180" s="268"/>
      <c r="R180" s="268"/>
      <c r="S180" s="268"/>
      <c r="T180" s="268"/>
      <c r="U180" s="268"/>
      <c r="V180" s="268"/>
      <c r="W180" s="268"/>
      <c r="X180" s="269"/>
      <c r="Y180" s="14"/>
      <c r="Z180" s="14"/>
      <c r="AA180" s="14"/>
      <c r="AB180" s="14"/>
      <c r="AC180" s="14"/>
      <c r="AD180" s="14"/>
      <c r="AE180" s="14"/>
      <c r="AT180" s="270" t="s">
        <v>253</v>
      </c>
      <c r="AU180" s="270" t="s">
        <v>90</v>
      </c>
      <c r="AV180" s="14" t="s">
        <v>167</v>
      </c>
      <c r="AW180" s="14" t="s">
        <v>5</v>
      </c>
      <c r="AX180" s="14" t="s">
        <v>88</v>
      </c>
      <c r="AY180" s="270" t="s">
        <v>143</v>
      </c>
    </row>
    <row r="181" s="2" customFormat="1" ht="16.5" customHeight="1">
      <c r="A181" s="38"/>
      <c r="B181" s="39"/>
      <c r="C181" s="285" t="s">
        <v>221</v>
      </c>
      <c r="D181" s="285" t="s">
        <v>663</v>
      </c>
      <c r="E181" s="286" t="s">
        <v>704</v>
      </c>
      <c r="F181" s="287" t="s">
        <v>695</v>
      </c>
      <c r="G181" s="288" t="s">
        <v>473</v>
      </c>
      <c r="H181" s="289">
        <v>829.70399999999995</v>
      </c>
      <c r="I181" s="290"/>
      <c r="J181" s="291"/>
      <c r="K181" s="292">
        <f>ROUND(P181*H181,2)</f>
        <v>0</v>
      </c>
      <c r="L181" s="291"/>
      <c r="M181" s="293"/>
      <c r="N181" s="294" t="s">
        <v>1</v>
      </c>
      <c r="O181" s="231" t="s">
        <v>43</v>
      </c>
      <c r="P181" s="232">
        <f>I181+J181</f>
        <v>0</v>
      </c>
      <c r="Q181" s="232">
        <f>ROUND(I181*H181,2)</f>
        <v>0</v>
      </c>
      <c r="R181" s="232">
        <f>ROUND(J181*H181,2)</f>
        <v>0</v>
      </c>
      <c r="S181" s="91"/>
      <c r="T181" s="233">
        <f>S181*H181</f>
        <v>0</v>
      </c>
      <c r="U181" s="233">
        <v>1</v>
      </c>
      <c r="V181" s="233">
        <f>U181*H181</f>
        <v>829.70399999999995</v>
      </c>
      <c r="W181" s="233">
        <v>0</v>
      </c>
      <c r="X181" s="234">
        <f>W181*H181</f>
        <v>0</v>
      </c>
      <c r="Y181" s="38"/>
      <c r="Z181" s="38"/>
      <c r="AA181" s="38"/>
      <c r="AB181" s="38"/>
      <c r="AC181" s="38"/>
      <c r="AD181" s="38"/>
      <c r="AE181" s="38"/>
      <c r="AR181" s="235" t="s">
        <v>188</v>
      </c>
      <c r="AT181" s="235" t="s">
        <v>663</v>
      </c>
      <c r="AU181" s="235" t="s">
        <v>90</v>
      </c>
      <c r="AY181" s="17" t="s">
        <v>143</v>
      </c>
      <c r="BE181" s="236">
        <f>IF(O181="základní",K181,0)</f>
        <v>0</v>
      </c>
      <c r="BF181" s="236">
        <f>IF(O181="snížená",K181,0)</f>
        <v>0</v>
      </c>
      <c r="BG181" s="236">
        <f>IF(O181="zákl. přenesená",K181,0)</f>
        <v>0</v>
      </c>
      <c r="BH181" s="236">
        <f>IF(O181="sníž. přenesená",K181,0)</f>
        <v>0</v>
      </c>
      <c r="BI181" s="236">
        <f>IF(O181="nulová",K181,0)</f>
        <v>0</v>
      </c>
      <c r="BJ181" s="17" t="s">
        <v>88</v>
      </c>
      <c r="BK181" s="236">
        <f>ROUND(P181*H181,2)</f>
        <v>0</v>
      </c>
      <c r="BL181" s="17" t="s">
        <v>167</v>
      </c>
      <c r="BM181" s="235" t="s">
        <v>705</v>
      </c>
    </row>
    <row r="182" s="2" customFormat="1">
      <c r="A182" s="38"/>
      <c r="B182" s="39"/>
      <c r="C182" s="40"/>
      <c r="D182" s="237" t="s">
        <v>152</v>
      </c>
      <c r="E182" s="40"/>
      <c r="F182" s="238" t="s">
        <v>706</v>
      </c>
      <c r="G182" s="40"/>
      <c r="H182" s="40"/>
      <c r="I182" s="239"/>
      <c r="J182" s="239"/>
      <c r="K182" s="40"/>
      <c r="L182" s="40"/>
      <c r="M182" s="44"/>
      <c r="N182" s="240"/>
      <c r="O182" s="241"/>
      <c r="P182" s="91"/>
      <c r="Q182" s="91"/>
      <c r="R182" s="91"/>
      <c r="S182" s="91"/>
      <c r="T182" s="91"/>
      <c r="U182" s="91"/>
      <c r="V182" s="91"/>
      <c r="W182" s="91"/>
      <c r="X182" s="92"/>
      <c r="Y182" s="38"/>
      <c r="Z182" s="38"/>
      <c r="AA182" s="38"/>
      <c r="AB182" s="38"/>
      <c r="AC182" s="38"/>
      <c r="AD182" s="38"/>
      <c r="AE182" s="38"/>
      <c r="AT182" s="17" t="s">
        <v>152</v>
      </c>
      <c r="AU182" s="17" t="s">
        <v>90</v>
      </c>
    </row>
    <row r="183" s="13" customFormat="1">
      <c r="A183" s="13"/>
      <c r="B183" s="249"/>
      <c r="C183" s="250"/>
      <c r="D183" s="237" t="s">
        <v>253</v>
      </c>
      <c r="E183" s="250"/>
      <c r="F183" s="252" t="s">
        <v>707</v>
      </c>
      <c r="G183" s="250"/>
      <c r="H183" s="253">
        <v>829.70399999999995</v>
      </c>
      <c r="I183" s="254"/>
      <c r="J183" s="254"/>
      <c r="K183" s="250"/>
      <c r="L183" s="250"/>
      <c r="M183" s="255"/>
      <c r="N183" s="256"/>
      <c r="O183" s="257"/>
      <c r="P183" s="257"/>
      <c r="Q183" s="257"/>
      <c r="R183" s="257"/>
      <c r="S183" s="257"/>
      <c r="T183" s="257"/>
      <c r="U183" s="257"/>
      <c r="V183" s="257"/>
      <c r="W183" s="257"/>
      <c r="X183" s="258"/>
      <c r="Y183" s="13"/>
      <c r="Z183" s="13"/>
      <c r="AA183" s="13"/>
      <c r="AB183" s="13"/>
      <c r="AC183" s="13"/>
      <c r="AD183" s="13"/>
      <c r="AE183" s="13"/>
      <c r="AT183" s="259" t="s">
        <v>253</v>
      </c>
      <c r="AU183" s="259" t="s">
        <v>90</v>
      </c>
      <c r="AV183" s="13" t="s">
        <v>90</v>
      </c>
      <c r="AW183" s="13" t="s">
        <v>4</v>
      </c>
      <c r="AX183" s="13" t="s">
        <v>88</v>
      </c>
      <c r="AY183" s="259" t="s">
        <v>143</v>
      </c>
    </row>
    <row r="184" s="2" customFormat="1" ht="24.15" customHeight="1">
      <c r="A184" s="38"/>
      <c r="B184" s="39"/>
      <c r="C184" s="222" t="s">
        <v>229</v>
      </c>
      <c r="D184" s="222" t="s">
        <v>146</v>
      </c>
      <c r="E184" s="223" t="s">
        <v>708</v>
      </c>
      <c r="F184" s="224" t="s">
        <v>709</v>
      </c>
      <c r="G184" s="225" t="s">
        <v>249</v>
      </c>
      <c r="H184" s="226">
        <v>303.60000000000002</v>
      </c>
      <c r="I184" s="227"/>
      <c r="J184" s="227"/>
      <c r="K184" s="228">
        <f>ROUND(P184*H184,2)</f>
        <v>0</v>
      </c>
      <c r="L184" s="229"/>
      <c r="M184" s="44"/>
      <c r="N184" s="230" t="s">
        <v>1</v>
      </c>
      <c r="O184" s="231" t="s">
        <v>43</v>
      </c>
      <c r="P184" s="232">
        <f>I184+J184</f>
        <v>0</v>
      </c>
      <c r="Q184" s="232">
        <f>ROUND(I184*H184,2)</f>
        <v>0</v>
      </c>
      <c r="R184" s="232">
        <f>ROUND(J184*H184,2)</f>
        <v>0</v>
      </c>
      <c r="S184" s="91"/>
      <c r="T184" s="233">
        <f>S184*H184</f>
        <v>0</v>
      </c>
      <c r="U184" s="233">
        <v>0</v>
      </c>
      <c r="V184" s="233">
        <f>U184*H184</f>
        <v>0</v>
      </c>
      <c r="W184" s="233">
        <v>0</v>
      </c>
      <c r="X184" s="234">
        <f>W184*H184</f>
        <v>0</v>
      </c>
      <c r="Y184" s="38"/>
      <c r="Z184" s="38"/>
      <c r="AA184" s="38"/>
      <c r="AB184" s="38"/>
      <c r="AC184" s="38"/>
      <c r="AD184" s="38"/>
      <c r="AE184" s="38"/>
      <c r="AR184" s="235" t="s">
        <v>167</v>
      </c>
      <c r="AT184" s="235" t="s">
        <v>146</v>
      </c>
      <c r="AU184" s="235" t="s">
        <v>90</v>
      </c>
      <c r="AY184" s="17" t="s">
        <v>143</v>
      </c>
      <c r="BE184" s="236">
        <f>IF(O184="základní",K184,0)</f>
        <v>0</v>
      </c>
      <c r="BF184" s="236">
        <f>IF(O184="snížená",K184,0)</f>
        <v>0</v>
      </c>
      <c r="BG184" s="236">
        <f>IF(O184="zákl. přenesená",K184,0)</f>
        <v>0</v>
      </c>
      <c r="BH184" s="236">
        <f>IF(O184="sníž. přenesená",K184,0)</f>
        <v>0</v>
      </c>
      <c r="BI184" s="236">
        <f>IF(O184="nulová",K184,0)</f>
        <v>0</v>
      </c>
      <c r="BJ184" s="17" t="s">
        <v>88</v>
      </c>
      <c r="BK184" s="236">
        <f>ROUND(P184*H184,2)</f>
        <v>0</v>
      </c>
      <c r="BL184" s="17" t="s">
        <v>167</v>
      </c>
      <c r="BM184" s="235" t="s">
        <v>710</v>
      </c>
    </row>
    <row r="185" s="2" customFormat="1">
      <c r="A185" s="38"/>
      <c r="B185" s="39"/>
      <c r="C185" s="40"/>
      <c r="D185" s="237" t="s">
        <v>152</v>
      </c>
      <c r="E185" s="40"/>
      <c r="F185" s="238" t="s">
        <v>711</v>
      </c>
      <c r="G185" s="40"/>
      <c r="H185" s="40"/>
      <c r="I185" s="239"/>
      <c r="J185" s="239"/>
      <c r="K185" s="40"/>
      <c r="L185" s="40"/>
      <c r="M185" s="44"/>
      <c r="N185" s="240"/>
      <c r="O185" s="241"/>
      <c r="P185" s="91"/>
      <c r="Q185" s="91"/>
      <c r="R185" s="91"/>
      <c r="S185" s="91"/>
      <c r="T185" s="91"/>
      <c r="U185" s="91"/>
      <c r="V185" s="91"/>
      <c r="W185" s="91"/>
      <c r="X185" s="92"/>
      <c r="Y185" s="38"/>
      <c r="Z185" s="38"/>
      <c r="AA185" s="38"/>
      <c r="AB185" s="38"/>
      <c r="AC185" s="38"/>
      <c r="AD185" s="38"/>
      <c r="AE185" s="38"/>
      <c r="AT185" s="17" t="s">
        <v>152</v>
      </c>
      <c r="AU185" s="17" t="s">
        <v>90</v>
      </c>
    </row>
    <row r="186" s="2" customFormat="1">
      <c r="A186" s="38"/>
      <c r="B186" s="39"/>
      <c r="C186" s="40"/>
      <c r="D186" s="242" t="s">
        <v>153</v>
      </c>
      <c r="E186" s="40"/>
      <c r="F186" s="243" t="s">
        <v>712</v>
      </c>
      <c r="G186" s="40"/>
      <c r="H186" s="40"/>
      <c r="I186" s="239"/>
      <c r="J186" s="239"/>
      <c r="K186" s="40"/>
      <c r="L186" s="40"/>
      <c r="M186" s="44"/>
      <c r="N186" s="240"/>
      <c r="O186" s="241"/>
      <c r="P186" s="91"/>
      <c r="Q186" s="91"/>
      <c r="R186" s="91"/>
      <c r="S186" s="91"/>
      <c r="T186" s="91"/>
      <c r="U186" s="91"/>
      <c r="V186" s="91"/>
      <c r="W186" s="91"/>
      <c r="X186" s="92"/>
      <c r="Y186" s="38"/>
      <c r="Z186" s="38"/>
      <c r="AA186" s="38"/>
      <c r="AB186" s="38"/>
      <c r="AC186" s="38"/>
      <c r="AD186" s="38"/>
      <c r="AE186" s="38"/>
      <c r="AT186" s="17" t="s">
        <v>153</v>
      </c>
      <c r="AU186" s="17" t="s">
        <v>90</v>
      </c>
    </row>
    <row r="187" s="13" customFormat="1">
      <c r="A187" s="13"/>
      <c r="B187" s="249"/>
      <c r="C187" s="250"/>
      <c r="D187" s="237" t="s">
        <v>253</v>
      </c>
      <c r="E187" s="251" t="s">
        <v>1</v>
      </c>
      <c r="F187" s="252" t="s">
        <v>623</v>
      </c>
      <c r="G187" s="250"/>
      <c r="H187" s="253">
        <v>303.60000000000002</v>
      </c>
      <c r="I187" s="254"/>
      <c r="J187" s="254"/>
      <c r="K187" s="250"/>
      <c r="L187" s="250"/>
      <c r="M187" s="255"/>
      <c r="N187" s="256"/>
      <c r="O187" s="257"/>
      <c r="P187" s="257"/>
      <c r="Q187" s="257"/>
      <c r="R187" s="257"/>
      <c r="S187" s="257"/>
      <c r="T187" s="257"/>
      <c r="U187" s="257"/>
      <c r="V187" s="257"/>
      <c r="W187" s="257"/>
      <c r="X187" s="258"/>
      <c r="Y187" s="13"/>
      <c r="Z187" s="13"/>
      <c r="AA187" s="13"/>
      <c r="AB187" s="13"/>
      <c r="AC187" s="13"/>
      <c r="AD187" s="13"/>
      <c r="AE187" s="13"/>
      <c r="AT187" s="259" t="s">
        <v>253</v>
      </c>
      <c r="AU187" s="259" t="s">
        <v>90</v>
      </c>
      <c r="AV187" s="13" t="s">
        <v>90</v>
      </c>
      <c r="AW187" s="13" t="s">
        <v>5</v>
      </c>
      <c r="AX187" s="13" t="s">
        <v>88</v>
      </c>
      <c r="AY187" s="259" t="s">
        <v>143</v>
      </c>
    </row>
    <row r="188" s="2" customFormat="1" ht="16.5" customHeight="1">
      <c r="A188" s="38"/>
      <c r="B188" s="39"/>
      <c r="C188" s="222" t="s">
        <v>9</v>
      </c>
      <c r="D188" s="222" t="s">
        <v>146</v>
      </c>
      <c r="E188" s="223" t="s">
        <v>713</v>
      </c>
      <c r="F188" s="224" t="s">
        <v>714</v>
      </c>
      <c r="G188" s="225" t="s">
        <v>249</v>
      </c>
      <c r="H188" s="226">
        <v>303.60000000000002</v>
      </c>
      <c r="I188" s="227"/>
      <c r="J188" s="227"/>
      <c r="K188" s="228">
        <f>ROUND(P188*H188,2)</f>
        <v>0</v>
      </c>
      <c r="L188" s="229"/>
      <c r="M188" s="44"/>
      <c r="N188" s="230" t="s">
        <v>1</v>
      </c>
      <c r="O188" s="231" t="s">
        <v>43</v>
      </c>
      <c r="P188" s="232">
        <f>I188+J188</f>
        <v>0</v>
      </c>
      <c r="Q188" s="232">
        <f>ROUND(I188*H188,2)</f>
        <v>0</v>
      </c>
      <c r="R188" s="232">
        <f>ROUND(J188*H188,2)</f>
        <v>0</v>
      </c>
      <c r="S188" s="91"/>
      <c r="T188" s="233">
        <f>S188*H188</f>
        <v>0</v>
      </c>
      <c r="U188" s="233">
        <v>0.0012700000000000001</v>
      </c>
      <c r="V188" s="233">
        <f>U188*H188</f>
        <v>0.38557200000000003</v>
      </c>
      <c r="W188" s="233">
        <v>0</v>
      </c>
      <c r="X188" s="234">
        <f>W188*H188</f>
        <v>0</v>
      </c>
      <c r="Y188" s="38"/>
      <c r="Z188" s="38"/>
      <c r="AA188" s="38"/>
      <c r="AB188" s="38"/>
      <c r="AC188" s="38"/>
      <c r="AD188" s="38"/>
      <c r="AE188" s="38"/>
      <c r="AR188" s="235" t="s">
        <v>167</v>
      </c>
      <c r="AT188" s="235" t="s">
        <v>146</v>
      </c>
      <c r="AU188" s="235" t="s">
        <v>90</v>
      </c>
      <c r="AY188" s="17" t="s">
        <v>143</v>
      </c>
      <c r="BE188" s="236">
        <f>IF(O188="základní",K188,0)</f>
        <v>0</v>
      </c>
      <c r="BF188" s="236">
        <f>IF(O188="snížená",K188,0)</f>
        <v>0</v>
      </c>
      <c r="BG188" s="236">
        <f>IF(O188="zákl. přenesená",K188,0)</f>
        <v>0</v>
      </c>
      <c r="BH188" s="236">
        <f>IF(O188="sníž. přenesená",K188,0)</f>
        <v>0</v>
      </c>
      <c r="BI188" s="236">
        <f>IF(O188="nulová",K188,0)</f>
        <v>0</v>
      </c>
      <c r="BJ188" s="17" t="s">
        <v>88</v>
      </c>
      <c r="BK188" s="236">
        <f>ROUND(P188*H188,2)</f>
        <v>0</v>
      </c>
      <c r="BL188" s="17" t="s">
        <v>167</v>
      </c>
      <c r="BM188" s="235" t="s">
        <v>715</v>
      </c>
    </row>
    <row r="189" s="2" customFormat="1">
      <c r="A189" s="38"/>
      <c r="B189" s="39"/>
      <c r="C189" s="40"/>
      <c r="D189" s="237" t="s">
        <v>152</v>
      </c>
      <c r="E189" s="40"/>
      <c r="F189" s="238" t="s">
        <v>714</v>
      </c>
      <c r="G189" s="40"/>
      <c r="H189" s="40"/>
      <c r="I189" s="239"/>
      <c r="J189" s="239"/>
      <c r="K189" s="40"/>
      <c r="L189" s="40"/>
      <c r="M189" s="44"/>
      <c r="N189" s="240"/>
      <c r="O189" s="241"/>
      <c r="P189" s="91"/>
      <c r="Q189" s="91"/>
      <c r="R189" s="91"/>
      <c r="S189" s="91"/>
      <c r="T189" s="91"/>
      <c r="U189" s="91"/>
      <c r="V189" s="91"/>
      <c r="W189" s="91"/>
      <c r="X189" s="92"/>
      <c r="Y189" s="38"/>
      <c r="Z189" s="38"/>
      <c r="AA189" s="38"/>
      <c r="AB189" s="38"/>
      <c r="AC189" s="38"/>
      <c r="AD189" s="38"/>
      <c r="AE189" s="38"/>
      <c r="AT189" s="17" t="s">
        <v>152</v>
      </c>
      <c r="AU189" s="17" t="s">
        <v>90</v>
      </c>
    </row>
    <row r="190" s="2" customFormat="1">
      <c r="A190" s="38"/>
      <c r="B190" s="39"/>
      <c r="C190" s="40"/>
      <c r="D190" s="242" t="s">
        <v>153</v>
      </c>
      <c r="E190" s="40"/>
      <c r="F190" s="243" t="s">
        <v>716</v>
      </c>
      <c r="G190" s="40"/>
      <c r="H190" s="40"/>
      <c r="I190" s="239"/>
      <c r="J190" s="239"/>
      <c r="K190" s="40"/>
      <c r="L190" s="40"/>
      <c r="M190" s="44"/>
      <c r="N190" s="240"/>
      <c r="O190" s="241"/>
      <c r="P190" s="91"/>
      <c r="Q190" s="91"/>
      <c r="R190" s="91"/>
      <c r="S190" s="91"/>
      <c r="T190" s="91"/>
      <c r="U190" s="91"/>
      <c r="V190" s="91"/>
      <c r="W190" s="91"/>
      <c r="X190" s="92"/>
      <c r="Y190" s="38"/>
      <c r="Z190" s="38"/>
      <c r="AA190" s="38"/>
      <c r="AB190" s="38"/>
      <c r="AC190" s="38"/>
      <c r="AD190" s="38"/>
      <c r="AE190" s="38"/>
      <c r="AT190" s="17" t="s">
        <v>153</v>
      </c>
      <c r="AU190" s="17" t="s">
        <v>90</v>
      </c>
    </row>
    <row r="191" s="2" customFormat="1">
      <c r="A191" s="38"/>
      <c r="B191" s="39"/>
      <c r="C191" s="40"/>
      <c r="D191" s="237" t="s">
        <v>155</v>
      </c>
      <c r="E191" s="40"/>
      <c r="F191" s="244" t="s">
        <v>717</v>
      </c>
      <c r="G191" s="40"/>
      <c r="H191" s="40"/>
      <c r="I191" s="239"/>
      <c r="J191" s="239"/>
      <c r="K191" s="40"/>
      <c r="L191" s="40"/>
      <c r="M191" s="44"/>
      <c r="N191" s="240"/>
      <c r="O191" s="241"/>
      <c r="P191" s="91"/>
      <c r="Q191" s="91"/>
      <c r="R191" s="91"/>
      <c r="S191" s="91"/>
      <c r="T191" s="91"/>
      <c r="U191" s="91"/>
      <c r="V191" s="91"/>
      <c r="W191" s="91"/>
      <c r="X191" s="92"/>
      <c r="Y191" s="38"/>
      <c r="Z191" s="38"/>
      <c r="AA191" s="38"/>
      <c r="AB191" s="38"/>
      <c r="AC191" s="38"/>
      <c r="AD191" s="38"/>
      <c r="AE191" s="38"/>
      <c r="AT191" s="17" t="s">
        <v>155</v>
      </c>
      <c r="AU191" s="17" t="s">
        <v>90</v>
      </c>
    </row>
    <row r="192" s="13" customFormat="1">
      <c r="A192" s="13"/>
      <c r="B192" s="249"/>
      <c r="C192" s="250"/>
      <c r="D192" s="237" t="s">
        <v>253</v>
      </c>
      <c r="E192" s="251" t="s">
        <v>1</v>
      </c>
      <c r="F192" s="252" t="s">
        <v>623</v>
      </c>
      <c r="G192" s="250"/>
      <c r="H192" s="253">
        <v>303.60000000000002</v>
      </c>
      <c r="I192" s="254"/>
      <c r="J192" s="254"/>
      <c r="K192" s="250"/>
      <c r="L192" s="250"/>
      <c r="M192" s="255"/>
      <c r="N192" s="256"/>
      <c r="O192" s="257"/>
      <c r="P192" s="257"/>
      <c r="Q192" s="257"/>
      <c r="R192" s="257"/>
      <c r="S192" s="257"/>
      <c r="T192" s="257"/>
      <c r="U192" s="257"/>
      <c r="V192" s="257"/>
      <c r="W192" s="257"/>
      <c r="X192" s="258"/>
      <c r="Y192" s="13"/>
      <c r="Z192" s="13"/>
      <c r="AA192" s="13"/>
      <c r="AB192" s="13"/>
      <c r="AC192" s="13"/>
      <c r="AD192" s="13"/>
      <c r="AE192" s="13"/>
      <c r="AT192" s="259" t="s">
        <v>253</v>
      </c>
      <c r="AU192" s="259" t="s">
        <v>90</v>
      </c>
      <c r="AV192" s="13" t="s">
        <v>90</v>
      </c>
      <c r="AW192" s="13" t="s">
        <v>5</v>
      </c>
      <c r="AX192" s="13" t="s">
        <v>88</v>
      </c>
      <c r="AY192" s="259" t="s">
        <v>143</v>
      </c>
    </row>
    <row r="193" s="2" customFormat="1" ht="16.5" customHeight="1">
      <c r="A193" s="38"/>
      <c r="B193" s="39"/>
      <c r="C193" s="285" t="s">
        <v>348</v>
      </c>
      <c r="D193" s="285" t="s">
        <v>663</v>
      </c>
      <c r="E193" s="286" t="s">
        <v>718</v>
      </c>
      <c r="F193" s="287" t="s">
        <v>719</v>
      </c>
      <c r="G193" s="288" t="s">
        <v>438</v>
      </c>
      <c r="H193" s="289">
        <v>7.5899999999999999</v>
      </c>
      <c r="I193" s="290"/>
      <c r="J193" s="291"/>
      <c r="K193" s="292">
        <f>ROUND(P193*H193,2)</f>
        <v>0</v>
      </c>
      <c r="L193" s="291"/>
      <c r="M193" s="293"/>
      <c r="N193" s="294" t="s">
        <v>1</v>
      </c>
      <c r="O193" s="231" t="s">
        <v>43</v>
      </c>
      <c r="P193" s="232">
        <f>I193+J193</f>
        <v>0</v>
      </c>
      <c r="Q193" s="232">
        <f>ROUND(I193*H193,2)</f>
        <v>0</v>
      </c>
      <c r="R193" s="232">
        <f>ROUND(J193*H193,2)</f>
        <v>0</v>
      </c>
      <c r="S193" s="91"/>
      <c r="T193" s="233">
        <f>S193*H193</f>
        <v>0</v>
      </c>
      <c r="U193" s="233">
        <v>0.001</v>
      </c>
      <c r="V193" s="233">
        <f>U193*H193</f>
        <v>0.0075900000000000004</v>
      </c>
      <c r="W193" s="233">
        <v>0</v>
      </c>
      <c r="X193" s="234">
        <f>W193*H193</f>
        <v>0</v>
      </c>
      <c r="Y193" s="38"/>
      <c r="Z193" s="38"/>
      <c r="AA193" s="38"/>
      <c r="AB193" s="38"/>
      <c r="AC193" s="38"/>
      <c r="AD193" s="38"/>
      <c r="AE193" s="38"/>
      <c r="AR193" s="235" t="s">
        <v>188</v>
      </c>
      <c r="AT193" s="235" t="s">
        <v>663</v>
      </c>
      <c r="AU193" s="235" t="s">
        <v>90</v>
      </c>
      <c r="AY193" s="17" t="s">
        <v>143</v>
      </c>
      <c r="BE193" s="236">
        <f>IF(O193="základní",K193,0)</f>
        <v>0</v>
      </c>
      <c r="BF193" s="236">
        <f>IF(O193="snížená",K193,0)</f>
        <v>0</v>
      </c>
      <c r="BG193" s="236">
        <f>IF(O193="zákl. přenesená",K193,0)</f>
        <v>0</v>
      </c>
      <c r="BH193" s="236">
        <f>IF(O193="sníž. přenesená",K193,0)</f>
        <v>0</v>
      </c>
      <c r="BI193" s="236">
        <f>IF(O193="nulová",K193,0)</f>
        <v>0</v>
      </c>
      <c r="BJ193" s="17" t="s">
        <v>88</v>
      </c>
      <c r="BK193" s="236">
        <f>ROUND(P193*H193,2)</f>
        <v>0</v>
      </c>
      <c r="BL193" s="17" t="s">
        <v>167</v>
      </c>
      <c r="BM193" s="235" t="s">
        <v>720</v>
      </c>
    </row>
    <row r="194" s="2" customFormat="1">
      <c r="A194" s="38"/>
      <c r="B194" s="39"/>
      <c r="C194" s="40"/>
      <c r="D194" s="237" t="s">
        <v>152</v>
      </c>
      <c r="E194" s="40"/>
      <c r="F194" s="238" t="s">
        <v>719</v>
      </c>
      <c r="G194" s="40"/>
      <c r="H194" s="40"/>
      <c r="I194" s="239"/>
      <c r="J194" s="239"/>
      <c r="K194" s="40"/>
      <c r="L194" s="40"/>
      <c r="M194" s="44"/>
      <c r="N194" s="240"/>
      <c r="O194" s="241"/>
      <c r="P194" s="91"/>
      <c r="Q194" s="91"/>
      <c r="R194" s="91"/>
      <c r="S194" s="91"/>
      <c r="T194" s="91"/>
      <c r="U194" s="91"/>
      <c r="V194" s="91"/>
      <c r="W194" s="91"/>
      <c r="X194" s="92"/>
      <c r="Y194" s="38"/>
      <c r="Z194" s="38"/>
      <c r="AA194" s="38"/>
      <c r="AB194" s="38"/>
      <c r="AC194" s="38"/>
      <c r="AD194" s="38"/>
      <c r="AE194" s="38"/>
      <c r="AT194" s="17" t="s">
        <v>152</v>
      </c>
      <c r="AU194" s="17" t="s">
        <v>90</v>
      </c>
    </row>
    <row r="195" s="13" customFormat="1">
      <c r="A195" s="13"/>
      <c r="B195" s="249"/>
      <c r="C195" s="250"/>
      <c r="D195" s="237" t="s">
        <v>253</v>
      </c>
      <c r="E195" s="250"/>
      <c r="F195" s="252" t="s">
        <v>721</v>
      </c>
      <c r="G195" s="250"/>
      <c r="H195" s="253">
        <v>7.5899999999999999</v>
      </c>
      <c r="I195" s="254"/>
      <c r="J195" s="254"/>
      <c r="K195" s="250"/>
      <c r="L195" s="250"/>
      <c r="M195" s="255"/>
      <c r="N195" s="256"/>
      <c r="O195" s="257"/>
      <c r="P195" s="257"/>
      <c r="Q195" s="257"/>
      <c r="R195" s="257"/>
      <c r="S195" s="257"/>
      <c r="T195" s="257"/>
      <c r="U195" s="257"/>
      <c r="V195" s="257"/>
      <c r="W195" s="257"/>
      <c r="X195" s="258"/>
      <c r="Y195" s="13"/>
      <c r="Z195" s="13"/>
      <c r="AA195" s="13"/>
      <c r="AB195" s="13"/>
      <c r="AC195" s="13"/>
      <c r="AD195" s="13"/>
      <c r="AE195" s="13"/>
      <c r="AT195" s="259" t="s">
        <v>253</v>
      </c>
      <c r="AU195" s="259" t="s">
        <v>90</v>
      </c>
      <c r="AV195" s="13" t="s">
        <v>90</v>
      </c>
      <c r="AW195" s="13" t="s">
        <v>4</v>
      </c>
      <c r="AX195" s="13" t="s">
        <v>88</v>
      </c>
      <c r="AY195" s="259" t="s">
        <v>143</v>
      </c>
    </row>
    <row r="196" s="2" customFormat="1" ht="24.15" customHeight="1">
      <c r="A196" s="38"/>
      <c r="B196" s="39"/>
      <c r="C196" s="222" t="s">
        <v>358</v>
      </c>
      <c r="D196" s="222" t="s">
        <v>146</v>
      </c>
      <c r="E196" s="223" t="s">
        <v>722</v>
      </c>
      <c r="F196" s="224" t="s">
        <v>723</v>
      </c>
      <c r="G196" s="225" t="s">
        <v>388</v>
      </c>
      <c r="H196" s="226">
        <v>1</v>
      </c>
      <c r="I196" s="227"/>
      <c r="J196" s="227"/>
      <c r="K196" s="228">
        <f>ROUND(P196*H196,2)</f>
        <v>0</v>
      </c>
      <c r="L196" s="229"/>
      <c r="M196" s="44"/>
      <c r="N196" s="230" t="s">
        <v>1</v>
      </c>
      <c r="O196" s="231" t="s">
        <v>43</v>
      </c>
      <c r="P196" s="232">
        <f>I196+J196</f>
        <v>0</v>
      </c>
      <c r="Q196" s="232">
        <f>ROUND(I196*H196,2)</f>
        <v>0</v>
      </c>
      <c r="R196" s="232">
        <f>ROUND(J196*H196,2)</f>
        <v>0</v>
      </c>
      <c r="S196" s="91"/>
      <c r="T196" s="233">
        <f>S196*H196</f>
        <v>0</v>
      </c>
      <c r="U196" s="233">
        <v>0.021350000000000001</v>
      </c>
      <c r="V196" s="233">
        <f>U196*H196</f>
        <v>0.021350000000000001</v>
      </c>
      <c r="W196" s="233">
        <v>0</v>
      </c>
      <c r="X196" s="234">
        <f>W196*H196</f>
        <v>0</v>
      </c>
      <c r="Y196" s="38"/>
      <c r="Z196" s="38"/>
      <c r="AA196" s="38"/>
      <c r="AB196" s="38"/>
      <c r="AC196" s="38"/>
      <c r="AD196" s="38"/>
      <c r="AE196" s="38"/>
      <c r="AR196" s="235" t="s">
        <v>167</v>
      </c>
      <c r="AT196" s="235" t="s">
        <v>146</v>
      </c>
      <c r="AU196" s="235" t="s">
        <v>90</v>
      </c>
      <c r="AY196" s="17" t="s">
        <v>143</v>
      </c>
      <c r="BE196" s="236">
        <f>IF(O196="základní",K196,0)</f>
        <v>0</v>
      </c>
      <c r="BF196" s="236">
        <f>IF(O196="snížená",K196,0)</f>
        <v>0</v>
      </c>
      <c r="BG196" s="236">
        <f>IF(O196="zákl. přenesená",K196,0)</f>
        <v>0</v>
      </c>
      <c r="BH196" s="236">
        <f>IF(O196="sníž. přenesená",K196,0)</f>
        <v>0</v>
      </c>
      <c r="BI196" s="236">
        <f>IF(O196="nulová",K196,0)</f>
        <v>0</v>
      </c>
      <c r="BJ196" s="17" t="s">
        <v>88</v>
      </c>
      <c r="BK196" s="236">
        <f>ROUND(P196*H196,2)</f>
        <v>0</v>
      </c>
      <c r="BL196" s="17" t="s">
        <v>167</v>
      </c>
      <c r="BM196" s="235" t="s">
        <v>724</v>
      </c>
    </row>
    <row r="197" s="2" customFormat="1">
      <c r="A197" s="38"/>
      <c r="B197" s="39"/>
      <c r="C197" s="40"/>
      <c r="D197" s="237" t="s">
        <v>152</v>
      </c>
      <c r="E197" s="40"/>
      <c r="F197" s="238" t="s">
        <v>725</v>
      </c>
      <c r="G197" s="40"/>
      <c r="H197" s="40"/>
      <c r="I197" s="239"/>
      <c r="J197" s="239"/>
      <c r="K197" s="40"/>
      <c r="L197" s="40"/>
      <c r="M197" s="44"/>
      <c r="N197" s="240"/>
      <c r="O197" s="241"/>
      <c r="P197" s="91"/>
      <c r="Q197" s="91"/>
      <c r="R197" s="91"/>
      <c r="S197" s="91"/>
      <c r="T197" s="91"/>
      <c r="U197" s="91"/>
      <c r="V197" s="91"/>
      <c r="W197" s="91"/>
      <c r="X197" s="92"/>
      <c r="Y197" s="38"/>
      <c r="Z197" s="38"/>
      <c r="AA197" s="38"/>
      <c r="AB197" s="38"/>
      <c r="AC197" s="38"/>
      <c r="AD197" s="38"/>
      <c r="AE197" s="38"/>
      <c r="AT197" s="17" t="s">
        <v>152</v>
      </c>
      <c r="AU197" s="17" t="s">
        <v>90</v>
      </c>
    </row>
    <row r="198" s="2" customFormat="1">
      <c r="A198" s="38"/>
      <c r="B198" s="39"/>
      <c r="C198" s="40"/>
      <c r="D198" s="242" t="s">
        <v>153</v>
      </c>
      <c r="E198" s="40"/>
      <c r="F198" s="243" t="s">
        <v>726</v>
      </c>
      <c r="G198" s="40"/>
      <c r="H198" s="40"/>
      <c r="I198" s="239"/>
      <c r="J198" s="239"/>
      <c r="K198" s="40"/>
      <c r="L198" s="40"/>
      <c r="M198" s="44"/>
      <c r="N198" s="240"/>
      <c r="O198" s="241"/>
      <c r="P198" s="91"/>
      <c r="Q198" s="91"/>
      <c r="R198" s="91"/>
      <c r="S198" s="91"/>
      <c r="T198" s="91"/>
      <c r="U198" s="91"/>
      <c r="V198" s="91"/>
      <c r="W198" s="91"/>
      <c r="X198" s="92"/>
      <c r="Y198" s="38"/>
      <c r="Z198" s="38"/>
      <c r="AA198" s="38"/>
      <c r="AB198" s="38"/>
      <c r="AC198" s="38"/>
      <c r="AD198" s="38"/>
      <c r="AE198" s="38"/>
      <c r="AT198" s="17" t="s">
        <v>153</v>
      </c>
      <c r="AU198" s="17" t="s">
        <v>90</v>
      </c>
    </row>
    <row r="199" s="2" customFormat="1" ht="24.15" customHeight="1">
      <c r="A199" s="38"/>
      <c r="B199" s="39"/>
      <c r="C199" s="222" t="s">
        <v>366</v>
      </c>
      <c r="D199" s="222" t="s">
        <v>146</v>
      </c>
      <c r="E199" s="223" t="s">
        <v>727</v>
      </c>
      <c r="F199" s="224" t="s">
        <v>728</v>
      </c>
      <c r="G199" s="225" t="s">
        <v>388</v>
      </c>
      <c r="H199" s="226">
        <v>2</v>
      </c>
      <c r="I199" s="227"/>
      <c r="J199" s="227"/>
      <c r="K199" s="228">
        <f>ROUND(P199*H199,2)</f>
        <v>0</v>
      </c>
      <c r="L199" s="229"/>
      <c r="M199" s="44"/>
      <c r="N199" s="230" t="s">
        <v>1</v>
      </c>
      <c r="O199" s="231" t="s">
        <v>43</v>
      </c>
      <c r="P199" s="232">
        <f>I199+J199</f>
        <v>0</v>
      </c>
      <c r="Q199" s="232">
        <f>ROUND(I199*H199,2)</f>
        <v>0</v>
      </c>
      <c r="R199" s="232">
        <f>ROUND(J199*H199,2)</f>
        <v>0</v>
      </c>
      <c r="S199" s="91"/>
      <c r="T199" s="233">
        <f>S199*H199</f>
        <v>0</v>
      </c>
      <c r="U199" s="233">
        <v>0.02989</v>
      </c>
      <c r="V199" s="233">
        <f>U199*H199</f>
        <v>0.05978</v>
      </c>
      <c r="W199" s="233">
        <v>0</v>
      </c>
      <c r="X199" s="234">
        <f>W199*H199</f>
        <v>0</v>
      </c>
      <c r="Y199" s="38"/>
      <c r="Z199" s="38"/>
      <c r="AA199" s="38"/>
      <c r="AB199" s="38"/>
      <c r="AC199" s="38"/>
      <c r="AD199" s="38"/>
      <c r="AE199" s="38"/>
      <c r="AR199" s="235" t="s">
        <v>167</v>
      </c>
      <c r="AT199" s="235" t="s">
        <v>146</v>
      </c>
      <c r="AU199" s="235" t="s">
        <v>90</v>
      </c>
      <c r="AY199" s="17" t="s">
        <v>143</v>
      </c>
      <c r="BE199" s="236">
        <f>IF(O199="základní",K199,0)</f>
        <v>0</v>
      </c>
      <c r="BF199" s="236">
        <f>IF(O199="snížená",K199,0)</f>
        <v>0</v>
      </c>
      <c r="BG199" s="236">
        <f>IF(O199="zákl. přenesená",K199,0)</f>
        <v>0</v>
      </c>
      <c r="BH199" s="236">
        <f>IF(O199="sníž. přenesená",K199,0)</f>
        <v>0</v>
      </c>
      <c r="BI199" s="236">
        <f>IF(O199="nulová",K199,0)</f>
        <v>0</v>
      </c>
      <c r="BJ199" s="17" t="s">
        <v>88</v>
      </c>
      <c r="BK199" s="236">
        <f>ROUND(P199*H199,2)</f>
        <v>0</v>
      </c>
      <c r="BL199" s="17" t="s">
        <v>167</v>
      </c>
      <c r="BM199" s="235" t="s">
        <v>729</v>
      </c>
    </row>
    <row r="200" s="2" customFormat="1">
      <c r="A200" s="38"/>
      <c r="B200" s="39"/>
      <c r="C200" s="40"/>
      <c r="D200" s="237" t="s">
        <v>152</v>
      </c>
      <c r="E200" s="40"/>
      <c r="F200" s="238" t="s">
        <v>730</v>
      </c>
      <c r="G200" s="40"/>
      <c r="H200" s="40"/>
      <c r="I200" s="239"/>
      <c r="J200" s="239"/>
      <c r="K200" s="40"/>
      <c r="L200" s="40"/>
      <c r="M200" s="44"/>
      <c r="N200" s="240"/>
      <c r="O200" s="241"/>
      <c r="P200" s="91"/>
      <c r="Q200" s="91"/>
      <c r="R200" s="91"/>
      <c r="S200" s="91"/>
      <c r="T200" s="91"/>
      <c r="U200" s="91"/>
      <c r="V200" s="91"/>
      <c r="W200" s="91"/>
      <c r="X200" s="92"/>
      <c r="Y200" s="38"/>
      <c r="Z200" s="38"/>
      <c r="AA200" s="38"/>
      <c r="AB200" s="38"/>
      <c r="AC200" s="38"/>
      <c r="AD200" s="38"/>
      <c r="AE200" s="38"/>
      <c r="AT200" s="17" t="s">
        <v>152</v>
      </c>
      <c r="AU200" s="17" t="s">
        <v>90</v>
      </c>
    </row>
    <row r="201" s="2" customFormat="1">
      <c r="A201" s="38"/>
      <c r="B201" s="39"/>
      <c r="C201" s="40"/>
      <c r="D201" s="242" t="s">
        <v>153</v>
      </c>
      <c r="E201" s="40"/>
      <c r="F201" s="243" t="s">
        <v>731</v>
      </c>
      <c r="G201" s="40"/>
      <c r="H201" s="40"/>
      <c r="I201" s="239"/>
      <c r="J201" s="239"/>
      <c r="K201" s="40"/>
      <c r="L201" s="40"/>
      <c r="M201" s="44"/>
      <c r="N201" s="240"/>
      <c r="O201" s="241"/>
      <c r="P201" s="91"/>
      <c r="Q201" s="91"/>
      <c r="R201" s="91"/>
      <c r="S201" s="91"/>
      <c r="T201" s="91"/>
      <c r="U201" s="91"/>
      <c r="V201" s="91"/>
      <c r="W201" s="91"/>
      <c r="X201" s="92"/>
      <c r="Y201" s="38"/>
      <c r="Z201" s="38"/>
      <c r="AA201" s="38"/>
      <c r="AB201" s="38"/>
      <c r="AC201" s="38"/>
      <c r="AD201" s="38"/>
      <c r="AE201" s="38"/>
      <c r="AT201" s="17" t="s">
        <v>153</v>
      </c>
      <c r="AU201" s="17" t="s">
        <v>90</v>
      </c>
    </row>
    <row r="202" s="12" customFormat="1" ht="22.8" customHeight="1">
      <c r="A202" s="12"/>
      <c r="B202" s="205"/>
      <c r="C202" s="206"/>
      <c r="D202" s="207" t="s">
        <v>79</v>
      </c>
      <c r="E202" s="220" t="s">
        <v>90</v>
      </c>
      <c r="F202" s="220" t="s">
        <v>732</v>
      </c>
      <c r="G202" s="206"/>
      <c r="H202" s="206"/>
      <c r="I202" s="209"/>
      <c r="J202" s="209"/>
      <c r="K202" s="221">
        <f>BK202</f>
        <v>0</v>
      </c>
      <c r="L202" s="206"/>
      <c r="M202" s="211"/>
      <c r="N202" s="212"/>
      <c r="O202" s="213"/>
      <c r="P202" s="213"/>
      <c r="Q202" s="214">
        <f>SUM(Q203:Q260)</f>
        <v>0</v>
      </c>
      <c r="R202" s="214">
        <f>SUM(R203:R260)</f>
        <v>0</v>
      </c>
      <c r="S202" s="213"/>
      <c r="T202" s="215">
        <f>SUM(T203:T260)</f>
        <v>0</v>
      </c>
      <c r="U202" s="213"/>
      <c r="V202" s="215">
        <f>SUM(V203:V260)</f>
        <v>51.741865699999998</v>
      </c>
      <c r="W202" s="213"/>
      <c r="X202" s="216">
        <f>SUM(X203:X260)</f>
        <v>0</v>
      </c>
      <c r="Y202" s="12"/>
      <c r="Z202" s="12"/>
      <c r="AA202" s="12"/>
      <c r="AB202" s="12"/>
      <c r="AC202" s="12"/>
      <c r="AD202" s="12"/>
      <c r="AE202" s="12"/>
      <c r="AR202" s="217" t="s">
        <v>88</v>
      </c>
      <c r="AT202" s="218" t="s">
        <v>79</v>
      </c>
      <c r="AU202" s="218" t="s">
        <v>88</v>
      </c>
      <c r="AY202" s="217" t="s">
        <v>143</v>
      </c>
      <c r="BK202" s="219">
        <f>SUM(BK203:BK260)</f>
        <v>0</v>
      </c>
    </row>
    <row r="203" s="2" customFormat="1" ht="33" customHeight="1">
      <c r="A203" s="38"/>
      <c r="B203" s="39"/>
      <c r="C203" s="222" t="s">
        <v>374</v>
      </c>
      <c r="D203" s="222" t="s">
        <v>146</v>
      </c>
      <c r="E203" s="223" t="s">
        <v>733</v>
      </c>
      <c r="F203" s="224" t="s">
        <v>734</v>
      </c>
      <c r="G203" s="225" t="s">
        <v>311</v>
      </c>
      <c r="H203" s="226">
        <v>19.399999999999999</v>
      </c>
      <c r="I203" s="227"/>
      <c r="J203" s="227"/>
      <c r="K203" s="228">
        <f>ROUND(P203*H203,2)</f>
        <v>0</v>
      </c>
      <c r="L203" s="229"/>
      <c r="M203" s="44"/>
      <c r="N203" s="230" t="s">
        <v>1</v>
      </c>
      <c r="O203" s="231" t="s">
        <v>43</v>
      </c>
      <c r="P203" s="232">
        <f>I203+J203</f>
        <v>0</v>
      </c>
      <c r="Q203" s="232">
        <f>ROUND(I203*H203,2)</f>
        <v>0</v>
      </c>
      <c r="R203" s="232">
        <f>ROUND(J203*H203,2)</f>
        <v>0</v>
      </c>
      <c r="S203" s="91"/>
      <c r="T203" s="233">
        <f>S203*H203</f>
        <v>0</v>
      </c>
      <c r="U203" s="233">
        <v>1.52477</v>
      </c>
      <c r="V203" s="233">
        <f>U203*H203</f>
        <v>29.580537999999997</v>
      </c>
      <c r="W203" s="233">
        <v>0</v>
      </c>
      <c r="X203" s="234">
        <f>W203*H203</f>
        <v>0</v>
      </c>
      <c r="Y203" s="38"/>
      <c r="Z203" s="38"/>
      <c r="AA203" s="38"/>
      <c r="AB203" s="38"/>
      <c r="AC203" s="38"/>
      <c r="AD203" s="38"/>
      <c r="AE203" s="38"/>
      <c r="AR203" s="235" t="s">
        <v>167</v>
      </c>
      <c r="AT203" s="235" t="s">
        <v>146</v>
      </c>
      <c r="AU203" s="235" t="s">
        <v>90</v>
      </c>
      <c r="AY203" s="17" t="s">
        <v>143</v>
      </c>
      <c r="BE203" s="236">
        <f>IF(O203="základní",K203,0)</f>
        <v>0</v>
      </c>
      <c r="BF203" s="236">
        <f>IF(O203="snížená",K203,0)</f>
        <v>0</v>
      </c>
      <c r="BG203" s="236">
        <f>IF(O203="zákl. přenesená",K203,0)</f>
        <v>0</v>
      </c>
      <c r="BH203" s="236">
        <f>IF(O203="sníž. přenesená",K203,0)</f>
        <v>0</v>
      </c>
      <c r="BI203" s="236">
        <f>IF(O203="nulová",K203,0)</f>
        <v>0</v>
      </c>
      <c r="BJ203" s="17" t="s">
        <v>88</v>
      </c>
      <c r="BK203" s="236">
        <f>ROUND(P203*H203,2)</f>
        <v>0</v>
      </c>
      <c r="BL203" s="17" t="s">
        <v>167</v>
      </c>
      <c r="BM203" s="235" t="s">
        <v>735</v>
      </c>
    </row>
    <row r="204" s="2" customFormat="1">
      <c r="A204" s="38"/>
      <c r="B204" s="39"/>
      <c r="C204" s="40"/>
      <c r="D204" s="237" t="s">
        <v>152</v>
      </c>
      <c r="E204" s="40"/>
      <c r="F204" s="238" t="s">
        <v>736</v>
      </c>
      <c r="G204" s="40"/>
      <c r="H204" s="40"/>
      <c r="I204" s="239"/>
      <c r="J204" s="239"/>
      <c r="K204" s="40"/>
      <c r="L204" s="40"/>
      <c r="M204" s="44"/>
      <c r="N204" s="240"/>
      <c r="O204" s="241"/>
      <c r="P204" s="91"/>
      <c r="Q204" s="91"/>
      <c r="R204" s="91"/>
      <c r="S204" s="91"/>
      <c r="T204" s="91"/>
      <c r="U204" s="91"/>
      <c r="V204" s="91"/>
      <c r="W204" s="91"/>
      <c r="X204" s="92"/>
      <c r="Y204" s="38"/>
      <c r="Z204" s="38"/>
      <c r="AA204" s="38"/>
      <c r="AB204" s="38"/>
      <c r="AC204" s="38"/>
      <c r="AD204" s="38"/>
      <c r="AE204" s="38"/>
      <c r="AT204" s="17" t="s">
        <v>152</v>
      </c>
      <c r="AU204" s="17" t="s">
        <v>90</v>
      </c>
    </row>
    <row r="205" s="2" customFormat="1">
      <c r="A205" s="38"/>
      <c r="B205" s="39"/>
      <c r="C205" s="40"/>
      <c r="D205" s="242" t="s">
        <v>153</v>
      </c>
      <c r="E205" s="40"/>
      <c r="F205" s="243" t="s">
        <v>737</v>
      </c>
      <c r="G205" s="40"/>
      <c r="H205" s="40"/>
      <c r="I205" s="239"/>
      <c r="J205" s="239"/>
      <c r="K205" s="40"/>
      <c r="L205" s="40"/>
      <c r="M205" s="44"/>
      <c r="N205" s="240"/>
      <c r="O205" s="241"/>
      <c r="P205" s="91"/>
      <c r="Q205" s="91"/>
      <c r="R205" s="91"/>
      <c r="S205" s="91"/>
      <c r="T205" s="91"/>
      <c r="U205" s="91"/>
      <c r="V205" s="91"/>
      <c r="W205" s="91"/>
      <c r="X205" s="92"/>
      <c r="Y205" s="38"/>
      <c r="Z205" s="38"/>
      <c r="AA205" s="38"/>
      <c r="AB205" s="38"/>
      <c r="AC205" s="38"/>
      <c r="AD205" s="38"/>
      <c r="AE205" s="38"/>
      <c r="AT205" s="17" t="s">
        <v>153</v>
      </c>
      <c r="AU205" s="17" t="s">
        <v>90</v>
      </c>
    </row>
    <row r="206" s="2" customFormat="1">
      <c r="A206" s="38"/>
      <c r="B206" s="39"/>
      <c r="C206" s="40"/>
      <c r="D206" s="237" t="s">
        <v>155</v>
      </c>
      <c r="E206" s="40"/>
      <c r="F206" s="244" t="s">
        <v>738</v>
      </c>
      <c r="G206" s="40"/>
      <c r="H206" s="40"/>
      <c r="I206" s="239"/>
      <c r="J206" s="239"/>
      <c r="K206" s="40"/>
      <c r="L206" s="40"/>
      <c r="M206" s="44"/>
      <c r="N206" s="240"/>
      <c r="O206" s="241"/>
      <c r="P206" s="91"/>
      <c r="Q206" s="91"/>
      <c r="R206" s="91"/>
      <c r="S206" s="91"/>
      <c r="T206" s="91"/>
      <c r="U206" s="91"/>
      <c r="V206" s="91"/>
      <c r="W206" s="91"/>
      <c r="X206" s="92"/>
      <c r="Y206" s="38"/>
      <c r="Z206" s="38"/>
      <c r="AA206" s="38"/>
      <c r="AB206" s="38"/>
      <c r="AC206" s="38"/>
      <c r="AD206" s="38"/>
      <c r="AE206" s="38"/>
      <c r="AT206" s="17" t="s">
        <v>155</v>
      </c>
      <c r="AU206" s="17" t="s">
        <v>90</v>
      </c>
    </row>
    <row r="207" s="13" customFormat="1">
      <c r="A207" s="13"/>
      <c r="B207" s="249"/>
      <c r="C207" s="250"/>
      <c r="D207" s="237" t="s">
        <v>253</v>
      </c>
      <c r="E207" s="251" t="s">
        <v>1</v>
      </c>
      <c r="F207" s="252" t="s">
        <v>739</v>
      </c>
      <c r="G207" s="250"/>
      <c r="H207" s="253">
        <v>19.399999999999999</v>
      </c>
      <c r="I207" s="254"/>
      <c r="J207" s="254"/>
      <c r="K207" s="250"/>
      <c r="L207" s="250"/>
      <c r="M207" s="255"/>
      <c r="N207" s="256"/>
      <c r="O207" s="257"/>
      <c r="P207" s="257"/>
      <c r="Q207" s="257"/>
      <c r="R207" s="257"/>
      <c r="S207" s="257"/>
      <c r="T207" s="257"/>
      <c r="U207" s="257"/>
      <c r="V207" s="257"/>
      <c r="W207" s="257"/>
      <c r="X207" s="258"/>
      <c r="Y207" s="13"/>
      <c r="Z207" s="13"/>
      <c r="AA207" s="13"/>
      <c r="AB207" s="13"/>
      <c r="AC207" s="13"/>
      <c r="AD207" s="13"/>
      <c r="AE207" s="13"/>
      <c r="AT207" s="259" t="s">
        <v>253</v>
      </c>
      <c r="AU207" s="259" t="s">
        <v>90</v>
      </c>
      <c r="AV207" s="13" t="s">
        <v>90</v>
      </c>
      <c r="AW207" s="13" t="s">
        <v>5</v>
      </c>
      <c r="AX207" s="13" t="s">
        <v>88</v>
      </c>
      <c r="AY207" s="259" t="s">
        <v>143</v>
      </c>
    </row>
    <row r="208" s="2" customFormat="1" ht="16.5" customHeight="1">
      <c r="A208" s="38"/>
      <c r="B208" s="39"/>
      <c r="C208" s="222" t="s">
        <v>380</v>
      </c>
      <c r="D208" s="222" t="s">
        <v>146</v>
      </c>
      <c r="E208" s="223" t="s">
        <v>740</v>
      </c>
      <c r="F208" s="224" t="s">
        <v>741</v>
      </c>
      <c r="G208" s="225" t="s">
        <v>311</v>
      </c>
      <c r="H208" s="226">
        <v>18.399999999999999</v>
      </c>
      <c r="I208" s="227"/>
      <c r="J208" s="227"/>
      <c r="K208" s="228">
        <f>ROUND(P208*H208,2)</f>
        <v>0</v>
      </c>
      <c r="L208" s="229"/>
      <c r="M208" s="44"/>
      <c r="N208" s="230" t="s">
        <v>1</v>
      </c>
      <c r="O208" s="231" t="s">
        <v>43</v>
      </c>
      <c r="P208" s="232">
        <f>I208+J208</f>
        <v>0</v>
      </c>
      <c r="Q208" s="232">
        <f>ROUND(I208*H208,2)</f>
        <v>0</v>
      </c>
      <c r="R208" s="232">
        <f>ROUND(J208*H208,2)</f>
        <v>0</v>
      </c>
      <c r="S208" s="91"/>
      <c r="T208" s="233">
        <f>S208*H208</f>
        <v>0</v>
      </c>
      <c r="U208" s="233">
        <v>0.00016000000000000001</v>
      </c>
      <c r="V208" s="233">
        <f>U208*H208</f>
        <v>0.002944</v>
      </c>
      <c r="W208" s="233">
        <v>0</v>
      </c>
      <c r="X208" s="234">
        <f>W208*H208</f>
        <v>0</v>
      </c>
      <c r="Y208" s="38"/>
      <c r="Z208" s="38"/>
      <c r="AA208" s="38"/>
      <c r="AB208" s="38"/>
      <c r="AC208" s="38"/>
      <c r="AD208" s="38"/>
      <c r="AE208" s="38"/>
      <c r="AR208" s="235" t="s">
        <v>167</v>
      </c>
      <c r="AT208" s="235" t="s">
        <v>146</v>
      </c>
      <c r="AU208" s="235" t="s">
        <v>90</v>
      </c>
      <c r="AY208" s="17" t="s">
        <v>143</v>
      </c>
      <c r="BE208" s="236">
        <f>IF(O208="základní",K208,0)</f>
        <v>0</v>
      </c>
      <c r="BF208" s="236">
        <f>IF(O208="snížená",K208,0)</f>
        <v>0</v>
      </c>
      <c r="BG208" s="236">
        <f>IF(O208="zákl. přenesená",K208,0)</f>
        <v>0</v>
      </c>
      <c r="BH208" s="236">
        <f>IF(O208="sníž. přenesená",K208,0)</f>
        <v>0</v>
      </c>
      <c r="BI208" s="236">
        <f>IF(O208="nulová",K208,0)</f>
        <v>0</v>
      </c>
      <c r="BJ208" s="17" t="s">
        <v>88</v>
      </c>
      <c r="BK208" s="236">
        <f>ROUND(P208*H208,2)</f>
        <v>0</v>
      </c>
      <c r="BL208" s="17" t="s">
        <v>167</v>
      </c>
      <c r="BM208" s="235" t="s">
        <v>742</v>
      </c>
    </row>
    <row r="209" s="2" customFormat="1">
      <c r="A209" s="38"/>
      <c r="B209" s="39"/>
      <c r="C209" s="40"/>
      <c r="D209" s="237" t="s">
        <v>152</v>
      </c>
      <c r="E209" s="40"/>
      <c r="F209" s="238" t="s">
        <v>741</v>
      </c>
      <c r="G209" s="40"/>
      <c r="H209" s="40"/>
      <c r="I209" s="239"/>
      <c r="J209" s="239"/>
      <c r="K209" s="40"/>
      <c r="L209" s="40"/>
      <c r="M209" s="44"/>
      <c r="N209" s="240"/>
      <c r="O209" s="241"/>
      <c r="P209" s="91"/>
      <c r="Q209" s="91"/>
      <c r="R209" s="91"/>
      <c r="S209" s="91"/>
      <c r="T209" s="91"/>
      <c r="U209" s="91"/>
      <c r="V209" s="91"/>
      <c r="W209" s="91"/>
      <c r="X209" s="92"/>
      <c r="Y209" s="38"/>
      <c r="Z209" s="38"/>
      <c r="AA209" s="38"/>
      <c r="AB209" s="38"/>
      <c r="AC209" s="38"/>
      <c r="AD209" s="38"/>
      <c r="AE209" s="38"/>
      <c r="AT209" s="17" t="s">
        <v>152</v>
      </c>
      <c r="AU209" s="17" t="s">
        <v>90</v>
      </c>
    </row>
    <row r="210" s="2" customFormat="1">
      <c r="A210" s="38"/>
      <c r="B210" s="39"/>
      <c r="C210" s="40"/>
      <c r="D210" s="242" t="s">
        <v>153</v>
      </c>
      <c r="E210" s="40"/>
      <c r="F210" s="243" t="s">
        <v>743</v>
      </c>
      <c r="G210" s="40"/>
      <c r="H210" s="40"/>
      <c r="I210" s="239"/>
      <c r="J210" s="239"/>
      <c r="K210" s="40"/>
      <c r="L210" s="40"/>
      <c r="M210" s="44"/>
      <c r="N210" s="240"/>
      <c r="O210" s="241"/>
      <c r="P210" s="91"/>
      <c r="Q210" s="91"/>
      <c r="R210" s="91"/>
      <c r="S210" s="91"/>
      <c r="T210" s="91"/>
      <c r="U210" s="91"/>
      <c r="V210" s="91"/>
      <c r="W210" s="91"/>
      <c r="X210" s="92"/>
      <c r="Y210" s="38"/>
      <c r="Z210" s="38"/>
      <c r="AA210" s="38"/>
      <c r="AB210" s="38"/>
      <c r="AC210" s="38"/>
      <c r="AD210" s="38"/>
      <c r="AE210" s="38"/>
      <c r="AT210" s="17" t="s">
        <v>153</v>
      </c>
      <c r="AU210" s="17" t="s">
        <v>90</v>
      </c>
    </row>
    <row r="211" s="13" customFormat="1">
      <c r="A211" s="13"/>
      <c r="B211" s="249"/>
      <c r="C211" s="250"/>
      <c r="D211" s="237" t="s">
        <v>253</v>
      </c>
      <c r="E211" s="251" t="s">
        <v>1</v>
      </c>
      <c r="F211" s="252" t="s">
        <v>744</v>
      </c>
      <c r="G211" s="250"/>
      <c r="H211" s="253">
        <v>18.399999999999999</v>
      </c>
      <c r="I211" s="254"/>
      <c r="J211" s="254"/>
      <c r="K211" s="250"/>
      <c r="L211" s="250"/>
      <c r="M211" s="255"/>
      <c r="N211" s="256"/>
      <c r="O211" s="257"/>
      <c r="P211" s="257"/>
      <c r="Q211" s="257"/>
      <c r="R211" s="257"/>
      <c r="S211" s="257"/>
      <c r="T211" s="257"/>
      <c r="U211" s="257"/>
      <c r="V211" s="257"/>
      <c r="W211" s="257"/>
      <c r="X211" s="258"/>
      <c r="Y211" s="13"/>
      <c r="Z211" s="13"/>
      <c r="AA211" s="13"/>
      <c r="AB211" s="13"/>
      <c r="AC211" s="13"/>
      <c r="AD211" s="13"/>
      <c r="AE211" s="13"/>
      <c r="AT211" s="259" t="s">
        <v>253</v>
      </c>
      <c r="AU211" s="259" t="s">
        <v>90</v>
      </c>
      <c r="AV211" s="13" t="s">
        <v>90</v>
      </c>
      <c r="AW211" s="13" t="s">
        <v>5</v>
      </c>
      <c r="AX211" s="13" t="s">
        <v>88</v>
      </c>
      <c r="AY211" s="259" t="s">
        <v>143</v>
      </c>
    </row>
    <row r="212" s="2" customFormat="1" ht="33" customHeight="1">
      <c r="A212" s="38"/>
      <c r="B212" s="39"/>
      <c r="C212" s="222" t="s">
        <v>8</v>
      </c>
      <c r="D212" s="222" t="s">
        <v>146</v>
      </c>
      <c r="E212" s="223" t="s">
        <v>745</v>
      </c>
      <c r="F212" s="224" t="s">
        <v>746</v>
      </c>
      <c r="G212" s="225" t="s">
        <v>311</v>
      </c>
      <c r="H212" s="226">
        <v>84</v>
      </c>
      <c r="I212" s="227"/>
      <c r="J212" s="227"/>
      <c r="K212" s="228">
        <f>ROUND(P212*H212,2)</f>
        <v>0</v>
      </c>
      <c r="L212" s="229"/>
      <c r="M212" s="44"/>
      <c r="N212" s="230" t="s">
        <v>1</v>
      </c>
      <c r="O212" s="231" t="s">
        <v>43</v>
      </c>
      <c r="P212" s="232">
        <f>I212+J212</f>
        <v>0</v>
      </c>
      <c r="Q212" s="232">
        <f>ROUND(I212*H212,2)</f>
        <v>0</v>
      </c>
      <c r="R212" s="232">
        <f>ROUND(J212*H212,2)</f>
        <v>0</v>
      </c>
      <c r="S212" s="91"/>
      <c r="T212" s="233">
        <f>S212*H212</f>
        <v>0</v>
      </c>
      <c r="U212" s="233">
        <v>0.00021000000000000001</v>
      </c>
      <c r="V212" s="233">
        <f>U212*H212</f>
        <v>0.017639999999999999</v>
      </c>
      <c r="W212" s="233">
        <v>0</v>
      </c>
      <c r="X212" s="234">
        <f>W212*H212</f>
        <v>0</v>
      </c>
      <c r="Y212" s="38"/>
      <c r="Z212" s="38"/>
      <c r="AA212" s="38"/>
      <c r="AB212" s="38"/>
      <c r="AC212" s="38"/>
      <c r="AD212" s="38"/>
      <c r="AE212" s="38"/>
      <c r="AR212" s="235" t="s">
        <v>167</v>
      </c>
      <c r="AT212" s="235" t="s">
        <v>146</v>
      </c>
      <c r="AU212" s="235" t="s">
        <v>90</v>
      </c>
      <c r="AY212" s="17" t="s">
        <v>143</v>
      </c>
      <c r="BE212" s="236">
        <f>IF(O212="základní",K212,0)</f>
        <v>0</v>
      </c>
      <c r="BF212" s="236">
        <f>IF(O212="snížená",K212,0)</f>
        <v>0</v>
      </c>
      <c r="BG212" s="236">
        <f>IF(O212="zákl. přenesená",K212,0)</f>
        <v>0</v>
      </c>
      <c r="BH212" s="236">
        <f>IF(O212="sníž. přenesená",K212,0)</f>
        <v>0</v>
      </c>
      <c r="BI212" s="236">
        <f>IF(O212="nulová",K212,0)</f>
        <v>0</v>
      </c>
      <c r="BJ212" s="17" t="s">
        <v>88</v>
      </c>
      <c r="BK212" s="236">
        <f>ROUND(P212*H212,2)</f>
        <v>0</v>
      </c>
      <c r="BL212" s="17" t="s">
        <v>167</v>
      </c>
      <c r="BM212" s="235" t="s">
        <v>747</v>
      </c>
    </row>
    <row r="213" s="2" customFormat="1">
      <c r="A213" s="38"/>
      <c r="B213" s="39"/>
      <c r="C213" s="40"/>
      <c r="D213" s="237" t="s">
        <v>152</v>
      </c>
      <c r="E213" s="40"/>
      <c r="F213" s="238" t="s">
        <v>748</v>
      </c>
      <c r="G213" s="40"/>
      <c r="H213" s="40"/>
      <c r="I213" s="239"/>
      <c r="J213" s="239"/>
      <c r="K213" s="40"/>
      <c r="L213" s="40"/>
      <c r="M213" s="44"/>
      <c r="N213" s="240"/>
      <c r="O213" s="241"/>
      <c r="P213" s="91"/>
      <c r="Q213" s="91"/>
      <c r="R213" s="91"/>
      <c r="S213" s="91"/>
      <c r="T213" s="91"/>
      <c r="U213" s="91"/>
      <c r="V213" s="91"/>
      <c r="W213" s="91"/>
      <c r="X213" s="92"/>
      <c r="Y213" s="38"/>
      <c r="Z213" s="38"/>
      <c r="AA213" s="38"/>
      <c r="AB213" s="38"/>
      <c r="AC213" s="38"/>
      <c r="AD213" s="38"/>
      <c r="AE213" s="38"/>
      <c r="AT213" s="17" t="s">
        <v>152</v>
      </c>
      <c r="AU213" s="17" t="s">
        <v>90</v>
      </c>
    </row>
    <row r="214" s="2" customFormat="1">
      <c r="A214" s="38"/>
      <c r="B214" s="39"/>
      <c r="C214" s="40"/>
      <c r="D214" s="242" t="s">
        <v>153</v>
      </c>
      <c r="E214" s="40"/>
      <c r="F214" s="243" t="s">
        <v>749</v>
      </c>
      <c r="G214" s="40"/>
      <c r="H214" s="40"/>
      <c r="I214" s="239"/>
      <c r="J214" s="239"/>
      <c r="K214" s="40"/>
      <c r="L214" s="40"/>
      <c r="M214" s="44"/>
      <c r="N214" s="240"/>
      <c r="O214" s="241"/>
      <c r="P214" s="91"/>
      <c r="Q214" s="91"/>
      <c r="R214" s="91"/>
      <c r="S214" s="91"/>
      <c r="T214" s="91"/>
      <c r="U214" s="91"/>
      <c r="V214" s="91"/>
      <c r="W214" s="91"/>
      <c r="X214" s="92"/>
      <c r="Y214" s="38"/>
      <c r="Z214" s="38"/>
      <c r="AA214" s="38"/>
      <c r="AB214" s="38"/>
      <c r="AC214" s="38"/>
      <c r="AD214" s="38"/>
      <c r="AE214" s="38"/>
      <c r="AT214" s="17" t="s">
        <v>153</v>
      </c>
      <c r="AU214" s="17" t="s">
        <v>90</v>
      </c>
    </row>
    <row r="215" s="13" customFormat="1">
      <c r="A215" s="13"/>
      <c r="B215" s="249"/>
      <c r="C215" s="250"/>
      <c r="D215" s="237" t="s">
        <v>253</v>
      </c>
      <c r="E215" s="251" t="s">
        <v>1</v>
      </c>
      <c r="F215" s="252" t="s">
        <v>750</v>
      </c>
      <c r="G215" s="250"/>
      <c r="H215" s="253">
        <v>84</v>
      </c>
      <c r="I215" s="254"/>
      <c r="J215" s="254"/>
      <c r="K215" s="250"/>
      <c r="L215" s="250"/>
      <c r="M215" s="255"/>
      <c r="N215" s="256"/>
      <c r="O215" s="257"/>
      <c r="P215" s="257"/>
      <c r="Q215" s="257"/>
      <c r="R215" s="257"/>
      <c r="S215" s="257"/>
      <c r="T215" s="257"/>
      <c r="U215" s="257"/>
      <c r="V215" s="257"/>
      <c r="W215" s="257"/>
      <c r="X215" s="258"/>
      <c r="Y215" s="13"/>
      <c r="Z215" s="13"/>
      <c r="AA215" s="13"/>
      <c r="AB215" s="13"/>
      <c r="AC215" s="13"/>
      <c r="AD215" s="13"/>
      <c r="AE215" s="13"/>
      <c r="AT215" s="259" t="s">
        <v>253</v>
      </c>
      <c r="AU215" s="259" t="s">
        <v>90</v>
      </c>
      <c r="AV215" s="13" t="s">
        <v>90</v>
      </c>
      <c r="AW215" s="13" t="s">
        <v>5</v>
      </c>
      <c r="AX215" s="13" t="s">
        <v>88</v>
      </c>
      <c r="AY215" s="259" t="s">
        <v>143</v>
      </c>
    </row>
    <row r="216" s="2" customFormat="1" ht="33" customHeight="1">
      <c r="A216" s="38"/>
      <c r="B216" s="39"/>
      <c r="C216" s="222" t="s">
        <v>394</v>
      </c>
      <c r="D216" s="222" t="s">
        <v>146</v>
      </c>
      <c r="E216" s="223" t="s">
        <v>751</v>
      </c>
      <c r="F216" s="224" t="s">
        <v>752</v>
      </c>
      <c r="G216" s="225" t="s">
        <v>311</v>
      </c>
      <c r="H216" s="226">
        <v>70</v>
      </c>
      <c r="I216" s="227"/>
      <c r="J216" s="227"/>
      <c r="K216" s="228">
        <f>ROUND(P216*H216,2)</f>
        <v>0</v>
      </c>
      <c r="L216" s="229"/>
      <c r="M216" s="44"/>
      <c r="N216" s="230" t="s">
        <v>1</v>
      </c>
      <c r="O216" s="231" t="s">
        <v>43</v>
      </c>
      <c r="P216" s="232">
        <f>I216+J216</f>
        <v>0</v>
      </c>
      <c r="Q216" s="232">
        <f>ROUND(I216*H216,2)</f>
        <v>0</v>
      </c>
      <c r="R216" s="232">
        <f>ROUND(J216*H216,2)</f>
        <v>0</v>
      </c>
      <c r="S216" s="91"/>
      <c r="T216" s="233">
        <f>S216*H216</f>
        <v>0</v>
      </c>
      <c r="U216" s="233">
        <v>0.00044000000000000002</v>
      </c>
      <c r="V216" s="233">
        <f>U216*H216</f>
        <v>0.030800000000000001</v>
      </c>
      <c r="W216" s="233">
        <v>0</v>
      </c>
      <c r="X216" s="234">
        <f>W216*H216</f>
        <v>0</v>
      </c>
      <c r="Y216" s="38"/>
      <c r="Z216" s="38"/>
      <c r="AA216" s="38"/>
      <c r="AB216" s="38"/>
      <c r="AC216" s="38"/>
      <c r="AD216" s="38"/>
      <c r="AE216" s="38"/>
      <c r="AR216" s="235" t="s">
        <v>167</v>
      </c>
      <c r="AT216" s="235" t="s">
        <v>146</v>
      </c>
      <c r="AU216" s="235" t="s">
        <v>90</v>
      </c>
      <c r="AY216" s="17" t="s">
        <v>143</v>
      </c>
      <c r="BE216" s="236">
        <f>IF(O216="základní",K216,0)</f>
        <v>0</v>
      </c>
      <c r="BF216" s="236">
        <f>IF(O216="snížená",K216,0)</f>
        <v>0</v>
      </c>
      <c r="BG216" s="236">
        <f>IF(O216="zákl. přenesená",K216,0)</f>
        <v>0</v>
      </c>
      <c r="BH216" s="236">
        <f>IF(O216="sníž. přenesená",K216,0)</f>
        <v>0</v>
      </c>
      <c r="BI216" s="236">
        <f>IF(O216="nulová",K216,0)</f>
        <v>0</v>
      </c>
      <c r="BJ216" s="17" t="s">
        <v>88</v>
      </c>
      <c r="BK216" s="236">
        <f>ROUND(P216*H216,2)</f>
        <v>0</v>
      </c>
      <c r="BL216" s="17" t="s">
        <v>167</v>
      </c>
      <c r="BM216" s="235" t="s">
        <v>753</v>
      </c>
    </row>
    <row r="217" s="2" customFormat="1">
      <c r="A217" s="38"/>
      <c r="B217" s="39"/>
      <c r="C217" s="40"/>
      <c r="D217" s="237" t="s">
        <v>152</v>
      </c>
      <c r="E217" s="40"/>
      <c r="F217" s="238" t="s">
        <v>754</v>
      </c>
      <c r="G217" s="40"/>
      <c r="H217" s="40"/>
      <c r="I217" s="239"/>
      <c r="J217" s="239"/>
      <c r="K217" s="40"/>
      <c r="L217" s="40"/>
      <c r="M217" s="44"/>
      <c r="N217" s="240"/>
      <c r="O217" s="241"/>
      <c r="P217" s="91"/>
      <c r="Q217" s="91"/>
      <c r="R217" s="91"/>
      <c r="S217" s="91"/>
      <c r="T217" s="91"/>
      <c r="U217" s="91"/>
      <c r="V217" s="91"/>
      <c r="W217" s="91"/>
      <c r="X217" s="92"/>
      <c r="Y217" s="38"/>
      <c r="Z217" s="38"/>
      <c r="AA217" s="38"/>
      <c r="AB217" s="38"/>
      <c r="AC217" s="38"/>
      <c r="AD217" s="38"/>
      <c r="AE217" s="38"/>
      <c r="AT217" s="17" t="s">
        <v>152</v>
      </c>
      <c r="AU217" s="17" t="s">
        <v>90</v>
      </c>
    </row>
    <row r="218" s="2" customFormat="1">
      <c r="A218" s="38"/>
      <c r="B218" s="39"/>
      <c r="C218" s="40"/>
      <c r="D218" s="242" t="s">
        <v>153</v>
      </c>
      <c r="E218" s="40"/>
      <c r="F218" s="243" t="s">
        <v>755</v>
      </c>
      <c r="G218" s="40"/>
      <c r="H218" s="40"/>
      <c r="I218" s="239"/>
      <c r="J218" s="239"/>
      <c r="K218" s="40"/>
      <c r="L218" s="40"/>
      <c r="M218" s="44"/>
      <c r="N218" s="240"/>
      <c r="O218" s="241"/>
      <c r="P218" s="91"/>
      <c r="Q218" s="91"/>
      <c r="R218" s="91"/>
      <c r="S218" s="91"/>
      <c r="T218" s="91"/>
      <c r="U218" s="91"/>
      <c r="V218" s="91"/>
      <c r="W218" s="91"/>
      <c r="X218" s="92"/>
      <c r="Y218" s="38"/>
      <c r="Z218" s="38"/>
      <c r="AA218" s="38"/>
      <c r="AB218" s="38"/>
      <c r="AC218" s="38"/>
      <c r="AD218" s="38"/>
      <c r="AE218" s="38"/>
      <c r="AT218" s="17" t="s">
        <v>153</v>
      </c>
      <c r="AU218" s="17" t="s">
        <v>90</v>
      </c>
    </row>
    <row r="219" s="13" customFormat="1">
      <c r="A219" s="13"/>
      <c r="B219" s="249"/>
      <c r="C219" s="250"/>
      <c r="D219" s="237" t="s">
        <v>253</v>
      </c>
      <c r="E219" s="251" t="s">
        <v>1</v>
      </c>
      <c r="F219" s="252" t="s">
        <v>756</v>
      </c>
      <c r="G219" s="250"/>
      <c r="H219" s="253">
        <v>70</v>
      </c>
      <c r="I219" s="254"/>
      <c r="J219" s="254"/>
      <c r="K219" s="250"/>
      <c r="L219" s="250"/>
      <c r="M219" s="255"/>
      <c r="N219" s="256"/>
      <c r="O219" s="257"/>
      <c r="P219" s="257"/>
      <c r="Q219" s="257"/>
      <c r="R219" s="257"/>
      <c r="S219" s="257"/>
      <c r="T219" s="257"/>
      <c r="U219" s="257"/>
      <c r="V219" s="257"/>
      <c r="W219" s="257"/>
      <c r="X219" s="258"/>
      <c r="Y219" s="13"/>
      <c r="Z219" s="13"/>
      <c r="AA219" s="13"/>
      <c r="AB219" s="13"/>
      <c r="AC219" s="13"/>
      <c r="AD219" s="13"/>
      <c r="AE219" s="13"/>
      <c r="AT219" s="259" t="s">
        <v>253</v>
      </c>
      <c r="AU219" s="259" t="s">
        <v>90</v>
      </c>
      <c r="AV219" s="13" t="s">
        <v>90</v>
      </c>
      <c r="AW219" s="13" t="s">
        <v>5</v>
      </c>
      <c r="AX219" s="13" t="s">
        <v>88</v>
      </c>
      <c r="AY219" s="259" t="s">
        <v>143</v>
      </c>
    </row>
    <row r="220" s="2" customFormat="1" ht="24.15" customHeight="1">
      <c r="A220" s="38"/>
      <c r="B220" s="39"/>
      <c r="C220" s="222" t="s">
        <v>401</v>
      </c>
      <c r="D220" s="222" t="s">
        <v>146</v>
      </c>
      <c r="E220" s="223" t="s">
        <v>757</v>
      </c>
      <c r="F220" s="224" t="s">
        <v>758</v>
      </c>
      <c r="G220" s="225" t="s">
        <v>324</v>
      </c>
      <c r="H220" s="226">
        <v>83.129999999999995</v>
      </c>
      <c r="I220" s="227"/>
      <c r="J220" s="227"/>
      <c r="K220" s="228">
        <f>ROUND(P220*H220,2)</f>
        <v>0</v>
      </c>
      <c r="L220" s="229"/>
      <c r="M220" s="44"/>
      <c r="N220" s="230" t="s">
        <v>1</v>
      </c>
      <c r="O220" s="231" t="s">
        <v>43</v>
      </c>
      <c r="P220" s="232">
        <f>I220+J220</f>
        <v>0</v>
      </c>
      <c r="Q220" s="232">
        <f>ROUND(I220*H220,2)</f>
        <v>0</v>
      </c>
      <c r="R220" s="232">
        <f>ROUND(J220*H220,2)</f>
        <v>0</v>
      </c>
      <c r="S220" s="91"/>
      <c r="T220" s="233">
        <f>S220*H220</f>
        <v>0</v>
      </c>
      <c r="U220" s="233">
        <v>0</v>
      </c>
      <c r="V220" s="233">
        <f>U220*H220</f>
        <v>0</v>
      </c>
      <c r="W220" s="233">
        <v>0</v>
      </c>
      <c r="X220" s="234">
        <f>W220*H220</f>
        <v>0</v>
      </c>
      <c r="Y220" s="38"/>
      <c r="Z220" s="38"/>
      <c r="AA220" s="38"/>
      <c r="AB220" s="38"/>
      <c r="AC220" s="38"/>
      <c r="AD220" s="38"/>
      <c r="AE220" s="38"/>
      <c r="AR220" s="235" t="s">
        <v>167</v>
      </c>
      <c r="AT220" s="235" t="s">
        <v>146</v>
      </c>
      <c r="AU220" s="235" t="s">
        <v>90</v>
      </c>
      <c r="AY220" s="17" t="s">
        <v>143</v>
      </c>
      <c r="BE220" s="236">
        <f>IF(O220="základní",K220,0)</f>
        <v>0</v>
      </c>
      <c r="BF220" s="236">
        <f>IF(O220="snížená",K220,0)</f>
        <v>0</v>
      </c>
      <c r="BG220" s="236">
        <f>IF(O220="zákl. přenesená",K220,0)</f>
        <v>0</v>
      </c>
      <c r="BH220" s="236">
        <f>IF(O220="sníž. přenesená",K220,0)</f>
        <v>0</v>
      </c>
      <c r="BI220" s="236">
        <f>IF(O220="nulová",K220,0)</f>
        <v>0</v>
      </c>
      <c r="BJ220" s="17" t="s">
        <v>88</v>
      </c>
      <c r="BK220" s="236">
        <f>ROUND(P220*H220,2)</f>
        <v>0</v>
      </c>
      <c r="BL220" s="17" t="s">
        <v>167</v>
      </c>
      <c r="BM220" s="235" t="s">
        <v>759</v>
      </c>
    </row>
    <row r="221" s="2" customFormat="1">
      <c r="A221" s="38"/>
      <c r="B221" s="39"/>
      <c r="C221" s="40"/>
      <c r="D221" s="237" t="s">
        <v>152</v>
      </c>
      <c r="E221" s="40"/>
      <c r="F221" s="238" t="s">
        <v>760</v>
      </c>
      <c r="G221" s="40"/>
      <c r="H221" s="40"/>
      <c r="I221" s="239"/>
      <c r="J221" s="239"/>
      <c r="K221" s="40"/>
      <c r="L221" s="40"/>
      <c r="M221" s="44"/>
      <c r="N221" s="240"/>
      <c r="O221" s="241"/>
      <c r="P221" s="91"/>
      <c r="Q221" s="91"/>
      <c r="R221" s="91"/>
      <c r="S221" s="91"/>
      <c r="T221" s="91"/>
      <c r="U221" s="91"/>
      <c r="V221" s="91"/>
      <c r="W221" s="91"/>
      <c r="X221" s="92"/>
      <c r="Y221" s="38"/>
      <c r="Z221" s="38"/>
      <c r="AA221" s="38"/>
      <c r="AB221" s="38"/>
      <c r="AC221" s="38"/>
      <c r="AD221" s="38"/>
      <c r="AE221" s="38"/>
      <c r="AT221" s="17" t="s">
        <v>152</v>
      </c>
      <c r="AU221" s="17" t="s">
        <v>90</v>
      </c>
    </row>
    <row r="222" s="2" customFormat="1">
      <c r="A222" s="38"/>
      <c r="B222" s="39"/>
      <c r="C222" s="40"/>
      <c r="D222" s="242" t="s">
        <v>153</v>
      </c>
      <c r="E222" s="40"/>
      <c r="F222" s="243" t="s">
        <v>761</v>
      </c>
      <c r="G222" s="40"/>
      <c r="H222" s="40"/>
      <c r="I222" s="239"/>
      <c r="J222" s="239"/>
      <c r="K222" s="40"/>
      <c r="L222" s="40"/>
      <c r="M222" s="44"/>
      <c r="N222" s="240"/>
      <c r="O222" s="241"/>
      <c r="P222" s="91"/>
      <c r="Q222" s="91"/>
      <c r="R222" s="91"/>
      <c r="S222" s="91"/>
      <c r="T222" s="91"/>
      <c r="U222" s="91"/>
      <c r="V222" s="91"/>
      <c r="W222" s="91"/>
      <c r="X222" s="92"/>
      <c r="Y222" s="38"/>
      <c r="Z222" s="38"/>
      <c r="AA222" s="38"/>
      <c r="AB222" s="38"/>
      <c r="AC222" s="38"/>
      <c r="AD222" s="38"/>
      <c r="AE222" s="38"/>
      <c r="AT222" s="17" t="s">
        <v>153</v>
      </c>
      <c r="AU222" s="17" t="s">
        <v>90</v>
      </c>
    </row>
    <row r="223" s="13" customFormat="1">
      <c r="A223" s="13"/>
      <c r="B223" s="249"/>
      <c r="C223" s="250"/>
      <c r="D223" s="237" t="s">
        <v>253</v>
      </c>
      <c r="E223" s="251" t="s">
        <v>617</v>
      </c>
      <c r="F223" s="252" t="s">
        <v>762</v>
      </c>
      <c r="G223" s="250"/>
      <c r="H223" s="253">
        <v>83.129999999999995</v>
      </c>
      <c r="I223" s="254"/>
      <c r="J223" s="254"/>
      <c r="K223" s="250"/>
      <c r="L223" s="250"/>
      <c r="M223" s="255"/>
      <c r="N223" s="256"/>
      <c r="O223" s="257"/>
      <c r="P223" s="257"/>
      <c r="Q223" s="257"/>
      <c r="R223" s="257"/>
      <c r="S223" s="257"/>
      <c r="T223" s="257"/>
      <c r="U223" s="257"/>
      <c r="V223" s="257"/>
      <c r="W223" s="257"/>
      <c r="X223" s="258"/>
      <c r="Y223" s="13"/>
      <c r="Z223" s="13"/>
      <c r="AA223" s="13"/>
      <c r="AB223" s="13"/>
      <c r="AC223" s="13"/>
      <c r="AD223" s="13"/>
      <c r="AE223" s="13"/>
      <c r="AT223" s="259" t="s">
        <v>253</v>
      </c>
      <c r="AU223" s="259" t="s">
        <v>90</v>
      </c>
      <c r="AV223" s="13" t="s">
        <v>90</v>
      </c>
      <c r="AW223" s="13" t="s">
        <v>5</v>
      </c>
      <c r="AX223" s="13" t="s">
        <v>88</v>
      </c>
      <c r="AY223" s="259" t="s">
        <v>143</v>
      </c>
    </row>
    <row r="224" s="2" customFormat="1" ht="16.5" customHeight="1">
      <c r="A224" s="38"/>
      <c r="B224" s="39"/>
      <c r="C224" s="222" t="s">
        <v>409</v>
      </c>
      <c r="D224" s="222" t="s">
        <v>146</v>
      </c>
      <c r="E224" s="223" t="s">
        <v>763</v>
      </c>
      <c r="F224" s="224" t="s">
        <v>764</v>
      </c>
      <c r="G224" s="225" t="s">
        <v>249</v>
      </c>
      <c r="H224" s="226">
        <v>96.469999999999999</v>
      </c>
      <c r="I224" s="227"/>
      <c r="J224" s="227"/>
      <c r="K224" s="228">
        <f>ROUND(P224*H224,2)</f>
        <v>0</v>
      </c>
      <c r="L224" s="229"/>
      <c r="M224" s="44"/>
      <c r="N224" s="230" t="s">
        <v>1</v>
      </c>
      <c r="O224" s="231" t="s">
        <v>43</v>
      </c>
      <c r="P224" s="232">
        <f>I224+J224</f>
        <v>0</v>
      </c>
      <c r="Q224" s="232">
        <f>ROUND(I224*H224,2)</f>
        <v>0</v>
      </c>
      <c r="R224" s="232">
        <f>ROUND(J224*H224,2)</f>
        <v>0</v>
      </c>
      <c r="S224" s="91"/>
      <c r="T224" s="233">
        <f>S224*H224</f>
        <v>0</v>
      </c>
      <c r="U224" s="233">
        <v>0.0014400000000000001</v>
      </c>
      <c r="V224" s="233">
        <f>U224*H224</f>
        <v>0.13891680000000001</v>
      </c>
      <c r="W224" s="233">
        <v>0</v>
      </c>
      <c r="X224" s="234">
        <f>W224*H224</f>
        <v>0</v>
      </c>
      <c r="Y224" s="38"/>
      <c r="Z224" s="38"/>
      <c r="AA224" s="38"/>
      <c r="AB224" s="38"/>
      <c r="AC224" s="38"/>
      <c r="AD224" s="38"/>
      <c r="AE224" s="38"/>
      <c r="AR224" s="235" t="s">
        <v>167</v>
      </c>
      <c r="AT224" s="235" t="s">
        <v>146</v>
      </c>
      <c r="AU224" s="235" t="s">
        <v>90</v>
      </c>
      <c r="AY224" s="17" t="s">
        <v>143</v>
      </c>
      <c r="BE224" s="236">
        <f>IF(O224="základní",K224,0)</f>
        <v>0</v>
      </c>
      <c r="BF224" s="236">
        <f>IF(O224="snížená",K224,0)</f>
        <v>0</v>
      </c>
      <c r="BG224" s="236">
        <f>IF(O224="zákl. přenesená",K224,0)</f>
        <v>0</v>
      </c>
      <c r="BH224" s="236">
        <f>IF(O224="sníž. přenesená",K224,0)</f>
        <v>0</v>
      </c>
      <c r="BI224" s="236">
        <f>IF(O224="nulová",K224,0)</f>
        <v>0</v>
      </c>
      <c r="BJ224" s="17" t="s">
        <v>88</v>
      </c>
      <c r="BK224" s="236">
        <f>ROUND(P224*H224,2)</f>
        <v>0</v>
      </c>
      <c r="BL224" s="17" t="s">
        <v>167</v>
      </c>
      <c r="BM224" s="235" t="s">
        <v>765</v>
      </c>
    </row>
    <row r="225" s="2" customFormat="1">
      <c r="A225" s="38"/>
      <c r="B225" s="39"/>
      <c r="C225" s="40"/>
      <c r="D225" s="237" t="s">
        <v>152</v>
      </c>
      <c r="E225" s="40"/>
      <c r="F225" s="238" t="s">
        <v>766</v>
      </c>
      <c r="G225" s="40"/>
      <c r="H225" s="40"/>
      <c r="I225" s="239"/>
      <c r="J225" s="239"/>
      <c r="K225" s="40"/>
      <c r="L225" s="40"/>
      <c r="M225" s="44"/>
      <c r="N225" s="240"/>
      <c r="O225" s="241"/>
      <c r="P225" s="91"/>
      <c r="Q225" s="91"/>
      <c r="R225" s="91"/>
      <c r="S225" s="91"/>
      <c r="T225" s="91"/>
      <c r="U225" s="91"/>
      <c r="V225" s="91"/>
      <c r="W225" s="91"/>
      <c r="X225" s="92"/>
      <c r="Y225" s="38"/>
      <c r="Z225" s="38"/>
      <c r="AA225" s="38"/>
      <c r="AB225" s="38"/>
      <c r="AC225" s="38"/>
      <c r="AD225" s="38"/>
      <c r="AE225" s="38"/>
      <c r="AT225" s="17" t="s">
        <v>152</v>
      </c>
      <c r="AU225" s="17" t="s">
        <v>90</v>
      </c>
    </row>
    <row r="226" s="2" customFormat="1">
      <c r="A226" s="38"/>
      <c r="B226" s="39"/>
      <c r="C226" s="40"/>
      <c r="D226" s="242" t="s">
        <v>153</v>
      </c>
      <c r="E226" s="40"/>
      <c r="F226" s="243" t="s">
        <v>767</v>
      </c>
      <c r="G226" s="40"/>
      <c r="H226" s="40"/>
      <c r="I226" s="239"/>
      <c r="J226" s="239"/>
      <c r="K226" s="40"/>
      <c r="L226" s="40"/>
      <c r="M226" s="44"/>
      <c r="N226" s="240"/>
      <c r="O226" s="241"/>
      <c r="P226" s="91"/>
      <c r="Q226" s="91"/>
      <c r="R226" s="91"/>
      <c r="S226" s="91"/>
      <c r="T226" s="91"/>
      <c r="U226" s="91"/>
      <c r="V226" s="91"/>
      <c r="W226" s="91"/>
      <c r="X226" s="92"/>
      <c r="Y226" s="38"/>
      <c r="Z226" s="38"/>
      <c r="AA226" s="38"/>
      <c r="AB226" s="38"/>
      <c r="AC226" s="38"/>
      <c r="AD226" s="38"/>
      <c r="AE226" s="38"/>
      <c r="AT226" s="17" t="s">
        <v>153</v>
      </c>
      <c r="AU226" s="17" t="s">
        <v>90</v>
      </c>
    </row>
    <row r="227" s="13" customFormat="1">
      <c r="A227" s="13"/>
      <c r="B227" s="249"/>
      <c r="C227" s="250"/>
      <c r="D227" s="237" t="s">
        <v>253</v>
      </c>
      <c r="E227" s="251" t="s">
        <v>1</v>
      </c>
      <c r="F227" s="252" t="s">
        <v>768</v>
      </c>
      <c r="G227" s="250"/>
      <c r="H227" s="253">
        <v>51.200000000000003</v>
      </c>
      <c r="I227" s="254"/>
      <c r="J227" s="254"/>
      <c r="K227" s="250"/>
      <c r="L227" s="250"/>
      <c r="M227" s="255"/>
      <c r="N227" s="256"/>
      <c r="O227" s="257"/>
      <c r="P227" s="257"/>
      <c r="Q227" s="257"/>
      <c r="R227" s="257"/>
      <c r="S227" s="257"/>
      <c r="T227" s="257"/>
      <c r="U227" s="257"/>
      <c r="V227" s="257"/>
      <c r="W227" s="257"/>
      <c r="X227" s="258"/>
      <c r="Y227" s="13"/>
      <c r="Z227" s="13"/>
      <c r="AA227" s="13"/>
      <c r="AB227" s="13"/>
      <c r="AC227" s="13"/>
      <c r="AD227" s="13"/>
      <c r="AE227" s="13"/>
      <c r="AT227" s="259" t="s">
        <v>253</v>
      </c>
      <c r="AU227" s="259" t="s">
        <v>90</v>
      </c>
      <c r="AV227" s="13" t="s">
        <v>90</v>
      </c>
      <c r="AW227" s="13" t="s">
        <v>5</v>
      </c>
      <c r="AX227" s="13" t="s">
        <v>80</v>
      </c>
      <c r="AY227" s="259" t="s">
        <v>143</v>
      </c>
    </row>
    <row r="228" s="13" customFormat="1">
      <c r="A228" s="13"/>
      <c r="B228" s="249"/>
      <c r="C228" s="250"/>
      <c r="D228" s="237" t="s">
        <v>253</v>
      </c>
      <c r="E228" s="251" t="s">
        <v>1</v>
      </c>
      <c r="F228" s="252" t="s">
        <v>769</v>
      </c>
      <c r="G228" s="250"/>
      <c r="H228" s="253">
        <v>45.270000000000003</v>
      </c>
      <c r="I228" s="254"/>
      <c r="J228" s="254"/>
      <c r="K228" s="250"/>
      <c r="L228" s="250"/>
      <c r="M228" s="255"/>
      <c r="N228" s="256"/>
      <c r="O228" s="257"/>
      <c r="P228" s="257"/>
      <c r="Q228" s="257"/>
      <c r="R228" s="257"/>
      <c r="S228" s="257"/>
      <c r="T228" s="257"/>
      <c r="U228" s="257"/>
      <c r="V228" s="257"/>
      <c r="W228" s="257"/>
      <c r="X228" s="258"/>
      <c r="Y228" s="13"/>
      <c r="Z228" s="13"/>
      <c r="AA228" s="13"/>
      <c r="AB228" s="13"/>
      <c r="AC228" s="13"/>
      <c r="AD228" s="13"/>
      <c r="AE228" s="13"/>
      <c r="AT228" s="259" t="s">
        <v>253</v>
      </c>
      <c r="AU228" s="259" t="s">
        <v>90</v>
      </c>
      <c r="AV228" s="13" t="s">
        <v>90</v>
      </c>
      <c r="AW228" s="13" t="s">
        <v>5</v>
      </c>
      <c r="AX228" s="13" t="s">
        <v>80</v>
      </c>
      <c r="AY228" s="259" t="s">
        <v>143</v>
      </c>
    </row>
    <row r="229" s="14" customFormat="1">
      <c r="A229" s="14"/>
      <c r="B229" s="260"/>
      <c r="C229" s="261"/>
      <c r="D229" s="237" t="s">
        <v>253</v>
      </c>
      <c r="E229" s="262" t="s">
        <v>1</v>
      </c>
      <c r="F229" s="263" t="s">
        <v>262</v>
      </c>
      <c r="G229" s="261"/>
      <c r="H229" s="264">
        <v>96.469999999999999</v>
      </c>
      <c r="I229" s="265"/>
      <c r="J229" s="265"/>
      <c r="K229" s="261"/>
      <c r="L229" s="261"/>
      <c r="M229" s="266"/>
      <c r="N229" s="267"/>
      <c r="O229" s="268"/>
      <c r="P229" s="268"/>
      <c r="Q229" s="268"/>
      <c r="R229" s="268"/>
      <c r="S229" s="268"/>
      <c r="T229" s="268"/>
      <c r="U229" s="268"/>
      <c r="V229" s="268"/>
      <c r="W229" s="268"/>
      <c r="X229" s="269"/>
      <c r="Y229" s="14"/>
      <c r="Z229" s="14"/>
      <c r="AA229" s="14"/>
      <c r="AB229" s="14"/>
      <c r="AC229" s="14"/>
      <c r="AD229" s="14"/>
      <c r="AE229" s="14"/>
      <c r="AT229" s="270" t="s">
        <v>253</v>
      </c>
      <c r="AU229" s="270" t="s">
        <v>90</v>
      </c>
      <c r="AV229" s="14" t="s">
        <v>167</v>
      </c>
      <c r="AW229" s="14" t="s">
        <v>5</v>
      </c>
      <c r="AX229" s="14" t="s">
        <v>88</v>
      </c>
      <c r="AY229" s="270" t="s">
        <v>143</v>
      </c>
    </row>
    <row r="230" s="2" customFormat="1" ht="16.5" customHeight="1">
      <c r="A230" s="38"/>
      <c r="B230" s="39"/>
      <c r="C230" s="222" t="s">
        <v>420</v>
      </c>
      <c r="D230" s="222" t="s">
        <v>146</v>
      </c>
      <c r="E230" s="223" t="s">
        <v>770</v>
      </c>
      <c r="F230" s="224" t="s">
        <v>771</v>
      </c>
      <c r="G230" s="225" t="s">
        <v>249</v>
      </c>
      <c r="H230" s="226">
        <v>96.469999999999999</v>
      </c>
      <c r="I230" s="227"/>
      <c r="J230" s="227"/>
      <c r="K230" s="228">
        <f>ROUND(P230*H230,2)</f>
        <v>0</v>
      </c>
      <c r="L230" s="229"/>
      <c r="M230" s="44"/>
      <c r="N230" s="230" t="s">
        <v>1</v>
      </c>
      <c r="O230" s="231" t="s">
        <v>43</v>
      </c>
      <c r="P230" s="232">
        <f>I230+J230</f>
        <v>0</v>
      </c>
      <c r="Q230" s="232">
        <f>ROUND(I230*H230,2)</f>
        <v>0</v>
      </c>
      <c r="R230" s="232">
        <f>ROUND(J230*H230,2)</f>
        <v>0</v>
      </c>
      <c r="S230" s="91"/>
      <c r="T230" s="233">
        <f>S230*H230</f>
        <v>0</v>
      </c>
      <c r="U230" s="233">
        <v>4.0000000000000003E-05</v>
      </c>
      <c r="V230" s="233">
        <f>U230*H230</f>
        <v>0.0038588000000000003</v>
      </c>
      <c r="W230" s="233">
        <v>0</v>
      </c>
      <c r="X230" s="234">
        <f>W230*H230</f>
        <v>0</v>
      </c>
      <c r="Y230" s="38"/>
      <c r="Z230" s="38"/>
      <c r="AA230" s="38"/>
      <c r="AB230" s="38"/>
      <c r="AC230" s="38"/>
      <c r="AD230" s="38"/>
      <c r="AE230" s="38"/>
      <c r="AR230" s="235" t="s">
        <v>167</v>
      </c>
      <c r="AT230" s="235" t="s">
        <v>146</v>
      </c>
      <c r="AU230" s="235" t="s">
        <v>90</v>
      </c>
      <c r="AY230" s="17" t="s">
        <v>143</v>
      </c>
      <c r="BE230" s="236">
        <f>IF(O230="základní",K230,0)</f>
        <v>0</v>
      </c>
      <c r="BF230" s="236">
        <f>IF(O230="snížená",K230,0)</f>
        <v>0</v>
      </c>
      <c r="BG230" s="236">
        <f>IF(O230="zákl. přenesená",K230,0)</f>
        <v>0</v>
      </c>
      <c r="BH230" s="236">
        <f>IF(O230="sníž. přenesená",K230,0)</f>
        <v>0</v>
      </c>
      <c r="BI230" s="236">
        <f>IF(O230="nulová",K230,0)</f>
        <v>0</v>
      </c>
      <c r="BJ230" s="17" t="s">
        <v>88</v>
      </c>
      <c r="BK230" s="236">
        <f>ROUND(P230*H230,2)</f>
        <v>0</v>
      </c>
      <c r="BL230" s="17" t="s">
        <v>167</v>
      </c>
      <c r="BM230" s="235" t="s">
        <v>772</v>
      </c>
    </row>
    <row r="231" s="2" customFormat="1">
      <c r="A231" s="38"/>
      <c r="B231" s="39"/>
      <c r="C231" s="40"/>
      <c r="D231" s="237" t="s">
        <v>152</v>
      </c>
      <c r="E231" s="40"/>
      <c r="F231" s="238" t="s">
        <v>773</v>
      </c>
      <c r="G231" s="40"/>
      <c r="H231" s="40"/>
      <c r="I231" s="239"/>
      <c r="J231" s="239"/>
      <c r="K231" s="40"/>
      <c r="L231" s="40"/>
      <c r="M231" s="44"/>
      <c r="N231" s="240"/>
      <c r="O231" s="241"/>
      <c r="P231" s="91"/>
      <c r="Q231" s="91"/>
      <c r="R231" s="91"/>
      <c r="S231" s="91"/>
      <c r="T231" s="91"/>
      <c r="U231" s="91"/>
      <c r="V231" s="91"/>
      <c r="W231" s="91"/>
      <c r="X231" s="92"/>
      <c r="Y231" s="38"/>
      <c r="Z231" s="38"/>
      <c r="AA231" s="38"/>
      <c r="AB231" s="38"/>
      <c r="AC231" s="38"/>
      <c r="AD231" s="38"/>
      <c r="AE231" s="38"/>
      <c r="AT231" s="17" t="s">
        <v>152</v>
      </c>
      <c r="AU231" s="17" t="s">
        <v>90</v>
      </c>
    </row>
    <row r="232" s="2" customFormat="1">
      <c r="A232" s="38"/>
      <c r="B232" s="39"/>
      <c r="C232" s="40"/>
      <c r="D232" s="242" t="s">
        <v>153</v>
      </c>
      <c r="E232" s="40"/>
      <c r="F232" s="243" t="s">
        <v>774</v>
      </c>
      <c r="G232" s="40"/>
      <c r="H232" s="40"/>
      <c r="I232" s="239"/>
      <c r="J232" s="239"/>
      <c r="K232" s="40"/>
      <c r="L232" s="40"/>
      <c r="M232" s="44"/>
      <c r="N232" s="240"/>
      <c r="O232" s="241"/>
      <c r="P232" s="91"/>
      <c r="Q232" s="91"/>
      <c r="R232" s="91"/>
      <c r="S232" s="91"/>
      <c r="T232" s="91"/>
      <c r="U232" s="91"/>
      <c r="V232" s="91"/>
      <c r="W232" s="91"/>
      <c r="X232" s="92"/>
      <c r="Y232" s="38"/>
      <c r="Z232" s="38"/>
      <c r="AA232" s="38"/>
      <c r="AB232" s="38"/>
      <c r="AC232" s="38"/>
      <c r="AD232" s="38"/>
      <c r="AE232" s="38"/>
      <c r="AT232" s="17" t="s">
        <v>153</v>
      </c>
      <c r="AU232" s="17" t="s">
        <v>90</v>
      </c>
    </row>
    <row r="233" s="13" customFormat="1">
      <c r="A233" s="13"/>
      <c r="B233" s="249"/>
      <c r="C233" s="250"/>
      <c r="D233" s="237" t="s">
        <v>253</v>
      </c>
      <c r="E233" s="251" t="s">
        <v>1</v>
      </c>
      <c r="F233" s="252" t="s">
        <v>768</v>
      </c>
      <c r="G233" s="250"/>
      <c r="H233" s="253">
        <v>51.200000000000003</v>
      </c>
      <c r="I233" s="254"/>
      <c r="J233" s="254"/>
      <c r="K233" s="250"/>
      <c r="L233" s="250"/>
      <c r="M233" s="255"/>
      <c r="N233" s="256"/>
      <c r="O233" s="257"/>
      <c r="P233" s="257"/>
      <c r="Q233" s="257"/>
      <c r="R233" s="257"/>
      <c r="S233" s="257"/>
      <c r="T233" s="257"/>
      <c r="U233" s="257"/>
      <c r="V233" s="257"/>
      <c r="W233" s="257"/>
      <c r="X233" s="258"/>
      <c r="Y233" s="13"/>
      <c r="Z233" s="13"/>
      <c r="AA233" s="13"/>
      <c r="AB233" s="13"/>
      <c r="AC233" s="13"/>
      <c r="AD233" s="13"/>
      <c r="AE233" s="13"/>
      <c r="AT233" s="259" t="s">
        <v>253</v>
      </c>
      <c r="AU233" s="259" t="s">
        <v>90</v>
      </c>
      <c r="AV233" s="13" t="s">
        <v>90</v>
      </c>
      <c r="AW233" s="13" t="s">
        <v>5</v>
      </c>
      <c r="AX233" s="13" t="s">
        <v>80</v>
      </c>
      <c r="AY233" s="259" t="s">
        <v>143</v>
      </c>
    </row>
    <row r="234" s="13" customFormat="1">
      <c r="A234" s="13"/>
      <c r="B234" s="249"/>
      <c r="C234" s="250"/>
      <c r="D234" s="237" t="s">
        <v>253</v>
      </c>
      <c r="E234" s="251" t="s">
        <v>1</v>
      </c>
      <c r="F234" s="252" t="s">
        <v>769</v>
      </c>
      <c r="G234" s="250"/>
      <c r="H234" s="253">
        <v>45.270000000000003</v>
      </c>
      <c r="I234" s="254"/>
      <c r="J234" s="254"/>
      <c r="K234" s="250"/>
      <c r="L234" s="250"/>
      <c r="M234" s="255"/>
      <c r="N234" s="256"/>
      <c r="O234" s="257"/>
      <c r="P234" s="257"/>
      <c r="Q234" s="257"/>
      <c r="R234" s="257"/>
      <c r="S234" s="257"/>
      <c r="T234" s="257"/>
      <c r="U234" s="257"/>
      <c r="V234" s="257"/>
      <c r="W234" s="257"/>
      <c r="X234" s="258"/>
      <c r="Y234" s="13"/>
      <c r="Z234" s="13"/>
      <c r="AA234" s="13"/>
      <c r="AB234" s="13"/>
      <c r="AC234" s="13"/>
      <c r="AD234" s="13"/>
      <c r="AE234" s="13"/>
      <c r="AT234" s="259" t="s">
        <v>253</v>
      </c>
      <c r="AU234" s="259" t="s">
        <v>90</v>
      </c>
      <c r="AV234" s="13" t="s">
        <v>90</v>
      </c>
      <c r="AW234" s="13" t="s">
        <v>5</v>
      </c>
      <c r="AX234" s="13" t="s">
        <v>80</v>
      </c>
      <c r="AY234" s="259" t="s">
        <v>143</v>
      </c>
    </row>
    <row r="235" s="14" customFormat="1">
      <c r="A235" s="14"/>
      <c r="B235" s="260"/>
      <c r="C235" s="261"/>
      <c r="D235" s="237" t="s">
        <v>253</v>
      </c>
      <c r="E235" s="262" t="s">
        <v>1</v>
      </c>
      <c r="F235" s="263" t="s">
        <v>262</v>
      </c>
      <c r="G235" s="261"/>
      <c r="H235" s="264">
        <v>96.469999999999999</v>
      </c>
      <c r="I235" s="265"/>
      <c r="J235" s="265"/>
      <c r="K235" s="261"/>
      <c r="L235" s="261"/>
      <c r="M235" s="266"/>
      <c r="N235" s="267"/>
      <c r="O235" s="268"/>
      <c r="P235" s="268"/>
      <c r="Q235" s="268"/>
      <c r="R235" s="268"/>
      <c r="S235" s="268"/>
      <c r="T235" s="268"/>
      <c r="U235" s="268"/>
      <c r="V235" s="268"/>
      <c r="W235" s="268"/>
      <c r="X235" s="269"/>
      <c r="Y235" s="14"/>
      <c r="Z235" s="14"/>
      <c r="AA235" s="14"/>
      <c r="AB235" s="14"/>
      <c r="AC235" s="14"/>
      <c r="AD235" s="14"/>
      <c r="AE235" s="14"/>
      <c r="AT235" s="270" t="s">
        <v>253</v>
      </c>
      <c r="AU235" s="270" t="s">
        <v>90</v>
      </c>
      <c r="AV235" s="14" t="s">
        <v>167</v>
      </c>
      <c r="AW235" s="14" t="s">
        <v>5</v>
      </c>
      <c r="AX235" s="14" t="s">
        <v>88</v>
      </c>
      <c r="AY235" s="270" t="s">
        <v>143</v>
      </c>
    </row>
    <row r="236" s="2" customFormat="1" ht="24.15" customHeight="1">
      <c r="A236" s="38"/>
      <c r="B236" s="39"/>
      <c r="C236" s="222" t="s">
        <v>428</v>
      </c>
      <c r="D236" s="222" t="s">
        <v>146</v>
      </c>
      <c r="E236" s="223" t="s">
        <v>775</v>
      </c>
      <c r="F236" s="224" t="s">
        <v>776</v>
      </c>
      <c r="G236" s="225" t="s">
        <v>473</v>
      </c>
      <c r="H236" s="226">
        <v>10.807</v>
      </c>
      <c r="I236" s="227"/>
      <c r="J236" s="227"/>
      <c r="K236" s="228">
        <f>ROUND(P236*H236,2)</f>
        <v>0</v>
      </c>
      <c r="L236" s="229"/>
      <c r="M236" s="44"/>
      <c r="N236" s="230" t="s">
        <v>1</v>
      </c>
      <c r="O236" s="231" t="s">
        <v>43</v>
      </c>
      <c r="P236" s="232">
        <f>I236+J236</f>
        <v>0</v>
      </c>
      <c r="Q236" s="232">
        <f>ROUND(I236*H236,2)</f>
        <v>0</v>
      </c>
      <c r="R236" s="232">
        <f>ROUND(J236*H236,2)</f>
        <v>0</v>
      </c>
      <c r="S236" s="91"/>
      <c r="T236" s="233">
        <f>S236*H236</f>
        <v>0</v>
      </c>
      <c r="U236" s="233">
        <v>1.0383</v>
      </c>
      <c r="V236" s="233">
        <f>U236*H236</f>
        <v>11.220908100000001</v>
      </c>
      <c r="W236" s="233">
        <v>0</v>
      </c>
      <c r="X236" s="234">
        <f>W236*H236</f>
        <v>0</v>
      </c>
      <c r="Y236" s="38"/>
      <c r="Z236" s="38"/>
      <c r="AA236" s="38"/>
      <c r="AB236" s="38"/>
      <c r="AC236" s="38"/>
      <c r="AD236" s="38"/>
      <c r="AE236" s="38"/>
      <c r="AR236" s="235" t="s">
        <v>167</v>
      </c>
      <c r="AT236" s="235" t="s">
        <v>146</v>
      </c>
      <c r="AU236" s="235" t="s">
        <v>90</v>
      </c>
      <c r="AY236" s="17" t="s">
        <v>143</v>
      </c>
      <c r="BE236" s="236">
        <f>IF(O236="základní",K236,0)</f>
        <v>0</v>
      </c>
      <c r="BF236" s="236">
        <f>IF(O236="snížená",K236,0)</f>
        <v>0</v>
      </c>
      <c r="BG236" s="236">
        <f>IF(O236="zákl. přenesená",K236,0)</f>
        <v>0</v>
      </c>
      <c r="BH236" s="236">
        <f>IF(O236="sníž. přenesená",K236,0)</f>
        <v>0</v>
      </c>
      <c r="BI236" s="236">
        <f>IF(O236="nulová",K236,0)</f>
        <v>0</v>
      </c>
      <c r="BJ236" s="17" t="s">
        <v>88</v>
      </c>
      <c r="BK236" s="236">
        <f>ROUND(P236*H236,2)</f>
        <v>0</v>
      </c>
      <c r="BL236" s="17" t="s">
        <v>167</v>
      </c>
      <c r="BM236" s="235" t="s">
        <v>777</v>
      </c>
    </row>
    <row r="237" s="2" customFormat="1">
      <c r="A237" s="38"/>
      <c r="B237" s="39"/>
      <c r="C237" s="40"/>
      <c r="D237" s="237" t="s">
        <v>152</v>
      </c>
      <c r="E237" s="40"/>
      <c r="F237" s="238" t="s">
        <v>778</v>
      </c>
      <c r="G237" s="40"/>
      <c r="H237" s="40"/>
      <c r="I237" s="239"/>
      <c r="J237" s="239"/>
      <c r="K237" s="40"/>
      <c r="L237" s="40"/>
      <c r="M237" s="44"/>
      <c r="N237" s="240"/>
      <c r="O237" s="241"/>
      <c r="P237" s="91"/>
      <c r="Q237" s="91"/>
      <c r="R237" s="91"/>
      <c r="S237" s="91"/>
      <c r="T237" s="91"/>
      <c r="U237" s="91"/>
      <c r="V237" s="91"/>
      <c r="W237" s="91"/>
      <c r="X237" s="92"/>
      <c r="Y237" s="38"/>
      <c r="Z237" s="38"/>
      <c r="AA237" s="38"/>
      <c r="AB237" s="38"/>
      <c r="AC237" s="38"/>
      <c r="AD237" s="38"/>
      <c r="AE237" s="38"/>
      <c r="AT237" s="17" t="s">
        <v>152</v>
      </c>
      <c r="AU237" s="17" t="s">
        <v>90</v>
      </c>
    </row>
    <row r="238" s="2" customFormat="1">
      <c r="A238" s="38"/>
      <c r="B238" s="39"/>
      <c r="C238" s="40"/>
      <c r="D238" s="242" t="s">
        <v>153</v>
      </c>
      <c r="E238" s="40"/>
      <c r="F238" s="243" t="s">
        <v>779</v>
      </c>
      <c r="G238" s="40"/>
      <c r="H238" s="40"/>
      <c r="I238" s="239"/>
      <c r="J238" s="239"/>
      <c r="K238" s="40"/>
      <c r="L238" s="40"/>
      <c r="M238" s="44"/>
      <c r="N238" s="240"/>
      <c r="O238" s="241"/>
      <c r="P238" s="91"/>
      <c r="Q238" s="91"/>
      <c r="R238" s="91"/>
      <c r="S238" s="91"/>
      <c r="T238" s="91"/>
      <c r="U238" s="91"/>
      <c r="V238" s="91"/>
      <c r="W238" s="91"/>
      <c r="X238" s="92"/>
      <c r="Y238" s="38"/>
      <c r="Z238" s="38"/>
      <c r="AA238" s="38"/>
      <c r="AB238" s="38"/>
      <c r="AC238" s="38"/>
      <c r="AD238" s="38"/>
      <c r="AE238" s="38"/>
      <c r="AT238" s="17" t="s">
        <v>153</v>
      </c>
      <c r="AU238" s="17" t="s">
        <v>90</v>
      </c>
    </row>
    <row r="239" s="13" customFormat="1">
      <c r="A239" s="13"/>
      <c r="B239" s="249"/>
      <c r="C239" s="250"/>
      <c r="D239" s="237" t="s">
        <v>253</v>
      </c>
      <c r="E239" s="251" t="s">
        <v>1</v>
      </c>
      <c r="F239" s="252" t="s">
        <v>780</v>
      </c>
      <c r="G239" s="250"/>
      <c r="H239" s="253">
        <v>10.807</v>
      </c>
      <c r="I239" s="254"/>
      <c r="J239" s="254"/>
      <c r="K239" s="250"/>
      <c r="L239" s="250"/>
      <c r="M239" s="255"/>
      <c r="N239" s="256"/>
      <c r="O239" s="257"/>
      <c r="P239" s="257"/>
      <c r="Q239" s="257"/>
      <c r="R239" s="257"/>
      <c r="S239" s="257"/>
      <c r="T239" s="257"/>
      <c r="U239" s="257"/>
      <c r="V239" s="257"/>
      <c r="W239" s="257"/>
      <c r="X239" s="258"/>
      <c r="Y239" s="13"/>
      <c r="Z239" s="13"/>
      <c r="AA239" s="13"/>
      <c r="AB239" s="13"/>
      <c r="AC239" s="13"/>
      <c r="AD239" s="13"/>
      <c r="AE239" s="13"/>
      <c r="AT239" s="259" t="s">
        <v>253</v>
      </c>
      <c r="AU239" s="259" t="s">
        <v>90</v>
      </c>
      <c r="AV239" s="13" t="s">
        <v>90</v>
      </c>
      <c r="AW239" s="13" t="s">
        <v>5</v>
      </c>
      <c r="AX239" s="13" t="s">
        <v>88</v>
      </c>
      <c r="AY239" s="259" t="s">
        <v>143</v>
      </c>
    </row>
    <row r="240" s="2" customFormat="1" ht="24.15" customHeight="1">
      <c r="A240" s="38"/>
      <c r="B240" s="39"/>
      <c r="C240" s="222" t="s">
        <v>781</v>
      </c>
      <c r="D240" s="222" t="s">
        <v>146</v>
      </c>
      <c r="E240" s="223" t="s">
        <v>782</v>
      </c>
      <c r="F240" s="224" t="s">
        <v>783</v>
      </c>
      <c r="G240" s="225" t="s">
        <v>311</v>
      </c>
      <c r="H240" s="226">
        <v>28</v>
      </c>
      <c r="I240" s="227"/>
      <c r="J240" s="227"/>
      <c r="K240" s="228">
        <f>ROUND(P240*H240,2)</f>
        <v>0</v>
      </c>
      <c r="L240" s="229"/>
      <c r="M240" s="44"/>
      <c r="N240" s="230" t="s">
        <v>1</v>
      </c>
      <c r="O240" s="231" t="s">
        <v>43</v>
      </c>
      <c r="P240" s="232">
        <f>I240+J240</f>
        <v>0</v>
      </c>
      <c r="Q240" s="232">
        <f>ROUND(I240*H240,2)</f>
        <v>0</v>
      </c>
      <c r="R240" s="232">
        <f>ROUND(J240*H240,2)</f>
        <v>0</v>
      </c>
      <c r="S240" s="91"/>
      <c r="T240" s="233">
        <f>S240*H240</f>
        <v>0</v>
      </c>
      <c r="U240" s="233">
        <v>0.03739</v>
      </c>
      <c r="V240" s="233">
        <f>U240*H240</f>
        <v>1.0469200000000001</v>
      </c>
      <c r="W240" s="233">
        <v>0</v>
      </c>
      <c r="X240" s="234">
        <f>W240*H240</f>
        <v>0</v>
      </c>
      <c r="Y240" s="38"/>
      <c r="Z240" s="38"/>
      <c r="AA240" s="38"/>
      <c r="AB240" s="38"/>
      <c r="AC240" s="38"/>
      <c r="AD240" s="38"/>
      <c r="AE240" s="38"/>
      <c r="AR240" s="235" t="s">
        <v>167</v>
      </c>
      <c r="AT240" s="235" t="s">
        <v>146</v>
      </c>
      <c r="AU240" s="235" t="s">
        <v>90</v>
      </c>
      <c r="AY240" s="17" t="s">
        <v>143</v>
      </c>
      <c r="BE240" s="236">
        <f>IF(O240="základní",K240,0)</f>
        <v>0</v>
      </c>
      <c r="BF240" s="236">
        <f>IF(O240="snížená",K240,0)</f>
        <v>0</v>
      </c>
      <c r="BG240" s="236">
        <f>IF(O240="zákl. přenesená",K240,0)</f>
        <v>0</v>
      </c>
      <c r="BH240" s="236">
        <f>IF(O240="sníž. přenesená",K240,0)</f>
        <v>0</v>
      </c>
      <c r="BI240" s="236">
        <f>IF(O240="nulová",K240,0)</f>
        <v>0</v>
      </c>
      <c r="BJ240" s="17" t="s">
        <v>88</v>
      </c>
      <c r="BK240" s="236">
        <f>ROUND(P240*H240,2)</f>
        <v>0</v>
      </c>
      <c r="BL240" s="17" t="s">
        <v>167</v>
      </c>
      <c r="BM240" s="235" t="s">
        <v>784</v>
      </c>
    </row>
    <row r="241" s="2" customFormat="1">
      <c r="A241" s="38"/>
      <c r="B241" s="39"/>
      <c r="C241" s="40"/>
      <c r="D241" s="237" t="s">
        <v>152</v>
      </c>
      <c r="E241" s="40"/>
      <c r="F241" s="238" t="s">
        <v>785</v>
      </c>
      <c r="G241" s="40"/>
      <c r="H241" s="40"/>
      <c r="I241" s="239"/>
      <c r="J241" s="239"/>
      <c r="K241" s="40"/>
      <c r="L241" s="40"/>
      <c r="M241" s="44"/>
      <c r="N241" s="240"/>
      <c r="O241" s="241"/>
      <c r="P241" s="91"/>
      <c r="Q241" s="91"/>
      <c r="R241" s="91"/>
      <c r="S241" s="91"/>
      <c r="T241" s="91"/>
      <c r="U241" s="91"/>
      <c r="V241" s="91"/>
      <c r="W241" s="91"/>
      <c r="X241" s="92"/>
      <c r="Y241" s="38"/>
      <c r="Z241" s="38"/>
      <c r="AA241" s="38"/>
      <c r="AB241" s="38"/>
      <c r="AC241" s="38"/>
      <c r="AD241" s="38"/>
      <c r="AE241" s="38"/>
      <c r="AT241" s="17" t="s">
        <v>152</v>
      </c>
      <c r="AU241" s="17" t="s">
        <v>90</v>
      </c>
    </row>
    <row r="242" s="2" customFormat="1">
      <c r="A242" s="38"/>
      <c r="B242" s="39"/>
      <c r="C242" s="40"/>
      <c r="D242" s="242" t="s">
        <v>153</v>
      </c>
      <c r="E242" s="40"/>
      <c r="F242" s="243" t="s">
        <v>786</v>
      </c>
      <c r="G242" s="40"/>
      <c r="H242" s="40"/>
      <c r="I242" s="239"/>
      <c r="J242" s="239"/>
      <c r="K242" s="40"/>
      <c r="L242" s="40"/>
      <c r="M242" s="44"/>
      <c r="N242" s="240"/>
      <c r="O242" s="241"/>
      <c r="P242" s="91"/>
      <c r="Q242" s="91"/>
      <c r="R242" s="91"/>
      <c r="S242" s="91"/>
      <c r="T242" s="91"/>
      <c r="U242" s="91"/>
      <c r="V242" s="91"/>
      <c r="W242" s="91"/>
      <c r="X242" s="92"/>
      <c r="Y242" s="38"/>
      <c r="Z242" s="38"/>
      <c r="AA242" s="38"/>
      <c r="AB242" s="38"/>
      <c r="AC242" s="38"/>
      <c r="AD242" s="38"/>
      <c r="AE242" s="38"/>
      <c r="AT242" s="17" t="s">
        <v>153</v>
      </c>
      <c r="AU242" s="17" t="s">
        <v>90</v>
      </c>
    </row>
    <row r="243" s="13" customFormat="1">
      <c r="A243" s="13"/>
      <c r="B243" s="249"/>
      <c r="C243" s="250"/>
      <c r="D243" s="237" t="s">
        <v>253</v>
      </c>
      <c r="E243" s="251" t="s">
        <v>1</v>
      </c>
      <c r="F243" s="252" t="s">
        <v>787</v>
      </c>
      <c r="G243" s="250"/>
      <c r="H243" s="253">
        <v>28</v>
      </c>
      <c r="I243" s="254"/>
      <c r="J243" s="254"/>
      <c r="K243" s="250"/>
      <c r="L243" s="250"/>
      <c r="M243" s="255"/>
      <c r="N243" s="256"/>
      <c r="O243" s="257"/>
      <c r="P243" s="257"/>
      <c r="Q243" s="257"/>
      <c r="R243" s="257"/>
      <c r="S243" s="257"/>
      <c r="T243" s="257"/>
      <c r="U243" s="257"/>
      <c r="V243" s="257"/>
      <c r="W243" s="257"/>
      <c r="X243" s="258"/>
      <c r="Y243" s="13"/>
      <c r="Z243" s="13"/>
      <c r="AA243" s="13"/>
      <c r="AB243" s="13"/>
      <c r="AC243" s="13"/>
      <c r="AD243" s="13"/>
      <c r="AE243" s="13"/>
      <c r="AT243" s="259" t="s">
        <v>253</v>
      </c>
      <c r="AU243" s="259" t="s">
        <v>90</v>
      </c>
      <c r="AV243" s="13" t="s">
        <v>90</v>
      </c>
      <c r="AW243" s="13" t="s">
        <v>5</v>
      </c>
      <c r="AX243" s="13" t="s">
        <v>88</v>
      </c>
      <c r="AY243" s="259" t="s">
        <v>143</v>
      </c>
    </row>
    <row r="244" s="2" customFormat="1" ht="24.15" customHeight="1">
      <c r="A244" s="38"/>
      <c r="B244" s="39"/>
      <c r="C244" s="285" t="s">
        <v>788</v>
      </c>
      <c r="D244" s="285" t="s">
        <v>663</v>
      </c>
      <c r="E244" s="286" t="s">
        <v>789</v>
      </c>
      <c r="F244" s="287" t="s">
        <v>790</v>
      </c>
      <c r="G244" s="288" t="s">
        <v>311</v>
      </c>
      <c r="H244" s="289">
        <v>30.800000000000001</v>
      </c>
      <c r="I244" s="290"/>
      <c r="J244" s="291"/>
      <c r="K244" s="292">
        <f>ROUND(P244*H244,2)</f>
        <v>0</v>
      </c>
      <c r="L244" s="291"/>
      <c r="M244" s="293"/>
      <c r="N244" s="294" t="s">
        <v>1</v>
      </c>
      <c r="O244" s="231" t="s">
        <v>43</v>
      </c>
      <c r="P244" s="232">
        <f>I244+J244</f>
        <v>0</v>
      </c>
      <c r="Q244" s="232">
        <f>ROUND(I244*H244,2)</f>
        <v>0</v>
      </c>
      <c r="R244" s="232">
        <f>ROUND(J244*H244,2)</f>
        <v>0</v>
      </c>
      <c r="S244" s="91"/>
      <c r="T244" s="233">
        <f>S244*H244</f>
        <v>0</v>
      </c>
      <c r="U244" s="233">
        <v>0.043400000000000001</v>
      </c>
      <c r="V244" s="233">
        <f>U244*H244</f>
        <v>1.3367200000000001</v>
      </c>
      <c r="W244" s="233">
        <v>0</v>
      </c>
      <c r="X244" s="234">
        <f>W244*H244</f>
        <v>0</v>
      </c>
      <c r="Y244" s="38"/>
      <c r="Z244" s="38"/>
      <c r="AA244" s="38"/>
      <c r="AB244" s="38"/>
      <c r="AC244" s="38"/>
      <c r="AD244" s="38"/>
      <c r="AE244" s="38"/>
      <c r="AR244" s="235" t="s">
        <v>188</v>
      </c>
      <c r="AT244" s="235" t="s">
        <v>663</v>
      </c>
      <c r="AU244" s="235" t="s">
        <v>90</v>
      </c>
      <c r="AY244" s="17" t="s">
        <v>143</v>
      </c>
      <c r="BE244" s="236">
        <f>IF(O244="základní",K244,0)</f>
        <v>0</v>
      </c>
      <c r="BF244" s="236">
        <f>IF(O244="snížená",K244,0)</f>
        <v>0</v>
      </c>
      <c r="BG244" s="236">
        <f>IF(O244="zákl. přenesená",K244,0)</f>
        <v>0</v>
      </c>
      <c r="BH244" s="236">
        <f>IF(O244="sníž. přenesená",K244,0)</f>
        <v>0</v>
      </c>
      <c r="BI244" s="236">
        <f>IF(O244="nulová",K244,0)</f>
        <v>0</v>
      </c>
      <c r="BJ244" s="17" t="s">
        <v>88</v>
      </c>
      <c r="BK244" s="236">
        <f>ROUND(P244*H244,2)</f>
        <v>0</v>
      </c>
      <c r="BL244" s="17" t="s">
        <v>167</v>
      </c>
      <c r="BM244" s="235" t="s">
        <v>791</v>
      </c>
    </row>
    <row r="245" s="2" customFormat="1">
      <c r="A245" s="38"/>
      <c r="B245" s="39"/>
      <c r="C245" s="40"/>
      <c r="D245" s="237" t="s">
        <v>152</v>
      </c>
      <c r="E245" s="40"/>
      <c r="F245" s="238" t="s">
        <v>790</v>
      </c>
      <c r="G245" s="40"/>
      <c r="H245" s="40"/>
      <c r="I245" s="239"/>
      <c r="J245" s="239"/>
      <c r="K245" s="40"/>
      <c r="L245" s="40"/>
      <c r="M245" s="44"/>
      <c r="N245" s="240"/>
      <c r="O245" s="241"/>
      <c r="P245" s="91"/>
      <c r="Q245" s="91"/>
      <c r="R245" s="91"/>
      <c r="S245" s="91"/>
      <c r="T245" s="91"/>
      <c r="U245" s="91"/>
      <c r="V245" s="91"/>
      <c r="W245" s="91"/>
      <c r="X245" s="92"/>
      <c r="Y245" s="38"/>
      <c r="Z245" s="38"/>
      <c r="AA245" s="38"/>
      <c r="AB245" s="38"/>
      <c r="AC245" s="38"/>
      <c r="AD245" s="38"/>
      <c r="AE245" s="38"/>
      <c r="AT245" s="17" t="s">
        <v>152</v>
      </c>
      <c r="AU245" s="17" t="s">
        <v>90</v>
      </c>
    </row>
    <row r="246" s="13" customFormat="1">
      <c r="A246" s="13"/>
      <c r="B246" s="249"/>
      <c r="C246" s="250"/>
      <c r="D246" s="237" t="s">
        <v>253</v>
      </c>
      <c r="E246" s="250"/>
      <c r="F246" s="252" t="s">
        <v>792</v>
      </c>
      <c r="G246" s="250"/>
      <c r="H246" s="253">
        <v>30.800000000000001</v>
      </c>
      <c r="I246" s="254"/>
      <c r="J246" s="254"/>
      <c r="K246" s="250"/>
      <c r="L246" s="250"/>
      <c r="M246" s="255"/>
      <c r="N246" s="256"/>
      <c r="O246" s="257"/>
      <c r="P246" s="257"/>
      <c r="Q246" s="257"/>
      <c r="R246" s="257"/>
      <c r="S246" s="257"/>
      <c r="T246" s="257"/>
      <c r="U246" s="257"/>
      <c r="V246" s="257"/>
      <c r="W246" s="257"/>
      <c r="X246" s="258"/>
      <c r="Y246" s="13"/>
      <c r="Z246" s="13"/>
      <c r="AA246" s="13"/>
      <c r="AB246" s="13"/>
      <c r="AC246" s="13"/>
      <c r="AD246" s="13"/>
      <c r="AE246" s="13"/>
      <c r="AT246" s="259" t="s">
        <v>253</v>
      </c>
      <c r="AU246" s="259" t="s">
        <v>90</v>
      </c>
      <c r="AV246" s="13" t="s">
        <v>90</v>
      </c>
      <c r="AW246" s="13" t="s">
        <v>4</v>
      </c>
      <c r="AX246" s="13" t="s">
        <v>88</v>
      </c>
      <c r="AY246" s="259" t="s">
        <v>143</v>
      </c>
    </row>
    <row r="247" s="2" customFormat="1" ht="24.15" customHeight="1">
      <c r="A247" s="38"/>
      <c r="B247" s="39"/>
      <c r="C247" s="222" t="s">
        <v>793</v>
      </c>
      <c r="D247" s="222" t="s">
        <v>146</v>
      </c>
      <c r="E247" s="223" t="s">
        <v>794</v>
      </c>
      <c r="F247" s="224" t="s">
        <v>795</v>
      </c>
      <c r="G247" s="225" t="s">
        <v>311</v>
      </c>
      <c r="H247" s="226">
        <v>98</v>
      </c>
      <c r="I247" s="227"/>
      <c r="J247" s="227"/>
      <c r="K247" s="228">
        <f>ROUND(P247*H247,2)</f>
        <v>0</v>
      </c>
      <c r="L247" s="229"/>
      <c r="M247" s="44"/>
      <c r="N247" s="230" t="s">
        <v>1</v>
      </c>
      <c r="O247" s="231" t="s">
        <v>43</v>
      </c>
      <c r="P247" s="232">
        <f>I247+J247</f>
        <v>0</v>
      </c>
      <c r="Q247" s="232">
        <f>ROUND(I247*H247,2)</f>
        <v>0</v>
      </c>
      <c r="R247" s="232">
        <f>ROUND(J247*H247,2)</f>
        <v>0</v>
      </c>
      <c r="S247" s="91"/>
      <c r="T247" s="233">
        <f>S247*H247</f>
        <v>0</v>
      </c>
      <c r="U247" s="233">
        <v>0.03739</v>
      </c>
      <c r="V247" s="233">
        <f>U247*H247</f>
        <v>3.6642199999999998</v>
      </c>
      <c r="W247" s="233">
        <v>0</v>
      </c>
      <c r="X247" s="234">
        <f>W247*H247</f>
        <v>0</v>
      </c>
      <c r="Y247" s="38"/>
      <c r="Z247" s="38"/>
      <c r="AA247" s="38"/>
      <c r="AB247" s="38"/>
      <c r="AC247" s="38"/>
      <c r="AD247" s="38"/>
      <c r="AE247" s="38"/>
      <c r="AR247" s="235" t="s">
        <v>167</v>
      </c>
      <c r="AT247" s="235" t="s">
        <v>146</v>
      </c>
      <c r="AU247" s="235" t="s">
        <v>90</v>
      </c>
      <c r="AY247" s="17" t="s">
        <v>143</v>
      </c>
      <c r="BE247" s="236">
        <f>IF(O247="základní",K247,0)</f>
        <v>0</v>
      </c>
      <c r="BF247" s="236">
        <f>IF(O247="snížená",K247,0)</f>
        <v>0</v>
      </c>
      <c r="BG247" s="236">
        <f>IF(O247="zákl. přenesená",K247,0)</f>
        <v>0</v>
      </c>
      <c r="BH247" s="236">
        <f>IF(O247="sníž. přenesená",K247,0)</f>
        <v>0</v>
      </c>
      <c r="BI247" s="236">
        <f>IF(O247="nulová",K247,0)</f>
        <v>0</v>
      </c>
      <c r="BJ247" s="17" t="s">
        <v>88</v>
      </c>
      <c r="BK247" s="236">
        <f>ROUND(P247*H247,2)</f>
        <v>0</v>
      </c>
      <c r="BL247" s="17" t="s">
        <v>167</v>
      </c>
      <c r="BM247" s="235" t="s">
        <v>796</v>
      </c>
    </row>
    <row r="248" s="2" customFormat="1">
      <c r="A248" s="38"/>
      <c r="B248" s="39"/>
      <c r="C248" s="40"/>
      <c r="D248" s="237" t="s">
        <v>152</v>
      </c>
      <c r="E248" s="40"/>
      <c r="F248" s="238" t="s">
        <v>797</v>
      </c>
      <c r="G248" s="40"/>
      <c r="H248" s="40"/>
      <c r="I248" s="239"/>
      <c r="J248" s="239"/>
      <c r="K248" s="40"/>
      <c r="L248" s="40"/>
      <c r="M248" s="44"/>
      <c r="N248" s="240"/>
      <c r="O248" s="241"/>
      <c r="P248" s="91"/>
      <c r="Q248" s="91"/>
      <c r="R248" s="91"/>
      <c r="S248" s="91"/>
      <c r="T248" s="91"/>
      <c r="U248" s="91"/>
      <c r="V248" s="91"/>
      <c r="W248" s="91"/>
      <c r="X248" s="92"/>
      <c r="Y248" s="38"/>
      <c r="Z248" s="38"/>
      <c r="AA248" s="38"/>
      <c r="AB248" s="38"/>
      <c r="AC248" s="38"/>
      <c r="AD248" s="38"/>
      <c r="AE248" s="38"/>
      <c r="AT248" s="17" t="s">
        <v>152</v>
      </c>
      <c r="AU248" s="17" t="s">
        <v>90</v>
      </c>
    </row>
    <row r="249" s="2" customFormat="1">
      <c r="A249" s="38"/>
      <c r="B249" s="39"/>
      <c r="C249" s="40"/>
      <c r="D249" s="242" t="s">
        <v>153</v>
      </c>
      <c r="E249" s="40"/>
      <c r="F249" s="243" t="s">
        <v>798</v>
      </c>
      <c r="G249" s="40"/>
      <c r="H249" s="40"/>
      <c r="I249" s="239"/>
      <c r="J249" s="239"/>
      <c r="K249" s="40"/>
      <c r="L249" s="40"/>
      <c r="M249" s="44"/>
      <c r="N249" s="240"/>
      <c r="O249" s="241"/>
      <c r="P249" s="91"/>
      <c r="Q249" s="91"/>
      <c r="R249" s="91"/>
      <c r="S249" s="91"/>
      <c r="T249" s="91"/>
      <c r="U249" s="91"/>
      <c r="V249" s="91"/>
      <c r="W249" s="91"/>
      <c r="X249" s="92"/>
      <c r="Y249" s="38"/>
      <c r="Z249" s="38"/>
      <c r="AA249" s="38"/>
      <c r="AB249" s="38"/>
      <c r="AC249" s="38"/>
      <c r="AD249" s="38"/>
      <c r="AE249" s="38"/>
      <c r="AT249" s="17" t="s">
        <v>153</v>
      </c>
      <c r="AU249" s="17" t="s">
        <v>90</v>
      </c>
    </row>
    <row r="250" s="13" customFormat="1">
      <c r="A250" s="13"/>
      <c r="B250" s="249"/>
      <c r="C250" s="250"/>
      <c r="D250" s="237" t="s">
        <v>253</v>
      </c>
      <c r="E250" s="251" t="s">
        <v>1</v>
      </c>
      <c r="F250" s="252" t="s">
        <v>799</v>
      </c>
      <c r="G250" s="250"/>
      <c r="H250" s="253">
        <v>98</v>
      </c>
      <c r="I250" s="254"/>
      <c r="J250" s="254"/>
      <c r="K250" s="250"/>
      <c r="L250" s="250"/>
      <c r="M250" s="255"/>
      <c r="N250" s="256"/>
      <c r="O250" s="257"/>
      <c r="P250" s="257"/>
      <c r="Q250" s="257"/>
      <c r="R250" s="257"/>
      <c r="S250" s="257"/>
      <c r="T250" s="257"/>
      <c r="U250" s="257"/>
      <c r="V250" s="257"/>
      <c r="W250" s="257"/>
      <c r="X250" s="258"/>
      <c r="Y250" s="13"/>
      <c r="Z250" s="13"/>
      <c r="AA250" s="13"/>
      <c r="AB250" s="13"/>
      <c r="AC250" s="13"/>
      <c r="AD250" s="13"/>
      <c r="AE250" s="13"/>
      <c r="AT250" s="259" t="s">
        <v>253</v>
      </c>
      <c r="AU250" s="259" t="s">
        <v>90</v>
      </c>
      <c r="AV250" s="13" t="s">
        <v>90</v>
      </c>
      <c r="AW250" s="13" t="s">
        <v>5</v>
      </c>
      <c r="AX250" s="13" t="s">
        <v>88</v>
      </c>
      <c r="AY250" s="259" t="s">
        <v>143</v>
      </c>
    </row>
    <row r="251" s="2" customFormat="1" ht="24.15" customHeight="1">
      <c r="A251" s="38"/>
      <c r="B251" s="39"/>
      <c r="C251" s="285" t="s">
        <v>800</v>
      </c>
      <c r="D251" s="285" t="s">
        <v>663</v>
      </c>
      <c r="E251" s="286" t="s">
        <v>789</v>
      </c>
      <c r="F251" s="287" t="s">
        <v>790</v>
      </c>
      <c r="G251" s="288" t="s">
        <v>311</v>
      </c>
      <c r="H251" s="289">
        <v>107.8</v>
      </c>
      <c r="I251" s="290"/>
      <c r="J251" s="291"/>
      <c r="K251" s="292">
        <f>ROUND(P251*H251,2)</f>
        <v>0</v>
      </c>
      <c r="L251" s="291"/>
      <c r="M251" s="293"/>
      <c r="N251" s="294" t="s">
        <v>1</v>
      </c>
      <c r="O251" s="231" t="s">
        <v>43</v>
      </c>
      <c r="P251" s="232">
        <f>I251+J251</f>
        <v>0</v>
      </c>
      <c r="Q251" s="232">
        <f>ROUND(I251*H251,2)</f>
        <v>0</v>
      </c>
      <c r="R251" s="232">
        <f>ROUND(J251*H251,2)</f>
        <v>0</v>
      </c>
      <c r="S251" s="91"/>
      <c r="T251" s="233">
        <f>S251*H251</f>
        <v>0</v>
      </c>
      <c r="U251" s="233">
        <v>0.043400000000000001</v>
      </c>
      <c r="V251" s="233">
        <f>U251*H251</f>
        <v>4.6785199999999998</v>
      </c>
      <c r="W251" s="233">
        <v>0</v>
      </c>
      <c r="X251" s="234">
        <f>W251*H251</f>
        <v>0</v>
      </c>
      <c r="Y251" s="38"/>
      <c r="Z251" s="38"/>
      <c r="AA251" s="38"/>
      <c r="AB251" s="38"/>
      <c r="AC251" s="38"/>
      <c r="AD251" s="38"/>
      <c r="AE251" s="38"/>
      <c r="AR251" s="235" t="s">
        <v>188</v>
      </c>
      <c r="AT251" s="235" t="s">
        <v>663</v>
      </c>
      <c r="AU251" s="235" t="s">
        <v>90</v>
      </c>
      <c r="AY251" s="17" t="s">
        <v>143</v>
      </c>
      <c r="BE251" s="236">
        <f>IF(O251="základní",K251,0)</f>
        <v>0</v>
      </c>
      <c r="BF251" s="236">
        <f>IF(O251="snížená",K251,0)</f>
        <v>0</v>
      </c>
      <c r="BG251" s="236">
        <f>IF(O251="zákl. přenesená",K251,0)</f>
        <v>0</v>
      </c>
      <c r="BH251" s="236">
        <f>IF(O251="sníž. přenesená",K251,0)</f>
        <v>0</v>
      </c>
      <c r="BI251" s="236">
        <f>IF(O251="nulová",K251,0)</f>
        <v>0</v>
      </c>
      <c r="BJ251" s="17" t="s">
        <v>88</v>
      </c>
      <c r="BK251" s="236">
        <f>ROUND(P251*H251,2)</f>
        <v>0</v>
      </c>
      <c r="BL251" s="17" t="s">
        <v>167</v>
      </c>
      <c r="BM251" s="235" t="s">
        <v>801</v>
      </c>
    </row>
    <row r="252" s="2" customFormat="1">
      <c r="A252" s="38"/>
      <c r="B252" s="39"/>
      <c r="C252" s="40"/>
      <c r="D252" s="237" t="s">
        <v>152</v>
      </c>
      <c r="E252" s="40"/>
      <c r="F252" s="238" t="s">
        <v>790</v>
      </c>
      <c r="G252" s="40"/>
      <c r="H252" s="40"/>
      <c r="I252" s="239"/>
      <c r="J252" s="239"/>
      <c r="K252" s="40"/>
      <c r="L252" s="40"/>
      <c r="M252" s="44"/>
      <c r="N252" s="240"/>
      <c r="O252" s="241"/>
      <c r="P252" s="91"/>
      <c r="Q252" s="91"/>
      <c r="R252" s="91"/>
      <c r="S252" s="91"/>
      <c r="T252" s="91"/>
      <c r="U252" s="91"/>
      <c r="V252" s="91"/>
      <c r="W252" s="91"/>
      <c r="X252" s="92"/>
      <c r="Y252" s="38"/>
      <c r="Z252" s="38"/>
      <c r="AA252" s="38"/>
      <c r="AB252" s="38"/>
      <c r="AC252" s="38"/>
      <c r="AD252" s="38"/>
      <c r="AE252" s="38"/>
      <c r="AT252" s="17" t="s">
        <v>152</v>
      </c>
      <c r="AU252" s="17" t="s">
        <v>90</v>
      </c>
    </row>
    <row r="253" s="13" customFormat="1">
      <c r="A253" s="13"/>
      <c r="B253" s="249"/>
      <c r="C253" s="250"/>
      <c r="D253" s="237" t="s">
        <v>253</v>
      </c>
      <c r="E253" s="250"/>
      <c r="F253" s="252" t="s">
        <v>802</v>
      </c>
      <c r="G253" s="250"/>
      <c r="H253" s="253">
        <v>107.8</v>
      </c>
      <c r="I253" s="254"/>
      <c r="J253" s="254"/>
      <c r="K253" s="250"/>
      <c r="L253" s="250"/>
      <c r="M253" s="255"/>
      <c r="N253" s="256"/>
      <c r="O253" s="257"/>
      <c r="P253" s="257"/>
      <c r="Q253" s="257"/>
      <c r="R253" s="257"/>
      <c r="S253" s="257"/>
      <c r="T253" s="257"/>
      <c r="U253" s="257"/>
      <c r="V253" s="257"/>
      <c r="W253" s="257"/>
      <c r="X253" s="258"/>
      <c r="Y253" s="13"/>
      <c r="Z253" s="13"/>
      <c r="AA253" s="13"/>
      <c r="AB253" s="13"/>
      <c r="AC253" s="13"/>
      <c r="AD253" s="13"/>
      <c r="AE253" s="13"/>
      <c r="AT253" s="259" t="s">
        <v>253</v>
      </c>
      <c r="AU253" s="259" t="s">
        <v>90</v>
      </c>
      <c r="AV253" s="13" t="s">
        <v>90</v>
      </c>
      <c r="AW253" s="13" t="s">
        <v>4</v>
      </c>
      <c r="AX253" s="13" t="s">
        <v>88</v>
      </c>
      <c r="AY253" s="259" t="s">
        <v>143</v>
      </c>
    </row>
    <row r="254" s="2" customFormat="1" ht="24.15" customHeight="1">
      <c r="A254" s="38"/>
      <c r="B254" s="39"/>
      <c r="C254" s="222" t="s">
        <v>803</v>
      </c>
      <c r="D254" s="222" t="s">
        <v>146</v>
      </c>
      <c r="E254" s="223" t="s">
        <v>804</v>
      </c>
      <c r="F254" s="224" t="s">
        <v>805</v>
      </c>
      <c r="G254" s="225" t="s">
        <v>388</v>
      </c>
      <c r="H254" s="226">
        <v>28</v>
      </c>
      <c r="I254" s="227"/>
      <c r="J254" s="227"/>
      <c r="K254" s="228">
        <f>ROUND(P254*H254,2)</f>
        <v>0</v>
      </c>
      <c r="L254" s="229"/>
      <c r="M254" s="44"/>
      <c r="N254" s="230" t="s">
        <v>1</v>
      </c>
      <c r="O254" s="231" t="s">
        <v>43</v>
      </c>
      <c r="P254" s="232">
        <f>I254+J254</f>
        <v>0</v>
      </c>
      <c r="Q254" s="232">
        <f>ROUND(I254*H254,2)</f>
        <v>0</v>
      </c>
      <c r="R254" s="232">
        <f>ROUND(J254*H254,2)</f>
        <v>0</v>
      </c>
      <c r="S254" s="91"/>
      <c r="T254" s="233">
        <f>S254*H254</f>
        <v>0</v>
      </c>
      <c r="U254" s="233">
        <v>0.00071000000000000002</v>
      </c>
      <c r="V254" s="233">
        <f>U254*H254</f>
        <v>0.019880000000000002</v>
      </c>
      <c r="W254" s="233">
        <v>0</v>
      </c>
      <c r="X254" s="234">
        <f>W254*H254</f>
        <v>0</v>
      </c>
      <c r="Y254" s="38"/>
      <c r="Z254" s="38"/>
      <c r="AA254" s="38"/>
      <c r="AB254" s="38"/>
      <c r="AC254" s="38"/>
      <c r="AD254" s="38"/>
      <c r="AE254" s="38"/>
      <c r="AR254" s="235" t="s">
        <v>167</v>
      </c>
      <c r="AT254" s="235" t="s">
        <v>146</v>
      </c>
      <c r="AU254" s="235" t="s">
        <v>90</v>
      </c>
      <c r="AY254" s="17" t="s">
        <v>143</v>
      </c>
      <c r="BE254" s="236">
        <f>IF(O254="základní",K254,0)</f>
        <v>0</v>
      </c>
      <c r="BF254" s="236">
        <f>IF(O254="snížená",K254,0)</f>
        <v>0</v>
      </c>
      <c r="BG254" s="236">
        <f>IF(O254="zákl. přenesená",K254,0)</f>
        <v>0</v>
      </c>
      <c r="BH254" s="236">
        <f>IF(O254="sníž. přenesená",K254,0)</f>
        <v>0</v>
      </c>
      <c r="BI254" s="236">
        <f>IF(O254="nulová",K254,0)</f>
        <v>0</v>
      </c>
      <c r="BJ254" s="17" t="s">
        <v>88</v>
      </c>
      <c r="BK254" s="236">
        <f>ROUND(P254*H254,2)</f>
        <v>0</v>
      </c>
      <c r="BL254" s="17" t="s">
        <v>167</v>
      </c>
      <c r="BM254" s="235" t="s">
        <v>806</v>
      </c>
    </row>
    <row r="255" s="2" customFormat="1">
      <c r="A255" s="38"/>
      <c r="B255" s="39"/>
      <c r="C255" s="40"/>
      <c r="D255" s="237" t="s">
        <v>152</v>
      </c>
      <c r="E255" s="40"/>
      <c r="F255" s="238" t="s">
        <v>807</v>
      </c>
      <c r="G255" s="40"/>
      <c r="H255" s="40"/>
      <c r="I255" s="239"/>
      <c r="J255" s="239"/>
      <c r="K255" s="40"/>
      <c r="L255" s="40"/>
      <c r="M255" s="44"/>
      <c r="N255" s="240"/>
      <c r="O255" s="241"/>
      <c r="P255" s="91"/>
      <c r="Q255" s="91"/>
      <c r="R255" s="91"/>
      <c r="S255" s="91"/>
      <c r="T255" s="91"/>
      <c r="U255" s="91"/>
      <c r="V255" s="91"/>
      <c r="W255" s="91"/>
      <c r="X255" s="92"/>
      <c r="Y255" s="38"/>
      <c r="Z255" s="38"/>
      <c r="AA255" s="38"/>
      <c r="AB255" s="38"/>
      <c r="AC255" s="38"/>
      <c r="AD255" s="38"/>
      <c r="AE255" s="38"/>
      <c r="AT255" s="17" t="s">
        <v>152</v>
      </c>
      <c r="AU255" s="17" t="s">
        <v>90</v>
      </c>
    </row>
    <row r="256" s="2" customFormat="1">
      <c r="A256" s="38"/>
      <c r="B256" s="39"/>
      <c r="C256" s="40"/>
      <c r="D256" s="242" t="s">
        <v>153</v>
      </c>
      <c r="E256" s="40"/>
      <c r="F256" s="243" t="s">
        <v>808</v>
      </c>
      <c r="G256" s="40"/>
      <c r="H256" s="40"/>
      <c r="I256" s="239"/>
      <c r="J256" s="239"/>
      <c r="K256" s="40"/>
      <c r="L256" s="40"/>
      <c r="M256" s="44"/>
      <c r="N256" s="240"/>
      <c r="O256" s="241"/>
      <c r="P256" s="91"/>
      <c r="Q256" s="91"/>
      <c r="R256" s="91"/>
      <c r="S256" s="91"/>
      <c r="T256" s="91"/>
      <c r="U256" s="91"/>
      <c r="V256" s="91"/>
      <c r="W256" s="91"/>
      <c r="X256" s="92"/>
      <c r="Y256" s="38"/>
      <c r="Z256" s="38"/>
      <c r="AA256" s="38"/>
      <c r="AB256" s="38"/>
      <c r="AC256" s="38"/>
      <c r="AD256" s="38"/>
      <c r="AE256" s="38"/>
      <c r="AT256" s="17" t="s">
        <v>153</v>
      </c>
      <c r="AU256" s="17" t="s">
        <v>90</v>
      </c>
    </row>
    <row r="257" s="13" customFormat="1">
      <c r="A257" s="13"/>
      <c r="B257" s="249"/>
      <c r="C257" s="250"/>
      <c r="D257" s="237" t="s">
        <v>253</v>
      </c>
      <c r="E257" s="251" t="s">
        <v>1</v>
      </c>
      <c r="F257" s="252" t="s">
        <v>809</v>
      </c>
      <c r="G257" s="250"/>
      <c r="H257" s="253">
        <v>28</v>
      </c>
      <c r="I257" s="254"/>
      <c r="J257" s="254"/>
      <c r="K257" s="250"/>
      <c r="L257" s="250"/>
      <c r="M257" s="255"/>
      <c r="N257" s="256"/>
      <c r="O257" s="257"/>
      <c r="P257" s="257"/>
      <c r="Q257" s="257"/>
      <c r="R257" s="257"/>
      <c r="S257" s="257"/>
      <c r="T257" s="257"/>
      <c r="U257" s="257"/>
      <c r="V257" s="257"/>
      <c r="W257" s="257"/>
      <c r="X257" s="258"/>
      <c r="Y257" s="13"/>
      <c r="Z257" s="13"/>
      <c r="AA257" s="13"/>
      <c r="AB257" s="13"/>
      <c r="AC257" s="13"/>
      <c r="AD257" s="13"/>
      <c r="AE257" s="13"/>
      <c r="AT257" s="259" t="s">
        <v>253</v>
      </c>
      <c r="AU257" s="259" t="s">
        <v>90</v>
      </c>
      <c r="AV257" s="13" t="s">
        <v>90</v>
      </c>
      <c r="AW257" s="13" t="s">
        <v>5</v>
      </c>
      <c r="AX257" s="13" t="s">
        <v>88</v>
      </c>
      <c r="AY257" s="259" t="s">
        <v>143</v>
      </c>
    </row>
    <row r="258" s="2" customFormat="1" ht="16.5" customHeight="1">
      <c r="A258" s="38"/>
      <c r="B258" s="39"/>
      <c r="C258" s="285" t="s">
        <v>810</v>
      </c>
      <c r="D258" s="285" t="s">
        <v>663</v>
      </c>
      <c r="E258" s="286" t="s">
        <v>811</v>
      </c>
      <c r="F258" s="287" t="s">
        <v>812</v>
      </c>
      <c r="G258" s="288" t="s">
        <v>438</v>
      </c>
      <c r="H258" s="289">
        <v>400.39999999999998</v>
      </c>
      <c r="I258" s="290"/>
      <c r="J258" s="291"/>
      <c r="K258" s="292">
        <f>ROUND(P258*H258,2)</f>
        <v>0</v>
      </c>
      <c r="L258" s="291"/>
      <c r="M258" s="293"/>
      <c r="N258" s="294" t="s">
        <v>1</v>
      </c>
      <c r="O258" s="231" t="s">
        <v>43</v>
      </c>
      <c r="P258" s="232">
        <f>I258+J258</f>
        <v>0</v>
      </c>
      <c r="Q258" s="232">
        <f>ROUND(I258*H258,2)</f>
        <v>0</v>
      </c>
      <c r="R258" s="232">
        <f>ROUND(J258*H258,2)</f>
        <v>0</v>
      </c>
      <c r="S258" s="91"/>
      <c r="T258" s="233">
        <f>S258*H258</f>
        <v>0</v>
      </c>
      <c r="U258" s="233">
        <v>0</v>
      </c>
      <c r="V258" s="233">
        <f>U258*H258</f>
        <v>0</v>
      </c>
      <c r="W258" s="233">
        <v>0</v>
      </c>
      <c r="X258" s="234">
        <f>W258*H258</f>
        <v>0</v>
      </c>
      <c r="Y258" s="38"/>
      <c r="Z258" s="38"/>
      <c r="AA258" s="38"/>
      <c r="AB258" s="38"/>
      <c r="AC258" s="38"/>
      <c r="AD258" s="38"/>
      <c r="AE258" s="38"/>
      <c r="AR258" s="235" t="s">
        <v>188</v>
      </c>
      <c r="AT258" s="235" t="s">
        <v>663</v>
      </c>
      <c r="AU258" s="235" t="s">
        <v>90</v>
      </c>
      <c r="AY258" s="17" t="s">
        <v>143</v>
      </c>
      <c r="BE258" s="236">
        <f>IF(O258="základní",K258,0)</f>
        <v>0</v>
      </c>
      <c r="BF258" s="236">
        <f>IF(O258="snížená",K258,0)</f>
        <v>0</v>
      </c>
      <c r="BG258" s="236">
        <f>IF(O258="zákl. přenesená",K258,0)</f>
        <v>0</v>
      </c>
      <c r="BH258" s="236">
        <f>IF(O258="sníž. přenesená",K258,0)</f>
        <v>0</v>
      </c>
      <c r="BI258" s="236">
        <f>IF(O258="nulová",K258,0)</f>
        <v>0</v>
      </c>
      <c r="BJ258" s="17" t="s">
        <v>88</v>
      </c>
      <c r="BK258" s="236">
        <f>ROUND(P258*H258,2)</f>
        <v>0</v>
      </c>
      <c r="BL258" s="17" t="s">
        <v>167</v>
      </c>
      <c r="BM258" s="235" t="s">
        <v>813</v>
      </c>
    </row>
    <row r="259" s="2" customFormat="1">
      <c r="A259" s="38"/>
      <c r="B259" s="39"/>
      <c r="C259" s="40"/>
      <c r="D259" s="237" t="s">
        <v>152</v>
      </c>
      <c r="E259" s="40"/>
      <c r="F259" s="238" t="s">
        <v>814</v>
      </c>
      <c r="G259" s="40"/>
      <c r="H259" s="40"/>
      <c r="I259" s="239"/>
      <c r="J259" s="239"/>
      <c r="K259" s="40"/>
      <c r="L259" s="40"/>
      <c r="M259" s="44"/>
      <c r="N259" s="240"/>
      <c r="O259" s="241"/>
      <c r="P259" s="91"/>
      <c r="Q259" s="91"/>
      <c r="R259" s="91"/>
      <c r="S259" s="91"/>
      <c r="T259" s="91"/>
      <c r="U259" s="91"/>
      <c r="V259" s="91"/>
      <c r="W259" s="91"/>
      <c r="X259" s="92"/>
      <c r="Y259" s="38"/>
      <c r="Z259" s="38"/>
      <c r="AA259" s="38"/>
      <c r="AB259" s="38"/>
      <c r="AC259" s="38"/>
      <c r="AD259" s="38"/>
      <c r="AE259" s="38"/>
      <c r="AT259" s="17" t="s">
        <v>152</v>
      </c>
      <c r="AU259" s="17" t="s">
        <v>90</v>
      </c>
    </row>
    <row r="260" s="13" customFormat="1">
      <c r="A260" s="13"/>
      <c r="B260" s="249"/>
      <c r="C260" s="250"/>
      <c r="D260" s="237" t="s">
        <v>253</v>
      </c>
      <c r="E260" s="250"/>
      <c r="F260" s="252" t="s">
        <v>815</v>
      </c>
      <c r="G260" s="250"/>
      <c r="H260" s="253">
        <v>400.39999999999998</v>
      </c>
      <c r="I260" s="254"/>
      <c r="J260" s="254"/>
      <c r="K260" s="250"/>
      <c r="L260" s="250"/>
      <c r="M260" s="255"/>
      <c r="N260" s="256"/>
      <c r="O260" s="257"/>
      <c r="P260" s="257"/>
      <c r="Q260" s="257"/>
      <c r="R260" s="257"/>
      <c r="S260" s="257"/>
      <c r="T260" s="257"/>
      <c r="U260" s="257"/>
      <c r="V260" s="257"/>
      <c r="W260" s="257"/>
      <c r="X260" s="258"/>
      <c r="Y260" s="13"/>
      <c r="Z260" s="13"/>
      <c r="AA260" s="13"/>
      <c r="AB260" s="13"/>
      <c r="AC260" s="13"/>
      <c r="AD260" s="13"/>
      <c r="AE260" s="13"/>
      <c r="AT260" s="259" t="s">
        <v>253</v>
      </c>
      <c r="AU260" s="259" t="s">
        <v>90</v>
      </c>
      <c r="AV260" s="13" t="s">
        <v>90</v>
      </c>
      <c r="AW260" s="13" t="s">
        <v>4</v>
      </c>
      <c r="AX260" s="13" t="s">
        <v>88</v>
      </c>
      <c r="AY260" s="259" t="s">
        <v>143</v>
      </c>
    </row>
    <row r="261" s="12" customFormat="1" ht="22.8" customHeight="1">
      <c r="A261" s="12"/>
      <c r="B261" s="205"/>
      <c r="C261" s="206"/>
      <c r="D261" s="207" t="s">
        <v>79</v>
      </c>
      <c r="E261" s="220" t="s">
        <v>162</v>
      </c>
      <c r="F261" s="220" t="s">
        <v>365</v>
      </c>
      <c r="G261" s="206"/>
      <c r="H261" s="206"/>
      <c r="I261" s="209"/>
      <c r="J261" s="209"/>
      <c r="K261" s="221">
        <f>BK261</f>
        <v>0</v>
      </c>
      <c r="L261" s="206"/>
      <c r="M261" s="211"/>
      <c r="N261" s="212"/>
      <c r="O261" s="213"/>
      <c r="P261" s="213"/>
      <c r="Q261" s="214">
        <f>SUM(Q262:Q345)</f>
        <v>0</v>
      </c>
      <c r="R261" s="214">
        <f>SUM(R262:R345)</f>
        <v>0</v>
      </c>
      <c r="S261" s="213"/>
      <c r="T261" s="215">
        <f>SUM(T262:T345)</f>
        <v>0</v>
      </c>
      <c r="U261" s="213"/>
      <c r="V261" s="215">
        <f>SUM(V262:V345)</f>
        <v>26.781087729999999</v>
      </c>
      <c r="W261" s="213"/>
      <c r="X261" s="216">
        <f>SUM(X262:X345)</f>
        <v>0</v>
      </c>
      <c r="Y261" s="12"/>
      <c r="Z261" s="12"/>
      <c r="AA261" s="12"/>
      <c r="AB261" s="12"/>
      <c r="AC261" s="12"/>
      <c r="AD261" s="12"/>
      <c r="AE261" s="12"/>
      <c r="AR261" s="217" t="s">
        <v>88</v>
      </c>
      <c r="AT261" s="218" t="s">
        <v>79</v>
      </c>
      <c r="AU261" s="218" t="s">
        <v>88</v>
      </c>
      <c r="AY261" s="217" t="s">
        <v>143</v>
      </c>
      <c r="BK261" s="219">
        <f>SUM(BK262:BK345)</f>
        <v>0</v>
      </c>
    </row>
    <row r="262" s="2" customFormat="1" ht="24.15" customHeight="1">
      <c r="A262" s="38"/>
      <c r="B262" s="39"/>
      <c r="C262" s="222" t="s">
        <v>483</v>
      </c>
      <c r="D262" s="222" t="s">
        <v>146</v>
      </c>
      <c r="E262" s="223" t="s">
        <v>816</v>
      </c>
      <c r="F262" s="224" t="s">
        <v>817</v>
      </c>
      <c r="G262" s="225" t="s">
        <v>388</v>
      </c>
      <c r="H262" s="226">
        <v>30</v>
      </c>
      <c r="I262" s="227"/>
      <c r="J262" s="227"/>
      <c r="K262" s="228">
        <f>ROUND(P262*H262,2)</f>
        <v>0</v>
      </c>
      <c r="L262" s="229"/>
      <c r="M262" s="44"/>
      <c r="N262" s="230" t="s">
        <v>1</v>
      </c>
      <c r="O262" s="231" t="s">
        <v>43</v>
      </c>
      <c r="P262" s="232">
        <f>I262+J262</f>
        <v>0</v>
      </c>
      <c r="Q262" s="232">
        <f>ROUND(I262*H262,2)</f>
        <v>0</v>
      </c>
      <c r="R262" s="232">
        <f>ROUND(J262*H262,2)</f>
        <v>0</v>
      </c>
      <c r="S262" s="91"/>
      <c r="T262" s="233">
        <f>S262*H262</f>
        <v>0</v>
      </c>
      <c r="U262" s="233">
        <v>0.01206</v>
      </c>
      <c r="V262" s="233">
        <f>U262*H262</f>
        <v>0.36180000000000001</v>
      </c>
      <c r="W262" s="233">
        <v>0</v>
      </c>
      <c r="X262" s="234">
        <f>W262*H262</f>
        <v>0</v>
      </c>
      <c r="Y262" s="38"/>
      <c r="Z262" s="38"/>
      <c r="AA262" s="38"/>
      <c r="AB262" s="38"/>
      <c r="AC262" s="38"/>
      <c r="AD262" s="38"/>
      <c r="AE262" s="38"/>
      <c r="AR262" s="235" t="s">
        <v>167</v>
      </c>
      <c r="AT262" s="235" t="s">
        <v>146</v>
      </c>
      <c r="AU262" s="235" t="s">
        <v>90</v>
      </c>
      <c r="AY262" s="17" t="s">
        <v>143</v>
      </c>
      <c r="BE262" s="236">
        <f>IF(O262="základní",K262,0)</f>
        <v>0</v>
      </c>
      <c r="BF262" s="236">
        <f>IF(O262="snížená",K262,0)</f>
        <v>0</v>
      </c>
      <c r="BG262" s="236">
        <f>IF(O262="zákl. přenesená",K262,0)</f>
        <v>0</v>
      </c>
      <c r="BH262" s="236">
        <f>IF(O262="sníž. přenesená",K262,0)</f>
        <v>0</v>
      </c>
      <c r="BI262" s="236">
        <f>IF(O262="nulová",K262,0)</f>
        <v>0</v>
      </c>
      <c r="BJ262" s="17" t="s">
        <v>88</v>
      </c>
      <c r="BK262" s="236">
        <f>ROUND(P262*H262,2)</f>
        <v>0</v>
      </c>
      <c r="BL262" s="17" t="s">
        <v>167</v>
      </c>
      <c r="BM262" s="235" t="s">
        <v>818</v>
      </c>
    </row>
    <row r="263" s="2" customFormat="1">
      <c r="A263" s="38"/>
      <c r="B263" s="39"/>
      <c r="C263" s="40"/>
      <c r="D263" s="237" t="s">
        <v>152</v>
      </c>
      <c r="E263" s="40"/>
      <c r="F263" s="238" t="s">
        <v>819</v>
      </c>
      <c r="G263" s="40"/>
      <c r="H263" s="40"/>
      <c r="I263" s="239"/>
      <c r="J263" s="239"/>
      <c r="K263" s="40"/>
      <c r="L263" s="40"/>
      <c r="M263" s="44"/>
      <c r="N263" s="240"/>
      <c r="O263" s="241"/>
      <c r="P263" s="91"/>
      <c r="Q263" s="91"/>
      <c r="R263" s="91"/>
      <c r="S263" s="91"/>
      <c r="T263" s="91"/>
      <c r="U263" s="91"/>
      <c r="V263" s="91"/>
      <c r="W263" s="91"/>
      <c r="X263" s="92"/>
      <c r="Y263" s="38"/>
      <c r="Z263" s="38"/>
      <c r="AA263" s="38"/>
      <c r="AB263" s="38"/>
      <c r="AC263" s="38"/>
      <c r="AD263" s="38"/>
      <c r="AE263" s="38"/>
      <c r="AT263" s="17" t="s">
        <v>152</v>
      </c>
      <c r="AU263" s="17" t="s">
        <v>90</v>
      </c>
    </row>
    <row r="264" s="2" customFormat="1">
      <c r="A264" s="38"/>
      <c r="B264" s="39"/>
      <c r="C264" s="40"/>
      <c r="D264" s="242" t="s">
        <v>153</v>
      </c>
      <c r="E264" s="40"/>
      <c r="F264" s="243" t="s">
        <v>820</v>
      </c>
      <c r="G264" s="40"/>
      <c r="H264" s="40"/>
      <c r="I264" s="239"/>
      <c r="J264" s="239"/>
      <c r="K264" s="40"/>
      <c r="L264" s="40"/>
      <c r="M264" s="44"/>
      <c r="N264" s="240"/>
      <c r="O264" s="241"/>
      <c r="P264" s="91"/>
      <c r="Q264" s="91"/>
      <c r="R264" s="91"/>
      <c r="S264" s="91"/>
      <c r="T264" s="91"/>
      <c r="U264" s="91"/>
      <c r="V264" s="91"/>
      <c r="W264" s="91"/>
      <c r="X264" s="92"/>
      <c r="Y264" s="38"/>
      <c r="Z264" s="38"/>
      <c r="AA264" s="38"/>
      <c r="AB264" s="38"/>
      <c r="AC264" s="38"/>
      <c r="AD264" s="38"/>
      <c r="AE264" s="38"/>
      <c r="AT264" s="17" t="s">
        <v>153</v>
      </c>
      <c r="AU264" s="17" t="s">
        <v>90</v>
      </c>
    </row>
    <row r="265" s="13" customFormat="1">
      <c r="A265" s="13"/>
      <c r="B265" s="249"/>
      <c r="C265" s="250"/>
      <c r="D265" s="237" t="s">
        <v>253</v>
      </c>
      <c r="E265" s="251" t="s">
        <v>1</v>
      </c>
      <c r="F265" s="252" t="s">
        <v>821</v>
      </c>
      <c r="G265" s="250"/>
      <c r="H265" s="253">
        <v>30</v>
      </c>
      <c r="I265" s="254"/>
      <c r="J265" s="254"/>
      <c r="K265" s="250"/>
      <c r="L265" s="250"/>
      <c r="M265" s="255"/>
      <c r="N265" s="256"/>
      <c r="O265" s="257"/>
      <c r="P265" s="257"/>
      <c r="Q265" s="257"/>
      <c r="R265" s="257"/>
      <c r="S265" s="257"/>
      <c r="T265" s="257"/>
      <c r="U265" s="257"/>
      <c r="V265" s="257"/>
      <c r="W265" s="257"/>
      <c r="X265" s="258"/>
      <c r="Y265" s="13"/>
      <c r="Z265" s="13"/>
      <c r="AA265" s="13"/>
      <c r="AB265" s="13"/>
      <c r="AC265" s="13"/>
      <c r="AD265" s="13"/>
      <c r="AE265" s="13"/>
      <c r="AT265" s="259" t="s">
        <v>253</v>
      </c>
      <c r="AU265" s="259" t="s">
        <v>90</v>
      </c>
      <c r="AV265" s="13" t="s">
        <v>90</v>
      </c>
      <c r="AW265" s="13" t="s">
        <v>5</v>
      </c>
      <c r="AX265" s="13" t="s">
        <v>88</v>
      </c>
      <c r="AY265" s="259" t="s">
        <v>143</v>
      </c>
    </row>
    <row r="266" s="2" customFormat="1" ht="16.5" customHeight="1">
      <c r="A266" s="38"/>
      <c r="B266" s="39"/>
      <c r="C266" s="285" t="s">
        <v>489</v>
      </c>
      <c r="D266" s="285" t="s">
        <v>663</v>
      </c>
      <c r="E266" s="286" t="s">
        <v>822</v>
      </c>
      <c r="F266" s="287" t="s">
        <v>823</v>
      </c>
      <c r="G266" s="288" t="s">
        <v>388</v>
      </c>
      <c r="H266" s="289">
        <v>30</v>
      </c>
      <c r="I266" s="290"/>
      <c r="J266" s="291"/>
      <c r="K266" s="292">
        <f>ROUND(P266*H266,2)</f>
        <v>0</v>
      </c>
      <c r="L266" s="291"/>
      <c r="M266" s="293"/>
      <c r="N266" s="294" t="s">
        <v>1</v>
      </c>
      <c r="O266" s="231" t="s">
        <v>43</v>
      </c>
      <c r="P266" s="232">
        <f>I266+J266</f>
        <v>0</v>
      </c>
      <c r="Q266" s="232">
        <f>ROUND(I266*H266,2)</f>
        <v>0</v>
      </c>
      <c r="R266" s="232">
        <f>ROUND(J266*H266,2)</f>
        <v>0</v>
      </c>
      <c r="S266" s="91"/>
      <c r="T266" s="233">
        <f>S266*H266</f>
        <v>0</v>
      </c>
      <c r="U266" s="233">
        <v>0.42999999999999999</v>
      </c>
      <c r="V266" s="233">
        <f>U266*H266</f>
        <v>12.9</v>
      </c>
      <c r="W266" s="233">
        <v>0</v>
      </c>
      <c r="X266" s="234">
        <f>W266*H266</f>
        <v>0</v>
      </c>
      <c r="Y266" s="38"/>
      <c r="Z266" s="38"/>
      <c r="AA266" s="38"/>
      <c r="AB266" s="38"/>
      <c r="AC266" s="38"/>
      <c r="AD266" s="38"/>
      <c r="AE266" s="38"/>
      <c r="AR266" s="235" t="s">
        <v>188</v>
      </c>
      <c r="AT266" s="235" t="s">
        <v>663</v>
      </c>
      <c r="AU266" s="235" t="s">
        <v>90</v>
      </c>
      <c r="AY266" s="17" t="s">
        <v>143</v>
      </c>
      <c r="BE266" s="236">
        <f>IF(O266="základní",K266,0)</f>
        <v>0</v>
      </c>
      <c r="BF266" s="236">
        <f>IF(O266="snížená",K266,0)</f>
        <v>0</v>
      </c>
      <c r="BG266" s="236">
        <f>IF(O266="zákl. přenesená",K266,0)</f>
        <v>0</v>
      </c>
      <c r="BH266" s="236">
        <f>IF(O266="sníž. přenesená",K266,0)</f>
        <v>0</v>
      </c>
      <c r="BI266" s="236">
        <f>IF(O266="nulová",K266,0)</f>
        <v>0</v>
      </c>
      <c r="BJ266" s="17" t="s">
        <v>88</v>
      </c>
      <c r="BK266" s="236">
        <f>ROUND(P266*H266,2)</f>
        <v>0</v>
      </c>
      <c r="BL266" s="17" t="s">
        <v>167</v>
      </c>
      <c r="BM266" s="235" t="s">
        <v>824</v>
      </c>
    </row>
    <row r="267" s="2" customFormat="1">
      <c r="A267" s="38"/>
      <c r="B267" s="39"/>
      <c r="C267" s="40"/>
      <c r="D267" s="237" t="s">
        <v>152</v>
      </c>
      <c r="E267" s="40"/>
      <c r="F267" s="238" t="s">
        <v>823</v>
      </c>
      <c r="G267" s="40"/>
      <c r="H267" s="40"/>
      <c r="I267" s="239"/>
      <c r="J267" s="239"/>
      <c r="K267" s="40"/>
      <c r="L267" s="40"/>
      <c r="M267" s="44"/>
      <c r="N267" s="240"/>
      <c r="O267" s="241"/>
      <c r="P267" s="91"/>
      <c r="Q267" s="91"/>
      <c r="R267" s="91"/>
      <c r="S267" s="91"/>
      <c r="T267" s="91"/>
      <c r="U267" s="91"/>
      <c r="V267" s="91"/>
      <c r="W267" s="91"/>
      <c r="X267" s="92"/>
      <c r="Y267" s="38"/>
      <c r="Z267" s="38"/>
      <c r="AA267" s="38"/>
      <c r="AB267" s="38"/>
      <c r="AC267" s="38"/>
      <c r="AD267" s="38"/>
      <c r="AE267" s="38"/>
      <c r="AT267" s="17" t="s">
        <v>152</v>
      </c>
      <c r="AU267" s="17" t="s">
        <v>90</v>
      </c>
    </row>
    <row r="268" s="2" customFormat="1" ht="24.15" customHeight="1">
      <c r="A268" s="38"/>
      <c r="B268" s="39"/>
      <c r="C268" s="222" t="s">
        <v>495</v>
      </c>
      <c r="D268" s="222" t="s">
        <v>146</v>
      </c>
      <c r="E268" s="223" t="s">
        <v>825</v>
      </c>
      <c r="F268" s="224" t="s">
        <v>826</v>
      </c>
      <c r="G268" s="225" t="s">
        <v>388</v>
      </c>
      <c r="H268" s="226">
        <v>56</v>
      </c>
      <c r="I268" s="227"/>
      <c r="J268" s="227"/>
      <c r="K268" s="228">
        <f>ROUND(P268*H268,2)</f>
        <v>0</v>
      </c>
      <c r="L268" s="229"/>
      <c r="M268" s="44"/>
      <c r="N268" s="230" t="s">
        <v>1</v>
      </c>
      <c r="O268" s="231" t="s">
        <v>43</v>
      </c>
      <c r="P268" s="232">
        <f>I268+J268</f>
        <v>0</v>
      </c>
      <c r="Q268" s="232">
        <f>ROUND(I268*H268,2)</f>
        <v>0</v>
      </c>
      <c r="R268" s="232">
        <f>ROUND(J268*H268,2)</f>
        <v>0</v>
      </c>
      <c r="S268" s="91"/>
      <c r="T268" s="233">
        <f>S268*H268</f>
        <v>0</v>
      </c>
      <c r="U268" s="233">
        <v>0.00033</v>
      </c>
      <c r="V268" s="233">
        <f>U268*H268</f>
        <v>0.01848</v>
      </c>
      <c r="W268" s="233">
        <v>0</v>
      </c>
      <c r="X268" s="234">
        <f>W268*H268</f>
        <v>0</v>
      </c>
      <c r="Y268" s="38"/>
      <c r="Z268" s="38"/>
      <c r="AA268" s="38"/>
      <c r="AB268" s="38"/>
      <c r="AC268" s="38"/>
      <c r="AD268" s="38"/>
      <c r="AE268" s="38"/>
      <c r="AR268" s="235" t="s">
        <v>167</v>
      </c>
      <c r="AT268" s="235" t="s">
        <v>146</v>
      </c>
      <c r="AU268" s="235" t="s">
        <v>90</v>
      </c>
      <c r="AY268" s="17" t="s">
        <v>143</v>
      </c>
      <c r="BE268" s="236">
        <f>IF(O268="základní",K268,0)</f>
        <v>0</v>
      </c>
      <c r="BF268" s="236">
        <f>IF(O268="snížená",K268,0)</f>
        <v>0</v>
      </c>
      <c r="BG268" s="236">
        <f>IF(O268="zákl. přenesená",K268,0)</f>
        <v>0</v>
      </c>
      <c r="BH268" s="236">
        <f>IF(O268="sníž. přenesená",K268,0)</f>
        <v>0</v>
      </c>
      <c r="BI268" s="236">
        <f>IF(O268="nulová",K268,0)</f>
        <v>0</v>
      </c>
      <c r="BJ268" s="17" t="s">
        <v>88</v>
      </c>
      <c r="BK268" s="236">
        <f>ROUND(P268*H268,2)</f>
        <v>0</v>
      </c>
      <c r="BL268" s="17" t="s">
        <v>167</v>
      </c>
      <c r="BM268" s="235" t="s">
        <v>827</v>
      </c>
    </row>
    <row r="269" s="2" customFormat="1">
      <c r="A269" s="38"/>
      <c r="B269" s="39"/>
      <c r="C269" s="40"/>
      <c r="D269" s="237" t="s">
        <v>152</v>
      </c>
      <c r="E269" s="40"/>
      <c r="F269" s="238" t="s">
        <v>826</v>
      </c>
      <c r="G269" s="40"/>
      <c r="H269" s="40"/>
      <c r="I269" s="239"/>
      <c r="J269" s="239"/>
      <c r="K269" s="40"/>
      <c r="L269" s="40"/>
      <c r="M269" s="44"/>
      <c r="N269" s="240"/>
      <c r="O269" s="241"/>
      <c r="P269" s="91"/>
      <c r="Q269" s="91"/>
      <c r="R269" s="91"/>
      <c r="S269" s="91"/>
      <c r="T269" s="91"/>
      <c r="U269" s="91"/>
      <c r="V269" s="91"/>
      <c r="W269" s="91"/>
      <c r="X269" s="92"/>
      <c r="Y269" s="38"/>
      <c r="Z269" s="38"/>
      <c r="AA269" s="38"/>
      <c r="AB269" s="38"/>
      <c r="AC269" s="38"/>
      <c r="AD269" s="38"/>
      <c r="AE269" s="38"/>
      <c r="AT269" s="17" t="s">
        <v>152</v>
      </c>
      <c r="AU269" s="17" t="s">
        <v>90</v>
      </c>
    </row>
    <row r="270" s="2" customFormat="1">
      <c r="A270" s="38"/>
      <c r="B270" s="39"/>
      <c r="C270" s="40"/>
      <c r="D270" s="242" t="s">
        <v>153</v>
      </c>
      <c r="E270" s="40"/>
      <c r="F270" s="243" t="s">
        <v>828</v>
      </c>
      <c r="G270" s="40"/>
      <c r="H270" s="40"/>
      <c r="I270" s="239"/>
      <c r="J270" s="239"/>
      <c r="K270" s="40"/>
      <c r="L270" s="40"/>
      <c r="M270" s="44"/>
      <c r="N270" s="240"/>
      <c r="O270" s="241"/>
      <c r="P270" s="91"/>
      <c r="Q270" s="91"/>
      <c r="R270" s="91"/>
      <c r="S270" s="91"/>
      <c r="T270" s="91"/>
      <c r="U270" s="91"/>
      <c r="V270" s="91"/>
      <c r="W270" s="91"/>
      <c r="X270" s="92"/>
      <c r="Y270" s="38"/>
      <c r="Z270" s="38"/>
      <c r="AA270" s="38"/>
      <c r="AB270" s="38"/>
      <c r="AC270" s="38"/>
      <c r="AD270" s="38"/>
      <c r="AE270" s="38"/>
      <c r="AT270" s="17" t="s">
        <v>153</v>
      </c>
      <c r="AU270" s="17" t="s">
        <v>90</v>
      </c>
    </row>
    <row r="271" s="13" customFormat="1">
      <c r="A271" s="13"/>
      <c r="B271" s="249"/>
      <c r="C271" s="250"/>
      <c r="D271" s="237" t="s">
        <v>253</v>
      </c>
      <c r="E271" s="251" t="s">
        <v>1</v>
      </c>
      <c r="F271" s="252" t="s">
        <v>829</v>
      </c>
      <c r="G271" s="250"/>
      <c r="H271" s="253">
        <v>56</v>
      </c>
      <c r="I271" s="254"/>
      <c r="J271" s="254"/>
      <c r="K271" s="250"/>
      <c r="L271" s="250"/>
      <c r="M271" s="255"/>
      <c r="N271" s="256"/>
      <c r="O271" s="257"/>
      <c r="P271" s="257"/>
      <c r="Q271" s="257"/>
      <c r="R271" s="257"/>
      <c r="S271" s="257"/>
      <c r="T271" s="257"/>
      <c r="U271" s="257"/>
      <c r="V271" s="257"/>
      <c r="W271" s="257"/>
      <c r="X271" s="258"/>
      <c r="Y271" s="13"/>
      <c r="Z271" s="13"/>
      <c r="AA271" s="13"/>
      <c r="AB271" s="13"/>
      <c r="AC271" s="13"/>
      <c r="AD271" s="13"/>
      <c r="AE271" s="13"/>
      <c r="AT271" s="259" t="s">
        <v>253</v>
      </c>
      <c r="AU271" s="259" t="s">
        <v>90</v>
      </c>
      <c r="AV271" s="13" t="s">
        <v>90</v>
      </c>
      <c r="AW271" s="13" t="s">
        <v>5</v>
      </c>
      <c r="AX271" s="13" t="s">
        <v>88</v>
      </c>
      <c r="AY271" s="259" t="s">
        <v>143</v>
      </c>
    </row>
    <row r="272" s="2" customFormat="1" ht="16.5" customHeight="1">
      <c r="A272" s="38"/>
      <c r="B272" s="39"/>
      <c r="C272" s="285" t="s">
        <v>510</v>
      </c>
      <c r="D272" s="285" t="s">
        <v>663</v>
      </c>
      <c r="E272" s="286" t="s">
        <v>830</v>
      </c>
      <c r="F272" s="287" t="s">
        <v>831</v>
      </c>
      <c r="G272" s="288" t="s">
        <v>388</v>
      </c>
      <c r="H272" s="289">
        <v>56</v>
      </c>
      <c r="I272" s="290"/>
      <c r="J272" s="291"/>
      <c r="K272" s="292">
        <f>ROUND(P272*H272,2)</f>
        <v>0</v>
      </c>
      <c r="L272" s="291"/>
      <c r="M272" s="293"/>
      <c r="N272" s="294" t="s">
        <v>1</v>
      </c>
      <c r="O272" s="231" t="s">
        <v>43</v>
      </c>
      <c r="P272" s="232">
        <f>I272+J272</f>
        <v>0</v>
      </c>
      <c r="Q272" s="232">
        <f>ROUND(I272*H272,2)</f>
        <v>0</v>
      </c>
      <c r="R272" s="232">
        <f>ROUND(J272*H272,2)</f>
        <v>0</v>
      </c>
      <c r="S272" s="91"/>
      <c r="T272" s="233">
        <f>S272*H272</f>
        <v>0</v>
      </c>
      <c r="U272" s="233">
        <v>0.0015</v>
      </c>
      <c r="V272" s="233">
        <f>U272*H272</f>
        <v>0.084000000000000005</v>
      </c>
      <c r="W272" s="233">
        <v>0</v>
      </c>
      <c r="X272" s="234">
        <f>W272*H272</f>
        <v>0</v>
      </c>
      <c r="Y272" s="38"/>
      <c r="Z272" s="38"/>
      <c r="AA272" s="38"/>
      <c r="AB272" s="38"/>
      <c r="AC272" s="38"/>
      <c r="AD272" s="38"/>
      <c r="AE272" s="38"/>
      <c r="AR272" s="235" t="s">
        <v>188</v>
      </c>
      <c r="AT272" s="235" t="s">
        <v>663</v>
      </c>
      <c r="AU272" s="235" t="s">
        <v>90</v>
      </c>
      <c r="AY272" s="17" t="s">
        <v>143</v>
      </c>
      <c r="BE272" s="236">
        <f>IF(O272="základní",K272,0)</f>
        <v>0</v>
      </c>
      <c r="BF272" s="236">
        <f>IF(O272="snížená",K272,0)</f>
        <v>0</v>
      </c>
      <c r="BG272" s="236">
        <f>IF(O272="zákl. přenesená",K272,0)</f>
        <v>0</v>
      </c>
      <c r="BH272" s="236">
        <f>IF(O272="sníž. přenesená",K272,0)</f>
        <v>0</v>
      </c>
      <c r="BI272" s="236">
        <f>IF(O272="nulová",K272,0)</f>
        <v>0</v>
      </c>
      <c r="BJ272" s="17" t="s">
        <v>88</v>
      </c>
      <c r="BK272" s="236">
        <f>ROUND(P272*H272,2)</f>
        <v>0</v>
      </c>
      <c r="BL272" s="17" t="s">
        <v>167</v>
      </c>
      <c r="BM272" s="235" t="s">
        <v>832</v>
      </c>
    </row>
    <row r="273" s="2" customFormat="1">
      <c r="A273" s="38"/>
      <c r="B273" s="39"/>
      <c r="C273" s="40"/>
      <c r="D273" s="237" t="s">
        <v>152</v>
      </c>
      <c r="E273" s="40"/>
      <c r="F273" s="238" t="s">
        <v>831</v>
      </c>
      <c r="G273" s="40"/>
      <c r="H273" s="40"/>
      <c r="I273" s="239"/>
      <c r="J273" s="239"/>
      <c r="K273" s="40"/>
      <c r="L273" s="40"/>
      <c r="M273" s="44"/>
      <c r="N273" s="240"/>
      <c r="O273" s="241"/>
      <c r="P273" s="91"/>
      <c r="Q273" s="91"/>
      <c r="R273" s="91"/>
      <c r="S273" s="91"/>
      <c r="T273" s="91"/>
      <c r="U273" s="91"/>
      <c r="V273" s="91"/>
      <c r="W273" s="91"/>
      <c r="X273" s="92"/>
      <c r="Y273" s="38"/>
      <c r="Z273" s="38"/>
      <c r="AA273" s="38"/>
      <c r="AB273" s="38"/>
      <c r="AC273" s="38"/>
      <c r="AD273" s="38"/>
      <c r="AE273" s="38"/>
      <c r="AT273" s="17" t="s">
        <v>152</v>
      </c>
      <c r="AU273" s="17" t="s">
        <v>90</v>
      </c>
    </row>
    <row r="274" s="2" customFormat="1" ht="16.5" customHeight="1">
      <c r="A274" s="38"/>
      <c r="B274" s="39"/>
      <c r="C274" s="222" t="s">
        <v>527</v>
      </c>
      <c r="D274" s="222" t="s">
        <v>146</v>
      </c>
      <c r="E274" s="223" t="s">
        <v>833</v>
      </c>
      <c r="F274" s="224" t="s">
        <v>834</v>
      </c>
      <c r="G274" s="225" t="s">
        <v>324</v>
      </c>
      <c r="H274" s="226">
        <v>32.533000000000001</v>
      </c>
      <c r="I274" s="227"/>
      <c r="J274" s="227"/>
      <c r="K274" s="228">
        <f>ROUND(P274*H274,2)</f>
        <v>0</v>
      </c>
      <c r="L274" s="229"/>
      <c r="M274" s="44"/>
      <c r="N274" s="230" t="s">
        <v>1</v>
      </c>
      <c r="O274" s="231" t="s">
        <v>43</v>
      </c>
      <c r="P274" s="232">
        <f>I274+J274</f>
        <v>0</v>
      </c>
      <c r="Q274" s="232">
        <f>ROUND(I274*H274,2)</f>
        <v>0</v>
      </c>
      <c r="R274" s="232">
        <f>ROUND(J274*H274,2)</f>
        <v>0</v>
      </c>
      <c r="S274" s="91"/>
      <c r="T274" s="233">
        <f>S274*H274</f>
        <v>0</v>
      </c>
      <c r="U274" s="233">
        <v>0</v>
      </c>
      <c r="V274" s="233">
        <f>U274*H274</f>
        <v>0</v>
      </c>
      <c r="W274" s="233">
        <v>0</v>
      </c>
      <c r="X274" s="234">
        <f>W274*H274</f>
        <v>0</v>
      </c>
      <c r="Y274" s="38"/>
      <c r="Z274" s="38"/>
      <c r="AA274" s="38"/>
      <c r="AB274" s="38"/>
      <c r="AC274" s="38"/>
      <c r="AD274" s="38"/>
      <c r="AE274" s="38"/>
      <c r="AR274" s="235" t="s">
        <v>167</v>
      </c>
      <c r="AT274" s="235" t="s">
        <v>146</v>
      </c>
      <c r="AU274" s="235" t="s">
        <v>90</v>
      </c>
      <c r="AY274" s="17" t="s">
        <v>143</v>
      </c>
      <c r="BE274" s="236">
        <f>IF(O274="základní",K274,0)</f>
        <v>0</v>
      </c>
      <c r="BF274" s="236">
        <f>IF(O274="snížená",K274,0)</f>
        <v>0</v>
      </c>
      <c r="BG274" s="236">
        <f>IF(O274="zákl. přenesená",K274,0)</f>
        <v>0</v>
      </c>
      <c r="BH274" s="236">
        <f>IF(O274="sníž. přenesená",K274,0)</f>
        <v>0</v>
      </c>
      <c r="BI274" s="236">
        <f>IF(O274="nulová",K274,0)</f>
        <v>0</v>
      </c>
      <c r="BJ274" s="17" t="s">
        <v>88</v>
      </c>
      <c r="BK274" s="236">
        <f>ROUND(P274*H274,2)</f>
        <v>0</v>
      </c>
      <c r="BL274" s="17" t="s">
        <v>167</v>
      </c>
      <c r="BM274" s="235" t="s">
        <v>835</v>
      </c>
    </row>
    <row r="275" s="2" customFormat="1">
      <c r="A275" s="38"/>
      <c r="B275" s="39"/>
      <c r="C275" s="40"/>
      <c r="D275" s="237" t="s">
        <v>152</v>
      </c>
      <c r="E275" s="40"/>
      <c r="F275" s="238" t="s">
        <v>836</v>
      </c>
      <c r="G275" s="40"/>
      <c r="H275" s="40"/>
      <c r="I275" s="239"/>
      <c r="J275" s="239"/>
      <c r="K275" s="40"/>
      <c r="L275" s="40"/>
      <c r="M275" s="44"/>
      <c r="N275" s="240"/>
      <c r="O275" s="241"/>
      <c r="P275" s="91"/>
      <c r="Q275" s="91"/>
      <c r="R275" s="91"/>
      <c r="S275" s="91"/>
      <c r="T275" s="91"/>
      <c r="U275" s="91"/>
      <c r="V275" s="91"/>
      <c r="W275" s="91"/>
      <c r="X275" s="92"/>
      <c r="Y275" s="38"/>
      <c r="Z275" s="38"/>
      <c r="AA275" s="38"/>
      <c r="AB275" s="38"/>
      <c r="AC275" s="38"/>
      <c r="AD275" s="38"/>
      <c r="AE275" s="38"/>
      <c r="AT275" s="17" t="s">
        <v>152</v>
      </c>
      <c r="AU275" s="17" t="s">
        <v>90</v>
      </c>
    </row>
    <row r="276" s="2" customFormat="1">
      <c r="A276" s="38"/>
      <c r="B276" s="39"/>
      <c r="C276" s="40"/>
      <c r="D276" s="242" t="s">
        <v>153</v>
      </c>
      <c r="E276" s="40"/>
      <c r="F276" s="243" t="s">
        <v>837</v>
      </c>
      <c r="G276" s="40"/>
      <c r="H276" s="40"/>
      <c r="I276" s="239"/>
      <c r="J276" s="239"/>
      <c r="K276" s="40"/>
      <c r="L276" s="40"/>
      <c r="M276" s="44"/>
      <c r="N276" s="240"/>
      <c r="O276" s="241"/>
      <c r="P276" s="91"/>
      <c r="Q276" s="91"/>
      <c r="R276" s="91"/>
      <c r="S276" s="91"/>
      <c r="T276" s="91"/>
      <c r="U276" s="91"/>
      <c r="V276" s="91"/>
      <c r="W276" s="91"/>
      <c r="X276" s="92"/>
      <c r="Y276" s="38"/>
      <c r="Z276" s="38"/>
      <c r="AA276" s="38"/>
      <c r="AB276" s="38"/>
      <c r="AC276" s="38"/>
      <c r="AD276" s="38"/>
      <c r="AE276" s="38"/>
      <c r="AT276" s="17" t="s">
        <v>153</v>
      </c>
      <c r="AU276" s="17" t="s">
        <v>90</v>
      </c>
    </row>
    <row r="277" s="2" customFormat="1">
      <c r="A277" s="38"/>
      <c r="B277" s="39"/>
      <c r="C277" s="40"/>
      <c r="D277" s="237" t="s">
        <v>155</v>
      </c>
      <c r="E277" s="40"/>
      <c r="F277" s="244" t="s">
        <v>838</v>
      </c>
      <c r="G277" s="40"/>
      <c r="H277" s="40"/>
      <c r="I277" s="239"/>
      <c r="J277" s="239"/>
      <c r="K277" s="40"/>
      <c r="L277" s="40"/>
      <c r="M277" s="44"/>
      <c r="N277" s="240"/>
      <c r="O277" s="241"/>
      <c r="P277" s="91"/>
      <c r="Q277" s="91"/>
      <c r="R277" s="91"/>
      <c r="S277" s="91"/>
      <c r="T277" s="91"/>
      <c r="U277" s="91"/>
      <c r="V277" s="91"/>
      <c r="W277" s="91"/>
      <c r="X277" s="92"/>
      <c r="Y277" s="38"/>
      <c r="Z277" s="38"/>
      <c r="AA277" s="38"/>
      <c r="AB277" s="38"/>
      <c r="AC277" s="38"/>
      <c r="AD277" s="38"/>
      <c r="AE277" s="38"/>
      <c r="AT277" s="17" t="s">
        <v>155</v>
      </c>
      <c r="AU277" s="17" t="s">
        <v>90</v>
      </c>
    </row>
    <row r="278" s="13" customFormat="1">
      <c r="A278" s="13"/>
      <c r="B278" s="249"/>
      <c r="C278" s="250"/>
      <c r="D278" s="237" t="s">
        <v>253</v>
      </c>
      <c r="E278" s="251" t="s">
        <v>614</v>
      </c>
      <c r="F278" s="252" t="s">
        <v>839</v>
      </c>
      <c r="G278" s="250"/>
      <c r="H278" s="253">
        <v>32.533000000000001</v>
      </c>
      <c r="I278" s="254"/>
      <c r="J278" s="254"/>
      <c r="K278" s="250"/>
      <c r="L278" s="250"/>
      <c r="M278" s="255"/>
      <c r="N278" s="256"/>
      <c r="O278" s="257"/>
      <c r="P278" s="257"/>
      <c r="Q278" s="257"/>
      <c r="R278" s="257"/>
      <c r="S278" s="257"/>
      <c r="T278" s="257"/>
      <c r="U278" s="257"/>
      <c r="V278" s="257"/>
      <c r="W278" s="257"/>
      <c r="X278" s="258"/>
      <c r="Y278" s="13"/>
      <c r="Z278" s="13"/>
      <c r="AA278" s="13"/>
      <c r="AB278" s="13"/>
      <c r="AC278" s="13"/>
      <c r="AD278" s="13"/>
      <c r="AE278" s="13"/>
      <c r="AT278" s="259" t="s">
        <v>253</v>
      </c>
      <c r="AU278" s="259" t="s">
        <v>90</v>
      </c>
      <c r="AV278" s="13" t="s">
        <v>90</v>
      </c>
      <c r="AW278" s="13" t="s">
        <v>5</v>
      </c>
      <c r="AX278" s="13" t="s">
        <v>88</v>
      </c>
      <c r="AY278" s="259" t="s">
        <v>143</v>
      </c>
    </row>
    <row r="279" s="2" customFormat="1" ht="16.5" customHeight="1">
      <c r="A279" s="38"/>
      <c r="B279" s="39"/>
      <c r="C279" s="222" t="s">
        <v>546</v>
      </c>
      <c r="D279" s="222" t="s">
        <v>146</v>
      </c>
      <c r="E279" s="223" t="s">
        <v>840</v>
      </c>
      <c r="F279" s="224" t="s">
        <v>841</v>
      </c>
      <c r="G279" s="225" t="s">
        <v>249</v>
      </c>
      <c r="H279" s="226">
        <v>18.099</v>
      </c>
      <c r="I279" s="227"/>
      <c r="J279" s="227"/>
      <c r="K279" s="228">
        <f>ROUND(P279*H279,2)</f>
        <v>0</v>
      </c>
      <c r="L279" s="229"/>
      <c r="M279" s="44"/>
      <c r="N279" s="230" t="s">
        <v>1</v>
      </c>
      <c r="O279" s="231" t="s">
        <v>43</v>
      </c>
      <c r="P279" s="232">
        <f>I279+J279</f>
        <v>0</v>
      </c>
      <c r="Q279" s="232">
        <f>ROUND(I279*H279,2)</f>
        <v>0</v>
      </c>
      <c r="R279" s="232">
        <f>ROUND(J279*H279,2)</f>
        <v>0</v>
      </c>
      <c r="S279" s="91"/>
      <c r="T279" s="233">
        <f>S279*H279</f>
        <v>0</v>
      </c>
      <c r="U279" s="233">
        <v>0.041739999999999999</v>
      </c>
      <c r="V279" s="233">
        <f>U279*H279</f>
        <v>0.75545225999999999</v>
      </c>
      <c r="W279" s="233">
        <v>0</v>
      </c>
      <c r="X279" s="234">
        <f>W279*H279</f>
        <v>0</v>
      </c>
      <c r="Y279" s="38"/>
      <c r="Z279" s="38"/>
      <c r="AA279" s="38"/>
      <c r="AB279" s="38"/>
      <c r="AC279" s="38"/>
      <c r="AD279" s="38"/>
      <c r="AE279" s="38"/>
      <c r="AR279" s="235" t="s">
        <v>167</v>
      </c>
      <c r="AT279" s="235" t="s">
        <v>146</v>
      </c>
      <c r="AU279" s="235" t="s">
        <v>90</v>
      </c>
      <c r="AY279" s="17" t="s">
        <v>143</v>
      </c>
      <c r="BE279" s="236">
        <f>IF(O279="základní",K279,0)</f>
        <v>0</v>
      </c>
      <c r="BF279" s="236">
        <f>IF(O279="snížená",K279,0)</f>
        <v>0</v>
      </c>
      <c r="BG279" s="236">
        <f>IF(O279="zákl. přenesená",K279,0)</f>
        <v>0</v>
      </c>
      <c r="BH279" s="236">
        <f>IF(O279="sníž. přenesená",K279,0)</f>
        <v>0</v>
      </c>
      <c r="BI279" s="236">
        <f>IF(O279="nulová",K279,0)</f>
        <v>0</v>
      </c>
      <c r="BJ279" s="17" t="s">
        <v>88</v>
      </c>
      <c r="BK279" s="236">
        <f>ROUND(P279*H279,2)</f>
        <v>0</v>
      </c>
      <c r="BL279" s="17" t="s">
        <v>167</v>
      </c>
      <c r="BM279" s="235" t="s">
        <v>842</v>
      </c>
    </row>
    <row r="280" s="2" customFormat="1">
      <c r="A280" s="38"/>
      <c r="B280" s="39"/>
      <c r="C280" s="40"/>
      <c r="D280" s="237" t="s">
        <v>152</v>
      </c>
      <c r="E280" s="40"/>
      <c r="F280" s="238" t="s">
        <v>843</v>
      </c>
      <c r="G280" s="40"/>
      <c r="H280" s="40"/>
      <c r="I280" s="239"/>
      <c r="J280" s="239"/>
      <c r="K280" s="40"/>
      <c r="L280" s="40"/>
      <c r="M280" s="44"/>
      <c r="N280" s="240"/>
      <c r="O280" s="241"/>
      <c r="P280" s="91"/>
      <c r="Q280" s="91"/>
      <c r="R280" s="91"/>
      <c r="S280" s="91"/>
      <c r="T280" s="91"/>
      <c r="U280" s="91"/>
      <c r="V280" s="91"/>
      <c r="W280" s="91"/>
      <c r="X280" s="92"/>
      <c r="Y280" s="38"/>
      <c r="Z280" s="38"/>
      <c r="AA280" s="38"/>
      <c r="AB280" s="38"/>
      <c r="AC280" s="38"/>
      <c r="AD280" s="38"/>
      <c r="AE280" s="38"/>
      <c r="AT280" s="17" t="s">
        <v>152</v>
      </c>
      <c r="AU280" s="17" t="s">
        <v>90</v>
      </c>
    </row>
    <row r="281" s="2" customFormat="1">
      <c r="A281" s="38"/>
      <c r="B281" s="39"/>
      <c r="C281" s="40"/>
      <c r="D281" s="242" t="s">
        <v>153</v>
      </c>
      <c r="E281" s="40"/>
      <c r="F281" s="243" t="s">
        <v>844</v>
      </c>
      <c r="G281" s="40"/>
      <c r="H281" s="40"/>
      <c r="I281" s="239"/>
      <c r="J281" s="239"/>
      <c r="K281" s="40"/>
      <c r="L281" s="40"/>
      <c r="M281" s="44"/>
      <c r="N281" s="240"/>
      <c r="O281" s="241"/>
      <c r="P281" s="91"/>
      <c r="Q281" s="91"/>
      <c r="R281" s="91"/>
      <c r="S281" s="91"/>
      <c r="T281" s="91"/>
      <c r="U281" s="91"/>
      <c r="V281" s="91"/>
      <c r="W281" s="91"/>
      <c r="X281" s="92"/>
      <c r="Y281" s="38"/>
      <c r="Z281" s="38"/>
      <c r="AA281" s="38"/>
      <c r="AB281" s="38"/>
      <c r="AC281" s="38"/>
      <c r="AD281" s="38"/>
      <c r="AE281" s="38"/>
      <c r="AT281" s="17" t="s">
        <v>153</v>
      </c>
      <c r="AU281" s="17" t="s">
        <v>90</v>
      </c>
    </row>
    <row r="282" s="13" customFormat="1">
      <c r="A282" s="13"/>
      <c r="B282" s="249"/>
      <c r="C282" s="250"/>
      <c r="D282" s="237" t="s">
        <v>253</v>
      </c>
      <c r="E282" s="251" t="s">
        <v>1</v>
      </c>
      <c r="F282" s="252" t="s">
        <v>845</v>
      </c>
      <c r="G282" s="250"/>
      <c r="H282" s="253">
        <v>18.099</v>
      </c>
      <c r="I282" s="254"/>
      <c r="J282" s="254"/>
      <c r="K282" s="250"/>
      <c r="L282" s="250"/>
      <c r="M282" s="255"/>
      <c r="N282" s="256"/>
      <c r="O282" s="257"/>
      <c r="P282" s="257"/>
      <c r="Q282" s="257"/>
      <c r="R282" s="257"/>
      <c r="S282" s="257"/>
      <c r="T282" s="257"/>
      <c r="U282" s="257"/>
      <c r="V282" s="257"/>
      <c r="W282" s="257"/>
      <c r="X282" s="258"/>
      <c r="Y282" s="13"/>
      <c r="Z282" s="13"/>
      <c r="AA282" s="13"/>
      <c r="AB282" s="13"/>
      <c r="AC282" s="13"/>
      <c r="AD282" s="13"/>
      <c r="AE282" s="13"/>
      <c r="AT282" s="259" t="s">
        <v>253</v>
      </c>
      <c r="AU282" s="259" t="s">
        <v>90</v>
      </c>
      <c r="AV282" s="13" t="s">
        <v>90</v>
      </c>
      <c r="AW282" s="13" t="s">
        <v>5</v>
      </c>
      <c r="AX282" s="13" t="s">
        <v>88</v>
      </c>
      <c r="AY282" s="259" t="s">
        <v>143</v>
      </c>
    </row>
    <row r="283" s="2" customFormat="1" ht="16.5" customHeight="1">
      <c r="A283" s="38"/>
      <c r="B283" s="39"/>
      <c r="C283" s="222" t="s">
        <v>553</v>
      </c>
      <c r="D283" s="222" t="s">
        <v>146</v>
      </c>
      <c r="E283" s="223" t="s">
        <v>846</v>
      </c>
      <c r="F283" s="224" t="s">
        <v>847</v>
      </c>
      <c r="G283" s="225" t="s">
        <v>249</v>
      </c>
      <c r="H283" s="226">
        <v>18.099</v>
      </c>
      <c r="I283" s="227"/>
      <c r="J283" s="227"/>
      <c r="K283" s="228">
        <f>ROUND(P283*H283,2)</f>
        <v>0</v>
      </c>
      <c r="L283" s="229"/>
      <c r="M283" s="44"/>
      <c r="N283" s="230" t="s">
        <v>1</v>
      </c>
      <c r="O283" s="231" t="s">
        <v>43</v>
      </c>
      <c r="P283" s="232">
        <f>I283+J283</f>
        <v>0</v>
      </c>
      <c r="Q283" s="232">
        <f>ROUND(I283*H283,2)</f>
        <v>0</v>
      </c>
      <c r="R283" s="232">
        <f>ROUND(J283*H283,2)</f>
        <v>0</v>
      </c>
      <c r="S283" s="91"/>
      <c r="T283" s="233">
        <f>S283*H283</f>
        <v>0</v>
      </c>
      <c r="U283" s="233">
        <v>2.0000000000000002E-05</v>
      </c>
      <c r="V283" s="233">
        <f>U283*H283</f>
        <v>0.00036198000000000003</v>
      </c>
      <c r="W283" s="233">
        <v>0</v>
      </c>
      <c r="X283" s="234">
        <f>W283*H283</f>
        <v>0</v>
      </c>
      <c r="Y283" s="38"/>
      <c r="Z283" s="38"/>
      <c r="AA283" s="38"/>
      <c r="AB283" s="38"/>
      <c r="AC283" s="38"/>
      <c r="AD283" s="38"/>
      <c r="AE283" s="38"/>
      <c r="AR283" s="235" t="s">
        <v>167</v>
      </c>
      <c r="AT283" s="235" t="s">
        <v>146</v>
      </c>
      <c r="AU283" s="235" t="s">
        <v>90</v>
      </c>
      <c r="AY283" s="17" t="s">
        <v>143</v>
      </c>
      <c r="BE283" s="236">
        <f>IF(O283="základní",K283,0)</f>
        <v>0</v>
      </c>
      <c r="BF283" s="236">
        <f>IF(O283="snížená",K283,0)</f>
        <v>0</v>
      </c>
      <c r="BG283" s="236">
        <f>IF(O283="zákl. přenesená",K283,0)</f>
        <v>0</v>
      </c>
      <c r="BH283" s="236">
        <f>IF(O283="sníž. přenesená",K283,0)</f>
        <v>0</v>
      </c>
      <c r="BI283" s="236">
        <f>IF(O283="nulová",K283,0)</f>
        <v>0</v>
      </c>
      <c r="BJ283" s="17" t="s">
        <v>88</v>
      </c>
      <c r="BK283" s="236">
        <f>ROUND(P283*H283,2)</f>
        <v>0</v>
      </c>
      <c r="BL283" s="17" t="s">
        <v>167</v>
      </c>
      <c r="BM283" s="235" t="s">
        <v>848</v>
      </c>
    </row>
    <row r="284" s="2" customFormat="1">
      <c r="A284" s="38"/>
      <c r="B284" s="39"/>
      <c r="C284" s="40"/>
      <c r="D284" s="237" t="s">
        <v>152</v>
      </c>
      <c r="E284" s="40"/>
      <c r="F284" s="238" t="s">
        <v>849</v>
      </c>
      <c r="G284" s="40"/>
      <c r="H284" s="40"/>
      <c r="I284" s="239"/>
      <c r="J284" s="239"/>
      <c r="K284" s="40"/>
      <c r="L284" s="40"/>
      <c r="M284" s="44"/>
      <c r="N284" s="240"/>
      <c r="O284" s="241"/>
      <c r="P284" s="91"/>
      <c r="Q284" s="91"/>
      <c r="R284" s="91"/>
      <c r="S284" s="91"/>
      <c r="T284" s="91"/>
      <c r="U284" s="91"/>
      <c r="V284" s="91"/>
      <c r="W284" s="91"/>
      <c r="X284" s="92"/>
      <c r="Y284" s="38"/>
      <c r="Z284" s="38"/>
      <c r="AA284" s="38"/>
      <c r="AB284" s="38"/>
      <c r="AC284" s="38"/>
      <c r="AD284" s="38"/>
      <c r="AE284" s="38"/>
      <c r="AT284" s="17" t="s">
        <v>152</v>
      </c>
      <c r="AU284" s="17" t="s">
        <v>90</v>
      </c>
    </row>
    <row r="285" s="2" customFormat="1">
      <c r="A285" s="38"/>
      <c r="B285" s="39"/>
      <c r="C285" s="40"/>
      <c r="D285" s="242" t="s">
        <v>153</v>
      </c>
      <c r="E285" s="40"/>
      <c r="F285" s="243" t="s">
        <v>850</v>
      </c>
      <c r="G285" s="40"/>
      <c r="H285" s="40"/>
      <c r="I285" s="239"/>
      <c r="J285" s="239"/>
      <c r="K285" s="40"/>
      <c r="L285" s="40"/>
      <c r="M285" s="44"/>
      <c r="N285" s="240"/>
      <c r="O285" s="241"/>
      <c r="P285" s="91"/>
      <c r="Q285" s="91"/>
      <c r="R285" s="91"/>
      <c r="S285" s="91"/>
      <c r="T285" s="91"/>
      <c r="U285" s="91"/>
      <c r="V285" s="91"/>
      <c r="W285" s="91"/>
      <c r="X285" s="92"/>
      <c r="Y285" s="38"/>
      <c r="Z285" s="38"/>
      <c r="AA285" s="38"/>
      <c r="AB285" s="38"/>
      <c r="AC285" s="38"/>
      <c r="AD285" s="38"/>
      <c r="AE285" s="38"/>
      <c r="AT285" s="17" t="s">
        <v>153</v>
      </c>
      <c r="AU285" s="17" t="s">
        <v>90</v>
      </c>
    </row>
    <row r="286" s="13" customFormat="1">
      <c r="A286" s="13"/>
      <c r="B286" s="249"/>
      <c r="C286" s="250"/>
      <c r="D286" s="237" t="s">
        <v>253</v>
      </c>
      <c r="E286" s="251" t="s">
        <v>1</v>
      </c>
      <c r="F286" s="252" t="s">
        <v>845</v>
      </c>
      <c r="G286" s="250"/>
      <c r="H286" s="253">
        <v>18.099</v>
      </c>
      <c r="I286" s="254"/>
      <c r="J286" s="254"/>
      <c r="K286" s="250"/>
      <c r="L286" s="250"/>
      <c r="M286" s="255"/>
      <c r="N286" s="256"/>
      <c r="O286" s="257"/>
      <c r="P286" s="257"/>
      <c r="Q286" s="257"/>
      <c r="R286" s="257"/>
      <c r="S286" s="257"/>
      <c r="T286" s="257"/>
      <c r="U286" s="257"/>
      <c r="V286" s="257"/>
      <c r="W286" s="257"/>
      <c r="X286" s="258"/>
      <c r="Y286" s="13"/>
      <c r="Z286" s="13"/>
      <c r="AA286" s="13"/>
      <c r="AB286" s="13"/>
      <c r="AC286" s="13"/>
      <c r="AD286" s="13"/>
      <c r="AE286" s="13"/>
      <c r="AT286" s="259" t="s">
        <v>253</v>
      </c>
      <c r="AU286" s="259" t="s">
        <v>90</v>
      </c>
      <c r="AV286" s="13" t="s">
        <v>90</v>
      </c>
      <c r="AW286" s="13" t="s">
        <v>5</v>
      </c>
      <c r="AX286" s="13" t="s">
        <v>88</v>
      </c>
      <c r="AY286" s="259" t="s">
        <v>143</v>
      </c>
    </row>
    <row r="287" s="2" customFormat="1" ht="16.5" customHeight="1">
      <c r="A287" s="38"/>
      <c r="B287" s="39"/>
      <c r="C287" s="222" t="s">
        <v>520</v>
      </c>
      <c r="D287" s="222" t="s">
        <v>146</v>
      </c>
      <c r="E287" s="223" t="s">
        <v>851</v>
      </c>
      <c r="F287" s="224" t="s">
        <v>852</v>
      </c>
      <c r="G287" s="225" t="s">
        <v>473</v>
      </c>
      <c r="H287" s="226">
        <v>4.5549999999999997</v>
      </c>
      <c r="I287" s="227"/>
      <c r="J287" s="227"/>
      <c r="K287" s="228">
        <f>ROUND(P287*H287,2)</f>
        <v>0</v>
      </c>
      <c r="L287" s="229"/>
      <c r="M287" s="44"/>
      <c r="N287" s="230" t="s">
        <v>1</v>
      </c>
      <c r="O287" s="231" t="s">
        <v>43</v>
      </c>
      <c r="P287" s="232">
        <f>I287+J287</f>
        <v>0</v>
      </c>
      <c r="Q287" s="232">
        <f>ROUND(I287*H287,2)</f>
        <v>0</v>
      </c>
      <c r="R287" s="232">
        <f>ROUND(J287*H287,2)</f>
        <v>0</v>
      </c>
      <c r="S287" s="91"/>
      <c r="T287" s="233">
        <f>S287*H287</f>
        <v>0</v>
      </c>
      <c r="U287" s="233">
        <v>1.04877</v>
      </c>
      <c r="V287" s="233">
        <f>U287*H287</f>
        <v>4.7771473499999999</v>
      </c>
      <c r="W287" s="233">
        <v>0</v>
      </c>
      <c r="X287" s="234">
        <f>W287*H287</f>
        <v>0</v>
      </c>
      <c r="Y287" s="38"/>
      <c r="Z287" s="38"/>
      <c r="AA287" s="38"/>
      <c r="AB287" s="38"/>
      <c r="AC287" s="38"/>
      <c r="AD287" s="38"/>
      <c r="AE287" s="38"/>
      <c r="AR287" s="235" t="s">
        <v>167</v>
      </c>
      <c r="AT287" s="235" t="s">
        <v>146</v>
      </c>
      <c r="AU287" s="235" t="s">
        <v>90</v>
      </c>
      <c r="AY287" s="17" t="s">
        <v>143</v>
      </c>
      <c r="BE287" s="236">
        <f>IF(O287="základní",K287,0)</f>
        <v>0</v>
      </c>
      <c r="BF287" s="236">
        <f>IF(O287="snížená",K287,0)</f>
        <v>0</v>
      </c>
      <c r="BG287" s="236">
        <f>IF(O287="zákl. přenesená",K287,0)</f>
        <v>0</v>
      </c>
      <c r="BH287" s="236">
        <f>IF(O287="sníž. přenesená",K287,0)</f>
        <v>0</v>
      </c>
      <c r="BI287" s="236">
        <f>IF(O287="nulová",K287,0)</f>
        <v>0</v>
      </c>
      <c r="BJ287" s="17" t="s">
        <v>88</v>
      </c>
      <c r="BK287" s="236">
        <f>ROUND(P287*H287,2)</f>
        <v>0</v>
      </c>
      <c r="BL287" s="17" t="s">
        <v>167</v>
      </c>
      <c r="BM287" s="235" t="s">
        <v>853</v>
      </c>
    </row>
    <row r="288" s="2" customFormat="1">
      <c r="A288" s="38"/>
      <c r="B288" s="39"/>
      <c r="C288" s="40"/>
      <c r="D288" s="237" t="s">
        <v>152</v>
      </c>
      <c r="E288" s="40"/>
      <c r="F288" s="238" t="s">
        <v>854</v>
      </c>
      <c r="G288" s="40"/>
      <c r="H288" s="40"/>
      <c r="I288" s="239"/>
      <c r="J288" s="239"/>
      <c r="K288" s="40"/>
      <c r="L288" s="40"/>
      <c r="M288" s="44"/>
      <c r="N288" s="240"/>
      <c r="O288" s="241"/>
      <c r="P288" s="91"/>
      <c r="Q288" s="91"/>
      <c r="R288" s="91"/>
      <c r="S288" s="91"/>
      <c r="T288" s="91"/>
      <c r="U288" s="91"/>
      <c r="V288" s="91"/>
      <c r="W288" s="91"/>
      <c r="X288" s="92"/>
      <c r="Y288" s="38"/>
      <c r="Z288" s="38"/>
      <c r="AA288" s="38"/>
      <c r="AB288" s="38"/>
      <c r="AC288" s="38"/>
      <c r="AD288" s="38"/>
      <c r="AE288" s="38"/>
      <c r="AT288" s="17" t="s">
        <v>152</v>
      </c>
      <c r="AU288" s="17" t="s">
        <v>90</v>
      </c>
    </row>
    <row r="289" s="2" customFormat="1">
      <c r="A289" s="38"/>
      <c r="B289" s="39"/>
      <c r="C289" s="40"/>
      <c r="D289" s="242" t="s">
        <v>153</v>
      </c>
      <c r="E289" s="40"/>
      <c r="F289" s="243" t="s">
        <v>855</v>
      </c>
      <c r="G289" s="40"/>
      <c r="H289" s="40"/>
      <c r="I289" s="239"/>
      <c r="J289" s="239"/>
      <c r="K289" s="40"/>
      <c r="L289" s="40"/>
      <c r="M289" s="44"/>
      <c r="N289" s="240"/>
      <c r="O289" s="241"/>
      <c r="P289" s="91"/>
      <c r="Q289" s="91"/>
      <c r="R289" s="91"/>
      <c r="S289" s="91"/>
      <c r="T289" s="91"/>
      <c r="U289" s="91"/>
      <c r="V289" s="91"/>
      <c r="W289" s="91"/>
      <c r="X289" s="92"/>
      <c r="Y289" s="38"/>
      <c r="Z289" s="38"/>
      <c r="AA289" s="38"/>
      <c r="AB289" s="38"/>
      <c r="AC289" s="38"/>
      <c r="AD289" s="38"/>
      <c r="AE289" s="38"/>
      <c r="AT289" s="17" t="s">
        <v>153</v>
      </c>
      <c r="AU289" s="17" t="s">
        <v>90</v>
      </c>
    </row>
    <row r="290" s="13" customFormat="1">
      <c r="A290" s="13"/>
      <c r="B290" s="249"/>
      <c r="C290" s="250"/>
      <c r="D290" s="237" t="s">
        <v>253</v>
      </c>
      <c r="E290" s="251" t="s">
        <v>1</v>
      </c>
      <c r="F290" s="252" t="s">
        <v>856</v>
      </c>
      <c r="G290" s="250"/>
      <c r="H290" s="253">
        <v>4.5549999999999997</v>
      </c>
      <c r="I290" s="254"/>
      <c r="J290" s="254"/>
      <c r="K290" s="250"/>
      <c r="L290" s="250"/>
      <c r="M290" s="255"/>
      <c r="N290" s="256"/>
      <c r="O290" s="257"/>
      <c r="P290" s="257"/>
      <c r="Q290" s="257"/>
      <c r="R290" s="257"/>
      <c r="S290" s="257"/>
      <c r="T290" s="257"/>
      <c r="U290" s="257"/>
      <c r="V290" s="257"/>
      <c r="W290" s="257"/>
      <c r="X290" s="258"/>
      <c r="Y290" s="13"/>
      <c r="Z290" s="13"/>
      <c r="AA290" s="13"/>
      <c r="AB290" s="13"/>
      <c r="AC290" s="13"/>
      <c r="AD290" s="13"/>
      <c r="AE290" s="13"/>
      <c r="AT290" s="259" t="s">
        <v>253</v>
      </c>
      <c r="AU290" s="259" t="s">
        <v>90</v>
      </c>
      <c r="AV290" s="13" t="s">
        <v>90</v>
      </c>
      <c r="AW290" s="13" t="s">
        <v>5</v>
      </c>
      <c r="AX290" s="13" t="s">
        <v>88</v>
      </c>
      <c r="AY290" s="259" t="s">
        <v>143</v>
      </c>
    </row>
    <row r="291" s="2" customFormat="1" ht="24.15" customHeight="1">
      <c r="A291" s="38"/>
      <c r="B291" s="39"/>
      <c r="C291" s="222" t="s">
        <v>857</v>
      </c>
      <c r="D291" s="222" t="s">
        <v>146</v>
      </c>
      <c r="E291" s="223" t="s">
        <v>858</v>
      </c>
      <c r="F291" s="224" t="s">
        <v>859</v>
      </c>
      <c r="G291" s="225" t="s">
        <v>311</v>
      </c>
      <c r="H291" s="226">
        <v>50.960000000000001</v>
      </c>
      <c r="I291" s="227"/>
      <c r="J291" s="227"/>
      <c r="K291" s="228">
        <f>ROUND(P291*H291,2)</f>
        <v>0</v>
      </c>
      <c r="L291" s="229"/>
      <c r="M291" s="44"/>
      <c r="N291" s="230" t="s">
        <v>1</v>
      </c>
      <c r="O291" s="231" t="s">
        <v>43</v>
      </c>
      <c r="P291" s="232">
        <f>I291+J291</f>
        <v>0</v>
      </c>
      <c r="Q291" s="232">
        <f>ROUND(I291*H291,2)</f>
        <v>0</v>
      </c>
      <c r="R291" s="232">
        <f>ROUND(J291*H291,2)</f>
        <v>0</v>
      </c>
      <c r="S291" s="91"/>
      <c r="T291" s="233">
        <f>S291*H291</f>
        <v>0</v>
      </c>
      <c r="U291" s="233">
        <v>6.9999999999999994E-05</v>
      </c>
      <c r="V291" s="233">
        <f>U291*H291</f>
        <v>0.0035671999999999995</v>
      </c>
      <c r="W291" s="233">
        <v>0</v>
      </c>
      <c r="X291" s="234">
        <f>W291*H291</f>
        <v>0</v>
      </c>
      <c r="Y291" s="38"/>
      <c r="Z291" s="38"/>
      <c r="AA291" s="38"/>
      <c r="AB291" s="38"/>
      <c r="AC291" s="38"/>
      <c r="AD291" s="38"/>
      <c r="AE291" s="38"/>
      <c r="AR291" s="235" t="s">
        <v>167</v>
      </c>
      <c r="AT291" s="235" t="s">
        <v>146</v>
      </c>
      <c r="AU291" s="235" t="s">
        <v>90</v>
      </c>
      <c r="AY291" s="17" t="s">
        <v>143</v>
      </c>
      <c r="BE291" s="236">
        <f>IF(O291="základní",K291,0)</f>
        <v>0</v>
      </c>
      <c r="BF291" s="236">
        <f>IF(O291="snížená",K291,0)</f>
        <v>0</v>
      </c>
      <c r="BG291" s="236">
        <f>IF(O291="zákl. přenesená",K291,0)</f>
        <v>0</v>
      </c>
      <c r="BH291" s="236">
        <f>IF(O291="sníž. přenesená",K291,0)</f>
        <v>0</v>
      </c>
      <c r="BI291" s="236">
        <f>IF(O291="nulová",K291,0)</f>
        <v>0</v>
      </c>
      <c r="BJ291" s="17" t="s">
        <v>88</v>
      </c>
      <c r="BK291" s="236">
        <f>ROUND(P291*H291,2)</f>
        <v>0</v>
      </c>
      <c r="BL291" s="17" t="s">
        <v>167</v>
      </c>
      <c r="BM291" s="235" t="s">
        <v>860</v>
      </c>
    </row>
    <row r="292" s="2" customFormat="1">
      <c r="A292" s="38"/>
      <c r="B292" s="39"/>
      <c r="C292" s="40"/>
      <c r="D292" s="237" t="s">
        <v>152</v>
      </c>
      <c r="E292" s="40"/>
      <c r="F292" s="238" t="s">
        <v>861</v>
      </c>
      <c r="G292" s="40"/>
      <c r="H292" s="40"/>
      <c r="I292" s="239"/>
      <c r="J292" s="239"/>
      <c r="K292" s="40"/>
      <c r="L292" s="40"/>
      <c r="M292" s="44"/>
      <c r="N292" s="240"/>
      <c r="O292" s="241"/>
      <c r="P292" s="91"/>
      <c r="Q292" s="91"/>
      <c r="R292" s="91"/>
      <c r="S292" s="91"/>
      <c r="T292" s="91"/>
      <c r="U292" s="91"/>
      <c r="V292" s="91"/>
      <c r="W292" s="91"/>
      <c r="X292" s="92"/>
      <c r="Y292" s="38"/>
      <c r="Z292" s="38"/>
      <c r="AA292" s="38"/>
      <c r="AB292" s="38"/>
      <c r="AC292" s="38"/>
      <c r="AD292" s="38"/>
      <c r="AE292" s="38"/>
      <c r="AT292" s="17" t="s">
        <v>152</v>
      </c>
      <c r="AU292" s="17" t="s">
        <v>90</v>
      </c>
    </row>
    <row r="293" s="2" customFormat="1">
      <c r="A293" s="38"/>
      <c r="B293" s="39"/>
      <c r="C293" s="40"/>
      <c r="D293" s="242" t="s">
        <v>153</v>
      </c>
      <c r="E293" s="40"/>
      <c r="F293" s="243" t="s">
        <v>862</v>
      </c>
      <c r="G293" s="40"/>
      <c r="H293" s="40"/>
      <c r="I293" s="239"/>
      <c r="J293" s="239"/>
      <c r="K293" s="40"/>
      <c r="L293" s="40"/>
      <c r="M293" s="44"/>
      <c r="N293" s="240"/>
      <c r="O293" s="241"/>
      <c r="P293" s="91"/>
      <c r="Q293" s="91"/>
      <c r="R293" s="91"/>
      <c r="S293" s="91"/>
      <c r="T293" s="91"/>
      <c r="U293" s="91"/>
      <c r="V293" s="91"/>
      <c r="W293" s="91"/>
      <c r="X293" s="92"/>
      <c r="Y293" s="38"/>
      <c r="Z293" s="38"/>
      <c r="AA293" s="38"/>
      <c r="AB293" s="38"/>
      <c r="AC293" s="38"/>
      <c r="AD293" s="38"/>
      <c r="AE293" s="38"/>
      <c r="AT293" s="17" t="s">
        <v>153</v>
      </c>
      <c r="AU293" s="17" t="s">
        <v>90</v>
      </c>
    </row>
    <row r="294" s="2" customFormat="1">
      <c r="A294" s="38"/>
      <c r="B294" s="39"/>
      <c r="C294" s="40"/>
      <c r="D294" s="237" t="s">
        <v>155</v>
      </c>
      <c r="E294" s="40"/>
      <c r="F294" s="244" t="s">
        <v>863</v>
      </c>
      <c r="G294" s="40"/>
      <c r="H294" s="40"/>
      <c r="I294" s="239"/>
      <c r="J294" s="239"/>
      <c r="K294" s="40"/>
      <c r="L294" s="40"/>
      <c r="M294" s="44"/>
      <c r="N294" s="240"/>
      <c r="O294" s="241"/>
      <c r="P294" s="91"/>
      <c r="Q294" s="91"/>
      <c r="R294" s="91"/>
      <c r="S294" s="91"/>
      <c r="T294" s="91"/>
      <c r="U294" s="91"/>
      <c r="V294" s="91"/>
      <c r="W294" s="91"/>
      <c r="X294" s="92"/>
      <c r="Y294" s="38"/>
      <c r="Z294" s="38"/>
      <c r="AA294" s="38"/>
      <c r="AB294" s="38"/>
      <c r="AC294" s="38"/>
      <c r="AD294" s="38"/>
      <c r="AE294" s="38"/>
      <c r="AT294" s="17" t="s">
        <v>155</v>
      </c>
      <c r="AU294" s="17" t="s">
        <v>90</v>
      </c>
    </row>
    <row r="295" s="13" customFormat="1">
      <c r="A295" s="13"/>
      <c r="B295" s="249"/>
      <c r="C295" s="250"/>
      <c r="D295" s="237" t="s">
        <v>253</v>
      </c>
      <c r="E295" s="251" t="s">
        <v>1</v>
      </c>
      <c r="F295" s="252" t="s">
        <v>864</v>
      </c>
      <c r="G295" s="250"/>
      <c r="H295" s="253">
        <v>50.960000000000001</v>
      </c>
      <c r="I295" s="254"/>
      <c r="J295" s="254"/>
      <c r="K295" s="250"/>
      <c r="L295" s="250"/>
      <c r="M295" s="255"/>
      <c r="N295" s="256"/>
      <c r="O295" s="257"/>
      <c r="P295" s="257"/>
      <c r="Q295" s="257"/>
      <c r="R295" s="257"/>
      <c r="S295" s="257"/>
      <c r="T295" s="257"/>
      <c r="U295" s="257"/>
      <c r="V295" s="257"/>
      <c r="W295" s="257"/>
      <c r="X295" s="258"/>
      <c r="Y295" s="13"/>
      <c r="Z295" s="13"/>
      <c r="AA295" s="13"/>
      <c r="AB295" s="13"/>
      <c r="AC295" s="13"/>
      <c r="AD295" s="13"/>
      <c r="AE295" s="13"/>
      <c r="AT295" s="259" t="s">
        <v>253</v>
      </c>
      <c r="AU295" s="259" t="s">
        <v>90</v>
      </c>
      <c r="AV295" s="13" t="s">
        <v>90</v>
      </c>
      <c r="AW295" s="13" t="s">
        <v>5</v>
      </c>
      <c r="AX295" s="13" t="s">
        <v>88</v>
      </c>
      <c r="AY295" s="259" t="s">
        <v>143</v>
      </c>
    </row>
    <row r="296" s="2" customFormat="1" ht="24.15" customHeight="1">
      <c r="A296" s="38"/>
      <c r="B296" s="39"/>
      <c r="C296" s="222" t="s">
        <v>865</v>
      </c>
      <c r="D296" s="222" t="s">
        <v>146</v>
      </c>
      <c r="E296" s="223" t="s">
        <v>866</v>
      </c>
      <c r="F296" s="224" t="s">
        <v>867</v>
      </c>
      <c r="G296" s="225" t="s">
        <v>311</v>
      </c>
      <c r="H296" s="226">
        <v>25.300000000000001</v>
      </c>
      <c r="I296" s="227"/>
      <c r="J296" s="227"/>
      <c r="K296" s="228">
        <f>ROUND(P296*H296,2)</f>
        <v>0</v>
      </c>
      <c r="L296" s="229"/>
      <c r="M296" s="44"/>
      <c r="N296" s="230" t="s">
        <v>1</v>
      </c>
      <c r="O296" s="231" t="s">
        <v>43</v>
      </c>
      <c r="P296" s="232">
        <f>I296+J296</f>
        <v>0</v>
      </c>
      <c r="Q296" s="232">
        <f>ROUND(I296*H296,2)</f>
        <v>0</v>
      </c>
      <c r="R296" s="232">
        <f>ROUND(J296*H296,2)</f>
        <v>0</v>
      </c>
      <c r="S296" s="91"/>
      <c r="T296" s="233">
        <f>S296*H296</f>
        <v>0</v>
      </c>
      <c r="U296" s="233">
        <v>0.00019000000000000001</v>
      </c>
      <c r="V296" s="233">
        <f>U296*H296</f>
        <v>0.0048070000000000005</v>
      </c>
      <c r="W296" s="233">
        <v>0</v>
      </c>
      <c r="X296" s="234">
        <f>W296*H296</f>
        <v>0</v>
      </c>
      <c r="Y296" s="38"/>
      <c r="Z296" s="38"/>
      <c r="AA296" s="38"/>
      <c r="AB296" s="38"/>
      <c r="AC296" s="38"/>
      <c r="AD296" s="38"/>
      <c r="AE296" s="38"/>
      <c r="AR296" s="235" t="s">
        <v>167</v>
      </c>
      <c r="AT296" s="235" t="s">
        <v>146</v>
      </c>
      <c r="AU296" s="235" t="s">
        <v>90</v>
      </c>
      <c r="AY296" s="17" t="s">
        <v>143</v>
      </c>
      <c r="BE296" s="236">
        <f>IF(O296="základní",K296,0)</f>
        <v>0</v>
      </c>
      <c r="BF296" s="236">
        <f>IF(O296="snížená",K296,0)</f>
        <v>0</v>
      </c>
      <c r="BG296" s="236">
        <f>IF(O296="zákl. přenesená",K296,0)</f>
        <v>0</v>
      </c>
      <c r="BH296" s="236">
        <f>IF(O296="sníž. přenesená",K296,0)</f>
        <v>0</v>
      </c>
      <c r="BI296" s="236">
        <f>IF(O296="nulová",K296,0)</f>
        <v>0</v>
      </c>
      <c r="BJ296" s="17" t="s">
        <v>88</v>
      </c>
      <c r="BK296" s="236">
        <f>ROUND(P296*H296,2)</f>
        <v>0</v>
      </c>
      <c r="BL296" s="17" t="s">
        <v>167</v>
      </c>
      <c r="BM296" s="235" t="s">
        <v>868</v>
      </c>
    </row>
    <row r="297" s="2" customFormat="1">
      <c r="A297" s="38"/>
      <c r="B297" s="39"/>
      <c r="C297" s="40"/>
      <c r="D297" s="237" t="s">
        <v>152</v>
      </c>
      <c r="E297" s="40"/>
      <c r="F297" s="238" t="s">
        <v>869</v>
      </c>
      <c r="G297" s="40"/>
      <c r="H297" s="40"/>
      <c r="I297" s="239"/>
      <c r="J297" s="239"/>
      <c r="K297" s="40"/>
      <c r="L297" s="40"/>
      <c r="M297" s="44"/>
      <c r="N297" s="240"/>
      <c r="O297" s="241"/>
      <c r="P297" s="91"/>
      <c r="Q297" s="91"/>
      <c r="R297" s="91"/>
      <c r="S297" s="91"/>
      <c r="T297" s="91"/>
      <c r="U297" s="91"/>
      <c r="V297" s="91"/>
      <c r="W297" s="91"/>
      <c r="X297" s="92"/>
      <c r="Y297" s="38"/>
      <c r="Z297" s="38"/>
      <c r="AA297" s="38"/>
      <c r="AB297" s="38"/>
      <c r="AC297" s="38"/>
      <c r="AD297" s="38"/>
      <c r="AE297" s="38"/>
      <c r="AT297" s="17" t="s">
        <v>152</v>
      </c>
      <c r="AU297" s="17" t="s">
        <v>90</v>
      </c>
    </row>
    <row r="298" s="2" customFormat="1">
      <c r="A298" s="38"/>
      <c r="B298" s="39"/>
      <c r="C298" s="40"/>
      <c r="D298" s="242" t="s">
        <v>153</v>
      </c>
      <c r="E298" s="40"/>
      <c r="F298" s="243" t="s">
        <v>870</v>
      </c>
      <c r="G298" s="40"/>
      <c r="H298" s="40"/>
      <c r="I298" s="239"/>
      <c r="J298" s="239"/>
      <c r="K298" s="40"/>
      <c r="L298" s="40"/>
      <c r="M298" s="44"/>
      <c r="N298" s="240"/>
      <c r="O298" s="241"/>
      <c r="P298" s="91"/>
      <c r="Q298" s="91"/>
      <c r="R298" s="91"/>
      <c r="S298" s="91"/>
      <c r="T298" s="91"/>
      <c r="U298" s="91"/>
      <c r="V298" s="91"/>
      <c r="W298" s="91"/>
      <c r="X298" s="92"/>
      <c r="Y298" s="38"/>
      <c r="Z298" s="38"/>
      <c r="AA298" s="38"/>
      <c r="AB298" s="38"/>
      <c r="AC298" s="38"/>
      <c r="AD298" s="38"/>
      <c r="AE298" s="38"/>
      <c r="AT298" s="17" t="s">
        <v>153</v>
      </c>
      <c r="AU298" s="17" t="s">
        <v>90</v>
      </c>
    </row>
    <row r="299" s="2" customFormat="1">
      <c r="A299" s="38"/>
      <c r="B299" s="39"/>
      <c r="C299" s="40"/>
      <c r="D299" s="237" t="s">
        <v>155</v>
      </c>
      <c r="E299" s="40"/>
      <c r="F299" s="244" t="s">
        <v>871</v>
      </c>
      <c r="G299" s="40"/>
      <c r="H299" s="40"/>
      <c r="I299" s="239"/>
      <c r="J299" s="239"/>
      <c r="K299" s="40"/>
      <c r="L299" s="40"/>
      <c r="M299" s="44"/>
      <c r="N299" s="240"/>
      <c r="O299" s="241"/>
      <c r="P299" s="91"/>
      <c r="Q299" s="91"/>
      <c r="R299" s="91"/>
      <c r="S299" s="91"/>
      <c r="T299" s="91"/>
      <c r="U299" s="91"/>
      <c r="V299" s="91"/>
      <c r="W299" s="91"/>
      <c r="X299" s="92"/>
      <c r="Y299" s="38"/>
      <c r="Z299" s="38"/>
      <c r="AA299" s="38"/>
      <c r="AB299" s="38"/>
      <c r="AC299" s="38"/>
      <c r="AD299" s="38"/>
      <c r="AE299" s="38"/>
      <c r="AT299" s="17" t="s">
        <v>155</v>
      </c>
      <c r="AU299" s="17" t="s">
        <v>90</v>
      </c>
    </row>
    <row r="300" s="13" customFormat="1">
      <c r="A300" s="13"/>
      <c r="B300" s="249"/>
      <c r="C300" s="250"/>
      <c r="D300" s="237" t="s">
        <v>253</v>
      </c>
      <c r="E300" s="251" t="s">
        <v>1</v>
      </c>
      <c r="F300" s="252" t="s">
        <v>872</v>
      </c>
      <c r="G300" s="250"/>
      <c r="H300" s="253">
        <v>25.300000000000001</v>
      </c>
      <c r="I300" s="254"/>
      <c r="J300" s="254"/>
      <c r="K300" s="250"/>
      <c r="L300" s="250"/>
      <c r="M300" s="255"/>
      <c r="N300" s="256"/>
      <c r="O300" s="257"/>
      <c r="P300" s="257"/>
      <c r="Q300" s="257"/>
      <c r="R300" s="257"/>
      <c r="S300" s="257"/>
      <c r="T300" s="257"/>
      <c r="U300" s="257"/>
      <c r="V300" s="257"/>
      <c r="W300" s="257"/>
      <c r="X300" s="258"/>
      <c r="Y300" s="13"/>
      <c r="Z300" s="13"/>
      <c r="AA300" s="13"/>
      <c r="AB300" s="13"/>
      <c r="AC300" s="13"/>
      <c r="AD300" s="13"/>
      <c r="AE300" s="13"/>
      <c r="AT300" s="259" t="s">
        <v>253</v>
      </c>
      <c r="AU300" s="259" t="s">
        <v>90</v>
      </c>
      <c r="AV300" s="13" t="s">
        <v>90</v>
      </c>
      <c r="AW300" s="13" t="s">
        <v>5</v>
      </c>
      <c r="AX300" s="13" t="s">
        <v>88</v>
      </c>
      <c r="AY300" s="259" t="s">
        <v>143</v>
      </c>
    </row>
    <row r="301" s="2" customFormat="1" ht="16.5" customHeight="1">
      <c r="A301" s="38"/>
      <c r="B301" s="39"/>
      <c r="C301" s="222" t="s">
        <v>873</v>
      </c>
      <c r="D301" s="222" t="s">
        <v>146</v>
      </c>
      <c r="E301" s="223" t="s">
        <v>874</v>
      </c>
      <c r="F301" s="224" t="s">
        <v>875</v>
      </c>
      <c r="G301" s="225" t="s">
        <v>324</v>
      </c>
      <c r="H301" s="226">
        <v>42.762</v>
      </c>
      <c r="I301" s="227"/>
      <c r="J301" s="227"/>
      <c r="K301" s="228">
        <f>ROUND(P301*H301,2)</f>
        <v>0</v>
      </c>
      <c r="L301" s="229"/>
      <c r="M301" s="44"/>
      <c r="N301" s="230" t="s">
        <v>1</v>
      </c>
      <c r="O301" s="231" t="s">
        <v>43</v>
      </c>
      <c r="P301" s="232">
        <f>I301+J301</f>
        <v>0</v>
      </c>
      <c r="Q301" s="232">
        <f>ROUND(I301*H301,2)</f>
        <v>0</v>
      </c>
      <c r="R301" s="232">
        <f>ROUND(J301*H301,2)</f>
        <v>0</v>
      </c>
      <c r="S301" s="91"/>
      <c r="T301" s="233">
        <f>S301*H301</f>
        <v>0</v>
      </c>
      <c r="U301" s="233">
        <v>0</v>
      </c>
      <c r="V301" s="233">
        <f>U301*H301</f>
        <v>0</v>
      </c>
      <c r="W301" s="233">
        <v>0</v>
      </c>
      <c r="X301" s="234">
        <f>W301*H301</f>
        <v>0</v>
      </c>
      <c r="Y301" s="38"/>
      <c r="Z301" s="38"/>
      <c r="AA301" s="38"/>
      <c r="AB301" s="38"/>
      <c r="AC301" s="38"/>
      <c r="AD301" s="38"/>
      <c r="AE301" s="38"/>
      <c r="AR301" s="235" t="s">
        <v>167</v>
      </c>
      <c r="AT301" s="235" t="s">
        <v>146</v>
      </c>
      <c r="AU301" s="235" t="s">
        <v>90</v>
      </c>
      <c r="AY301" s="17" t="s">
        <v>143</v>
      </c>
      <c r="BE301" s="236">
        <f>IF(O301="základní",K301,0)</f>
        <v>0</v>
      </c>
      <c r="BF301" s="236">
        <f>IF(O301="snížená",K301,0)</f>
        <v>0</v>
      </c>
      <c r="BG301" s="236">
        <f>IF(O301="zákl. přenesená",K301,0)</f>
        <v>0</v>
      </c>
      <c r="BH301" s="236">
        <f>IF(O301="sníž. přenesená",K301,0)</f>
        <v>0</v>
      </c>
      <c r="BI301" s="236">
        <f>IF(O301="nulová",K301,0)</f>
        <v>0</v>
      </c>
      <c r="BJ301" s="17" t="s">
        <v>88</v>
      </c>
      <c r="BK301" s="236">
        <f>ROUND(P301*H301,2)</f>
        <v>0</v>
      </c>
      <c r="BL301" s="17" t="s">
        <v>167</v>
      </c>
      <c r="BM301" s="235" t="s">
        <v>876</v>
      </c>
    </row>
    <row r="302" s="2" customFormat="1">
      <c r="A302" s="38"/>
      <c r="B302" s="39"/>
      <c r="C302" s="40"/>
      <c r="D302" s="237" t="s">
        <v>152</v>
      </c>
      <c r="E302" s="40"/>
      <c r="F302" s="238" t="s">
        <v>877</v>
      </c>
      <c r="G302" s="40"/>
      <c r="H302" s="40"/>
      <c r="I302" s="239"/>
      <c r="J302" s="239"/>
      <c r="K302" s="40"/>
      <c r="L302" s="40"/>
      <c r="M302" s="44"/>
      <c r="N302" s="240"/>
      <c r="O302" s="241"/>
      <c r="P302" s="91"/>
      <c r="Q302" s="91"/>
      <c r="R302" s="91"/>
      <c r="S302" s="91"/>
      <c r="T302" s="91"/>
      <c r="U302" s="91"/>
      <c r="V302" s="91"/>
      <c r="W302" s="91"/>
      <c r="X302" s="92"/>
      <c r="Y302" s="38"/>
      <c r="Z302" s="38"/>
      <c r="AA302" s="38"/>
      <c r="AB302" s="38"/>
      <c r="AC302" s="38"/>
      <c r="AD302" s="38"/>
      <c r="AE302" s="38"/>
      <c r="AT302" s="17" t="s">
        <v>152</v>
      </c>
      <c r="AU302" s="17" t="s">
        <v>90</v>
      </c>
    </row>
    <row r="303" s="2" customFormat="1">
      <c r="A303" s="38"/>
      <c r="B303" s="39"/>
      <c r="C303" s="40"/>
      <c r="D303" s="242" t="s">
        <v>153</v>
      </c>
      <c r="E303" s="40"/>
      <c r="F303" s="243" t="s">
        <v>878</v>
      </c>
      <c r="G303" s="40"/>
      <c r="H303" s="40"/>
      <c r="I303" s="239"/>
      <c r="J303" s="239"/>
      <c r="K303" s="40"/>
      <c r="L303" s="40"/>
      <c r="M303" s="44"/>
      <c r="N303" s="240"/>
      <c r="O303" s="241"/>
      <c r="P303" s="91"/>
      <c r="Q303" s="91"/>
      <c r="R303" s="91"/>
      <c r="S303" s="91"/>
      <c r="T303" s="91"/>
      <c r="U303" s="91"/>
      <c r="V303" s="91"/>
      <c r="W303" s="91"/>
      <c r="X303" s="92"/>
      <c r="Y303" s="38"/>
      <c r="Z303" s="38"/>
      <c r="AA303" s="38"/>
      <c r="AB303" s="38"/>
      <c r="AC303" s="38"/>
      <c r="AD303" s="38"/>
      <c r="AE303" s="38"/>
      <c r="AT303" s="17" t="s">
        <v>153</v>
      </c>
      <c r="AU303" s="17" t="s">
        <v>90</v>
      </c>
    </row>
    <row r="304" s="13" customFormat="1">
      <c r="A304" s="13"/>
      <c r="B304" s="249"/>
      <c r="C304" s="250"/>
      <c r="D304" s="237" t="s">
        <v>253</v>
      </c>
      <c r="E304" s="251" t="s">
        <v>1</v>
      </c>
      <c r="F304" s="252" t="s">
        <v>879</v>
      </c>
      <c r="G304" s="250"/>
      <c r="H304" s="253">
        <v>15.954000000000001</v>
      </c>
      <c r="I304" s="254"/>
      <c r="J304" s="254"/>
      <c r="K304" s="250"/>
      <c r="L304" s="250"/>
      <c r="M304" s="255"/>
      <c r="N304" s="256"/>
      <c r="O304" s="257"/>
      <c r="P304" s="257"/>
      <c r="Q304" s="257"/>
      <c r="R304" s="257"/>
      <c r="S304" s="257"/>
      <c r="T304" s="257"/>
      <c r="U304" s="257"/>
      <c r="V304" s="257"/>
      <c r="W304" s="257"/>
      <c r="X304" s="258"/>
      <c r="Y304" s="13"/>
      <c r="Z304" s="13"/>
      <c r="AA304" s="13"/>
      <c r="AB304" s="13"/>
      <c r="AC304" s="13"/>
      <c r="AD304" s="13"/>
      <c r="AE304" s="13"/>
      <c r="AT304" s="259" t="s">
        <v>253</v>
      </c>
      <c r="AU304" s="259" t="s">
        <v>90</v>
      </c>
      <c r="AV304" s="13" t="s">
        <v>90</v>
      </c>
      <c r="AW304" s="13" t="s">
        <v>5</v>
      </c>
      <c r="AX304" s="13" t="s">
        <v>80</v>
      </c>
      <c r="AY304" s="259" t="s">
        <v>143</v>
      </c>
    </row>
    <row r="305" s="13" customFormat="1">
      <c r="A305" s="13"/>
      <c r="B305" s="249"/>
      <c r="C305" s="250"/>
      <c r="D305" s="237" t="s">
        <v>253</v>
      </c>
      <c r="E305" s="251" t="s">
        <v>1</v>
      </c>
      <c r="F305" s="252" t="s">
        <v>880</v>
      </c>
      <c r="G305" s="250"/>
      <c r="H305" s="253">
        <v>16.588000000000001</v>
      </c>
      <c r="I305" s="254"/>
      <c r="J305" s="254"/>
      <c r="K305" s="250"/>
      <c r="L305" s="250"/>
      <c r="M305" s="255"/>
      <c r="N305" s="256"/>
      <c r="O305" s="257"/>
      <c r="P305" s="257"/>
      <c r="Q305" s="257"/>
      <c r="R305" s="257"/>
      <c r="S305" s="257"/>
      <c r="T305" s="257"/>
      <c r="U305" s="257"/>
      <c r="V305" s="257"/>
      <c r="W305" s="257"/>
      <c r="X305" s="258"/>
      <c r="Y305" s="13"/>
      <c r="Z305" s="13"/>
      <c r="AA305" s="13"/>
      <c r="AB305" s="13"/>
      <c r="AC305" s="13"/>
      <c r="AD305" s="13"/>
      <c r="AE305" s="13"/>
      <c r="AT305" s="259" t="s">
        <v>253</v>
      </c>
      <c r="AU305" s="259" t="s">
        <v>90</v>
      </c>
      <c r="AV305" s="13" t="s">
        <v>90</v>
      </c>
      <c r="AW305" s="13" t="s">
        <v>5</v>
      </c>
      <c r="AX305" s="13" t="s">
        <v>80</v>
      </c>
      <c r="AY305" s="259" t="s">
        <v>143</v>
      </c>
    </row>
    <row r="306" s="13" customFormat="1">
      <c r="A306" s="13"/>
      <c r="B306" s="249"/>
      <c r="C306" s="250"/>
      <c r="D306" s="237" t="s">
        <v>253</v>
      </c>
      <c r="E306" s="251" t="s">
        <v>1</v>
      </c>
      <c r="F306" s="252" t="s">
        <v>881</v>
      </c>
      <c r="G306" s="250"/>
      <c r="H306" s="253">
        <v>10.220000000000001</v>
      </c>
      <c r="I306" s="254"/>
      <c r="J306" s="254"/>
      <c r="K306" s="250"/>
      <c r="L306" s="250"/>
      <c r="M306" s="255"/>
      <c r="N306" s="256"/>
      <c r="O306" s="257"/>
      <c r="P306" s="257"/>
      <c r="Q306" s="257"/>
      <c r="R306" s="257"/>
      <c r="S306" s="257"/>
      <c r="T306" s="257"/>
      <c r="U306" s="257"/>
      <c r="V306" s="257"/>
      <c r="W306" s="257"/>
      <c r="X306" s="258"/>
      <c r="Y306" s="13"/>
      <c r="Z306" s="13"/>
      <c r="AA306" s="13"/>
      <c r="AB306" s="13"/>
      <c r="AC306" s="13"/>
      <c r="AD306" s="13"/>
      <c r="AE306" s="13"/>
      <c r="AT306" s="259" t="s">
        <v>253</v>
      </c>
      <c r="AU306" s="259" t="s">
        <v>90</v>
      </c>
      <c r="AV306" s="13" t="s">
        <v>90</v>
      </c>
      <c r="AW306" s="13" t="s">
        <v>5</v>
      </c>
      <c r="AX306" s="13" t="s">
        <v>80</v>
      </c>
      <c r="AY306" s="259" t="s">
        <v>143</v>
      </c>
    </row>
    <row r="307" s="14" customFormat="1">
      <c r="A307" s="14"/>
      <c r="B307" s="260"/>
      <c r="C307" s="261"/>
      <c r="D307" s="237" t="s">
        <v>253</v>
      </c>
      <c r="E307" s="262" t="s">
        <v>608</v>
      </c>
      <c r="F307" s="263" t="s">
        <v>262</v>
      </c>
      <c r="G307" s="261"/>
      <c r="H307" s="264">
        <v>42.762</v>
      </c>
      <c r="I307" s="265"/>
      <c r="J307" s="265"/>
      <c r="K307" s="261"/>
      <c r="L307" s="261"/>
      <c r="M307" s="266"/>
      <c r="N307" s="267"/>
      <c r="O307" s="268"/>
      <c r="P307" s="268"/>
      <c r="Q307" s="268"/>
      <c r="R307" s="268"/>
      <c r="S307" s="268"/>
      <c r="T307" s="268"/>
      <c r="U307" s="268"/>
      <c r="V307" s="268"/>
      <c r="W307" s="268"/>
      <c r="X307" s="269"/>
      <c r="Y307" s="14"/>
      <c r="Z307" s="14"/>
      <c r="AA307" s="14"/>
      <c r="AB307" s="14"/>
      <c r="AC307" s="14"/>
      <c r="AD307" s="14"/>
      <c r="AE307" s="14"/>
      <c r="AT307" s="270" t="s">
        <v>253</v>
      </c>
      <c r="AU307" s="270" t="s">
        <v>90</v>
      </c>
      <c r="AV307" s="14" t="s">
        <v>167</v>
      </c>
      <c r="AW307" s="14" t="s">
        <v>5</v>
      </c>
      <c r="AX307" s="14" t="s">
        <v>88</v>
      </c>
      <c r="AY307" s="270" t="s">
        <v>143</v>
      </c>
    </row>
    <row r="308" s="2" customFormat="1" ht="33" customHeight="1">
      <c r="A308" s="38"/>
      <c r="B308" s="39"/>
      <c r="C308" s="222" t="s">
        <v>882</v>
      </c>
      <c r="D308" s="222" t="s">
        <v>146</v>
      </c>
      <c r="E308" s="223" t="s">
        <v>883</v>
      </c>
      <c r="F308" s="224" t="s">
        <v>884</v>
      </c>
      <c r="G308" s="225" t="s">
        <v>249</v>
      </c>
      <c r="H308" s="226">
        <v>182.238</v>
      </c>
      <c r="I308" s="227"/>
      <c r="J308" s="227"/>
      <c r="K308" s="228">
        <f>ROUND(P308*H308,2)</f>
        <v>0</v>
      </c>
      <c r="L308" s="229"/>
      <c r="M308" s="44"/>
      <c r="N308" s="230" t="s">
        <v>1</v>
      </c>
      <c r="O308" s="231" t="s">
        <v>43</v>
      </c>
      <c r="P308" s="232">
        <f>I308+J308</f>
        <v>0</v>
      </c>
      <c r="Q308" s="232">
        <f>ROUND(I308*H308,2)</f>
        <v>0</v>
      </c>
      <c r="R308" s="232">
        <f>ROUND(J308*H308,2)</f>
        <v>0</v>
      </c>
      <c r="S308" s="91"/>
      <c r="T308" s="233">
        <f>S308*H308</f>
        <v>0</v>
      </c>
      <c r="U308" s="233">
        <v>0.00132</v>
      </c>
      <c r="V308" s="233">
        <f>U308*H308</f>
        <v>0.24055415999999999</v>
      </c>
      <c r="W308" s="233">
        <v>0</v>
      </c>
      <c r="X308" s="234">
        <f>W308*H308</f>
        <v>0</v>
      </c>
      <c r="Y308" s="38"/>
      <c r="Z308" s="38"/>
      <c r="AA308" s="38"/>
      <c r="AB308" s="38"/>
      <c r="AC308" s="38"/>
      <c r="AD308" s="38"/>
      <c r="AE308" s="38"/>
      <c r="AR308" s="235" t="s">
        <v>167</v>
      </c>
      <c r="AT308" s="235" t="s">
        <v>146</v>
      </c>
      <c r="AU308" s="235" t="s">
        <v>90</v>
      </c>
      <c r="AY308" s="17" t="s">
        <v>143</v>
      </c>
      <c r="BE308" s="236">
        <f>IF(O308="základní",K308,0)</f>
        <v>0</v>
      </c>
      <c r="BF308" s="236">
        <f>IF(O308="snížená",K308,0)</f>
        <v>0</v>
      </c>
      <c r="BG308" s="236">
        <f>IF(O308="zákl. přenesená",K308,0)</f>
        <v>0</v>
      </c>
      <c r="BH308" s="236">
        <f>IF(O308="sníž. přenesená",K308,0)</f>
        <v>0</v>
      </c>
      <c r="BI308" s="236">
        <f>IF(O308="nulová",K308,0)</f>
        <v>0</v>
      </c>
      <c r="BJ308" s="17" t="s">
        <v>88</v>
      </c>
      <c r="BK308" s="236">
        <f>ROUND(P308*H308,2)</f>
        <v>0</v>
      </c>
      <c r="BL308" s="17" t="s">
        <v>167</v>
      </c>
      <c r="BM308" s="235" t="s">
        <v>885</v>
      </c>
    </row>
    <row r="309" s="2" customFormat="1">
      <c r="A309" s="38"/>
      <c r="B309" s="39"/>
      <c r="C309" s="40"/>
      <c r="D309" s="237" t="s">
        <v>152</v>
      </c>
      <c r="E309" s="40"/>
      <c r="F309" s="238" t="s">
        <v>886</v>
      </c>
      <c r="G309" s="40"/>
      <c r="H309" s="40"/>
      <c r="I309" s="239"/>
      <c r="J309" s="239"/>
      <c r="K309" s="40"/>
      <c r="L309" s="40"/>
      <c r="M309" s="44"/>
      <c r="N309" s="240"/>
      <c r="O309" s="241"/>
      <c r="P309" s="91"/>
      <c r="Q309" s="91"/>
      <c r="R309" s="91"/>
      <c r="S309" s="91"/>
      <c r="T309" s="91"/>
      <c r="U309" s="91"/>
      <c r="V309" s="91"/>
      <c r="W309" s="91"/>
      <c r="X309" s="92"/>
      <c r="Y309" s="38"/>
      <c r="Z309" s="38"/>
      <c r="AA309" s="38"/>
      <c r="AB309" s="38"/>
      <c r="AC309" s="38"/>
      <c r="AD309" s="38"/>
      <c r="AE309" s="38"/>
      <c r="AT309" s="17" t="s">
        <v>152</v>
      </c>
      <c r="AU309" s="17" t="s">
        <v>90</v>
      </c>
    </row>
    <row r="310" s="2" customFormat="1">
      <c r="A310" s="38"/>
      <c r="B310" s="39"/>
      <c r="C310" s="40"/>
      <c r="D310" s="242" t="s">
        <v>153</v>
      </c>
      <c r="E310" s="40"/>
      <c r="F310" s="243" t="s">
        <v>887</v>
      </c>
      <c r="G310" s="40"/>
      <c r="H310" s="40"/>
      <c r="I310" s="239"/>
      <c r="J310" s="239"/>
      <c r="K310" s="40"/>
      <c r="L310" s="40"/>
      <c r="M310" s="44"/>
      <c r="N310" s="240"/>
      <c r="O310" s="241"/>
      <c r="P310" s="91"/>
      <c r="Q310" s="91"/>
      <c r="R310" s="91"/>
      <c r="S310" s="91"/>
      <c r="T310" s="91"/>
      <c r="U310" s="91"/>
      <c r="V310" s="91"/>
      <c r="W310" s="91"/>
      <c r="X310" s="92"/>
      <c r="Y310" s="38"/>
      <c r="Z310" s="38"/>
      <c r="AA310" s="38"/>
      <c r="AB310" s="38"/>
      <c r="AC310" s="38"/>
      <c r="AD310" s="38"/>
      <c r="AE310" s="38"/>
      <c r="AT310" s="17" t="s">
        <v>153</v>
      </c>
      <c r="AU310" s="17" t="s">
        <v>90</v>
      </c>
    </row>
    <row r="311" s="13" customFormat="1">
      <c r="A311" s="13"/>
      <c r="B311" s="249"/>
      <c r="C311" s="250"/>
      <c r="D311" s="237" t="s">
        <v>253</v>
      </c>
      <c r="E311" s="251" t="s">
        <v>1</v>
      </c>
      <c r="F311" s="252" t="s">
        <v>888</v>
      </c>
      <c r="G311" s="250"/>
      <c r="H311" s="253">
        <v>68.771000000000001</v>
      </c>
      <c r="I311" s="254"/>
      <c r="J311" s="254"/>
      <c r="K311" s="250"/>
      <c r="L311" s="250"/>
      <c r="M311" s="255"/>
      <c r="N311" s="256"/>
      <c r="O311" s="257"/>
      <c r="P311" s="257"/>
      <c r="Q311" s="257"/>
      <c r="R311" s="257"/>
      <c r="S311" s="257"/>
      <c r="T311" s="257"/>
      <c r="U311" s="257"/>
      <c r="V311" s="257"/>
      <c r="W311" s="257"/>
      <c r="X311" s="258"/>
      <c r="Y311" s="13"/>
      <c r="Z311" s="13"/>
      <c r="AA311" s="13"/>
      <c r="AB311" s="13"/>
      <c r="AC311" s="13"/>
      <c r="AD311" s="13"/>
      <c r="AE311" s="13"/>
      <c r="AT311" s="259" t="s">
        <v>253</v>
      </c>
      <c r="AU311" s="259" t="s">
        <v>90</v>
      </c>
      <c r="AV311" s="13" t="s">
        <v>90</v>
      </c>
      <c r="AW311" s="13" t="s">
        <v>5</v>
      </c>
      <c r="AX311" s="13" t="s">
        <v>80</v>
      </c>
      <c r="AY311" s="259" t="s">
        <v>143</v>
      </c>
    </row>
    <row r="312" s="13" customFormat="1">
      <c r="A312" s="13"/>
      <c r="B312" s="249"/>
      <c r="C312" s="250"/>
      <c r="D312" s="237" t="s">
        <v>253</v>
      </c>
      <c r="E312" s="251" t="s">
        <v>1</v>
      </c>
      <c r="F312" s="252" t="s">
        <v>889</v>
      </c>
      <c r="G312" s="250"/>
      <c r="H312" s="253">
        <v>68.837000000000003</v>
      </c>
      <c r="I312" s="254"/>
      <c r="J312" s="254"/>
      <c r="K312" s="250"/>
      <c r="L312" s="250"/>
      <c r="M312" s="255"/>
      <c r="N312" s="256"/>
      <c r="O312" s="257"/>
      <c r="P312" s="257"/>
      <c r="Q312" s="257"/>
      <c r="R312" s="257"/>
      <c r="S312" s="257"/>
      <c r="T312" s="257"/>
      <c r="U312" s="257"/>
      <c r="V312" s="257"/>
      <c r="W312" s="257"/>
      <c r="X312" s="258"/>
      <c r="Y312" s="13"/>
      <c r="Z312" s="13"/>
      <c r="AA312" s="13"/>
      <c r="AB312" s="13"/>
      <c r="AC312" s="13"/>
      <c r="AD312" s="13"/>
      <c r="AE312" s="13"/>
      <c r="AT312" s="259" t="s">
        <v>253</v>
      </c>
      <c r="AU312" s="259" t="s">
        <v>90</v>
      </c>
      <c r="AV312" s="13" t="s">
        <v>90</v>
      </c>
      <c r="AW312" s="13" t="s">
        <v>5</v>
      </c>
      <c r="AX312" s="13" t="s">
        <v>80</v>
      </c>
      <c r="AY312" s="259" t="s">
        <v>143</v>
      </c>
    </row>
    <row r="313" s="13" customFormat="1">
      <c r="A313" s="13"/>
      <c r="B313" s="249"/>
      <c r="C313" s="250"/>
      <c r="D313" s="237" t="s">
        <v>253</v>
      </c>
      <c r="E313" s="251" t="s">
        <v>1</v>
      </c>
      <c r="F313" s="252" t="s">
        <v>890</v>
      </c>
      <c r="G313" s="250"/>
      <c r="H313" s="253">
        <v>44.630000000000003</v>
      </c>
      <c r="I313" s="254"/>
      <c r="J313" s="254"/>
      <c r="K313" s="250"/>
      <c r="L313" s="250"/>
      <c r="M313" s="255"/>
      <c r="N313" s="256"/>
      <c r="O313" s="257"/>
      <c r="P313" s="257"/>
      <c r="Q313" s="257"/>
      <c r="R313" s="257"/>
      <c r="S313" s="257"/>
      <c r="T313" s="257"/>
      <c r="U313" s="257"/>
      <c r="V313" s="257"/>
      <c r="W313" s="257"/>
      <c r="X313" s="258"/>
      <c r="Y313" s="13"/>
      <c r="Z313" s="13"/>
      <c r="AA313" s="13"/>
      <c r="AB313" s="13"/>
      <c r="AC313" s="13"/>
      <c r="AD313" s="13"/>
      <c r="AE313" s="13"/>
      <c r="AT313" s="259" t="s">
        <v>253</v>
      </c>
      <c r="AU313" s="259" t="s">
        <v>90</v>
      </c>
      <c r="AV313" s="13" t="s">
        <v>90</v>
      </c>
      <c r="AW313" s="13" t="s">
        <v>5</v>
      </c>
      <c r="AX313" s="13" t="s">
        <v>80</v>
      </c>
      <c r="AY313" s="259" t="s">
        <v>143</v>
      </c>
    </row>
    <row r="314" s="14" customFormat="1">
      <c r="A314" s="14"/>
      <c r="B314" s="260"/>
      <c r="C314" s="261"/>
      <c r="D314" s="237" t="s">
        <v>253</v>
      </c>
      <c r="E314" s="262" t="s">
        <v>1</v>
      </c>
      <c r="F314" s="263" t="s">
        <v>262</v>
      </c>
      <c r="G314" s="261"/>
      <c r="H314" s="264">
        <v>182.238</v>
      </c>
      <c r="I314" s="265"/>
      <c r="J314" s="265"/>
      <c r="K314" s="261"/>
      <c r="L314" s="261"/>
      <c r="M314" s="266"/>
      <c r="N314" s="267"/>
      <c r="O314" s="268"/>
      <c r="P314" s="268"/>
      <c r="Q314" s="268"/>
      <c r="R314" s="268"/>
      <c r="S314" s="268"/>
      <c r="T314" s="268"/>
      <c r="U314" s="268"/>
      <c r="V314" s="268"/>
      <c r="W314" s="268"/>
      <c r="X314" s="269"/>
      <c r="Y314" s="14"/>
      <c r="Z314" s="14"/>
      <c r="AA314" s="14"/>
      <c r="AB314" s="14"/>
      <c r="AC314" s="14"/>
      <c r="AD314" s="14"/>
      <c r="AE314" s="14"/>
      <c r="AT314" s="270" t="s">
        <v>253</v>
      </c>
      <c r="AU314" s="270" t="s">
        <v>90</v>
      </c>
      <c r="AV314" s="14" t="s">
        <v>167</v>
      </c>
      <c r="AW314" s="14" t="s">
        <v>5</v>
      </c>
      <c r="AX314" s="14" t="s">
        <v>88</v>
      </c>
      <c r="AY314" s="270" t="s">
        <v>143</v>
      </c>
    </row>
    <row r="315" s="2" customFormat="1" ht="33" customHeight="1">
      <c r="A315" s="38"/>
      <c r="B315" s="39"/>
      <c r="C315" s="222" t="s">
        <v>891</v>
      </c>
      <c r="D315" s="222" t="s">
        <v>146</v>
      </c>
      <c r="E315" s="223" t="s">
        <v>892</v>
      </c>
      <c r="F315" s="224" t="s">
        <v>893</v>
      </c>
      <c r="G315" s="225" t="s">
        <v>249</v>
      </c>
      <c r="H315" s="226">
        <v>182.238</v>
      </c>
      <c r="I315" s="227"/>
      <c r="J315" s="227"/>
      <c r="K315" s="228">
        <f>ROUND(P315*H315,2)</f>
        <v>0</v>
      </c>
      <c r="L315" s="229"/>
      <c r="M315" s="44"/>
      <c r="N315" s="230" t="s">
        <v>1</v>
      </c>
      <c r="O315" s="231" t="s">
        <v>43</v>
      </c>
      <c r="P315" s="232">
        <f>I315+J315</f>
        <v>0</v>
      </c>
      <c r="Q315" s="232">
        <f>ROUND(I315*H315,2)</f>
        <v>0</v>
      </c>
      <c r="R315" s="232">
        <f>ROUND(J315*H315,2)</f>
        <v>0</v>
      </c>
      <c r="S315" s="91"/>
      <c r="T315" s="233">
        <f>S315*H315</f>
        <v>0</v>
      </c>
      <c r="U315" s="233">
        <v>4.0000000000000003E-05</v>
      </c>
      <c r="V315" s="233">
        <f>U315*H315</f>
        <v>0.0072895200000000007</v>
      </c>
      <c r="W315" s="233">
        <v>0</v>
      </c>
      <c r="X315" s="234">
        <f>W315*H315</f>
        <v>0</v>
      </c>
      <c r="Y315" s="38"/>
      <c r="Z315" s="38"/>
      <c r="AA315" s="38"/>
      <c r="AB315" s="38"/>
      <c r="AC315" s="38"/>
      <c r="AD315" s="38"/>
      <c r="AE315" s="38"/>
      <c r="AR315" s="235" t="s">
        <v>167</v>
      </c>
      <c r="AT315" s="235" t="s">
        <v>146</v>
      </c>
      <c r="AU315" s="235" t="s">
        <v>90</v>
      </c>
      <c r="AY315" s="17" t="s">
        <v>143</v>
      </c>
      <c r="BE315" s="236">
        <f>IF(O315="základní",K315,0)</f>
        <v>0</v>
      </c>
      <c r="BF315" s="236">
        <f>IF(O315="snížená",K315,0)</f>
        <v>0</v>
      </c>
      <c r="BG315" s="236">
        <f>IF(O315="zákl. přenesená",K315,0)</f>
        <v>0</v>
      </c>
      <c r="BH315" s="236">
        <f>IF(O315="sníž. přenesená",K315,0)</f>
        <v>0</v>
      </c>
      <c r="BI315" s="236">
        <f>IF(O315="nulová",K315,0)</f>
        <v>0</v>
      </c>
      <c r="BJ315" s="17" t="s">
        <v>88</v>
      </c>
      <c r="BK315" s="236">
        <f>ROUND(P315*H315,2)</f>
        <v>0</v>
      </c>
      <c r="BL315" s="17" t="s">
        <v>167</v>
      </c>
      <c r="BM315" s="235" t="s">
        <v>894</v>
      </c>
    </row>
    <row r="316" s="2" customFormat="1">
      <c r="A316" s="38"/>
      <c r="B316" s="39"/>
      <c r="C316" s="40"/>
      <c r="D316" s="237" t="s">
        <v>152</v>
      </c>
      <c r="E316" s="40"/>
      <c r="F316" s="238" t="s">
        <v>895</v>
      </c>
      <c r="G316" s="40"/>
      <c r="H316" s="40"/>
      <c r="I316" s="239"/>
      <c r="J316" s="239"/>
      <c r="K316" s="40"/>
      <c r="L316" s="40"/>
      <c r="M316" s="44"/>
      <c r="N316" s="240"/>
      <c r="O316" s="241"/>
      <c r="P316" s="91"/>
      <c r="Q316" s="91"/>
      <c r="R316" s="91"/>
      <c r="S316" s="91"/>
      <c r="T316" s="91"/>
      <c r="U316" s="91"/>
      <c r="V316" s="91"/>
      <c r="W316" s="91"/>
      <c r="X316" s="92"/>
      <c r="Y316" s="38"/>
      <c r="Z316" s="38"/>
      <c r="AA316" s="38"/>
      <c r="AB316" s="38"/>
      <c r="AC316" s="38"/>
      <c r="AD316" s="38"/>
      <c r="AE316" s="38"/>
      <c r="AT316" s="17" t="s">
        <v>152</v>
      </c>
      <c r="AU316" s="17" t="s">
        <v>90</v>
      </c>
    </row>
    <row r="317" s="2" customFormat="1">
      <c r="A317" s="38"/>
      <c r="B317" s="39"/>
      <c r="C317" s="40"/>
      <c r="D317" s="242" t="s">
        <v>153</v>
      </c>
      <c r="E317" s="40"/>
      <c r="F317" s="243" t="s">
        <v>896</v>
      </c>
      <c r="G317" s="40"/>
      <c r="H317" s="40"/>
      <c r="I317" s="239"/>
      <c r="J317" s="239"/>
      <c r="K317" s="40"/>
      <c r="L317" s="40"/>
      <c r="M317" s="44"/>
      <c r="N317" s="240"/>
      <c r="O317" s="241"/>
      <c r="P317" s="91"/>
      <c r="Q317" s="91"/>
      <c r="R317" s="91"/>
      <c r="S317" s="91"/>
      <c r="T317" s="91"/>
      <c r="U317" s="91"/>
      <c r="V317" s="91"/>
      <c r="W317" s="91"/>
      <c r="X317" s="92"/>
      <c r="Y317" s="38"/>
      <c r="Z317" s="38"/>
      <c r="AA317" s="38"/>
      <c r="AB317" s="38"/>
      <c r="AC317" s="38"/>
      <c r="AD317" s="38"/>
      <c r="AE317" s="38"/>
      <c r="AT317" s="17" t="s">
        <v>153</v>
      </c>
      <c r="AU317" s="17" t="s">
        <v>90</v>
      </c>
    </row>
    <row r="318" s="13" customFormat="1">
      <c r="A318" s="13"/>
      <c r="B318" s="249"/>
      <c r="C318" s="250"/>
      <c r="D318" s="237" t="s">
        <v>253</v>
      </c>
      <c r="E318" s="251" t="s">
        <v>1</v>
      </c>
      <c r="F318" s="252" t="s">
        <v>888</v>
      </c>
      <c r="G318" s="250"/>
      <c r="H318" s="253">
        <v>68.771000000000001</v>
      </c>
      <c r="I318" s="254"/>
      <c r="J318" s="254"/>
      <c r="K318" s="250"/>
      <c r="L318" s="250"/>
      <c r="M318" s="255"/>
      <c r="N318" s="256"/>
      <c r="O318" s="257"/>
      <c r="P318" s="257"/>
      <c r="Q318" s="257"/>
      <c r="R318" s="257"/>
      <c r="S318" s="257"/>
      <c r="T318" s="257"/>
      <c r="U318" s="257"/>
      <c r="V318" s="257"/>
      <c r="W318" s="257"/>
      <c r="X318" s="258"/>
      <c r="Y318" s="13"/>
      <c r="Z318" s="13"/>
      <c r="AA318" s="13"/>
      <c r="AB318" s="13"/>
      <c r="AC318" s="13"/>
      <c r="AD318" s="13"/>
      <c r="AE318" s="13"/>
      <c r="AT318" s="259" t="s">
        <v>253</v>
      </c>
      <c r="AU318" s="259" t="s">
        <v>90</v>
      </c>
      <c r="AV318" s="13" t="s">
        <v>90</v>
      </c>
      <c r="AW318" s="13" t="s">
        <v>5</v>
      </c>
      <c r="AX318" s="13" t="s">
        <v>80</v>
      </c>
      <c r="AY318" s="259" t="s">
        <v>143</v>
      </c>
    </row>
    <row r="319" s="13" customFormat="1">
      <c r="A319" s="13"/>
      <c r="B319" s="249"/>
      <c r="C319" s="250"/>
      <c r="D319" s="237" t="s">
        <v>253</v>
      </c>
      <c r="E319" s="251" t="s">
        <v>1</v>
      </c>
      <c r="F319" s="252" t="s">
        <v>889</v>
      </c>
      <c r="G319" s="250"/>
      <c r="H319" s="253">
        <v>68.837000000000003</v>
      </c>
      <c r="I319" s="254"/>
      <c r="J319" s="254"/>
      <c r="K319" s="250"/>
      <c r="L319" s="250"/>
      <c r="M319" s="255"/>
      <c r="N319" s="256"/>
      <c r="O319" s="257"/>
      <c r="P319" s="257"/>
      <c r="Q319" s="257"/>
      <c r="R319" s="257"/>
      <c r="S319" s="257"/>
      <c r="T319" s="257"/>
      <c r="U319" s="257"/>
      <c r="V319" s="257"/>
      <c r="W319" s="257"/>
      <c r="X319" s="258"/>
      <c r="Y319" s="13"/>
      <c r="Z319" s="13"/>
      <c r="AA319" s="13"/>
      <c r="AB319" s="13"/>
      <c r="AC319" s="13"/>
      <c r="AD319" s="13"/>
      <c r="AE319" s="13"/>
      <c r="AT319" s="259" t="s">
        <v>253</v>
      </c>
      <c r="AU319" s="259" t="s">
        <v>90</v>
      </c>
      <c r="AV319" s="13" t="s">
        <v>90</v>
      </c>
      <c r="AW319" s="13" t="s">
        <v>5</v>
      </c>
      <c r="AX319" s="13" t="s">
        <v>80</v>
      </c>
      <c r="AY319" s="259" t="s">
        <v>143</v>
      </c>
    </row>
    <row r="320" s="13" customFormat="1">
      <c r="A320" s="13"/>
      <c r="B320" s="249"/>
      <c r="C320" s="250"/>
      <c r="D320" s="237" t="s">
        <v>253</v>
      </c>
      <c r="E320" s="251" t="s">
        <v>1</v>
      </c>
      <c r="F320" s="252" t="s">
        <v>890</v>
      </c>
      <c r="G320" s="250"/>
      <c r="H320" s="253">
        <v>44.630000000000003</v>
      </c>
      <c r="I320" s="254"/>
      <c r="J320" s="254"/>
      <c r="K320" s="250"/>
      <c r="L320" s="250"/>
      <c r="M320" s="255"/>
      <c r="N320" s="256"/>
      <c r="O320" s="257"/>
      <c r="P320" s="257"/>
      <c r="Q320" s="257"/>
      <c r="R320" s="257"/>
      <c r="S320" s="257"/>
      <c r="T320" s="257"/>
      <c r="U320" s="257"/>
      <c r="V320" s="257"/>
      <c r="W320" s="257"/>
      <c r="X320" s="258"/>
      <c r="Y320" s="13"/>
      <c r="Z320" s="13"/>
      <c r="AA320" s="13"/>
      <c r="AB320" s="13"/>
      <c r="AC320" s="13"/>
      <c r="AD320" s="13"/>
      <c r="AE320" s="13"/>
      <c r="AT320" s="259" t="s">
        <v>253</v>
      </c>
      <c r="AU320" s="259" t="s">
        <v>90</v>
      </c>
      <c r="AV320" s="13" t="s">
        <v>90</v>
      </c>
      <c r="AW320" s="13" t="s">
        <v>5</v>
      </c>
      <c r="AX320" s="13" t="s">
        <v>80</v>
      </c>
      <c r="AY320" s="259" t="s">
        <v>143</v>
      </c>
    </row>
    <row r="321" s="14" customFormat="1">
      <c r="A321" s="14"/>
      <c r="B321" s="260"/>
      <c r="C321" s="261"/>
      <c r="D321" s="237" t="s">
        <v>253</v>
      </c>
      <c r="E321" s="262" t="s">
        <v>1</v>
      </c>
      <c r="F321" s="263" t="s">
        <v>262</v>
      </c>
      <c r="G321" s="261"/>
      <c r="H321" s="264">
        <v>182.238</v>
      </c>
      <c r="I321" s="265"/>
      <c r="J321" s="265"/>
      <c r="K321" s="261"/>
      <c r="L321" s="261"/>
      <c r="M321" s="266"/>
      <c r="N321" s="267"/>
      <c r="O321" s="268"/>
      <c r="P321" s="268"/>
      <c r="Q321" s="268"/>
      <c r="R321" s="268"/>
      <c r="S321" s="268"/>
      <c r="T321" s="268"/>
      <c r="U321" s="268"/>
      <c r="V321" s="268"/>
      <c r="W321" s="268"/>
      <c r="X321" s="269"/>
      <c r="Y321" s="14"/>
      <c r="Z321" s="14"/>
      <c r="AA321" s="14"/>
      <c r="AB321" s="14"/>
      <c r="AC321" s="14"/>
      <c r="AD321" s="14"/>
      <c r="AE321" s="14"/>
      <c r="AT321" s="270" t="s">
        <v>253</v>
      </c>
      <c r="AU321" s="270" t="s">
        <v>90</v>
      </c>
      <c r="AV321" s="14" t="s">
        <v>167</v>
      </c>
      <c r="AW321" s="14" t="s">
        <v>5</v>
      </c>
      <c r="AX321" s="14" t="s">
        <v>88</v>
      </c>
      <c r="AY321" s="270" t="s">
        <v>143</v>
      </c>
    </row>
    <row r="322" s="2" customFormat="1" ht="24.15" customHeight="1">
      <c r="A322" s="38"/>
      <c r="B322" s="39"/>
      <c r="C322" s="222" t="s">
        <v>897</v>
      </c>
      <c r="D322" s="222" t="s">
        <v>146</v>
      </c>
      <c r="E322" s="223" t="s">
        <v>898</v>
      </c>
      <c r="F322" s="224" t="s">
        <v>899</v>
      </c>
      <c r="G322" s="225" t="s">
        <v>388</v>
      </c>
      <c r="H322" s="226">
        <v>3</v>
      </c>
      <c r="I322" s="227"/>
      <c r="J322" s="227"/>
      <c r="K322" s="228">
        <f>ROUND(P322*H322,2)</f>
        <v>0</v>
      </c>
      <c r="L322" s="229"/>
      <c r="M322" s="44"/>
      <c r="N322" s="230" t="s">
        <v>1</v>
      </c>
      <c r="O322" s="231" t="s">
        <v>43</v>
      </c>
      <c r="P322" s="232">
        <f>I322+J322</f>
        <v>0</v>
      </c>
      <c r="Q322" s="232">
        <f>ROUND(I322*H322,2)</f>
        <v>0</v>
      </c>
      <c r="R322" s="232">
        <f>ROUND(J322*H322,2)</f>
        <v>0</v>
      </c>
      <c r="S322" s="91"/>
      <c r="T322" s="233">
        <f>S322*H322</f>
        <v>0</v>
      </c>
      <c r="U322" s="233">
        <v>0.0083999999999999995</v>
      </c>
      <c r="V322" s="233">
        <f>U322*H322</f>
        <v>0.0252</v>
      </c>
      <c r="W322" s="233">
        <v>0</v>
      </c>
      <c r="X322" s="234">
        <f>W322*H322</f>
        <v>0</v>
      </c>
      <c r="Y322" s="38"/>
      <c r="Z322" s="38"/>
      <c r="AA322" s="38"/>
      <c r="AB322" s="38"/>
      <c r="AC322" s="38"/>
      <c r="AD322" s="38"/>
      <c r="AE322" s="38"/>
      <c r="AR322" s="235" t="s">
        <v>167</v>
      </c>
      <c r="AT322" s="235" t="s">
        <v>146</v>
      </c>
      <c r="AU322" s="235" t="s">
        <v>90</v>
      </c>
      <c r="AY322" s="17" t="s">
        <v>143</v>
      </c>
      <c r="BE322" s="236">
        <f>IF(O322="základní",K322,0)</f>
        <v>0</v>
      </c>
      <c r="BF322" s="236">
        <f>IF(O322="snížená",K322,0)</f>
        <v>0</v>
      </c>
      <c r="BG322" s="236">
        <f>IF(O322="zákl. přenesená",K322,0)</f>
        <v>0</v>
      </c>
      <c r="BH322" s="236">
        <f>IF(O322="sníž. přenesená",K322,0)</f>
        <v>0</v>
      </c>
      <c r="BI322" s="236">
        <f>IF(O322="nulová",K322,0)</f>
        <v>0</v>
      </c>
      <c r="BJ322" s="17" t="s">
        <v>88</v>
      </c>
      <c r="BK322" s="236">
        <f>ROUND(P322*H322,2)</f>
        <v>0</v>
      </c>
      <c r="BL322" s="17" t="s">
        <v>167</v>
      </c>
      <c r="BM322" s="235" t="s">
        <v>900</v>
      </c>
    </row>
    <row r="323" s="2" customFormat="1">
      <c r="A323" s="38"/>
      <c r="B323" s="39"/>
      <c r="C323" s="40"/>
      <c r="D323" s="237" t="s">
        <v>152</v>
      </c>
      <c r="E323" s="40"/>
      <c r="F323" s="238" t="s">
        <v>899</v>
      </c>
      <c r="G323" s="40"/>
      <c r="H323" s="40"/>
      <c r="I323" s="239"/>
      <c r="J323" s="239"/>
      <c r="K323" s="40"/>
      <c r="L323" s="40"/>
      <c r="M323" s="44"/>
      <c r="N323" s="240"/>
      <c r="O323" s="241"/>
      <c r="P323" s="91"/>
      <c r="Q323" s="91"/>
      <c r="R323" s="91"/>
      <c r="S323" s="91"/>
      <c r="T323" s="91"/>
      <c r="U323" s="91"/>
      <c r="V323" s="91"/>
      <c r="W323" s="91"/>
      <c r="X323" s="92"/>
      <c r="Y323" s="38"/>
      <c r="Z323" s="38"/>
      <c r="AA323" s="38"/>
      <c r="AB323" s="38"/>
      <c r="AC323" s="38"/>
      <c r="AD323" s="38"/>
      <c r="AE323" s="38"/>
      <c r="AT323" s="17" t="s">
        <v>152</v>
      </c>
      <c r="AU323" s="17" t="s">
        <v>90</v>
      </c>
    </row>
    <row r="324" s="2" customFormat="1">
      <c r="A324" s="38"/>
      <c r="B324" s="39"/>
      <c r="C324" s="40"/>
      <c r="D324" s="242" t="s">
        <v>153</v>
      </c>
      <c r="E324" s="40"/>
      <c r="F324" s="243" t="s">
        <v>901</v>
      </c>
      <c r="G324" s="40"/>
      <c r="H324" s="40"/>
      <c r="I324" s="239"/>
      <c r="J324" s="239"/>
      <c r="K324" s="40"/>
      <c r="L324" s="40"/>
      <c r="M324" s="44"/>
      <c r="N324" s="240"/>
      <c r="O324" s="241"/>
      <c r="P324" s="91"/>
      <c r="Q324" s="91"/>
      <c r="R324" s="91"/>
      <c r="S324" s="91"/>
      <c r="T324" s="91"/>
      <c r="U324" s="91"/>
      <c r="V324" s="91"/>
      <c r="W324" s="91"/>
      <c r="X324" s="92"/>
      <c r="Y324" s="38"/>
      <c r="Z324" s="38"/>
      <c r="AA324" s="38"/>
      <c r="AB324" s="38"/>
      <c r="AC324" s="38"/>
      <c r="AD324" s="38"/>
      <c r="AE324" s="38"/>
      <c r="AT324" s="17" t="s">
        <v>153</v>
      </c>
      <c r="AU324" s="17" t="s">
        <v>90</v>
      </c>
    </row>
    <row r="325" s="2" customFormat="1">
      <c r="A325" s="38"/>
      <c r="B325" s="39"/>
      <c r="C325" s="40"/>
      <c r="D325" s="237" t="s">
        <v>155</v>
      </c>
      <c r="E325" s="40"/>
      <c r="F325" s="244" t="s">
        <v>902</v>
      </c>
      <c r="G325" s="40"/>
      <c r="H325" s="40"/>
      <c r="I325" s="239"/>
      <c r="J325" s="239"/>
      <c r="K325" s="40"/>
      <c r="L325" s="40"/>
      <c r="M325" s="44"/>
      <c r="N325" s="240"/>
      <c r="O325" s="241"/>
      <c r="P325" s="91"/>
      <c r="Q325" s="91"/>
      <c r="R325" s="91"/>
      <c r="S325" s="91"/>
      <c r="T325" s="91"/>
      <c r="U325" s="91"/>
      <c r="V325" s="91"/>
      <c r="W325" s="91"/>
      <c r="X325" s="92"/>
      <c r="Y325" s="38"/>
      <c r="Z325" s="38"/>
      <c r="AA325" s="38"/>
      <c r="AB325" s="38"/>
      <c r="AC325" s="38"/>
      <c r="AD325" s="38"/>
      <c r="AE325" s="38"/>
      <c r="AT325" s="17" t="s">
        <v>155</v>
      </c>
      <c r="AU325" s="17" t="s">
        <v>90</v>
      </c>
    </row>
    <row r="326" s="13" customFormat="1">
      <c r="A326" s="13"/>
      <c r="B326" s="249"/>
      <c r="C326" s="250"/>
      <c r="D326" s="237" t="s">
        <v>253</v>
      </c>
      <c r="E326" s="251" t="s">
        <v>1</v>
      </c>
      <c r="F326" s="252" t="s">
        <v>903</v>
      </c>
      <c r="G326" s="250"/>
      <c r="H326" s="253">
        <v>3</v>
      </c>
      <c r="I326" s="254"/>
      <c r="J326" s="254"/>
      <c r="K326" s="250"/>
      <c r="L326" s="250"/>
      <c r="M326" s="255"/>
      <c r="N326" s="256"/>
      <c r="O326" s="257"/>
      <c r="P326" s="257"/>
      <c r="Q326" s="257"/>
      <c r="R326" s="257"/>
      <c r="S326" s="257"/>
      <c r="T326" s="257"/>
      <c r="U326" s="257"/>
      <c r="V326" s="257"/>
      <c r="W326" s="257"/>
      <c r="X326" s="258"/>
      <c r="Y326" s="13"/>
      <c r="Z326" s="13"/>
      <c r="AA326" s="13"/>
      <c r="AB326" s="13"/>
      <c r="AC326" s="13"/>
      <c r="AD326" s="13"/>
      <c r="AE326" s="13"/>
      <c r="AT326" s="259" t="s">
        <v>253</v>
      </c>
      <c r="AU326" s="259" t="s">
        <v>90</v>
      </c>
      <c r="AV326" s="13" t="s">
        <v>90</v>
      </c>
      <c r="AW326" s="13" t="s">
        <v>5</v>
      </c>
      <c r="AX326" s="13" t="s">
        <v>88</v>
      </c>
      <c r="AY326" s="259" t="s">
        <v>143</v>
      </c>
    </row>
    <row r="327" s="2" customFormat="1" ht="21.75" customHeight="1">
      <c r="A327" s="38"/>
      <c r="B327" s="39"/>
      <c r="C327" s="222" t="s">
        <v>904</v>
      </c>
      <c r="D327" s="222" t="s">
        <v>146</v>
      </c>
      <c r="E327" s="223" t="s">
        <v>905</v>
      </c>
      <c r="F327" s="224" t="s">
        <v>906</v>
      </c>
      <c r="G327" s="225" t="s">
        <v>473</v>
      </c>
      <c r="H327" s="226">
        <v>6.8419999999999996</v>
      </c>
      <c r="I327" s="227"/>
      <c r="J327" s="227"/>
      <c r="K327" s="228">
        <f>ROUND(P327*H327,2)</f>
        <v>0</v>
      </c>
      <c r="L327" s="229"/>
      <c r="M327" s="44"/>
      <c r="N327" s="230" t="s">
        <v>1</v>
      </c>
      <c r="O327" s="231" t="s">
        <v>43</v>
      </c>
      <c r="P327" s="232">
        <f>I327+J327</f>
        <v>0</v>
      </c>
      <c r="Q327" s="232">
        <f>ROUND(I327*H327,2)</f>
        <v>0</v>
      </c>
      <c r="R327" s="232">
        <f>ROUND(J327*H327,2)</f>
        <v>0</v>
      </c>
      <c r="S327" s="91"/>
      <c r="T327" s="233">
        <f>S327*H327</f>
        <v>0</v>
      </c>
      <c r="U327" s="233">
        <v>1.07653</v>
      </c>
      <c r="V327" s="233">
        <f>U327*H327</f>
        <v>7.3656182599999998</v>
      </c>
      <c r="W327" s="233">
        <v>0</v>
      </c>
      <c r="X327" s="234">
        <f>W327*H327</f>
        <v>0</v>
      </c>
      <c r="Y327" s="38"/>
      <c r="Z327" s="38"/>
      <c r="AA327" s="38"/>
      <c r="AB327" s="38"/>
      <c r="AC327" s="38"/>
      <c r="AD327" s="38"/>
      <c r="AE327" s="38"/>
      <c r="AR327" s="235" t="s">
        <v>167</v>
      </c>
      <c r="AT327" s="235" t="s">
        <v>146</v>
      </c>
      <c r="AU327" s="235" t="s">
        <v>90</v>
      </c>
      <c r="AY327" s="17" t="s">
        <v>143</v>
      </c>
      <c r="BE327" s="236">
        <f>IF(O327="základní",K327,0)</f>
        <v>0</v>
      </c>
      <c r="BF327" s="236">
        <f>IF(O327="snížená",K327,0)</f>
        <v>0</v>
      </c>
      <c r="BG327" s="236">
        <f>IF(O327="zákl. přenesená",K327,0)</f>
        <v>0</v>
      </c>
      <c r="BH327" s="236">
        <f>IF(O327="sníž. přenesená",K327,0)</f>
        <v>0</v>
      </c>
      <c r="BI327" s="236">
        <f>IF(O327="nulová",K327,0)</f>
        <v>0</v>
      </c>
      <c r="BJ327" s="17" t="s">
        <v>88</v>
      </c>
      <c r="BK327" s="236">
        <f>ROUND(P327*H327,2)</f>
        <v>0</v>
      </c>
      <c r="BL327" s="17" t="s">
        <v>167</v>
      </c>
      <c r="BM327" s="235" t="s">
        <v>907</v>
      </c>
    </row>
    <row r="328" s="2" customFormat="1">
      <c r="A328" s="38"/>
      <c r="B328" s="39"/>
      <c r="C328" s="40"/>
      <c r="D328" s="237" t="s">
        <v>152</v>
      </c>
      <c r="E328" s="40"/>
      <c r="F328" s="238" t="s">
        <v>908</v>
      </c>
      <c r="G328" s="40"/>
      <c r="H328" s="40"/>
      <c r="I328" s="239"/>
      <c r="J328" s="239"/>
      <c r="K328" s="40"/>
      <c r="L328" s="40"/>
      <c r="M328" s="44"/>
      <c r="N328" s="240"/>
      <c r="O328" s="241"/>
      <c r="P328" s="91"/>
      <c r="Q328" s="91"/>
      <c r="R328" s="91"/>
      <c r="S328" s="91"/>
      <c r="T328" s="91"/>
      <c r="U328" s="91"/>
      <c r="V328" s="91"/>
      <c r="W328" s="91"/>
      <c r="X328" s="92"/>
      <c r="Y328" s="38"/>
      <c r="Z328" s="38"/>
      <c r="AA328" s="38"/>
      <c r="AB328" s="38"/>
      <c r="AC328" s="38"/>
      <c r="AD328" s="38"/>
      <c r="AE328" s="38"/>
      <c r="AT328" s="17" t="s">
        <v>152</v>
      </c>
      <c r="AU328" s="17" t="s">
        <v>90</v>
      </c>
    </row>
    <row r="329" s="2" customFormat="1">
      <c r="A329" s="38"/>
      <c r="B329" s="39"/>
      <c r="C329" s="40"/>
      <c r="D329" s="242" t="s">
        <v>153</v>
      </c>
      <c r="E329" s="40"/>
      <c r="F329" s="243" t="s">
        <v>909</v>
      </c>
      <c r="G329" s="40"/>
      <c r="H329" s="40"/>
      <c r="I329" s="239"/>
      <c r="J329" s="239"/>
      <c r="K329" s="40"/>
      <c r="L329" s="40"/>
      <c r="M329" s="44"/>
      <c r="N329" s="240"/>
      <c r="O329" s="241"/>
      <c r="P329" s="91"/>
      <c r="Q329" s="91"/>
      <c r="R329" s="91"/>
      <c r="S329" s="91"/>
      <c r="T329" s="91"/>
      <c r="U329" s="91"/>
      <c r="V329" s="91"/>
      <c r="W329" s="91"/>
      <c r="X329" s="92"/>
      <c r="Y329" s="38"/>
      <c r="Z329" s="38"/>
      <c r="AA329" s="38"/>
      <c r="AB329" s="38"/>
      <c r="AC329" s="38"/>
      <c r="AD329" s="38"/>
      <c r="AE329" s="38"/>
      <c r="AT329" s="17" t="s">
        <v>153</v>
      </c>
      <c r="AU329" s="17" t="s">
        <v>90</v>
      </c>
    </row>
    <row r="330" s="13" customFormat="1">
      <c r="A330" s="13"/>
      <c r="B330" s="249"/>
      <c r="C330" s="250"/>
      <c r="D330" s="237" t="s">
        <v>253</v>
      </c>
      <c r="E330" s="251" t="s">
        <v>1</v>
      </c>
      <c r="F330" s="252" t="s">
        <v>910</v>
      </c>
      <c r="G330" s="250"/>
      <c r="H330" s="253">
        <v>6.8419999999999996</v>
      </c>
      <c r="I330" s="254"/>
      <c r="J330" s="254"/>
      <c r="K330" s="250"/>
      <c r="L330" s="250"/>
      <c r="M330" s="255"/>
      <c r="N330" s="256"/>
      <c r="O330" s="257"/>
      <c r="P330" s="257"/>
      <c r="Q330" s="257"/>
      <c r="R330" s="257"/>
      <c r="S330" s="257"/>
      <c r="T330" s="257"/>
      <c r="U330" s="257"/>
      <c r="V330" s="257"/>
      <c r="W330" s="257"/>
      <c r="X330" s="258"/>
      <c r="Y330" s="13"/>
      <c r="Z330" s="13"/>
      <c r="AA330" s="13"/>
      <c r="AB330" s="13"/>
      <c r="AC330" s="13"/>
      <c r="AD330" s="13"/>
      <c r="AE330" s="13"/>
      <c r="AT330" s="259" t="s">
        <v>253</v>
      </c>
      <c r="AU330" s="259" t="s">
        <v>90</v>
      </c>
      <c r="AV330" s="13" t="s">
        <v>90</v>
      </c>
      <c r="AW330" s="13" t="s">
        <v>5</v>
      </c>
      <c r="AX330" s="13" t="s">
        <v>88</v>
      </c>
      <c r="AY330" s="259" t="s">
        <v>143</v>
      </c>
    </row>
    <row r="331" s="2" customFormat="1" ht="24.15" customHeight="1">
      <c r="A331" s="38"/>
      <c r="B331" s="39"/>
      <c r="C331" s="222" t="s">
        <v>911</v>
      </c>
      <c r="D331" s="222" t="s">
        <v>146</v>
      </c>
      <c r="E331" s="223" t="s">
        <v>912</v>
      </c>
      <c r="F331" s="224" t="s">
        <v>913</v>
      </c>
      <c r="G331" s="225" t="s">
        <v>311</v>
      </c>
      <c r="H331" s="226">
        <v>1</v>
      </c>
      <c r="I331" s="227"/>
      <c r="J331" s="227"/>
      <c r="K331" s="228">
        <f>ROUND(P331*H331,2)</f>
        <v>0</v>
      </c>
      <c r="L331" s="229"/>
      <c r="M331" s="44"/>
      <c r="N331" s="230" t="s">
        <v>1</v>
      </c>
      <c r="O331" s="231" t="s">
        <v>43</v>
      </c>
      <c r="P331" s="232">
        <f>I331+J331</f>
        <v>0</v>
      </c>
      <c r="Q331" s="232">
        <f>ROUND(I331*H331,2)</f>
        <v>0</v>
      </c>
      <c r="R331" s="232">
        <f>ROUND(J331*H331,2)</f>
        <v>0</v>
      </c>
      <c r="S331" s="91"/>
      <c r="T331" s="233">
        <f>S331*H331</f>
        <v>0</v>
      </c>
      <c r="U331" s="233">
        <v>0.020199999999999999</v>
      </c>
      <c r="V331" s="233">
        <f>U331*H331</f>
        <v>0.020199999999999999</v>
      </c>
      <c r="W331" s="233">
        <v>0</v>
      </c>
      <c r="X331" s="234">
        <f>W331*H331</f>
        <v>0</v>
      </c>
      <c r="Y331" s="38"/>
      <c r="Z331" s="38"/>
      <c r="AA331" s="38"/>
      <c r="AB331" s="38"/>
      <c r="AC331" s="38"/>
      <c r="AD331" s="38"/>
      <c r="AE331" s="38"/>
      <c r="AR331" s="235" t="s">
        <v>167</v>
      </c>
      <c r="AT331" s="235" t="s">
        <v>146</v>
      </c>
      <c r="AU331" s="235" t="s">
        <v>90</v>
      </c>
      <c r="AY331" s="17" t="s">
        <v>143</v>
      </c>
      <c r="BE331" s="236">
        <f>IF(O331="základní",K331,0)</f>
        <v>0</v>
      </c>
      <c r="BF331" s="236">
        <f>IF(O331="snížená",K331,0)</f>
        <v>0</v>
      </c>
      <c r="BG331" s="236">
        <f>IF(O331="zákl. přenesená",K331,0)</f>
        <v>0</v>
      </c>
      <c r="BH331" s="236">
        <f>IF(O331="sníž. přenesená",K331,0)</f>
        <v>0</v>
      </c>
      <c r="BI331" s="236">
        <f>IF(O331="nulová",K331,0)</f>
        <v>0</v>
      </c>
      <c r="BJ331" s="17" t="s">
        <v>88</v>
      </c>
      <c r="BK331" s="236">
        <f>ROUND(P331*H331,2)</f>
        <v>0</v>
      </c>
      <c r="BL331" s="17" t="s">
        <v>167</v>
      </c>
      <c r="BM331" s="235" t="s">
        <v>914</v>
      </c>
    </row>
    <row r="332" s="2" customFormat="1">
      <c r="A332" s="38"/>
      <c r="B332" s="39"/>
      <c r="C332" s="40"/>
      <c r="D332" s="237" t="s">
        <v>152</v>
      </c>
      <c r="E332" s="40"/>
      <c r="F332" s="238" t="s">
        <v>915</v>
      </c>
      <c r="G332" s="40"/>
      <c r="H332" s="40"/>
      <c r="I332" s="239"/>
      <c r="J332" s="239"/>
      <c r="K332" s="40"/>
      <c r="L332" s="40"/>
      <c r="M332" s="44"/>
      <c r="N332" s="240"/>
      <c r="O332" s="241"/>
      <c r="P332" s="91"/>
      <c r="Q332" s="91"/>
      <c r="R332" s="91"/>
      <c r="S332" s="91"/>
      <c r="T332" s="91"/>
      <c r="U332" s="91"/>
      <c r="V332" s="91"/>
      <c r="W332" s="91"/>
      <c r="X332" s="92"/>
      <c r="Y332" s="38"/>
      <c r="Z332" s="38"/>
      <c r="AA332" s="38"/>
      <c r="AB332" s="38"/>
      <c r="AC332" s="38"/>
      <c r="AD332" s="38"/>
      <c r="AE332" s="38"/>
      <c r="AT332" s="17" t="s">
        <v>152</v>
      </c>
      <c r="AU332" s="17" t="s">
        <v>90</v>
      </c>
    </row>
    <row r="333" s="2" customFormat="1">
      <c r="A333" s="38"/>
      <c r="B333" s="39"/>
      <c r="C333" s="40"/>
      <c r="D333" s="242" t="s">
        <v>153</v>
      </c>
      <c r="E333" s="40"/>
      <c r="F333" s="243" t="s">
        <v>916</v>
      </c>
      <c r="G333" s="40"/>
      <c r="H333" s="40"/>
      <c r="I333" s="239"/>
      <c r="J333" s="239"/>
      <c r="K333" s="40"/>
      <c r="L333" s="40"/>
      <c r="M333" s="44"/>
      <c r="N333" s="240"/>
      <c r="O333" s="241"/>
      <c r="P333" s="91"/>
      <c r="Q333" s="91"/>
      <c r="R333" s="91"/>
      <c r="S333" s="91"/>
      <c r="T333" s="91"/>
      <c r="U333" s="91"/>
      <c r="V333" s="91"/>
      <c r="W333" s="91"/>
      <c r="X333" s="92"/>
      <c r="Y333" s="38"/>
      <c r="Z333" s="38"/>
      <c r="AA333" s="38"/>
      <c r="AB333" s="38"/>
      <c r="AC333" s="38"/>
      <c r="AD333" s="38"/>
      <c r="AE333" s="38"/>
      <c r="AT333" s="17" t="s">
        <v>153</v>
      </c>
      <c r="AU333" s="17" t="s">
        <v>90</v>
      </c>
    </row>
    <row r="334" s="2" customFormat="1">
      <c r="A334" s="38"/>
      <c r="B334" s="39"/>
      <c r="C334" s="40"/>
      <c r="D334" s="237" t="s">
        <v>155</v>
      </c>
      <c r="E334" s="40"/>
      <c r="F334" s="244" t="s">
        <v>917</v>
      </c>
      <c r="G334" s="40"/>
      <c r="H334" s="40"/>
      <c r="I334" s="239"/>
      <c r="J334" s="239"/>
      <c r="K334" s="40"/>
      <c r="L334" s="40"/>
      <c r="M334" s="44"/>
      <c r="N334" s="240"/>
      <c r="O334" s="241"/>
      <c r="P334" s="91"/>
      <c r="Q334" s="91"/>
      <c r="R334" s="91"/>
      <c r="S334" s="91"/>
      <c r="T334" s="91"/>
      <c r="U334" s="91"/>
      <c r="V334" s="91"/>
      <c r="W334" s="91"/>
      <c r="X334" s="92"/>
      <c r="Y334" s="38"/>
      <c r="Z334" s="38"/>
      <c r="AA334" s="38"/>
      <c r="AB334" s="38"/>
      <c r="AC334" s="38"/>
      <c r="AD334" s="38"/>
      <c r="AE334" s="38"/>
      <c r="AT334" s="17" t="s">
        <v>155</v>
      </c>
      <c r="AU334" s="17" t="s">
        <v>90</v>
      </c>
    </row>
    <row r="335" s="13" customFormat="1">
      <c r="A335" s="13"/>
      <c r="B335" s="249"/>
      <c r="C335" s="250"/>
      <c r="D335" s="237" t="s">
        <v>253</v>
      </c>
      <c r="E335" s="251" t="s">
        <v>1</v>
      </c>
      <c r="F335" s="252" t="s">
        <v>918</v>
      </c>
      <c r="G335" s="250"/>
      <c r="H335" s="253">
        <v>1</v>
      </c>
      <c r="I335" s="254"/>
      <c r="J335" s="254"/>
      <c r="K335" s="250"/>
      <c r="L335" s="250"/>
      <c r="M335" s="255"/>
      <c r="N335" s="256"/>
      <c r="O335" s="257"/>
      <c r="P335" s="257"/>
      <c r="Q335" s="257"/>
      <c r="R335" s="257"/>
      <c r="S335" s="257"/>
      <c r="T335" s="257"/>
      <c r="U335" s="257"/>
      <c r="V335" s="257"/>
      <c r="W335" s="257"/>
      <c r="X335" s="258"/>
      <c r="Y335" s="13"/>
      <c r="Z335" s="13"/>
      <c r="AA335" s="13"/>
      <c r="AB335" s="13"/>
      <c r="AC335" s="13"/>
      <c r="AD335" s="13"/>
      <c r="AE335" s="13"/>
      <c r="AT335" s="259" t="s">
        <v>253</v>
      </c>
      <c r="AU335" s="259" t="s">
        <v>90</v>
      </c>
      <c r="AV335" s="13" t="s">
        <v>90</v>
      </c>
      <c r="AW335" s="13" t="s">
        <v>5</v>
      </c>
      <c r="AX335" s="13" t="s">
        <v>88</v>
      </c>
      <c r="AY335" s="259" t="s">
        <v>143</v>
      </c>
    </row>
    <row r="336" s="2" customFormat="1" ht="24.15" customHeight="1">
      <c r="A336" s="38"/>
      <c r="B336" s="39"/>
      <c r="C336" s="222" t="s">
        <v>919</v>
      </c>
      <c r="D336" s="222" t="s">
        <v>146</v>
      </c>
      <c r="E336" s="223" t="s">
        <v>920</v>
      </c>
      <c r="F336" s="224" t="s">
        <v>921</v>
      </c>
      <c r="G336" s="225" t="s">
        <v>311</v>
      </c>
      <c r="H336" s="226">
        <v>0.5</v>
      </c>
      <c r="I336" s="227"/>
      <c r="J336" s="227"/>
      <c r="K336" s="228">
        <f>ROUND(P336*H336,2)</f>
        <v>0</v>
      </c>
      <c r="L336" s="229"/>
      <c r="M336" s="44"/>
      <c r="N336" s="230" t="s">
        <v>1</v>
      </c>
      <c r="O336" s="231" t="s">
        <v>43</v>
      </c>
      <c r="P336" s="232">
        <f>I336+J336</f>
        <v>0</v>
      </c>
      <c r="Q336" s="232">
        <f>ROUND(I336*H336,2)</f>
        <v>0</v>
      </c>
      <c r="R336" s="232">
        <f>ROUND(J336*H336,2)</f>
        <v>0</v>
      </c>
      <c r="S336" s="91"/>
      <c r="T336" s="233">
        <f>S336*H336</f>
        <v>0</v>
      </c>
      <c r="U336" s="233">
        <v>0.03032</v>
      </c>
      <c r="V336" s="233">
        <f>U336*H336</f>
        <v>0.01516</v>
      </c>
      <c r="W336" s="233">
        <v>0</v>
      </c>
      <c r="X336" s="234">
        <f>W336*H336</f>
        <v>0</v>
      </c>
      <c r="Y336" s="38"/>
      <c r="Z336" s="38"/>
      <c r="AA336" s="38"/>
      <c r="AB336" s="38"/>
      <c r="AC336" s="38"/>
      <c r="AD336" s="38"/>
      <c r="AE336" s="38"/>
      <c r="AR336" s="235" t="s">
        <v>167</v>
      </c>
      <c r="AT336" s="235" t="s">
        <v>146</v>
      </c>
      <c r="AU336" s="235" t="s">
        <v>90</v>
      </c>
      <c r="AY336" s="17" t="s">
        <v>143</v>
      </c>
      <c r="BE336" s="236">
        <f>IF(O336="základní",K336,0)</f>
        <v>0</v>
      </c>
      <c r="BF336" s="236">
        <f>IF(O336="snížená",K336,0)</f>
        <v>0</v>
      </c>
      <c r="BG336" s="236">
        <f>IF(O336="zákl. přenesená",K336,0)</f>
        <v>0</v>
      </c>
      <c r="BH336" s="236">
        <f>IF(O336="sníž. přenesená",K336,0)</f>
        <v>0</v>
      </c>
      <c r="BI336" s="236">
        <f>IF(O336="nulová",K336,0)</f>
        <v>0</v>
      </c>
      <c r="BJ336" s="17" t="s">
        <v>88</v>
      </c>
      <c r="BK336" s="236">
        <f>ROUND(P336*H336,2)</f>
        <v>0</v>
      </c>
      <c r="BL336" s="17" t="s">
        <v>167</v>
      </c>
      <c r="BM336" s="235" t="s">
        <v>922</v>
      </c>
    </row>
    <row r="337" s="2" customFormat="1">
      <c r="A337" s="38"/>
      <c r="B337" s="39"/>
      <c r="C337" s="40"/>
      <c r="D337" s="237" t="s">
        <v>152</v>
      </c>
      <c r="E337" s="40"/>
      <c r="F337" s="238" t="s">
        <v>923</v>
      </c>
      <c r="G337" s="40"/>
      <c r="H337" s="40"/>
      <c r="I337" s="239"/>
      <c r="J337" s="239"/>
      <c r="K337" s="40"/>
      <c r="L337" s="40"/>
      <c r="M337" s="44"/>
      <c r="N337" s="240"/>
      <c r="O337" s="241"/>
      <c r="P337" s="91"/>
      <c r="Q337" s="91"/>
      <c r="R337" s="91"/>
      <c r="S337" s="91"/>
      <c r="T337" s="91"/>
      <c r="U337" s="91"/>
      <c r="V337" s="91"/>
      <c r="W337" s="91"/>
      <c r="X337" s="92"/>
      <c r="Y337" s="38"/>
      <c r="Z337" s="38"/>
      <c r="AA337" s="38"/>
      <c r="AB337" s="38"/>
      <c r="AC337" s="38"/>
      <c r="AD337" s="38"/>
      <c r="AE337" s="38"/>
      <c r="AT337" s="17" t="s">
        <v>152</v>
      </c>
      <c r="AU337" s="17" t="s">
        <v>90</v>
      </c>
    </row>
    <row r="338" s="2" customFormat="1">
      <c r="A338" s="38"/>
      <c r="B338" s="39"/>
      <c r="C338" s="40"/>
      <c r="D338" s="242" t="s">
        <v>153</v>
      </c>
      <c r="E338" s="40"/>
      <c r="F338" s="243" t="s">
        <v>924</v>
      </c>
      <c r="G338" s="40"/>
      <c r="H338" s="40"/>
      <c r="I338" s="239"/>
      <c r="J338" s="239"/>
      <c r="K338" s="40"/>
      <c r="L338" s="40"/>
      <c r="M338" s="44"/>
      <c r="N338" s="240"/>
      <c r="O338" s="241"/>
      <c r="P338" s="91"/>
      <c r="Q338" s="91"/>
      <c r="R338" s="91"/>
      <c r="S338" s="91"/>
      <c r="T338" s="91"/>
      <c r="U338" s="91"/>
      <c r="V338" s="91"/>
      <c r="W338" s="91"/>
      <c r="X338" s="92"/>
      <c r="Y338" s="38"/>
      <c r="Z338" s="38"/>
      <c r="AA338" s="38"/>
      <c r="AB338" s="38"/>
      <c r="AC338" s="38"/>
      <c r="AD338" s="38"/>
      <c r="AE338" s="38"/>
      <c r="AT338" s="17" t="s">
        <v>153</v>
      </c>
      <c r="AU338" s="17" t="s">
        <v>90</v>
      </c>
    </row>
    <row r="339" s="2" customFormat="1">
      <c r="A339" s="38"/>
      <c r="B339" s="39"/>
      <c r="C339" s="40"/>
      <c r="D339" s="237" t="s">
        <v>155</v>
      </c>
      <c r="E339" s="40"/>
      <c r="F339" s="244" t="s">
        <v>925</v>
      </c>
      <c r="G339" s="40"/>
      <c r="H339" s="40"/>
      <c r="I339" s="239"/>
      <c r="J339" s="239"/>
      <c r="K339" s="40"/>
      <c r="L339" s="40"/>
      <c r="M339" s="44"/>
      <c r="N339" s="240"/>
      <c r="O339" s="241"/>
      <c r="P339" s="91"/>
      <c r="Q339" s="91"/>
      <c r="R339" s="91"/>
      <c r="S339" s="91"/>
      <c r="T339" s="91"/>
      <c r="U339" s="91"/>
      <c r="V339" s="91"/>
      <c r="W339" s="91"/>
      <c r="X339" s="92"/>
      <c r="Y339" s="38"/>
      <c r="Z339" s="38"/>
      <c r="AA339" s="38"/>
      <c r="AB339" s="38"/>
      <c r="AC339" s="38"/>
      <c r="AD339" s="38"/>
      <c r="AE339" s="38"/>
      <c r="AT339" s="17" t="s">
        <v>155</v>
      </c>
      <c r="AU339" s="17" t="s">
        <v>90</v>
      </c>
    </row>
    <row r="340" s="13" customFormat="1">
      <c r="A340" s="13"/>
      <c r="B340" s="249"/>
      <c r="C340" s="250"/>
      <c r="D340" s="237" t="s">
        <v>253</v>
      </c>
      <c r="E340" s="251" t="s">
        <v>1</v>
      </c>
      <c r="F340" s="252" t="s">
        <v>926</v>
      </c>
      <c r="G340" s="250"/>
      <c r="H340" s="253">
        <v>0.5</v>
      </c>
      <c r="I340" s="254"/>
      <c r="J340" s="254"/>
      <c r="K340" s="250"/>
      <c r="L340" s="250"/>
      <c r="M340" s="255"/>
      <c r="N340" s="256"/>
      <c r="O340" s="257"/>
      <c r="P340" s="257"/>
      <c r="Q340" s="257"/>
      <c r="R340" s="257"/>
      <c r="S340" s="257"/>
      <c r="T340" s="257"/>
      <c r="U340" s="257"/>
      <c r="V340" s="257"/>
      <c r="W340" s="257"/>
      <c r="X340" s="258"/>
      <c r="Y340" s="13"/>
      <c r="Z340" s="13"/>
      <c r="AA340" s="13"/>
      <c r="AB340" s="13"/>
      <c r="AC340" s="13"/>
      <c r="AD340" s="13"/>
      <c r="AE340" s="13"/>
      <c r="AT340" s="259" t="s">
        <v>253</v>
      </c>
      <c r="AU340" s="259" t="s">
        <v>90</v>
      </c>
      <c r="AV340" s="13" t="s">
        <v>90</v>
      </c>
      <c r="AW340" s="13" t="s">
        <v>5</v>
      </c>
      <c r="AX340" s="13" t="s">
        <v>88</v>
      </c>
      <c r="AY340" s="259" t="s">
        <v>143</v>
      </c>
    </row>
    <row r="341" s="2" customFormat="1" ht="24.15" customHeight="1">
      <c r="A341" s="38"/>
      <c r="B341" s="39"/>
      <c r="C341" s="222" t="s">
        <v>927</v>
      </c>
      <c r="D341" s="222" t="s">
        <v>146</v>
      </c>
      <c r="E341" s="223" t="s">
        <v>928</v>
      </c>
      <c r="F341" s="224" t="s">
        <v>929</v>
      </c>
      <c r="G341" s="225" t="s">
        <v>311</v>
      </c>
      <c r="H341" s="226">
        <v>51</v>
      </c>
      <c r="I341" s="227"/>
      <c r="J341" s="227"/>
      <c r="K341" s="228">
        <f>ROUND(P341*H341,2)</f>
        <v>0</v>
      </c>
      <c r="L341" s="229"/>
      <c r="M341" s="44"/>
      <c r="N341" s="230" t="s">
        <v>1</v>
      </c>
      <c r="O341" s="231" t="s">
        <v>43</v>
      </c>
      <c r="P341" s="232">
        <f>I341+J341</f>
        <v>0</v>
      </c>
      <c r="Q341" s="232">
        <f>ROUND(I341*H341,2)</f>
        <v>0</v>
      </c>
      <c r="R341" s="232">
        <f>ROUND(J341*H341,2)</f>
        <v>0</v>
      </c>
      <c r="S341" s="91"/>
      <c r="T341" s="233">
        <f>S341*H341</f>
        <v>0</v>
      </c>
      <c r="U341" s="233">
        <v>0.0039500000000000004</v>
      </c>
      <c r="V341" s="233">
        <f>U341*H341</f>
        <v>0.20145000000000002</v>
      </c>
      <c r="W341" s="233">
        <v>0</v>
      </c>
      <c r="X341" s="234">
        <f>W341*H341</f>
        <v>0</v>
      </c>
      <c r="Y341" s="38"/>
      <c r="Z341" s="38"/>
      <c r="AA341" s="38"/>
      <c r="AB341" s="38"/>
      <c r="AC341" s="38"/>
      <c r="AD341" s="38"/>
      <c r="AE341" s="38"/>
      <c r="AR341" s="235" t="s">
        <v>167</v>
      </c>
      <c r="AT341" s="235" t="s">
        <v>146</v>
      </c>
      <c r="AU341" s="235" t="s">
        <v>90</v>
      </c>
      <c r="AY341" s="17" t="s">
        <v>143</v>
      </c>
      <c r="BE341" s="236">
        <f>IF(O341="základní",K341,0)</f>
        <v>0</v>
      </c>
      <c r="BF341" s="236">
        <f>IF(O341="snížená",K341,0)</f>
        <v>0</v>
      </c>
      <c r="BG341" s="236">
        <f>IF(O341="zákl. přenesená",K341,0)</f>
        <v>0</v>
      </c>
      <c r="BH341" s="236">
        <f>IF(O341="sníž. přenesená",K341,0)</f>
        <v>0</v>
      </c>
      <c r="BI341" s="236">
        <f>IF(O341="nulová",K341,0)</f>
        <v>0</v>
      </c>
      <c r="BJ341" s="17" t="s">
        <v>88</v>
      </c>
      <c r="BK341" s="236">
        <f>ROUND(P341*H341,2)</f>
        <v>0</v>
      </c>
      <c r="BL341" s="17" t="s">
        <v>167</v>
      </c>
      <c r="BM341" s="235" t="s">
        <v>930</v>
      </c>
    </row>
    <row r="342" s="2" customFormat="1">
      <c r="A342" s="38"/>
      <c r="B342" s="39"/>
      <c r="C342" s="40"/>
      <c r="D342" s="237" t="s">
        <v>152</v>
      </c>
      <c r="E342" s="40"/>
      <c r="F342" s="238" t="s">
        <v>931</v>
      </c>
      <c r="G342" s="40"/>
      <c r="H342" s="40"/>
      <c r="I342" s="239"/>
      <c r="J342" s="239"/>
      <c r="K342" s="40"/>
      <c r="L342" s="40"/>
      <c r="M342" s="44"/>
      <c r="N342" s="240"/>
      <c r="O342" s="241"/>
      <c r="P342" s="91"/>
      <c r="Q342" s="91"/>
      <c r="R342" s="91"/>
      <c r="S342" s="91"/>
      <c r="T342" s="91"/>
      <c r="U342" s="91"/>
      <c r="V342" s="91"/>
      <c r="W342" s="91"/>
      <c r="X342" s="92"/>
      <c r="Y342" s="38"/>
      <c r="Z342" s="38"/>
      <c r="AA342" s="38"/>
      <c r="AB342" s="38"/>
      <c r="AC342" s="38"/>
      <c r="AD342" s="38"/>
      <c r="AE342" s="38"/>
      <c r="AT342" s="17" t="s">
        <v>152</v>
      </c>
      <c r="AU342" s="17" t="s">
        <v>90</v>
      </c>
    </row>
    <row r="343" s="13" customFormat="1">
      <c r="A343" s="13"/>
      <c r="B343" s="249"/>
      <c r="C343" s="250"/>
      <c r="D343" s="237" t="s">
        <v>253</v>
      </c>
      <c r="E343" s="251" t="s">
        <v>1</v>
      </c>
      <c r="F343" s="252" t="s">
        <v>932</v>
      </c>
      <c r="G343" s="250"/>
      <c r="H343" s="253">
        <v>51</v>
      </c>
      <c r="I343" s="254"/>
      <c r="J343" s="254"/>
      <c r="K343" s="250"/>
      <c r="L343" s="250"/>
      <c r="M343" s="255"/>
      <c r="N343" s="256"/>
      <c r="O343" s="257"/>
      <c r="P343" s="257"/>
      <c r="Q343" s="257"/>
      <c r="R343" s="257"/>
      <c r="S343" s="257"/>
      <c r="T343" s="257"/>
      <c r="U343" s="257"/>
      <c r="V343" s="257"/>
      <c r="W343" s="257"/>
      <c r="X343" s="258"/>
      <c r="Y343" s="13"/>
      <c r="Z343" s="13"/>
      <c r="AA343" s="13"/>
      <c r="AB343" s="13"/>
      <c r="AC343" s="13"/>
      <c r="AD343" s="13"/>
      <c r="AE343" s="13"/>
      <c r="AT343" s="259" t="s">
        <v>253</v>
      </c>
      <c r="AU343" s="259" t="s">
        <v>90</v>
      </c>
      <c r="AV343" s="13" t="s">
        <v>90</v>
      </c>
      <c r="AW343" s="13" t="s">
        <v>5</v>
      </c>
      <c r="AX343" s="13" t="s">
        <v>88</v>
      </c>
      <c r="AY343" s="259" t="s">
        <v>143</v>
      </c>
    </row>
    <row r="344" s="2" customFormat="1" ht="24.15" customHeight="1">
      <c r="A344" s="38"/>
      <c r="B344" s="39"/>
      <c r="C344" s="285" t="s">
        <v>933</v>
      </c>
      <c r="D344" s="285" t="s">
        <v>663</v>
      </c>
      <c r="E344" s="286" t="s">
        <v>934</v>
      </c>
      <c r="F344" s="287" t="s">
        <v>935</v>
      </c>
      <c r="G344" s="288" t="s">
        <v>311</v>
      </c>
      <c r="H344" s="289">
        <v>51</v>
      </c>
      <c r="I344" s="290"/>
      <c r="J344" s="291"/>
      <c r="K344" s="292">
        <f>ROUND(P344*H344,2)</f>
        <v>0</v>
      </c>
      <c r="L344" s="291"/>
      <c r="M344" s="293"/>
      <c r="N344" s="294" t="s">
        <v>1</v>
      </c>
      <c r="O344" s="231" t="s">
        <v>43</v>
      </c>
      <c r="P344" s="232">
        <f>I344+J344</f>
        <v>0</v>
      </c>
      <c r="Q344" s="232">
        <f>ROUND(I344*H344,2)</f>
        <v>0</v>
      </c>
      <c r="R344" s="232">
        <f>ROUND(J344*H344,2)</f>
        <v>0</v>
      </c>
      <c r="S344" s="91"/>
      <c r="T344" s="233">
        <f>S344*H344</f>
        <v>0</v>
      </c>
      <c r="U344" s="233">
        <v>0</v>
      </c>
      <c r="V344" s="233">
        <f>U344*H344</f>
        <v>0</v>
      </c>
      <c r="W344" s="233">
        <v>0</v>
      </c>
      <c r="X344" s="234">
        <f>W344*H344</f>
        <v>0</v>
      </c>
      <c r="Y344" s="38"/>
      <c r="Z344" s="38"/>
      <c r="AA344" s="38"/>
      <c r="AB344" s="38"/>
      <c r="AC344" s="38"/>
      <c r="AD344" s="38"/>
      <c r="AE344" s="38"/>
      <c r="AR344" s="235" t="s">
        <v>188</v>
      </c>
      <c r="AT344" s="235" t="s">
        <v>663</v>
      </c>
      <c r="AU344" s="235" t="s">
        <v>90</v>
      </c>
      <c r="AY344" s="17" t="s">
        <v>143</v>
      </c>
      <c r="BE344" s="236">
        <f>IF(O344="základní",K344,0)</f>
        <v>0</v>
      </c>
      <c r="BF344" s="236">
        <f>IF(O344="snížená",K344,0)</f>
        <v>0</v>
      </c>
      <c r="BG344" s="236">
        <f>IF(O344="zákl. přenesená",K344,0)</f>
        <v>0</v>
      </c>
      <c r="BH344" s="236">
        <f>IF(O344="sníž. přenesená",K344,0)</f>
        <v>0</v>
      </c>
      <c r="BI344" s="236">
        <f>IF(O344="nulová",K344,0)</f>
        <v>0</v>
      </c>
      <c r="BJ344" s="17" t="s">
        <v>88</v>
      </c>
      <c r="BK344" s="236">
        <f>ROUND(P344*H344,2)</f>
        <v>0</v>
      </c>
      <c r="BL344" s="17" t="s">
        <v>167</v>
      </c>
      <c r="BM344" s="235" t="s">
        <v>936</v>
      </c>
    </row>
    <row r="345" s="2" customFormat="1">
      <c r="A345" s="38"/>
      <c r="B345" s="39"/>
      <c r="C345" s="40"/>
      <c r="D345" s="237" t="s">
        <v>152</v>
      </c>
      <c r="E345" s="40"/>
      <c r="F345" s="238" t="s">
        <v>937</v>
      </c>
      <c r="G345" s="40"/>
      <c r="H345" s="40"/>
      <c r="I345" s="239"/>
      <c r="J345" s="239"/>
      <c r="K345" s="40"/>
      <c r="L345" s="40"/>
      <c r="M345" s="44"/>
      <c r="N345" s="240"/>
      <c r="O345" s="241"/>
      <c r="P345" s="91"/>
      <c r="Q345" s="91"/>
      <c r="R345" s="91"/>
      <c r="S345" s="91"/>
      <c r="T345" s="91"/>
      <c r="U345" s="91"/>
      <c r="V345" s="91"/>
      <c r="W345" s="91"/>
      <c r="X345" s="92"/>
      <c r="Y345" s="38"/>
      <c r="Z345" s="38"/>
      <c r="AA345" s="38"/>
      <c r="AB345" s="38"/>
      <c r="AC345" s="38"/>
      <c r="AD345" s="38"/>
      <c r="AE345" s="38"/>
      <c r="AT345" s="17" t="s">
        <v>152</v>
      </c>
      <c r="AU345" s="17" t="s">
        <v>90</v>
      </c>
    </row>
    <row r="346" s="12" customFormat="1" ht="22.8" customHeight="1">
      <c r="A346" s="12"/>
      <c r="B346" s="205"/>
      <c r="C346" s="206"/>
      <c r="D346" s="207" t="s">
        <v>79</v>
      </c>
      <c r="E346" s="220" t="s">
        <v>167</v>
      </c>
      <c r="F346" s="220" t="s">
        <v>938</v>
      </c>
      <c r="G346" s="206"/>
      <c r="H346" s="206"/>
      <c r="I346" s="209"/>
      <c r="J346" s="209"/>
      <c r="K346" s="221">
        <f>BK346</f>
        <v>0</v>
      </c>
      <c r="L346" s="206"/>
      <c r="M346" s="211"/>
      <c r="N346" s="212"/>
      <c r="O346" s="213"/>
      <c r="P346" s="213"/>
      <c r="Q346" s="214">
        <f>SUM(Q347:Q413)</f>
        <v>0</v>
      </c>
      <c r="R346" s="214">
        <f>SUM(R347:R413)</f>
        <v>0</v>
      </c>
      <c r="S346" s="213"/>
      <c r="T346" s="215">
        <f>SUM(T347:T413)</f>
        <v>0</v>
      </c>
      <c r="U346" s="213"/>
      <c r="V346" s="215">
        <f>SUM(V347:V413)</f>
        <v>158.99372096000002</v>
      </c>
      <c r="W346" s="213"/>
      <c r="X346" s="216">
        <f>SUM(X347:X413)</f>
        <v>0</v>
      </c>
      <c r="Y346" s="12"/>
      <c r="Z346" s="12"/>
      <c r="AA346" s="12"/>
      <c r="AB346" s="12"/>
      <c r="AC346" s="12"/>
      <c r="AD346" s="12"/>
      <c r="AE346" s="12"/>
      <c r="AR346" s="217" t="s">
        <v>88</v>
      </c>
      <c r="AT346" s="218" t="s">
        <v>79</v>
      </c>
      <c r="AU346" s="218" t="s">
        <v>88</v>
      </c>
      <c r="AY346" s="217" t="s">
        <v>143</v>
      </c>
      <c r="BK346" s="219">
        <f>SUM(BK347:BK413)</f>
        <v>0</v>
      </c>
    </row>
    <row r="347" s="2" customFormat="1" ht="21.75" customHeight="1">
      <c r="A347" s="38"/>
      <c r="B347" s="39"/>
      <c r="C347" s="222" t="s">
        <v>939</v>
      </c>
      <c r="D347" s="222" t="s">
        <v>146</v>
      </c>
      <c r="E347" s="223" t="s">
        <v>940</v>
      </c>
      <c r="F347" s="224" t="s">
        <v>941</v>
      </c>
      <c r="G347" s="225" t="s">
        <v>324</v>
      </c>
      <c r="H347" s="226">
        <v>96.757999999999996</v>
      </c>
      <c r="I347" s="227"/>
      <c r="J347" s="227"/>
      <c r="K347" s="228">
        <f>ROUND(P347*H347,2)</f>
        <v>0</v>
      </c>
      <c r="L347" s="229"/>
      <c r="M347" s="44"/>
      <c r="N347" s="230" t="s">
        <v>1</v>
      </c>
      <c r="O347" s="231" t="s">
        <v>43</v>
      </c>
      <c r="P347" s="232">
        <f>I347+J347</f>
        <v>0</v>
      </c>
      <c r="Q347" s="232">
        <f>ROUND(I347*H347,2)</f>
        <v>0</v>
      </c>
      <c r="R347" s="232">
        <f>ROUND(J347*H347,2)</f>
        <v>0</v>
      </c>
      <c r="S347" s="91"/>
      <c r="T347" s="233">
        <f>S347*H347</f>
        <v>0</v>
      </c>
      <c r="U347" s="233">
        <v>0</v>
      </c>
      <c r="V347" s="233">
        <f>U347*H347</f>
        <v>0</v>
      </c>
      <c r="W347" s="233">
        <v>0</v>
      </c>
      <c r="X347" s="234">
        <f>W347*H347</f>
        <v>0</v>
      </c>
      <c r="Y347" s="38"/>
      <c r="Z347" s="38"/>
      <c r="AA347" s="38"/>
      <c r="AB347" s="38"/>
      <c r="AC347" s="38"/>
      <c r="AD347" s="38"/>
      <c r="AE347" s="38"/>
      <c r="AR347" s="235" t="s">
        <v>167</v>
      </c>
      <c r="AT347" s="235" t="s">
        <v>146</v>
      </c>
      <c r="AU347" s="235" t="s">
        <v>90</v>
      </c>
      <c r="AY347" s="17" t="s">
        <v>143</v>
      </c>
      <c r="BE347" s="236">
        <f>IF(O347="základní",K347,0)</f>
        <v>0</v>
      </c>
      <c r="BF347" s="236">
        <f>IF(O347="snížená",K347,0)</f>
        <v>0</v>
      </c>
      <c r="BG347" s="236">
        <f>IF(O347="zákl. přenesená",K347,0)</f>
        <v>0</v>
      </c>
      <c r="BH347" s="236">
        <f>IF(O347="sníž. přenesená",K347,0)</f>
        <v>0</v>
      </c>
      <c r="BI347" s="236">
        <f>IF(O347="nulová",K347,0)</f>
        <v>0</v>
      </c>
      <c r="BJ347" s="17" t="s">
        <v>88</v>
      </c>
      <c r="BK347" s="236">
        <f>ROUND(P347*H347,2)</f>
        <v>0</v>
      </c>
      <c r="BL347" s="17" t="s">
        <v>167</v>
      </c>
      <c r="BM347" s="235" t="s">
        <v>942</v>
      </c>
    </row>
    <row r="348" s="2" customFormat="1">
      <c r="A348" s="38"/>
      <c r="B348" s="39"/>
      <c r="C348" s="40"/>
      <c r="D348" s="237" t="s">
        <v>152</v>
      </c>
      <c r="E348" s="40"/>
      <c r="F348" s="238" t="s">
        <v>943</v>
      </c>
      <c r="G348" s="40"/>
      <c r="H348" s="40"/>
      <c r="I348" s="239"/>
      <c r="J348" s="239"/>
      <c r="K348" s="40"/>
      <c r="L348" s="40"/>
      <c r="M348" s="44"/>
      <c r="N348" s="240"/>
      <c r="O348" s="241"/>
      <c r="P348" s="91"/>
      <c r="Q348" s="91"/>
      <c r="R348" s="91"/>
      <c r="S348" s="91"/>
      <c r="T348" s="91"/>
      <c r="U348" s="91"/>
      <c r="V348" s="91"/>
      <c r="W348" s="91"/>
      <c r="X348" s="92"/>
      <c r="Y348" s="38"/>
      <c r="Z348" s="38"/>
      <c r="AA348" s="38"/>
      <c r="AB348" s="38"/>
      <c r="AC348" s="38"/>
      <c r="AD348" s="38"/>
      <c r="AE348" s="38"/>
      <c r="AT348" s="17" t="s">
        <v>152</v>
      </c>
      <c r="AU348" s="17" t="s">
        <v>90</v>
      </c>
    </row>
    <row r="349" s="2" customFormat="1">
      <c r="A349" s="38"/>
      <c r="B349" s="39"/>
      <c r="C349" s="40"/>
      <c r="D349" s="242" t="s">
        <v>153</v>
      </c>
      <c r="E349" s="40"/>
      <c r="F349" s="243" t="s">
        <v>944</v>
      </c>
      <c r="G349" s="40"/>
      <c r="H349" s="40"/>
      <c r="I349" s="239"/>
      <c r="J349" s="239"/>
      <c r="K349" s="40"/>
      <c r="L349" s="40"/>
      <c r="M349" s="44"/>
      <c r="N349" s="240"/>
      <c r="O349" s="241"/>
      <c r="P349" s="91"/>
      <c r="Q349" s="91"/>
      <c r="R349" s="91"/>
      <c r="S349" s="91"/>
      <c r="T349" s="91"/>
      <c r="U349" s="91"/>
      <c r="V349" s="91"/>
      <c r="W349" s="91"/>
      <c r="X349" s="92"/>
      <c r="Y349" s="38"/>
      <c r="Z349" s="38"/>
      <c r="AA349" s="38"/>
      <c r="AB349" s="38"/>
      <c r="AC349" s="38"/>
      <c r="AD349" s="38"/>
      <c r="AE349" s="38"/>
      <c r="AT349" s="17" t="s">
        <v>153</v>
      </c>
      <c r="AU349" s="17" t="s">
        <v>90</v>
      </c>
    </row>
    <row r="350" s="2" customFormat="1">
      <c r="A350" s="38"/>
      <c r="B350" s="39"/>
      <c r="C350" s="40"/>
      <c r="D350" s="237" t="s">
        <v>155</v>
      </c>
      <c r="E350" s="40"/>
      <c r="F350" s="244" t="s">
        <v>945</v>
      </c>
      <c r="G350" s="40"/>
      <c r="H350" s="40"/>
      <c r="I350" s="239"/>
      <c r="J350" s="239"/>
      <c r="K350" s="40"/>
      <c r="L350" s="40"/>
      <c r="M350" s="44"/>
      <c r="N350" s="240"/>
      <c r="O350" s="241"/>
      <c r="P350" s="91"/>
      <c r="Q350" s="91"/>
      <c r="R350" s="91"/>
      <c r="S350" s="91"/>
      <c r="T350" s="91"/>
      <c r="U350" s="91"/>
      <c r="V350" s="91"/>
      <c r="W350" s="91"/>
      <c r="X350" s="92"/>
      <c r="Y350" s="38"/>
      <c r="Z350" s="38"/>
      <c r="AA350" s="38"/>
      <c r="AB350" s="38"/>
      <c r="AC350" s="38"/>
      <c r="AD350" s="38"/>
      <c r="AE350" s="38"/>
      <c r="AT350" s="17" t="s">
        <v>155</v>
      </c>
      <c r="AU350" s="17" t="s">
        <v>90</v>
      </c>
    </row>
    <row r="351" s="13" customFormat="1">
      <c r="A351" s="13"/>
      <c r="B351" s="249"/>
      <c r="C351" s="250"/>
      <c r="D351" s="237" t="s">
        <v>253</v>
      </c>
      <c r="E351" s="251" t="s">
        <v>611</v>
      </c>
      <c r="F351" s="252" t="s">
        <v>946</v>
      </c>
      <c r="G351" s="250"/>
      <c r="H351" s="253">
        <v>96.757999999999996</v>
      </c>
      <c r="I351" s="254"/>
      <c r="J351" s="254"/>
      <c r="K351" s="250"/>
      <c r="L351" s="250"/>
      <c r="M351" s="255"/>
      <c r="N351" s="256"/>
      <c r="O351" s="257"/>
      <c r="P351" s="257"/>
      <c r="Q351" s="257"/>
      <c r="R351" s="257"/>
      <c r="S351" s="257"/>
      <c r="T351" s="257"/>
      <c r="U351" s="257"/>
      <c r="V351" s="257"/>
      <c r="W351" s="257"/>
      <c r="X351" s="258"/>
      <c r="Y351" s="13"/>
      <c r="Z351" s="13"/>
      <c r="AA351" s="13"/>
      <c r="AB351" s="13"/>
      <c r="AC351" s="13"/>
      <c r="AD351" s="13"/>
      <c r="AE351" s="13"/>
      <c r="AT351" s="259" t="s">
        <v>253</v>
      </c>
      <c r="AU351" s="259" t="s">
        <v>90</v>
      </c>
      <c r="AV351" s="13" t="s">
        <v>90</v>
      </c>
      <c r="AW351" s="13" t="s">
        <v>5</v>
      </c>
      <c r="AX351" s="13" t="s">
        <v>88</v>
      </c>
      <c r="AY351" s="259" t="s">
        <v>143</v>
      </c>
    </row>
    <row r="352" s="2" customFormat="1" ht="16.5" customHeight="1">
      <c r="A352" s="38"/>
      <c r="B352" s="39"/>
      <c r="C352" s="222" t="s">
        <v>947</v>
      </c>
      <c r="D352" s="222" t="s">
        <v>146</v>
      </c>
      <c r="E352" s="223" t="s">
        <v>948</v>
      </c>
      <c r="F352" s="224" t="s">
        <v>949</v>
      </c>
      <c r="G352" s="225" t="s">
        <v>249</v>
      </c>
      <c r="H352" s="226">
        <v>225.44200000000001</v>
      </c>
      <c r="I352" s="227"/>
      <c r="J352" s="227"/>
      <c r="K352" s="228">
        <f>ROUND(P352*H352,2)</f>
        <v>0</v>
      </c>
      <c r="L352" s="229"/>
      <c r="M352" s="44"/>
      <c r="N352" s="230" t="s">
        <v>1</v>
      </c>
      <c r="O352" s="231" t="s">
        <v>43</v>
      </c>
      <c r="P352" s="232">
        <f>I352+J352</f>
        <v>0</v>
      </c>
      <c r="Q352" s="232">
        <f>ROUND(I352*H352,2)</f>
        <v>0</v>
      </c>
      <c r="R352" s="232">
        <f>ROUND(J352*H352,2)</f>
        <v>0</v>
      </c>
      <c r="S352" s="91"/>
      <c r="T352" s="233">
        <f>S352*H352</f>
        <v>0</v>
      </c>
      <c r="U352" s="233">
        <v>0.0076</v>
      </c>
      <c r="V352" s="233">
        <f>U352*H352</f>
        <v>1.7133592</v>
      </c>
      <c r="W352" s="233">
        <v>0</v>
      </c>
      <c r="X352" s="234">
        <f>W352*H352</f>
        <v>0</v>
      </c>
      <c r="Y352" s="38"/>
      <c r="Z352" s="38"/>
      <c r="AA352" s="38"/>
      <c r="AB352" s="38"/>
      <c r="AC352" s="38"/>
      <c r="AD352" s="38"/>
      <c r="AE352" s="38"/>
      <c r="AR352" s="235" t="s">
        <v>167</v>
      </c>
      <c r="AT352" s="235" t="s">
        <v>146</v>
      </c>
      <c r="AU352" s="235" t="s">
        <v>90</v>
      </c>
      <c r="AY352" s="17" t="s">
        <v>143</v>
      </c>
      <c r="BE352" s="236">
        <f>IF(O352="základní",K352,0)</f>
        <v>0</v>
      </c>
      <c r="BF352" s="236">
        <f>IF(O352="snížená",K352,0)</f>
        <v>0</v>
      </c>
      <c r="BG352" s="236">
        <f>IF(O352="zákl. přenesená",K352,0)</f>
        <v>0</v>
      </c>
      <c r="BH352" s="236">
        <f>IF(O352="sníž. přenesená",K352,0)</f>
        <v>0</v>
      </c>
      <c r="BI352" s="236">
        <f>IF(O352="nulová",K352,0)</f>
        <v>0</v>
      </c>
      <c r="BJ352" s="17" t="s">
        <v>88</v>
      </c>
      <c r="BK352" s="236">
        <f>ROUND(P352*H352,2)</f>
        <v>0</v>
      </c>
      <c r="BL352" s="17" t="s">
        <v>167</v>
      </c>
      <c r="BM352" s="235" t="s">
        <v>950</v>
      </c>
    </row>
    <row r="353" s="2" customFormat="1">
      <c r="A353" s="38"/>
      <c r="B353" s="39"/>
      <c r="C353" s="40"/>
      <c r="D353" s="237" t="s">
        <v>152</v>
      </c>
      <c r="E353" s="40"/>
      <c r="F353" s="238" t="s">
        <v>951</v>
      </c>
      <c r="G353" s="40"/>
      <c r="H353" s="40"/>
      <c r="I353" s="239"/>
      <c r="J353" s="239"/>
      <c r="K353" s="40"/>
      <c r="L353" s="40"/>
      <c r="M353" s="44"/>
      <c r="N353" s="240"/>
      <c r="O353" s="241"/>
      <c r="P353" s="91"/>
      <c r="Q353" s="91"/>
      <c r="R353" s="91"/>
      <c r="S353" s="91"/>
      <c r="T353" s="91"/>
      <c r="U353" s="91"/>
      <c r="V353" s="91"/>
      <c r="W353" s="91"/>
      <c r="X353" s="92"/>
      <c r="Y353" s="38"/>
      <c r="Z353" s="38"/>
      <c r="AA353" s="38"/>
      <c r="AB353" s="38"/>
      <c r="AC353" s="38"/>
      <c r="AD353" s="38"/>
      <c r="AE353" s="38"/>
      <c r="AT353" s="17" t="s">
        <v>152</v>
      </c>
      <c r="AU353" s="17" t="s">
        <v>90</v>
      </c>
    </row>
    <row r="354" s="13" customFormat="1">
      <c r="A354" s="13"/>
      <c r="B354" s="249"/>
      <c r="C354" s="250"/>
      <c r="D354" s="237" t="s">
        <v>253</v>
      </c>
      <c r="E354" s="251" t="s">
        <v>1</v>
      </c>
      <c r="F354" s="252" t="s">
        <v>952</v>
      </c>
      <c r="G354" s="250"/>
      <c r="H354" s="253">
        <v>225.44200000000001</v>
      </c>
      <c r="I354" s="254"/>
      <c r="J354" s="254"/>
      <c r="K354" s="250"/>
      <c r="L354" s="250"/>
      <c r="M354" s="255"/>
      <c r="N354" s="256"/>
      <c r="O354" s="257"/>
      <c r="P354" s="257"/>
      <c r="Q354" s="257"/>
      <c r="R354" s="257"/>
      <c r="S354" s="257"/>
      <c r="T354" s="257"/>
      <c r="U354" s="257"/>
      <c r="V354" s="257"/>
      <c r="W354" s="257"/>
      <c r="X354" s="258"/>
      <c r="Y354" s="13"/>
      <c r="Z354" s="13"/>
      <c r="AA354" s="13"/>
      <c r="AB354" s="13"/>
      <c r="AC354" s="13"/>
      <c r="AD354" s="13"/>
      <c r="AE354" s="13"/>
      <c r="AT354" s="259" t="s">
        <v>253</v>
      </c>
      <c r="AU354" s="259" t="s">
        <v>90</v>
      </c>
      <c r="AV354" s="13" t="s">
        <v>90</v>
      </c>
      <c r="AW354" s="13" t="s">
        <v>5</v>
      </c>
      <c r="AX354" s="13" t="s">
        <v>88</v>
      </c>
      <c r="AY354" s="259" t="s">
        <v>143</v>
      </c>
    </row>
    <row r="355" s="2" customFormat="1" ht="16.5" customHeight="1">
      <c r="A355" s="38"/>
      <c r="B355" s="39"/>
      <c r="C355" s="222" t="s">
        <v>953</v>
      </c>
      <c r="D355" s="222" t="s">
        <v>146</v>
      </c>
      <c r="E355" s="223" t="s">
        <v>954</v>
      </c>
      <c r="F355" s="224" t="s">
        <v>955</v>
      </c>
      <c r="G355" s="225" t="s">
        <v>249</v>
      </c>
      <c r="H355" s="226">
        <v>225.44200000000001</v>
      </c>
      <c r="I355" s="227"/>
      <c r="J355" s="227"/>
      <c r="K355" s="228">
        <f>ROUND(P355*H355,2)</f>
        <v>0</v>
      </c>
      <c r="L355" s="229"/>
      <c r="M355" s="44"/>
      <c r="N355" s="230" t="s">
        <v>1</v>
      </c>
      <c r="O355" s="231" t="s">
        <v>43</v>
      </c>
      <c r="P355" s="232">
        <f>I355+J355</f>
        <v>0</v>
      </c>
      <c r="Q355" s="232">
        <f>ROUND(I355*H355,2)</f>
        <v>0</v>
      </c>
      <c r="R355" s="232">
        <f>ROUND(J355*H355,2)</f>
        <v>0</v>
      </c>
      <c r="S355" s="91"/>
      <c r="T355" s="233">
        <f>S355*H355</f>
        <v>0</v>
      </c>
      <c r="U355" s="233">
        <v>0</v>
      </c>
      <c r="V355" s="233">
        <f>U355*H355</f>
        <v>0</v>
      </c>
      <c r="W355" s="233">
        <v>0</v>
      </c>
      <c r="X355" s="234">
        <f>W355*H355</f>
        <v>0</v>
      </c>
      <c r="Y355" s="38"/>
      <c r="Z355" s="38"/>
      <c r="AA355" s="38"/>
      <c r="AB355" s="38"/>
      <c r="AC355" s="38"/>
      <c r="AD355" s="38"/>
      <c r="AE355" s="38"/>
      <c r="AR355" s="235" t="s">
        <v>167</v>
      </c>
      <c r="AT355" s="235" t="s">
        <v>146</v>
      </c>
      <c r="AU355" s="235" t="s">
        <v>90</v>
      </c>
      <c r="AY355" s="17" t="s">
        <v>143</v>
      </c>
      <c r="BE355" s="236">
        <f>IF(O355="základní",K355,0)</f>
        <v>0</v>
      </c>
      <c r="BF355" s="236">
        <f>IF(O355="snížená",K355,0)</f>
        <v>0</v>
      </c>
      <c r="BG355" s="236">
        <f>IF(O355="zákl. přenesená",K355,0)</f>
        <v>0</v>
      </c>
      <c r="BH355" s="236">
        <f>IF(O355="sníž. přenesená",K355,0)</f>
        <v>0</v>
      </c>
      <c r="BI355" s="236">
        <f>IF(O355="nulová",K355,0)</f>
        <v>0</v>
      </c>
      <c r="BJ355" s="17" t="s">
        <v>88</v>
      </c>
      <c r="BK355" s="236">
        <f>ROUND(P355*H355,2)</f>
        <v>0</v>
      </c>
      <c r="BL355" s="17" t="s">
        <v>167</v>
      </c>
      <c r="BM355" s="235" t="s">
        <v>956</v>
      </c>
    </row>
    <row r="356" s="2" customFormat="1">
      <c r="A356" s="38"/>
      <c r="B356" s="39"/>
      <c r="C356" s="40"/>
      <c r="D356" s="237" t="s">
        <v>152</v>
      </c>
      <c r="E356" s="40"/>
      <c r="F356" s="238" t="s">
        <v>957</v>
      </c>
      <c r="G356" s="40"/>
      <c r="H356" s="40"/>
      <c r="I356" s="239"/>
      <c r="J356" s="239"/>
      <c r="K356" s="40"/>
      <c r="L356" s="40"/>
      <c r="M356" s="44"/>
      <c r="N356" s="240"/>
      <c r="O356" s="241"/>
      <c r="P356" s="91"/>
      <c r="Q356" s="91"/>
      <c r="R356" s="91"/>
      <c r="S356" s="91"/>
      <c r="T356" s="91"/>
      <c r="U356" s="91"/>
      <c r="V356" s="91"/>
      <c r="W356" s="91"/>
      <c r="X356" s="92"/>
      <c r="Y356" s="38"/>
      <c r="Z356" s="38"/>
      <c r="AA356" s="38"/>
      <c r="AB356" s="38"/>
      <c r="AC356" s="38"/>
      <c r="AD356" s="38"/>
      <c r="AE356" s="38"/>
      <c r="AT356" s="17" t="s">
        <v>152</v>
      </c>
      <c r="AU356" s="17" t="s">
        <v>90</v>
      </c>
    </row>
    <row r="357" s="13" customFormat="1">
      <c r="A357" s="13"/>
      <c r="B357" s="249"/>
      <c r="C357" s="250"/>
      <c r="D357" s="237" t="s">
        <v>253</v>
      </c>
      <c r="E357" s="251" t="s">
        <v>1</v>
      </c>
      <c r="F357" s="252" t="s">
        <v>952</v>
      </c>
      <c r="G357" s="250"/>
      <c r="H357" s="253">
        <v>225.44200000000001</v>
      </c>
      <c r="I357" s="254"/>
      <c r="J357" s="254"/>
      <c r="K357" s="250"/>
      <c r="L357" s="250"/>
      <c r="M357" s="255"/>
      <c r="N357" s="256"/>
      <c r="O357" s="257"/>
      <c r="P357" s="257"/>
      <c r="Q357" s="257"/>
      <c r="R357" s="257"/>
      <c r="S357" s="257"/>
      <c r="T357" s="257"/>
      <c r="U357" s="257"/>
      <c r="V357" s="257"/>
      <c r="W357" s="257"/>
      <c r="X357" s="258"/>
      <c r="Y357" s="13"/>
      <c r="Z357" s="13"/>
      <c r="AA357" s="13"/>
      <c r="AB357" s="13"/>
      <c r="AC357" s="13"/>
      <c r="AD357" s="13"/>
      <c r="AE357" s="13"/>
      <c r="AT357" s="259" t="s">
        <v>253</v>
      </c>
      <c r="AU357" s="259" t="s">
        <v>90</v>
      </c>
      <c r="AV357" s="13" t="s">
        <v>90</v>
      </c>
      <c r="AW357" s="13" t="s">
        <v>5</v>
      </c>
      <c r="AX357" s="13" t="s">
        <v>88</v>
      </c>
      <c r="AY357" s="259" t="s">
        <v>143</v>
      </c>
    </row>
    <row r="358" s="2" customFormat="1" ht="21.75" customHeight="1">
      <c r="A358" s="38"/>
      <c r="B358" s="39"/>
      <c r="C358" s="222" t="s">
        <v>958</v>
      </c>
      <c r="D358" s="222" t="s">
        <v>146</v>
      </c>
      <c r="E358" s="223" t="s">
        <v>959</v>
      </c>
      <c r="F358" s="224" t="s">
        <v>960</v>
      </c>
      <c r="G358" s="225" t="s">
        <v>473</v>
      </c>
      <c r="H358" s="226">
        <v>17.416</v>
      </c>
      <c r="I358" s="227"/>
      <c r="J358" s="227"/>
      <c r="K358" s="228">
        <f>ROUND(P358*H358,2)</f>
        <v>0</v>
      </c>
      <c r="L358" s="229"/>
      <c r="M358" s="44"/>
      <c r="N358" s="230" t="s">
        <v>1</v>
      </c>
      <c r="O358" s="231" t="s">
        <v>43</v>
      </c>
      <c r="P358" s="232">
        <f>I358+J358</f>
        <v>0</v>
      </c>
      <c r="Q358" s="232">
        <f>ROUND(I358*H358,2)</f>
        <v>0</v>
      </c>
      <c r="R358" s="232">
        <f>ROUND(J358*H358,2)</f>
        <v>0</v>
      </c>
      <c r="S358" s="91"/>
      <c r="T358" s="233">
        <f>S358*H358</f>
        <v>0</v>
      </c>
      <c r="U358" s="233">
        <v>1.0492699999999999</v>
      </c>
      <c r="V358" s="233">
        <f>U358*H358</f>
        <v>18.274086319999999</v>
      </c>
      <c r="W358" s="233">
        <v>0</v>
      </c>
      <c r="X358" s="234">
        <f>W358*H358</f>
        <v>0</v>
      </c>
      <c r="Y358" s="38"/>
      <c r="Z358" s="38"/>
      <c r="AA358" s="38"/>
      <c r="AB358" s="38"/>
      <c r="AC358" s="38"/>
      <c r="AD358" s="38"/>
      <c r="AE358" s="38"/>
      <c r="AR358" s="235" t="s">
        <v>167</v>
      </c>
      <c r="AT358" s="235" t="s">
        <v>146</v>
      </c>
      <c r="AU358" s="235" t="s">
        <v>90</v>
      </c>
      <c r="AY358" s="17" t="s">
        <v>143</v>
      </c>
      <c r="BE358" s="236">
        <f>IF(O358="základní",K358,0)</f>
        <v>0</v>
      </c>
      <c r="BF358" s="236">
        <f>IF(O358="snížená",K358,0)</f>
        <v>0</v>
      </c>
      <c r="BG358" s="236">
        <f>IF(O358="zákl. přenesená",K358,0)</f>
        <v>0</v>
      </c>
      <c r="BH358" s="236">
        <f>IF(O358="sníž. přenesená",K358,0)</f>
        <v>0</v>
      </c>
      <c r="BI358" s="236">
        <f>IF(O358="nulová",K358,0)</f>
        <v>0</v>
      </c>
      <c r="BJ358" s="17" t="s">
        <v>88</v>
      </c>
      <c r="BK358" s="236">
        <f>ROUND(P358*H358,2)</f>
        <v>0</v>
      </c>
      <c r="BL358" s="17" t="s">
        <v>167</v>
      </c>
      <c r="BM358" s="235" t="s">
        <v>961</v>
      </c>
    </row>
    <row r="359" s="2" customFormat="1">
      <c r="A359" s="38"/>
      <c r="B359" s="39"/>
      <c r="C359" s="40"/>
      <c r="D359" s="237" t="s">
        <v>152</v>
      </c>
      <c r="E359" s="40"/>
      <c r="F359" s="238" t="s">
        <v>962</v>
      </c>
      <c r="G359" s="40"/>
      <c r="H359" s="40"/>
      <c r="I359" s="239"/>
      <c r="J359" s="239"/>
      <c r="K359" s="40"/>
      <c r="L359" s="40"/>
      <c r="M359" s="44"/>
      <c r="N359" s="240"/>
      <c r="O359" s="241"/>
      <c r="P359" s="91"/>
      <c r="Q359" s="91"/>
      <c r="R359" s="91"/>
      <c r="S359" s="91"/>
      <c r="T359" s="91"/>
      <c r="U359" s="91"/>
      <c r="V359" s="91"/>
      <c r="W359" s="91"/>
      <c r="X359" s="92"/>
      <c r="Y359" s="38"/>
      <c r="Z359" s="38"/>
      <c r="AA359" s="38"/>
      <c r="AB359" s="38"/>
      <c r="AC359" s="38"/>
      <c r="AD359" s="38"/>
      <c r="AE359" s="38"/>
      <c r="AT359" s="17" t="s">
        <v>152</v>
      </c>
      <c r="AU359" s="17" t="s">
        <v>90</v>
      </c>
    </row>
    <row r="360" s="2" customFormat="1">
      <c r="A360" s="38"/>
      <c r="B360" s="39"/>
      <c r="C360" s="40"/>
      <c r="D360" s="242" t="s">
        <v>153</v>
      </c>
      <c r="E360" s="40"/>
      <c r="F360" s="243" t="s">
        <v>963</v>
      </c>
      <c r="G360" s="40"/>
      <c r="H360" s="40"/>
      <c r="I360" s="239"/>
      <c r="J360" s="239"/>
      <c r="K360" s="40"/>
      <c r="L360" s="40"/>
      <c r="M360" s="44"/>
      <c r="N360" s="240"/>
      <c r="O360" s="241"/>
      <c r="P360" s="91"/>
      <c r="Q360" s="91"/>
      <c r="R360" s="91"/>
      <c r="S360" s="91"/>
      <c r="T360" s="91"/>
      <c r="U360" s="91"/>
      <c r="V360" s="91"/>
      <c r="W360" s="91"/>
      <c r="X360" s="92"/>
      <c r="Y360" s="38"/>
      <c r="Z360" s="38"/>
      <c r="AA360" s="38"/>
      <c r="AB360" s="38"/>
      <c r="AC360" s="38"/>
      <c r="AD360" s="38"/>
      <c r="AE360" s="38"/>
      <c r="AT360" s="17" t="s">
        <v>153</v>
      </c>
      <c r="AU360" s="17" t="s">
        <v>90</v>
      </c>
    </row>
    <row r="361" s="13" customFormat="1">
      <c r="A361" s="13"/>
      <c r="B361" s="249"/>
      <c r="C361" s="250"/>
      <c r="D361" s="237" t="s">
        <v>253</v>
      </c>
      <c r="E361" s="251" t="s">
        <v>1</v>
      </c>
      <c r="F361" s="252" t="s">
        <v>964</v>
      </c>
      <c r="G361" s="250"/>
      <c r="H361" s="253">
        <v>17.416</v>
      </c>
      <c r="I361" s="254"/>
      <c r="J361" s="254"/>
      <c r="K361" s="250"/>
      <c r="L361" s="250"/>
      <c r="M361" s="255"/>
      <c r="N361" s="256"/>
      <c r="O361" s="257"/>
      <c r="P361" s="257"/>
      <c r="Q361" s="257"/>
      <c r="R361" s="257"/>
      <c r="S361" s="257"/>
      <c r="T361" s="257"/>
      <c r="U361" s="257"/>
      <c r="V361" s="257"/>
      <c r="W361" s="257"/>
      <c r="X361" s="258"/>
      <c r="Y361" s="13"/>
      <c r="Z361" s="13"/>
      <c r="AA361" s="13"/>
      <c r="AB361" s="13"/>
      <c r="AC361" s="13"/>
      <c r="AD361" s="13"/>
      <c r="AE361" s="13"/>
      <c r="AT361" s="259" t="s">
        <v>253</v>
      </c>
      <c r="AU361" s="259" t="s">
        <v>90</v>
      </c>
      <c r="AV361" s="13" t="s">
        <v>90</v>
      </c>
      <c r="AW361" s="13" t="s">
        <v>5</v>
      </c>
      <c r="AX361" s="13" t="s">
        <v>88</v>
      </c>
      <c r="AY361" s="259" t="s">
        <v>143</v>
      </c>
    </row>
    <row r="362" s="2" customFormat="1" ht="21.75" customHeight="1">
      <c r="A362" s="38"/>
      <c r="B362" s="39"/>
      <c r="C362" s="222" t="s">
        <v>965</v>
      </c>
      <c r="D362" s="222" t="s">
        <v>146</v>
      </c>
      <c r="E362" s="223" t="s">
        <v>966</v>
      </c>
      <c r="F362" s="224" t="s">
        <v>967</v>
      </c>
      <c r="G362" s="225" t="s">
        <v>249</v>
      </c>
      <c r="H362" s="226">
        <v>17.780000000000001</v>
      </c>
      <c r="I362" s="227"/>
      <c r="J362" s="227"/>
      <c r="K362" s="228">
        <f>ROUND(P362*H362,2)</f>
        <v>0</v>
      </c>
      <c r="L362" s="229"/>
      <c r="M362" s="44"/>
      <c r="N362" s="230" t="s">
        <v>1</v>
      </c>
      <c r="O362" s="231" t="s">
        <v>43</v>
      </c>
      <c r="P362" s="232">
        <f>I362+J362</f>
        <v>0</v>
      </c>
      <c r="Q362" s="232">
        <f>ROUND(I362*H362,2)</f>
        <v>0</v>
      </c>
      <c r="R362" s="232">
        <f>ROUND(J362*H362,2)</f>
        <v>0</v>
      </c>
      <c r="S362" s="91"/>
      <c r="T362" s="233">
        <f>S362*H362</f>
        <v>0</v>
      </c>
      <c r="U362" s="233">
        <v>0.0036800000000000001</v>
      </c>
      <c r="V362" s="233">
        <f>U362*H362</f>
        <v>0.0654304</v>
      </c>
      <c r="W362" s="233">
        <v>0</v>
      </c>
      <c r="X362" s="234">
        <f>W362*H362</f>
        <v>0</v>
      </c>
      <c r="Y362" s="38"/>
      <c r="Z362" s="38"/>
      <c r="AA362" s="38"/>
      <c r="AB362" s="38"/>
      <c r="AC362" s="38"/>
      <c r="AD362" s="38"/>
      <c r="AE362" s="38"/>
      <c r="AR362" s="235" t="s">
        <v>167</v>
      </c>
      <c r="AT362" s="235" t="s">
        <v>146</v>
      </c>
      <c r="AU362" s="235" t="s">
        <v>90</v>
      </c>
      <c r="AY362" s="17" t="s">
        <v>143</v>
      </c>
      <c r="BE362" s="236">
        <f>IF(O362="základní",K362,0)</f>
        <v>0</v>
      </c>
      <c r="BF362" s="236">
        <f>IF(O362="snížená",K362,0)</f>
        <v>0</v>
      </c>
      <c r="BG362" s="236">
        <f>IF(O362="zákl. přenesená",K362,0)</f>
        <v>0</v>
      </c>
      <c r="BH362" s="236">
        <f>IF(O362="sníž. přenesená",K362,0)</f>
        <v>0</v>
      </c>
      <c r="BI362" s="236">
        <f>IF(O362="nulová",K362,0)</f>
        <v>0</v>
      </c>
      <c r="BJ362" s="17" t="s">
        <v>88</v>
      </c>
      <c r="BK362" s="236">
        <f>ROUND(P362*H362,2)</f>
        <v>0</v>
      </c>
      <c r="BL362" s="17" t="s">
        <v>167</v>
      </c>
      <c r="BM362" s="235" t="s">
        <v>968</v>
      </c>
    </row>
    <row r="363" s="2" customFormat="1">
      <c r="A363" s="38"/>
      <c r="B363" s="39"/>
      <c r="C363" s="40"/>
      <c r="D363" s="237" t="s">
        <v>152</v>
      </c>
      <c r="E363" s="40"/>
      <c r="F363" s="238" t="s">
        <v>969</v>
      </c>
      <c r="G363" s="40"/>
      <c r="H363" s="40"/>
      <c r="I363" s="239"/>
      <c r="J363" s="239"/>
      <c r="K363" s="40"/>
      <c r="L363" s="40"/>
      <c r="M363" s="44"/>
      <c r="N363" s="240"/>
      <c r="O363" s="241"/>
      <c r="P363" s="91"/>
      <c r="Q363" s="91"/>
      <c r="R363" s="91"/>
      <c r="S363" s="91"/>
      <c r="T363" s="91"/>
      <c r="U363" s="91"/>
      <c r="V363" s="91"/>
      <c r="W363" s="91"/>
      <c r="X363" s="92"/>
      <c r="Y363" s="38"/>
      <c r="Z363" s="38"/>
      <c r="AA363" s="38"/>
      <c r="AB363" s="38"/>
      <c r="AC363" s="38"/>
      <c r="AD363" s="38"/>
      <c r="AE363" s="38"/>
      <c r="AT363" s="17" t="s">
        <v>152</v>
      </c>
      <c r="AU363" s="17" t="s">
        <v>90</v>
      </c>
    </row>
    <row r="364" s="2" customFormat="1">
      <c r="A364" s="38"/>
      <c r="B364" s="39"/>
      <c r="C364" s="40"/>
      <c r="D364" s="242" t="s">
        <v>153</v>
      </c>
      <c r="E364" s="40"/>
      <c r="F364" s="243" t="s">
        <v>970</v>
      </c>
      <c r="G364" s="40"/>
      <c r="H364" s="40"/>
      <c r="I364" s="239"/>
      <c r="J364" s="239"/>
      <c r="K364" s="40"/>
      <c r="L364" s="40"/>
      <c r="M364" s="44"/>
      <c r="N364" s="240"/>
      <c r="O364" s="241"/>
      <c r="P364" s="91"/>
      <c r="Q364" s="91"/>
      <c r="R364" s="91"/>
      <c r="S364" s="91"/>
      <c r="T364" s="91"/>
      <c r="U364" s="91"/>
      <c r="V364" s="91"/>
      <c r="W364" s="91"/>
      <c r="X364" s="92"/>
      <c r="Y364" s="38"/>
      <c r="Z364" s="38"/>
      <c r="AA364" s="38"/>
      <c r="AB364" s="38"/>
      <c r="AC364" s="38"/>
      <c r="AD364" s="38"/>
      <c r="AE364" s="38"/>
      <c r="AT364" s="17" t="s">
        <v>153</v>
      </c>
      <c r="AU364" s="17" t="s">
        <v>90</v>
      </c>
    </row>
    <row r="365" s="13" customFormat="1">
      <c r="A365" s="13"/>
      <c r="B365" s="249"/>
      <c r="C365" s="250"/>
      <c r="D365" s="237" t="s">
        <v>253</v>
      </c>
      <c r="E365" s="251" t="s">
        <v>1</v>
      </c>
      <c r="F365" s="252" t="s">
        <v>971</v>
      </c>
      <c r="G365" s="250"/>
      <c r="H365" s="253">
        <v>17.780000000000001</v>
      </c>
      <c r="I365" s="254"/>
      <c r="J365" s="254"/>
      <c r="K365" s="250"/>
      <c r="L365" s="250"/>
      <c r="M365" s="255"/>
      <c r="N365" s="256"/>
      <c r="O365" s="257"/>
      <c r="P365" s="257"/>
      <c r="Q365" s="257"/>
      <c r="R365" s="257"/>
      <c r="S365" s="257"/>
      <c r="T365" s="257"/>
      <c r="U365" s="257"/>
      <c r="V365" s="257"/>
      <c r="W365" s="257"/>
      <c r="X365" s="258"/>
      <c r="Y365" s="13"/>
      <c r="Z365" s="13"/>
      <c r="AA365" s="13"/>
      <c r="AB365" s="13"/>
      <c r="AC365" s="13"/>
      <c r="AD365" s="13"/>
      <c r="AE365" s="13"/>
      <c r="AT365" s="259" t="s">
        <v>253</v>
      </c>
      <c r="AU365" s="259" t="s">
        <v>90</v>
      </c>
      <c r="AV365" s="13" t="s">
        <v>90</v>
      </c>
      <c r="AW365" s="13" t="s">
        <v>5</v>
      </c>
      <c r="AX365" s="13" t="s">
        <v>88</v>
      </c>
      <c r="AY365" s="259" t="s">
        <v>143</v>
      </c>
    </row>
    <row r="366" s="2" customFormat="1" ht="24.15" customHeight="1">
      <c r="A366" s="38"/>
      <c r="B366" s="39"/>
      <c r="C366" s="285" t="s">
        <v>972</v>
      </c>
      <c r="D366" s="285" t="s">
        <v>663</v>
      </c>
      <c r="E366" s="286" t="s">
        <v>973</v>
      </c>
      <c r="F366" s="287" t="s">
        <v>974</v>
      </c>
      <c r="G366" s="288" t="s">
        <v>249</v>
      </c>
      <c r="H366" s="289">
        <v>19.558</v>
      </c>
      <c r="I366" s="290"/>
      <c r="J366" s="291"/>
      <c r="K366" s="292">
        <f>ROUND(P366*H366,2)</f>
        <v>0</v>
      </c>
      <c r="L366" s="291"/>
      <c r="M366" s="293"/>
      <c r="N366" s="294" t="s">
        <v>1</v>
      </c>
      <c r="O366" s="231" t="s">
        <v>43</v>
      </c>
      <c r="P366" s="232">
        <f>I366+J366</f>
        <v>0</v>
      </c>
      <c r="Q366" s="232">
        <f>ROUND(I366*H366,2)</f>
        <v>0</v>
      </c>
      <c r="R366" s="232">
        <f>ROUND(J366*H366,2)</f>
        <v>0</v>
      </c>
      <c r="S366" s="91"/>
      <c r="T366" s="233">
        <f>S366*H366</f>
        <v>0</v>
      </c>
      <c r="U366" s="233">
        <v>0.019879999999999998</v>
      </c>
      <c r="V366" s="233">
        <f>U366*H366</f>
        <v>0.38881303999999994</v>
      </c>
      <c r="W366" s="233">
        <v>0</v>
      </c>
      <c r="X366" s="234">
        <f>W366*H366</f>
        <v>0</v>
      </c>
      <c r="Y366" s="38"/>
      <c r="Z366" s="38"/>
      <c r="AA366" s="38"/>
      <c r="AB366" s="38"/>
      <c r="AC366" s="38"/>
      <c r="AD366" s="38"/>
      <c r="AE366" s="38"/>
      <c r="AR366" s="235" t="s">
        <v>188</v>
      </c>
      <c r="AT366" s="235" t="s">
        <v>663</v>
      </c>
      <c r="AU366" s="235" t="s">
        <v>90</v>
      </c>
      <c r="AY366" s="17" t="s">
        <v>143</v>
      </c>
      <c r="BE366" s="236">
        <f>IF(O366="základní",K366,0)</f>
        <v>0</v>
      </c>
      <c r="BF366" s="236">
        <f>IF(O366="snížená",K366,0)</f>
        <v>0</v>
      </c>
      <c r="BG366" s="236">
        <f>IF(O366="zákl. přenesená",K366,0)</f>
        <v>0</v>
      </c>
      <c r="BH366" s="236">
        <f>IF(O366="sníž. přenesená",K366,0)</f>
        <v>0</v>
      </c>
      <c r="BI366" s="236">
        <f>IF(O366="nulová",K366,0)</f>
        <v>0</v>
      </c>
      <c r="BJ366" s="17" t="s">
        <v>88</v>
      </c>
      <c r="BK366" s="236">
        <f>ROUND(P366*H366,2)</f>
        <v>0</v>
      </c>
      <c r="BL366" s="17" t="s">
        <v>167</v>
      </c>
      <c r="BM366" s="235" t="s">
        <v>975</v>
      </c>
    </row>
    <row r="367" s="2" customFormat="1">
      <c r="A367" s="38"/>
      <c r="B367" s="39"/>
      <c r="C367" s="40"/>
      <c r="D367" s="237" t="s">
        <v>152</v>
      </c>
      <c r="E367" s="40"/>
      <c r="F367" s="238" t="s">
        <v>974</v>
      </c>
      <c r="G367" s="40"/>
      <c r="H367" s="40"/>
      <c r="I367" s="239"/>
      <c r="J367" s="239"/>
      <c r="K367" s="40"/>
      <c r="L367" s="40"/>
      <c r="M367" s="44"/>
      <c r="N367" s="240"/>
      <c r="O367" s="241"/>
      <c r="P367" s="91"/>
      <c r="Q367" s="91"/>
      <c r="R367" s="91"/>
      <c r="S367" s="91"/>
      <c r="T367" s="91"/>
      <c r="U367" s="91"/>
      <c r="V367" s="91"/>
      <c r="W367" s="91"/>
      <c r="X367" s="92"/>
      <c r="Y367" s="38"/>
      <c r="Z367" s="38"/>
      <c r="AA367" s="38"/>
      <c r="AB367" s="38"/>
      <c r="AC367" s="38"/>
      <c r="AD367" s="38"/>
      <c r="AE367" s="38"/>
      <c r="AT367" s="17" t="s">
        <v>152</v>
      </c>
      <c r="AU367" s="17" t="s">
        <v>90</v>
      </c>
    </row>
    <row r="368" s="13" customFormat="1">
      <c r="A368" s="13"/>
      <c r="B368" s="249"/>
      <c r="C368" s="250"/>
      <c r="D368" s="237" t="s">
        <v>253</v>
      </c>
      <c r="E368" s="250"/>
      <c r="F368" s="252" t="s">
        <v>976</v>
      </c>
      <c r="G368" s="250"/>
      <c r="H368" s="253">
        <v>19.558</v>
      </c>
      <c r="I368" s="254"/>
      <c r="J368" s="254"/>
      <c r="K368" s="250"/>
      <c r="L368" s="250"/>
      <c r="M368" s="255"/>
      <c r="N368" s="256"/>
      <c r="O368" s="257"/>
      <c r="P368" s="257"/>
      <c r="Q368" s="257"/>
      <c r="R368" s="257"/>
      <c r="S368" s="257"/>
      <c r="T368" s="257"/>
      <c r="U368" s="257"/>
      <c r="V368" s="257"/>
      <c r="W368" s="257"/>
      <c r="X368" s="258"/>
      <c r="Y368" s="13"/>
      <c r="Z368" s="13"/>
      <c r="AA368" s="13"/>
      <c r="AB368" s="13"/>
      <c r="AC368" s="13"/>
      <c r="AD368" s="13"/>
      <c r="AE368" s="13"/>
      <c r="AT368" s="259" t="s">
        <v>253</v>
      </c>
      <c r="AU368" s="259" t="s">
        <v>90</v>
      </c>
      <c r="AV368" s="13" t="s">
        <v>90</v>
      </c>
      <c r="AW368" s="13" t="s">
        <v>4</v>
      </c>
      <c r="AX368" s="13" t="s">
        <v>88</v>
      </c>
      <c r="AY368" s="259" t="s">
        <v>143</v>
      </c>
    </row>
    <row r="369" s="2" customFormat="1" ht="24.15" customHeight="1">
      <c r="A369" s="38"/>
      <c r="B369" s="39"/>
      <c r="C369" s="222" t="s">
        <v>977</v>
      </c>
      <c r="D369" s="222" t="s">
        <v>146</v>
      </c>
      <c r="E369" s="223" t="s">
        <v>978</v>
      </c>
      <c r="F369" s="224" t="s">
        <v>979</v>
      </c>
      <c r="G369" s="225" t="s">
        <v>249</v>
      </c>
      <c r="H369" s="226">
        <v>131.47</v>
      </c>
      <c r="I369" s="227"/>
      <c r="J369" s="227"/>
      <c r="K369" s="228">
        <f>ROUND(P369*H369,2)</f>
        <v>0</v>
      </c>
      <c r="L369" s="229"/>
      <c r="M369" s="44"/>
      <c r="N369" s="230" t="s">
        <v>1</v>
      </c>
      <c r="O369" s="231" t="s">
        <v>43</v>
      </c>
      <c r="P369" s="232">
        <f>I369+J369</f>
        <v>0</v>
      </c>
      <c r="Q369" s="232">
        <f>ROUND(I369*H369,2)</f>
        <v>0</v>
      </c>
      <c r="R369" s="232">
        <f>ROUND(J369*H369,2)</f>
        <v>0</v>
      </c>
      <c r="S369" s="91"/>
      <c r="T369" s="233">
        <f>S369*H369</f>
        <v>0</v>
      </c>
      <c r="U369" s="233">
        <v>0</v>
      </c>
      <c r="V369" s="233">
        <f>U369*H369</f>
        <v>0</v>
      </c>
      <c r="W369" s="233">
        <v>0</v>
      </c>
      <c r="X369" s="234">
        <f>W369*H369</f>
        <v>0</v>
      </c>
      <c r="Y369" s="38"/>
      <c r="Z369" s="38"/>
      <c r="AA369" s="38"/>
      <c r="AB369" s="38"/>
      <c r="AC369" s="38"/>
      <c r="AD369" s="38"/>
      <c r="AE369" s="38"/>
      <c r="AR369" s="235" t="s">
        <v>167</v>
      </c>
      <c r="AT369" s="235" t="s">
        <v>146</v>
      </c>
      <c r="AU369" s="235" t="s">
        <v>90</v>
      </c>
      <c r="AY369" s="17" t="s">
        <v>143</v>
      </c>
      <c r="BE369" s="236">
        <f>IF(O369="základní",K369,0)</f>
        <v>0</v>
      </c>
      <c r="BF369" s="236">
        <f>IF(O369="snížená",K369,0)</f>
        <v>0</v>
      </c>
      <c r="BG369" s="236">
        <f>IF(O369="zákl. přenesená",K369,0)</f>
        <v>0</v>
      </c>
      <c r="BH369" s="236">
        <f>IF(O369="sníž. přenesená",K369,0)</f>
        <v>0</v>
      </c>
      <c r="BI369" s="236">
        <f>IF(O369="nulová",K369,0)</f>
        <v>0</v>
      </c>
      <c r="BJ369" s="17" t="s">
        <v>88</v>
      </c>
      <c r="BK369" s="236">
        <f>ROUND(P369*H369,2)</f>
        <v>0</v>
      </c>
      <c r="BL369" s="17" t="s">
        <v>167</v>
      </c>
      <c r="BM369" s="235" t="s">
        <v>980</v>
      </c>
    </row>
    <row r="370" s="2" customFormat="1">
      <c r="A370" s="38"/>
      <c r="B370" s="39"/>
      <c r="C370" s="40"/>
      <c r="D370" s="237" t="s">
        <v>152</v>
      </c>
      <c r="E370" s="40"/>
      <c r="F370" s="238" t="s">
        <v>981</v>
      </c>
      <c r="G370" s="40"/>
      <c r="H370" s="40"/>
      <c r="I370" s="239"/>
      <c r="J370" s="239"/>
      <c r="K370" s="40"/>
      <c r="L370" s="40"/>
      <c r="M370" s="44"/>
      <c r="N370" s="240"/>
      <c r="O370" s="241"/>
      <c r="P370" s="91"/>
      <c r="Q370" s="91"/>
      <c r="R370" s="91"/>
      <c r="S370" s="91"/>
      <c r="T370" s="91"/>
      <c r="U370" s="91"/>
      <c r="V370" s="91"/>
      <c r="W370" s="91"/>
      <c r="X370" s="92"/>
      <c r="Y370" s="38"/>
      <c r="Z370" s="38"/>
      <c r="AA370" s="38"/>
      <c r="AB370" s="38"/>
      <c r="AC370" s="38"/>
      <c r="AD370" s="38"/>
      <c r="AE370" s="38"/>
      <c r="AT370" s="17" t="s">
        <v>152</v>
      </c>
      <c r="AU370" s="17" t="s">
        <v>90</v>
      </c>
    </row>
    <row r="371" s="2" customFormat="1">
      <c r="A371" s="38"/>
      <c r="B371" s="39"/>
      <c r="C371" s="40"/>
      <c r="D371" s="242" t="s">
        <v>153</v>
      </c>
      <c r="E371" s="40"/>
      <c r="F371" s="243" t="s">
        <v>982</v>
      </c>
      <c r="G371" s="40"/>
      <c r="H371" s="40"/>
      <c r="I371" s="239"/>
      <c r="J371" s="239"/>
      <c r="K371" s="40"/>
      <c r="L371" s="40"/>
      <c r="M371" s="44"/>
      <c r="N371" s="240"/>
      <c r="O371" s="241"/>
      <c r="P371" s="91"/>
      <c r="Q371" s="91"/>
      <c r="R371" s="91"/>
      <c r="S371" s="91"/>
      <c r="T371" s="91"/>
      <c r="U371" s="91"/>
      <c r="V371" s="91"/>
      <c r="W371" s="91"/>
      <c r="X371" s="92"/>
      <c r="Y371" s="38"/>
      <c r="Z371" s="38"/>
      <c r="AA371" s="38"/>
      <c r="AB371" s="38"/>
      <c r="AC371" s="38"/>
      <c r="AD371" s="38"/>
      <c r="AE371" s="38"/>
      <c r="AT371" s="17" t="s">
        <v>153</v>
      </c>
      <c r="AU371" s="17" t="s">
        <v>90</v>
      </c>
    </row>
    <row r="372" s="13" customFormat="1">
      <c r="A372" s="13"/>
      <c r="B372" s="249"/>
      <c r="C372" s="250"/>
      <c r="D372" s="237" t="s">
        <v>253</v>
      </c>
      <c r="E372" s="251" t="s">
        <v>1</v>
      </c>
      <c r="F372" s="252" t="s">
        <v>983</v>
      </c>
      <c r="G372" s="250"/>
      <c r="H372" s="253">
        <v>58.859999999999999</v>
      </c>
      <c r="I372" s="254"/>
      <c r="J372" s="254"/>
      <c r="K372" s="250"/>
      <c r="L372" s="250"/>
      <c r="M372" s="255"/>
      <c r="N372" s="256"/>
      <c r="O372" s="257"/>
      <c r="P372" s="257"/>
      <c r="Q372" s="257"/>
      <c r="R372" s="257"/>
      <c r="S372" s="257"/>
      <c r="T372" s="257"/>
      <c r="U372" s="257"/>
      <c r="V372" s="257"/>
      <c r="W372" s="257"/>
      <c r="X372" s="258"/>
      <c r="Y372" s="13"/>
      <c r="Z372" s="13"/>
      <c r="AA372" s="13"/>
      <c r="AB372" s="13"/>
      <c r="AC372" s="13"/>
      <c r="AD372" s="13"/>
      <c r="AE372" s="13"/>
      <c r="AT372" s="259" t="s">
        <v>253</v>
      </c>
      <c r="AU372" s="259" t="s">
        <v>90</v>
      </c>
      <c r="AV372" s="13" t="s">
        <v>90</v>
      </c>
      <c r="AW372" s="13" t="s">
        <v>5</v>
      </c>
      <c r="AX372" s="13" t="s">
        <v>80</v>
      </c>
      <c r="AY372" s="259" t="s">
        <v>143</v>
      </c>
    </row>
    <row r="373" s="13" customFormat="1">
      <c r="A373" s="13"/>
      <c r="B373" s="249"/>
      <c r="C373" s="250"/>
      <c r="D373" s="237" t="s">
        <v>253</v>
      </c>
      <c r="E373" s="251" t="s">
        <v>1</v>
      </c>
      <c r="F373" s="252" t="s">
        <v>984</v>
      </c>
      <c r="G373" s="250"/>
      <c r="H373" s="253">
        <v>72.609999999999999</v>
      </c>
      <c r="I373" s="254"/>
      <c r="J373" s="254"/>
      <c r="K373" s="250"/>
      <c r="L373" s="250"/>
      <c r="M373" s="255"/>
      <c r="N373" s="256"/>
      <c r="O373" s="257"/>
      <c r="P373" s="257"/>
      <c r="Q373" s="257"/>
      <c r="R373" s="257"/>
      <c r="S373" s="257"/>
      <c r="T373" s="257"/>
      <c r="U373" s="257"/>
      <c r="V373" s="257"/>
      <c r="W373" s="257"/>
      <c r="X373" s="258"/>
      <c r="Y373" s="13"/>
      <c r="Z373" s="13"/>
      <c r="AA373" s="13"/>
      <c r="AB373" s="13"/>
      <c r="AC373" s="13"/>
      <c r="AD373" s="13"/>
      <c r="AE373" s="13"/>
      <c r="AT373" s="259" t="s">
        <v>253</v>
      </c>
      <c r="AU373" s="259" t="s">
        <v>90</v>
      </c>
      <c r="AV373" s="13" t="s">
        <v>90</v>
      </c>
      <c r="AW373" s="13" t="s">
        <v>5</v>
      </c>
      <c r="AX373" s="13" t="s">
        <v>80</v>
      </c>
      <c r="AY373" s="259" t="s">
        <v>143</v>
      </c>
    </row>
    <row r="374" s="14" customFormat="1">
      <c r="A374" s="14"/>
      <c r="B374" s="260"/>
      <c r="C374" s="261"/>
      <c r="D374" s="237" t="s">
        <v>253</v>
      </c>
      <c r="E374" s="262" t="s">
        <v>1</v>
      </c>
      <c r="F374" s="263" t="s">
        <v>262</v>
      </c>
      <c r="G374" s="261"/>
      <c r="H374" s="264">
        <v>131.47</v>
      </c>
      <c r="I374" s="265"/>
      <c r="J374" s="265"/>
      <c r="K374" s="261"/>
      <c r="L374" s="261"/>
      <c r="M374" s="266"/>
      <c r="N374" s="267"/>
      <c r="O374" s="268"/>
      <c r="P374" s="268"/>
      <c r="Q374" s="268"/>
      <c r="R374" s="268"/>
      <c r="S374" s="268"/>
      <c r="T374" s="268"/>
      <c r="U374" s="268"/>
      <c r="V374" s="268"/>
      <c r="W374" s="268"/>
      <c r="X374" s="269"/>
      <c r="Y374" s="14"/>
      <c r="Z374" s="14"/>
      <c r="AA374" s="14"/>
      <c r="AB374" s="14"/>
      <c r="AC374" s="14"/>
      <c r="AD374" s="14"/>
      <c r="AE374" s="14"/>
      <c r="AT374" s="270" t="s">
        <v>253</v>
      </c>
      <c r="AU374" s="270" t="s">
        <v>90</v>
      </c>
      <c r="AV374" s="14" t="s">
        <v>167</v>
      </c>
      <c r="AW374" s="14" t="s">
        <v>5</v>
      </c>
      <c r="AX374" s="14" t="s">
        <v>88</v>
      </c>
      <c r="AY374" s="270" t="s">
        <v>143</v>
      </c>
    </row>
    <row r="375" s="2" customFormat="1" ht="24.15" customHeight="1">
      <c r="A375" s="38"/>
      <c r="B375" s="39"/>
      <c r="C375" s="222" t="s">
        <v>985</v>
      </c>
      <c r="D375" s="222" t="s">
        <v>146</v>
      </c>
      <c r="E375" s="223" t="s">
        <v>986</v>
      </c>
      <c r="F375" s="224" t="s">
        <v>987</v>
      </c>
      <c r="G375" s="225" t="s">
        <v>249</v>
      </c>
      <c r="H375" s="226">
        <v>148.273</v>
      </c>
      <c r="I375" s="227"/>
      <c r="J375" s="227"/>
      <c r="K375" s="228">
        <f>ROUND(P375*H375,2)</f>
        <v>0</v>
      </c>
      <c r="L375" s="229"/>
      <c r="M375" s="44"/>
      <c r="N375" s="230" t="s">
        <v>1</v>
      </c>
      <c r="O375" s="231" t="s">
        <v>43</v>
      </c>
      <c r="P375" s="232">
        <f>I375+J375</f>
        <v>0</v>
      </c>
      <c r="Q375" s="232">
        <f>ROUND(I375*H375,2)</f>
        <v>0</v>
      </c>
      <c r="R375" s="232">
        <f>ROUND(J375*H375,2)</f>
        <v>0</v>
      </c>
      <c r="S375" s="91"/>
      <c r="T375" s="233">
        <f>S375*H375</f>
        <v>0</v>
      </c>
      <c r="U375" s="233">
        <v>0</v>
      </c>
      <c r="V375" s="233">
        <f>U375*H375</f>
        <v>0</v>
      </c>
      <c r="W375" s="233">
        <v>0</v>
      </c>
      <c r="X375" s="234">
        <f>W375*H375</f>
        <v>0</v>
      </c>
      <c r="Y375" s="38"/>
      <c r="Z375" s="38"/>
      <c r="AA375" s="38"/>
      <c r="AB375" s="38"/>
      <c r="AC375" s="38"/>
      <c r="AD375" s="38"/>
      <c r="AE375" s="38"/>
      <c r="AR375" s="235" t="s">
        <v>167</v>
      </c>
      <c r="AT375" s="235" t="s">
        <v>146</v>
      </c>
      <c r="AU375" s="235" t="s">
        <v>90</v>
      </c>
      <c r="AY375" s="17" t="s">
        <v>143</v>
      </c>
      <c r="BE375" s="236">
        <f>IF(O375="základní",K375,0)</f>
        <v>0</v>
      </c>
      <c r="BF375" s="236">
        <f>IF(O375="snížená",K375,0)</f>
        <v>0</v>
      </c>
      <c r="BG375" s="236">
        <f>IF(O375="zákl. přenesená",K375,0)</f>
        <v>0</v>
      </c>
      <c r="BH375" s="236">
        <f>IF(O375="sníž. přenesená",K375,0)</f>
        <v>0</v>
      </c>
      <c r="BI375" s="236">
        <f>IF(O375="nulová",K375,0)</f>
        <v>0</v>
      </c>
      <c r="BJ375" s="17" t="s">
        <v>88</v>
      </c>
      <c r="BK375" s="236">
        <f>ROUND(P375*H375,2)</f>
        <v>0</v>
      </c>
      <c r="BL375" s="17" t="s">
        <v>167</v>
      </c>
      <c r="BM375" s="235" t="s">
        <v>988</v>
      </c>
    </row>
    <row r="376" s="2" customFormat="1">
      <c r="A376" s="38"/>
      <c r="B376" s="39"/>
      <c r="C376" s="40"/>
      <c r="D376" s="237" t="s">
        <v>152</v>
      </c>
      <c r="E376" s="40"/>
      <c r="F376" s="238" t="s">
        <v>989</v>
      </c>
      <c r="G376" s="40"/>
      <c r="H376" s="40"/>
      <c r="I376" s="239"/>
      <c r="J376" s="239"/>
      <c r="K376" s="40"/>
      <c r="L376" s="40"/>
      <c r="M376" s="44"/>
      <c r="N376" s="240"/>
      <c r="O376" s="241"/>
      <c r="P376" s="91"/>
      <c r="Q376" s="91"/>
      <c r="R376" s="91"/>
      <c r="S376" s="91"/>
      <c r="T376" s="91"/>
      <c r="U376" s="91"/>
      <c r="V376" s="91"/>
      <c r="W376" s="91"/>
      <c r="X376" s="92"/>
      <c r="Y376" s="38"/>
      <c r="Z376" s="38"/>
      <c r="AA376" s="38"/>
      <c r="AB376" s="38"/>
      <c r="AC376" s="38"/>
      <c r="AD376" s="38"/>
      <c r="AE376" s="38"/>
      <c r="AT376" s="17" t="s">
        <v>152</v>
      </c>
      <c r="AU376" s="17" t="s">
        <v>90</v>
      </c>
    </row>
    <row r="377" s="2" customFormat="1">
      <c r="A377" s="38"/>
      <c r="B377" s="39"/>
      <c r="C377" s="40"/>
      <c r="D377" s="242" t="s">
        <v>153</v>
      </c>
      <c r="E377" s="40"/>
      <c r="F377" s="243" t="s">
        <v>990</v>
      </c>
      <c r="G377" s="40"/>
      <c r="H377" s="40"/>
      <c r="I377" s="239"/>
      <c r="J377" s="239"/>
      <c r="K377" s="40"/>
      <c r="L377" s="40"/>
      <c r="M377" s="44"/>
      <c r="N377" s="240"/>
      <c r="O377" s="241"/>
      <c r="P377" s="91"/>
      <c r="Q377" s="91"/>
      <c r="R377" s="91"/>
      <c r="S377" s="91"/>
      <c r="T377" s="91"/>
      <c r="U377" s="91"/>
      <c r="V377" s="91"/>
      <c r="W377" s="91"/>
      <c r="X377" s="92"/>
      <c r="Y377" s="38"/>
      <c r="Z377" s="38"/>
      <c r="AA377" s="38"/>
      <c r="AB377" s="38"/>
      <c r="AC377" s="38"/>
      <c r="AD377" s="38"/>
      <c r="AE377" s="38"/>
      <c r="AT377" s="17" t="s">
        <v>153</v>
      </c>
      <c r="AU377" s="17" t="s">
        <v>90</v>
      </c>
    </row>
    <row r="378" s="2" customFormat="1">
      <c r="A378" s="38"/>
      <c r="B378" s="39"/>
      <c r="C378" s="40"/>
      <c r="D378" s="237" t="s">
        <v>155</v>
      </c>
      <c r="E378" s="40"/>
      <c r="F378" s="244" t="s">
        <v>991</v>
      </c>
      <c r="G378" s="40"/>
      <c r="H378" s="40"/>
      <c r="I378" s="239"/>
      <c r="J378" s="239"/>
      <c r="K378" s="40"/>
      <c r="L378" s="40"/>
      <c r="M378" s="44"/>
      <c r="N378" s="240"/>
      <c r="O378" s="241"/>
      <c r="P378" s="91"/>
      <c r="Q378" s="91"/>
      <c r="R378" s="91"/>
      <c r="S378" s="91"/>
      <c r="T378" s="91"/>
      <c r="U378" s="91"/>
      <c r="V378" s="91"/>
      <c r="W378" s="91"/>
      <c r="X378" s="92"/>
      <c r="Y378" s="38"/>
      <c r="Z378" s="38"/>
      <c r="AA378" s="38"/>
      <c r="AB378" s="38"/>
      <c r="AC378" s="38"/>
      <c r="AD378" s="38"/>
      <c r="AE378" s="38"/>
      <c r="AT378" s="17" t="s">
        <v>155</v>
      </c>
      <c r="AU378" s="17" t="s">
        <v>90</v>
      </c>
    </row>
    <row r="379" s="13" customFormat="1">
      <c r="A379" s="13"/>
      <c r="B379" s="249"/>
      <c r="C379" s="250"/>
      <c r="D379" s="237" t="s">
        <v>253</v>
      </c>
      <c r="E379" s="251" t="s">
        <v>1</v>
      </c>
      <c r="F379" s="252" t="s">
        <v>992</v>
      </c>
      <c r="G379" s="250"/>
      <c r="H379" s="253">
        <v>148.273</v>
      </c>
      <c r="I379" s="254"/>
      <c r="J379" s="254"/>
      <c r="K379" s="250"/>
      <c r="L379" s="250"/>
      <c r="M379" s="255"/>
      <c r="N379" s="256"/>
      <c r="O379" s="257"/>
      <c r="P379" s="257"/>
      <c r="Q379" s="257"/>
      <c r="R379" s="257"/>
      <c r="S379" s="257"/>
      <c r="T379" s="257"/>
      <c r="U379" s="257"/>
      <c r="V379" s="257"/>
      <c r="W379" s="257"/>
      <c r="X379" s="258"/>
      <c r="Y379" s="13"/>
      <c r="Z379" s="13"/>
      <c r="AA379" s="13"/>
      <c r="AB379" s="13"/>
      <c r="AC379" s="13"/>
      <c r="AD379" s="13"/>
      <c r="AE379" s="13"/>
      <c r="AT379" s="259" t="s">
        <v>253</v>
      </c>
      <c r="AU379" s="259" t="s">
        <v>90</v>
      </c>
      <c r="AV379" s="13" t="s">
        <v>90</v>
      </c>
      <c r="AW379" s="13" t="s">
        <v>5</v>
      </c>
      <c r="AX379" s="13" t="s">
        <v>88</v>
      </c>
      <c r="AY379" s="259" t="s">
        <v>143</v>
      </c>
    </row>
    <row r="380" s="2" customFormat="1" ht="33" customHeight="1">
      <c r="A380" s="38"/>
      <c r="B380" s="39"/>
      <c r="C380" s="222" t="s">
        <v>993</v>
      </c>
      <c r="D380" s="222" t="s">
        <v>146</v>
      </c>
      <c r="E380" s="223" t="s">
        <v>994</v>
      </c>
      <c r="F380" s="224" t="s">
        <v>995</v>
      </c>
      <c r="G380" s="225" t="s">
        <v>249</v>
      </c>
      <c r="H380" s="226">
        <v>137.26400000000001</v>
      </c>
      <c r="I380" s="227"/>
      <c r="J380" s="227"/>
      <c r="K380" s="228">
        <f>ROUND(P380*H380,2)</f>
        <v>0</v>
      </c>
      <c r="L380" s="229"/>
      <c r="M380" s="44"/>
      <c r="N380" s="230" t="s">
        <v>1</v>
      </c>
      <c r="O380" s="231" t="s">
        <v>43</v>
      </c>
      <c r="P380" s="232">
        <f>I380+J380</f>
        <v>0</v>
      </c>
      <c r="Q380" s="232">
        <f>ROUND(I380*H380,2)</f>
        <v>0</v>
      </c>
      <c r="R380" s="232">
        <f>ROUND(J380*H380,2)</f>
        <v>0</v>
      </c>
      <c r="S380" s="91"/>
      <c r="T380" s="233">
        <f>S380*H380</f>
        <v>0</v>
      </c>
      <c r="U380" s="233">
        <v>0</v>
      </c>
      <c r="V380" s="233">
        <f>U380*H380</f>
        <v>0</v>
      </c>
      <c r="W380" s="233">
        <v>0</v>
      </c>
      <c r="X380" s="234">
        <f>W380*H380</f>
        <v>0</v>
      </c>
      <c r="Y380" s="38"/>
      <c r="Z380" s="38"/>
      <c r="AA380" s="38"/>
      <c r="AB380" s="38"/>
      <c r="AC380" s="38"/>
      <c r="AD380" s="38"/>
      <c r="AE380" s="38"/>
      <c r="AR380" s="235" t="s">
        <v>167</v>
      </c>
      <c r="AT380" s="235" t="s">
        <v>146</v>
      </c>
      <c r="AU380" s="235" t="s">
        <v>90</v>
      </c>
      <c r="AY380" s="17" t="s">
        <v>143</v>
      </c>
      <c r="BE380" s="236">
        <f>IF(O380="základní",K380,0)</f>
        <v>0</v>
      </c>
      <c r="BF380" s="236">
        <f>IF(O380="snížená",K380,0)</f>
        <v>0</v>
      </c>
      <c r="BG380" s="236">
        <f>IF(O380="zákl. přenesená",K380,0)</f>
        <v>0</v>
      </c>
      <c r="BH380" s="236">
        <f>IF(O380="sníž. přenesená",K380,0)</f>
        <v>0</v>
      </c>
      <c r="BI380" s="236">
        <f>IF(O380="nulová",K380,0)</f>
        <v>0</v>
      </c>
      <c r="BJ380" s="17" t="s">
        <v>88</v>
      </c>
      <c r="BK380" s="236">
        <f>ROUND(P380*H380,2)</f>
        <v>0</v>
      </c>
      <c r="BL380" s="17" t="s">
        <v>167</v>
      </c>
      <c r="BM380" s="235" t="s">
        <v>996</v>
      </c>
    </row>
    <row r="381" s="2" customFormat="1">
      <c r="A381" s="38"/>
      <c r="B381" s="39"/>
      <c r="C381" s="40"/>
      <c r="D381" s="237" t="s">
        <v>152</v>
      </c>
      <c r="E381" s="40"/>
      <c r="F381" s="238" t="s">
        <v>997</v>
      </c>
      <c r="G381" s="40"/>
      <c r="H381" s="40"/>
      <c r="I381" s="239"/>
      <c r="J381" s="239"/>
      <c r="K381" s="40"/>
      <c r="L381" s="40"/>
      <c r="M381" s="44"/>
      <c r="N381" s="240"/>
      <c r="O381" s="241"/>
      <c r="P381" s="91"/>
      <c r="Q381" s="91"/>
      <c r="R381" s="91"/>
      <c r="S381" s="91"/>
      <c r="T381" s="91"/>
      <c r="U381" s="91"/>
      <c r="V381" s="91"/>
      <c r="W381" s="91"/>
      <c r="X381" s="92"/>
      <c r="Y381" s="38"/>
      <c r="Z381" s="38"/>
      <c r="AA381" s="38"/>
      <c r="AB381" s="38"/>
      <c r="AC381" s="38"/>
      <c r="AD381" s="38"/>
      <c r="AE381" s="38"/>
      <c r="AT381" s="17" t="s">
        <v>152</v>
      </c>
      <c r="AU381" s="17" t="s">
        <v>90</v>
      </c>
    </row>
    <row r="382" s="2" customFormat="1">
      <c r="A382" s="38"/>
      <c r="B382" s="39"/>
      <c r="C382" s="40"/>
      <c r="D382" s="242" t="s">
        <v>153</v>
      </c>
      <c r="E382" s="40"/>
      <c r="F382" s="243" t="s">
        <v>998</v>
      </c>
      <c r="G382" s="40"/>
      <c r="H382" s="40"/>
      <c r="I382" s="239"/>
      <c r="J382" s="239"/>
      <c r="K382" s="40"/>
      <c r="L382" s="40"/>
      <c r="M382" s="44"/>
      <c r="N382" s="240"/>
      <c r="O382" s="241"/>
      <c r="P382" s="91"/>
      <c r="Q382" s="91"/>
      <c r="R382" s="91"/>
      <c r="S382" s="91"/>
      <c r="T382" s="91"/>
      <c r="U382" s="91"/>
      <c r="V382" s="91"/>
      <c r="W382" s="91"/>
      <c r="X382" s="92"/>
      <c r="Y382" s="38"/>
      <c r="Z382" s="38"/>
      <c r="AA382" s="38"/>
      <c r="AB382" s="38"/>
      <c r="AC382" s="38"/>
      <c r="AD382" s="38"/>
      <c r="AE382" s="38"/>
      <c r="AT382" s="17" t="s">
        <v>153</v>
      </c>
      <c r="AU382" s="17" t="s">
        <v>90</v>
      </c>
    </row>
    <row r="383" s="2" customFormat="1">
      <c r="A383" s="38"/>
      <c r="B383" s="39"/>
      <c r="C383" s="40"/>
      <c r="D383" s="237" t="s">
        <v>155</v>
      </c>
      <c r="E383" s="40"/>
      <c r="F383" s="244" t="s">
        <v>999</v>
      </c>
      <c r="G383" s="40"/>
      <c r="H383" s="40"/>
      <c r="I383" s="239"/>
      <c r="J383" s="239"/>
      <c r="K383" s="40"/>
      <c r="L383" s="40"/>
      <c r="M383" s="44"/>
      <c r="N383" s="240"/>
      <c r="O383" s="241"/>
      <c r="P383" s="91"/>
      <c r="Q383" s="91"/>
      <c r="R383" s="91"/>
      <c r="S383" s="91"/>
      <c r="T383" s="91"/>
      <c r="U383" s="91"/>
      <c r="V383" s="91"/>
      <c r="W383" s="91"/>
      <c r="X383" s="92"/>
      <c r="Y383" s="38"/>
      <c r="Z383" s="38"/>
      <c r="AA383" s="38"/>
      <c r="AB383" s="38"/>
      <c r="AC383" s="38"/>
      <c r="AD383" s="38"/>
      <c r="AE383" s="38"/>
      <c r="AT383" s="17" t="s">
        <v>155</v>
      </c>
      <c r="AU383" s="17" t="s">
        <v>90</v>
      </c>
    </row>
    <row r="384" s="13" customFormat="1">
      <c r="A384" s="13"/>
      <c r="B384" s="249"/>
      <c r="C384" s="250"/>
      <c r="D384" s="237" t="s">
        <v>253</v>
      </c>
      <c r="E384" s="251" t="s">
        <v>1</v>
      </c>
      <c r="F384" s="252" t="s">
        <v>620</v>
      </c>
      <c r="G384" s="250"/>
      <c r="H384" s="253">
        <v>134.36000000000001</v>
      </c>
      <c r="I384" s="254"/>
      <c r="J384" s="254"/>
      <c r="K384" s="250"/>
      <c r="L384" s="250"/>
      <c r="M384" s="255"/>
      <c r="N384" s="256"/>
      <c r="O384" s="257"/>
      <c r="P384" s="257"/>
      <c r="Q384" s="257"/>
      <c r="R384" s="257"/>
      <c r="S384" s="257"/>
      <c r="T384" s="257"/>
      <c r="U384" s="257"/>
      <c r="V384" s="257"/>
      <c r="W384" s="257"/>
      <c r="X384" s="258"/>
      <c r="Y384" s="13"/>
      <c r="Z384" s="13"/>
      <c r="AA384" s="13"/>
      <c r="AB384" s="13"/>
      <c r="AC384" s="13"/>
      <c r="AD384" s="13"/>
      <c r="AE384" s="13"/>
      <c r="AT384" s="259" t="s">
        <v>253</v>
      </c>
      <c r="AU384" s="259" t="s">
        <v>90</v>
      </c>
      <c r="AV384" s="13" t="s">
        <v>90</v>
      </c>
      <c r="AW384" s="13" t="s">
        <v>5</v>
      </c>
      <c r="AX384" s="13" t="s">
        <v>80</v>
      </c>
      <c r="AY384" s="259" t="s">
        <v>143</v>
      </c>
    </row>
    <row r="385" s="13" customFormat="1">
      <c r="A385" s="13"/>
      <c r="B385" s="249"/>
      <c r="C385" s="250"/>
      <c r="D385" s="237" t="s">
        <v>253</v>
      </c>
      <c r="E385" s="251" t="s">
        <v>1</v>
      </c>
      <c r="F385" s="252" t="s">
        <v>1000</v>
      </c>
      <c r="G385" s="250"/>
      <c r="H385" s="253">
        <v>2.9039999999999999</v>
      </c>
      <c r="I385" s="254"/>
      <c r="J385" s="254"/>
      <c r="K385" s="250"/>
      <c r="L385" s="250"/>
      <c r="M385" s="255"/>
      <c r="N385" s="256"/>
      <c r="O385" s="257"/>
      <c r="P385" s="257"/>
      <c r="Q385" s="257"/>
      <c r="R385" s="257"/>
      <c r="S385" s="257"/>
      <c r="T385" s="257"/>
      <c r="U385" s="257"/>
      <c r="V385" s="257"/>
      <c r="W385" s="257"/>
      <c r="X385" s="258"/>
      <c r="Y385" s="13"/>
      <c r="Z385" s="13"/>
      <c r="AA385" s="13"/>
      <c r="AB385" s="13"/>
      <c r="AC385" s="13"/>
      <c r="AD385" s="13"/>
      <c r="AE385" s="13"/>
      <c r="AT385" s="259" t="s">
        <v>253</v>
      </c>
      <c r="AU385" s="259" t="s">
        <v>90</v>
      </c>
      <c r="AV385" s="13" t="s">
        <v>90</v>
      </c>
      <c r="AW385" s="13" t="s">
        <v>5</v>
      </c>
      <c r="AX385" s="13" t="s">
        <v>80</v>
      </c>
      <c r="AY385" s="259" t="s">
        <v>143</v>
      </c>
    </row>
    <row r="386" s="14" customFormat="1">
      <c r="A386" s="14"/>
      <c r="B386" s="260"/>
      <c r="C386" s="261"/>
      <c r="D386" s="237" t="s">
        <v>253</v>
      </c>
      <c r="E386" s="262" t="s">
        <v>1</v>
      </c>
      <c r="F386" s="263" t="s">
        <v>262</v>
      </c>
      <c r="G386" s="261"/>
      <c r="H386" s="264">
        <v>137.26400000000001</v>
      </c>
      <c r="I386" s="265"/>
      <c r="J386" s="265"/>
      <c r="K386" s="261"/>
      <c r="L386" s="261"/>
      <c r="M386" s="266"/>
      <c r="N386" s="267"/>
      <c r="O386" s="268"/>
      <c r="P386" s="268"/>
      <c r="Q386" s="268"/>
      <c r="R386" s="268"/>
      <c r="S386" s="268"/>
      <c r="T386" s="268"/>
      <c r="U386" s="268"/>
      <c r="V386" s="268"/>
      <c r="W386" s="268"/>
      <c r="X386" s="269"/>
      <c r="Y386" s="14"/>
      <c r="Z386" s="14"/>
      <c r="AA386" s="14"/>
      <c r="AB386" s="14"/>
      <c r="AC386" s="14"/>
      <c r="AD386" s="14"/>
      <c r="AE386" s="14"/>
      <c r="AT386" s="270" t="s">
        <v>253</v>
      </c>
      <c r="AU386" s="270" t="s">
        <v>90</v>
      </c>
      <c r="AV386" s="14" t="s">
        <v>167</v>
      </c>
      <c r="AW386" s="14" t="s">
        <v>5</v>
      </c>
      <c r="AX386" s="14" t="s">
        <v>88</v>
      </c>
      <c r="AY386" s="270" t="s">
        <v>143</v>
      </c>
    </row>
    <row r="387" s="2" customFormat="1" ht="24.15" customHeight="1">
      <c r="A387" s="38"/>
      <c r="B387" s="39"/>
      <c r="C387" s="222" t="s">
        <v>1001</v>
      </c>
      <c r="D387" s="222" t="s">
        <v>146</v>
      </c>
      <c r="E387" s="223" t="s">
        <v>1002</v>
      </c>
      <c r="F387" s="224" t="s">
        <v>1003</v>
      </c>
      <c r="G387" s="225" t="s">
        <v>249</v>
      </c>
      <c r="H387" s="226">
        <v>803.35000000000002</v>
      </c>
      <c r="I387" s="227"/>
      <c r="J387" s="227"/>
      <c r="K387" s="228">
        <f>ROUND(P387*H387,2)</f>
        <v>0</v>
      </c>
      <c r="L387" s="229"/>
      <c r="M387" s="44"/>
      <c r="N387" s="230" t="s">
        <v>1</v>
      </c>
      <c r="O387" s="231" t="s">
        <v>43</v>
      </c>
      <c r="P387" s="232">
        <f>I387+J387</f>
        <v>0</v>
      </c>
      <c r="Q387" s="232">
        <f>ROUND(I387*H387,2)</f>
        <v>0</v>
      </c>
      <c r="R387" s="232">
        <f>ROUND(J387*H387,2)</f>
        <v>0</v>
      </c>
      <c r="S387" s="91"/>
      <c r="T387" s="233">
        <f>S387*H387</f>
        <v>0</v>
      </c>
      <c r="U387" s="233">
        <v>0</v>
      </c>
      <c r="V387" s="233">
        <f>U387*H387</f>
        <v>0</v>
      </c>
      <c r="W387" s="233">
        <v>0</v>
      </c>
      <c r="X387" s="234">
        <f>W387*H387</f>
        <v>0</v>
      </c>
      <c r="Y387" s="38"/>
      <c r="Z387" s="38"/>
      <c r="AA387" s="38"/>
      <c r="AB387" s="38"/>
      <c r="AC387" s="38"/>
      <c r="AD387" s="38"/>
      <c r="AE387" s="38"/>
      <c r="AR387" s="235" t="s">
        <v>167</v>
      </c>
      <c r="AT387" s="235" t="s">
        <v>146</v>
      </c>
      <c r="AU387" s="235" t="s">
        <v>90</v>
      </c>
      <c r="AY387" s="17" t="s">
        <v>143</v>
      </c>
      <c r="BE387" s="236">
        <f>IF(O387="základní",K387,0)</f>
        <v>0</v>
      </c>
      <c r="BF387" s="236">
        <f>IF(O387="snížená",K387,0)</f>
        <v>0</v>
      </c>
      <c r="BG387" s="236">
        <f>IF(O387="zákl. přenesená",K387,0)</f>
        <v>0</v>
      </c>
      <c r="BH387" s="236">
        <f>IF(O387="sníž. přenesená",K387,0)</f>
        <v>0</v>
      </c>
      <c r="BI387" s="236">
        <f>IF(O387="nulová",K387,0)</f>
        <v>0</v>
      </c>
      <c r="BJ387" s="17" t="s">
        <v>88</v>
      </c>
      <c r="BK387" s="236">
        <f>ROUND(P387*H387,2)</f>
        <v>0</v>
      </c>
      <c r="BL387" s="17" t="s">
        <v>167</v>
      </c>
      <c r="BM387" s="235" t="s">
        <v>1004</v>
      </c>
    </row>
    <row r="388" s="2" customFormat="1">
      <c r="A388" s="38"/>
      <c r="B388" s="39"/>
      <c r="C388" s="40"/>
      <c r="D388" s="237" t="s">
        <v>152</v>
      </c>
      <c r="E388" s="40"/>
      <c r="F388" s="238" t="s">
        <v>1005</v>
      </c>
      <c r="G388" s="40"/>
      <c r="H388" s="40"/>
      <c r="I388" s="239"/>
      <c r="J388" s="239"/>
      <c r="K388" s="40"/>
      <c r="L388" s="40"/>
      <c r="M388" s="44"/>
      <c r="N388" s="240"/>
      <c r="O388" s="241"/>
      <c r="P388" s="91"/>
      <c r="Q388" s="91"/>
      <c r="R388" s="91"/>
      <c r="S388" s="91"/>
      <c r="T388" s="91"/>
      <c r="U388" s="91"/>
      <c r="V388" s="91"/>
      <c r="W388" s="91"/>
      <c r="X388" s="92"/>
      <c r="Y388" s="38"/>
      <c r="Z388" s="38"/>
      <c r="AA388" s="38"/>
      <c r="AB388" s="38"/>
      <c r="AC388" s="38"/>
      <c r="AD388" s="38"/>
      <c r="AE388" s="38"/>
      <c r="AT388" s="17" t="s">
        <v>152</v>
      </c>
      <c r="AU388" s="17" t="s">
        <v>90</v>
      </c>
    </row>
    <row r="389" s="2" customFormat="1">
      <c r="A389" s="38"/>
      <c r="B389" s="39"/>
      <c r="C389" s="40"/>
      <c r="D389" s="242" t="s">
        <v>153</v>
      </c>
      <c r="E389" s="40"/>
      <c r="F389" s="243" t="s">
        <v>1006</v>
      </c>
      <c r="G389" s="40"/>
      <c r="H389" s="40"/>
      <c r="I389" s="239"/>
      <c r="J389" s="239"/>
      <c r="K389" s="40"/>
      <c r="L389" s="40"/>
      <c r="M389" s="44"/>
      <c r="N389" s="240"/>
      <c r="O389" s="241"/>
      <c r="P389" s="91"/>
      <c r="Q389" s="91"/>
      <c r="R389" s="91"/>
      <c r="S389" s="91"/>
      <c r="T389" s="91"/>
      <c r="U389" s="91"/>
      <c r="V389" s="91"/>
      <c r="W389" s="91"/>
      <c r="X389" s="92"/>
      <c r="Y389" s="38"/>
      <c r="Z389" s="38"/>
      <c r="AA389" s="38"/>
      <c r="AB389" s="38"/>
      <c r="AC389" s="38"/>
      <c r="AD389" s="38"/>
      <c r="AE389" s="38"/>
      <c r="AT389" s="17" t="s">
        <v>153</v>
      </c>
      <c r="AU389" s="17" t="s">
        <v>90</v>
      </c>
    </row>
    <row r="390" s="2" customFormat="1">
      <c r="A390" s="38"/>
      <c r="B390" s="39"/>
      <c r="C390" s="40"/>
      <c r="D390" s="237" t="s">
        <v>155</v>
      </c>
      <c r="E390" s="40"/>
      <c r="F390" s="244" t="s">
        <v>1007</v>
      </c>
      <c r="G390" s="40"/>
      <c r="H390" s="40"/>
      <c r="I390" s="239"/>
      <c r="J390" s="239"/>
      <c r="K390" s="40"/>
      <c r="L390" s="40"/>
      <c r="M390" s="44"/>
      <c r="N390" s="240"/>
      <c r="O390" s="241"/>
      <c r="P390" s="91"/>
      <c r="Q390" s="91"/>
      <c r="R390" s="91"/>
      <c r="S390" s="91"/>
      <c r="T390" s="91"/>
      <c r="U390" s="91"/>
      <c r="V390" s="91"/>
      <c r="W390" s="91"/>
      <c r="X390" s="92"/>
      <c r="Y390" s="38"/>
      <c r="Z390" s="38"/>
      <c r="AA390" s="38"/>
      <c r="AB390" s="38"/>
      <c r="AC390" s="38"/>
      <c r="AD390" s="38"/>
      <c r="AE390" s="38"/>
      <c r="AT390" s="17" t="s">
        <v>155</v>
      </c>
      <c r="AU390" s="17" t="s">
        <v>90</v>
      </c>
    </row>
    <row r="391" s="13" customFormat="1">
      <c r="A391" s="13"/>
      <c r="B391" s="249"/>
      <c r="C391" s="250"/>
      <c r="D391" s="237" t="s">
        <v>253</v>
      </c>
      <c r="E391" s="251" t="s">
        <v>1</v>
      </c>
      <c r="F391" s="252" t="s">
        <v>1008</v>
      </c>
      <c r="G391" s="250"/>
      <c r="H391" s="253">
        <v>803.35000000000002</v>
      </c>
      <c r="I391" s="254"/>
      <c r="J391" s="254"/>
      <c r="K391" s="250"/>
      <c r="L391" s="250"/>
      <c r="M391" s="255"/>
      <c r="N391" s="256"/>
      <c r="O391" s="257"/>
      <c r="P391" s="257"/>
      <c r="Q391" s="257"/>
      <c r="R391" s="257"/>
      <c r="S391" s="257"/>
      <c r="T391" s="257"/>
      <c r="U391" s="257"/>
      <c r="V391" s="257"/>
      <c r="W391" s="257"/>
      <c r="X391" s="258"/>
      <c r="Y391" s="13"/>
      <c r="Z391" s="13"/>
      <c r="AA391" s="13"/>
      <c r="AB391" s="13"/>
      <c r="AC391" s="13"/>
      <c r="AD391" s="13"/>
      <c r="AE391" s="13"/>
      <c r="AT391" s="259" t="s">
        <v>253</v>
      </c>
      <c r="AU391" s="259" t="s">
        <v>90</v>
      </c>
      <c r="AV391" s="13" t="s">
        <v>90</v>
      </c>
      <c r="AW391" s="13" t="s">
        <v>5</v>
      </c>
      <c r="AX391" s="13" t="s">
        <v>88</v>
      </c>
      <c r="AY391" s="259" t="s">
        <v>143</v>
      </c>
    </row>
    <row r="392" s="2" customFormat="1" ht="21.75" customHeight="1">
      <c r="A392" s="38"/>
      <c r="B392" s="39"/>
      <c r="C392" s="222" t="s">
        <v>1009</v>
      </c>
      <c r="D392" s="222" t="s">
        <v>146</v>
      </c>
      <c r="E392" s="223" t="s">
        <v>1010</v>
      </c>
      <c r="F392" s="224" t="s">
        <v>1011</v>
      </c>
      <c r="G392" s="225" t="s">
        <v>249</v>
      </c>
      <c r="H392" s="226">
        <v>60.090000000000003</v>
      </c>
      <c r="I392" s="227"/>
      <c r="J392" s="227"/>
      <c r="K392" s="228">
        <f>ROUND(P392*H392,2)</f>
        <v>0</v>
      </c>
      <c r="L392" s="229"/>
      <c r="M392" s="44"/>
      <c r="N392" s="230" t="s">
        <v>1</v>
      </c>
      <c r="O392" s="231" t="s">
        <v>43</v>
      </c>
      <c r="P392" s="232">
        <f>I392+J392</f>
        <v>0</v>
      </c>
      <c r="Q392" s="232">
        <f>ROUND(I392*H392,2)</f>
        <v>0</v>
      </c>
      <c r="R392" s="232">
        <f>ROUND(J392*H392,2)</f>
        <v>0</v>
      </c>
      <c r="S392" s="91"/>
      <c r="T392" s="233">
        <f>S392*H392</f>
        <v>0</v>
      </c>
      <c r="U392" s="233">
        <v>0</v>
      </c>
      <c r="V392" s="233">
        <f>U392*H392</f>
        <v>0</v>
      </c>
      <c r="W392" s="233">
        <v>0</v>
      </c>
      <c r="X392" s="234">
        <f>W392*H392</f>
        <v>0</v>
      </c>
      <c r="Y392" s="38"/>
      <c r="Z392" s="38"/>
      <c r="AA392" s="38"/>
      <c r="AB392" s="38"/>
      <c r="AC392" s="38"/>
      <c r="AD392" s="38"/>
      <c r="AE392" s="38"/>
      <c r="AR392" s="235" t="s">
        <v>167</v>
      </c>
      <c r="AT392" s="235" t="s">
        <v>146</v>
      </c>
      <c r="AU392" s="235" t="s">
        <v>90</v>
      </c>
      <c r="AY392" s="17" t="s">
        <v>143</v>
      </c>
      <c r="BE392" s="236">
        <f>IF(O392="základní",K392,0)</f>
        <v>0</v>
      </c>
      <c r="BF392" s="236">
        <f>IF(O392="snížená",K392,0)</f>
        <v>0</v>
      </c>
      <c r="BG392" s="236">
        <f>IF(O392="zákl. přenesená",K392,0)</f>
        <v>0</v>
      </c>
      <c r="BH392" s="236">
        <f>IF(O392="sníž. přenesená",K392,0)</f>
        <v>0</v>
      </c>
      <c r="BI392" s="236">
        <f>IF(O392="nulová",K392,0)</f>
        <v>0</v>
      </c>
      <c r="BJ392" s="17" t="s">
        <v>88</v>
      </c>
      <c r="BK392" s="236">
        <f>ROUND(P392*H392,2)</f>
        <v>0</v>
      </c>
      <c r="BL392" s="17" t="s">
        <v>167</v>
      </c>
      <c r="BM392" s="235" t="s">
        <v>1012</v>
      </c>
    </row>
    <row r="393" s="2" customFormat="1">
      <c r="A393" s="38"/>
      <c r="B393" s="39"/>
      <c r="C393" s="40"/>
      <c r="D393" s="237" t="s">
        <v>152</v>
      </c>
      <c r="E393" s="40"/>
      <c r="F393" s="238" t="s">
        <v>1013</v>
      </c>
      <c r="G393" s="40"/>
      <c r="H393" s="40"/>
      <c r="I393" s="239"/>
      <c r="J393" s="239"/>
      <c r="K393" s="40"/>
      <c r="L393" s="40"/>
      <c r="M393" s="44"/>
      <c r="N393" s="240"/>
      <c r="O393" s="241"/>
      <c r="P393" s="91"/>
      <c r="Q393" s="91"/>
      <c r="R393" s="91"/>
      <c r="S393" s="91"/>
      <c r="T393" s="91"/>
      <c r="U393" s="91"/>
      <c r="V393" s="91"/>
      <c r="W393" s="91"/>
      <c r="X393" s="92"/>
      <c r="Y393" s="38"/>
      <c r="Z393" s="38"/>
      <c r="AA393" s="38"/>
      <c r="AB393" s="38"/>
      <c r="AC393" s="38"/>
      <c r="AD393" s="38"/>
      <c r="AE393" s="38"/>
      <c r="AT393" s="17" t="s">
        <v>152</v>
      </c>
      <c r="AU393" s="17" t="s">
        <v>90</v>
      </c>
    </row>
    <row r="394" s="2" customFormat="1">
      <c r="A394" s="38"/>
      <c r="B394" s="39"/>
      <c r="C394" s="40"/>
      <c r="D394" s="242" t="s">
        <v>153</v>
      </c>
      <c r="E394" s="40"/>
      <c r="F394" s="243" t="s">
        <v>1014</v>
      </c>
      <c r="G394" s="40"/>
      <c r="H394" s="40"/>
      <c r="I394" s="239"/>
      <c r="J394" s="239"/>
      <c r="K394" s="40"/>
      <c r="L394" s="40"/>
      <c r="M394" s="44"/>
      <c r="N394" s="240"/>
      <c r="O394" s="241"/>
      <c r="P394" s="91"/>
      <c r="Q394" s="91"/>
      <c r="R394" s="91"/>
      <c r="S394" s="91"/>
      <c r="T394" s="91"/>
      <c r="U394" s="91"/>
      <c r="V394" s="91"/>
      <c r="W394" s="91"/>
      <c r="X394" s="92"/>
      <c r="Y394" s="38"/>
      <c r="Z394" s="38"/>
      <c r="AA394" s="38"/>
      <c r="AB394" s="38"/>
      <c r="AC394" s="38"/>
      <c r="AD394" s="38"/>
      <c r="AE394" s="38"/>
      <c r="AT394" s="17" t="s">
        <v>153</v>
      </c>
      <c r="AU394" s="17" t="s">
        <v>90</v>
      </c>
    </row>
    <row r="395" s="13" customFormat="1">
      <c r="A395" s="13"/>
      <c r="B395" s="249"/>
      <c r="C395" s="250"/>
      <c r="D395" s="237" t="s">
        <v>253</v>
      </c>
      <c r="E395" s="251" t="s">
        <v>1</v>
      </c>
      <c r="F395" s="252" t="s">
        <v>1015</v>
      </c>
      <c r="G395" s="250"/>
      <c r="H395" s="253">
        <v>36.426000000000002</v>
      </c>
      <c r="I395" s="254"/>
      <c r="J395" s="254"/>
      <c r="K395" s="250"/>
      <c r="L395" s="250"/>
      <c r="M395" s="255"/>
      <c r="N395" s="256"/>
      <c r="O395" s="257"/>
      <c r="P395" s="257"/>
      <c r="Q395" s="257"/>
      <c r="R395" s="257"/>
      <c r="S395" s="257"/>
      <c r="T395" s="257"/>
      <c r="U395" s="257"/>
      <c r="V395" s="257"/>
      <c r="W395" s="257"/>
      <c r="X395" s="258"/>
      <c r="Y395" s="13"/>
      <c r="Z395" s="13"/>
      <c r="AA395" s="13"/>
      <c r="AB395" s="13"/>
      <c r="AC395" s="13"/>
      <c r="AD395" s="13"/>
      <c r="AE395" s="13"/>
      <c r="AT395" s="259" t="s">
        <v>253</v>
      </c>
      <c r="AU395" s="259" t="s">
        <v>90</v>
      </c>
      <c r="AV395" s="13" t="s">
        <v>90</v>
      </c>
      <c r="AW395" s="13" t="s">
        <v>5</v>
      </c>
      <c r="AX395" s="13" t="s">
        <v>80</v>
      </c>
      <c r="AY395" s="259" t="s">
        <v>143</v>
      </c>
    </row>
    <row r="396" s="13" customFormat="1">
      <c r="A396" s="13"/>
      <c r="B396" s="249"/>
      <c r="C396" s="250"/>
      <c r="D396" s="237" t="s">
        <v>253</v>
      </c>
      <c r="E396" s="251" t="s">
        <v>1</v>
      </c>
      <c r="F396" s="252" t="s">
        <v>1016</v>
      </c>
      <c r="G396" s="250"/>
      <c r="H396" s="253">
        <v>23.664000000000001</v>
      </c>
      <c r="I396" s="254"/>
      <c r="J396" s="254"/>
      <c r="K396" s="250"/>
      <c r="L396" s="250"/>
      <c r="M396" s="255"/>
      <c r="N396" s="256"/>
      <c r="O396" s="257"/>
      <c r="P396" s="257"/>
      <c r="Q396" s="257"/>
      <c r="R396" s="257"/>
      <c r="S396" s="257"/>
      <c r="T396" s="257"/>
      <c r="U396" s="257"/>
      <c r="V396" s="257"/>
      <c r="W396" s="257"/>
      <c r="X396" s="258"/>
      <c r="Y396" s="13"/>
      <c r="Z396" s="13"/>
      <c r="AA396" s="13"/>
      <c r="AB396" s="13"/>
      <c r="AC396" s="13"/>
      <c r="AD396" s="13"/>
      <c r="AE396" s="13"/>
      <c r="AT396" s="259" t="s">
        <v>253</v>
      </c>
      <c r="AU396" s="259" t="s">
        <v>90</v>
      </c>
      <c r="AV396" s="13" t="s">
        <v>90</v>
      </c>
      <c r="AW396" s="13" t="s">
        <v>5</v>
      </c>
      <c r="AX396" s="13" t="s">
        <v>80</v>
      </c>
      <c r="AY396" s="259" t="s">
        <v>143</v>
      </c>
    </row>
    <row r="397" s="14" customFormat="1">
      <c r="A397" s="14"/>
      <c r="B397" s="260"/>
      <c r="C397" s="261"/>
      <c r="D397" s="237" t="s">
        <v>253</v>
      </c>
      <c r="E397" s="262" t="s">
        <v>1</v>
      </c>
      <c r="F397" s="263" t="s">
        <v>262</v>
      </c>
      <c r="G397" s="261"/>
      <c r="H397" s="264">
        <v>60.090000000000003</v>
      </c>
      <c r="I397" s="265"/>
      <c r="J397" s="265"/>
      <c r="K397" s="261"/>
      <c r="L397" s="261"/>
      <c r="M397" s="266"/>
      <c r="N397" s="267"/>
      <c r="O397" s="268"/>
      <c r="P397" s="268"/>
      <c r="Q397" s="268"/>
      <c r="R397" s="268"/>
      <c r="S397" s="268"/>
      <c r="T397" s="268"/>
      <c r="U397" s="268"/>
      <c r="V397" s="268"/>
      <c r="W397" s="268"/>
      <c r="X397" s="269"/>
      <c r="Y397" s="14"/>
      <c r="Z397" s="14"/>
      <c r="AA397" s="14"/>
      <c r="AB397" s="14"/>
      <c r="AC397" s="14"/>
      <c r="AD397" s="14"/>
      <c r="AE397" s="14"/>
      <c r="AT397" s="270" t="s">
        <v>253</v>
      </c>
      <c r="AU397" s="270" t="s">
        <v>90</v>
      </c>
      <c r="AV397" s="14" t="s">
        <v>167</v>
      </c>
      <c r="AW397" s="14" t="s">
        <v>5</v>
      </c>
      <c r="AX397" s="14" t="s">
        <v>88</v>
      </c>
      <c r="AY397" s="270" t="s">
        <v>143</v>
      </c>
    </row>
    <row r="398" s="2" customFormat="1" ht="24.15" customHeight="1">
      <c r="A398" s="38"/>
      <c r="B398" s="39"/>
      <c r="C398" s="222" t="s">
        <v>1017</v>
      </c>
      <c r="D398" s="222" t="s">
        <v>146</v>
      </c>
      <c r="E398" s="223" t="s">
        <v>1018</v>
      </c>
      <c r="F398" s="224" t="s">
        <v>1019</v>
      </c>
      <c r="G398" s="225" t="s">
        <v>324</v>
      </c>
      <c r="H398" s="226">
        <v>11.975</v>
      </c>
      <c r="I398" s="227"/>
      <c r="J398" s="227"/>
      <c r="K398" s="228">
        <f>ROUND(P398*H398,2)</f>
        <v>0</v>
      </c>
      <c r="L398" s="229"/>
      <c r="M398" s="44"/>
      <c r="N398" s="230" t="s">
        <v>1</v>
      </c>
      <c r="O398" s="231" t="s">
        <v>43</v>
      </c>
      <c r="P398" s="232">
        <f>I398+J398</f>
        <v>0</v>
      </c>
      <c r="Q398" s="232">
        <f>ROUND(I398*H398,2)</f>
        <v>0</v>
      </c>
      <c r="R398" s="232">
        <f>ROUND(J398*H398,2)</f>
        <v>0</v>
      </c>
      <c r="S398" s="91"/>
      <c r="T398" s="233">
        <f>S398*H398</f>
        <v>0</v>
      </c>
      <c r="U398" s="233">
        <v>0</v>
      </c>
      <c r="V398" s="233">
        <f>U398*H398</f>
        <v>0</v>
      </c>
      <c r="W398" s="233">
        <v>0</v>
      </c>
      <c r="X398" s="234">
        <f>W398*H398</f>
        <v>0</v>
      </c>
      <c r="Y398" s="38"/>
      <c r="Z398" s="38"/>
      <c r="AA398" s="38"/>
      <c r="AB398" s="38"/>
      <c r="AC398" s="38"/>
      <c r="AD398" s="38"/>
      <c r="AE398" s="38"/>
      <c r="AR398" s="235" t="s">
        <v>167</v>
      </c>
      <c r="AT398" s="235" t="s">
        <v>146</v>
      </c>
      <c r="AU398" s="235" t="s">
        <v>90</v>
      </c>
      <c r="AY398" s="17" t="s">
        <v>143</v>
      </c>
      <c r="BE398" s="236">
        <f>IF(O398="základní",K398,0)</f>
        <v>0</v>
      </c>
      <c r="BF398" s="236">
        <f>IF(O398="snížená",K398,0)</f>
        <v>0</v>
      </c>
      <c r="BG398" s="236">
        <f>IF(O398="zákl. přenesená",K398,0)</f>
        <v>0</v>
      </c>
      <c r="BH398" s="236">
        <f>IF(O398="sníž. přenesená",K398,0)</f>
        <v>0</v>
      </c>
      <c r="BI398" s="236">
        <f>IF(O398="nulová",K398,0)</f>
        <v>0</v>
      </c>
      <c r="BJ398" s="17" t="s">
        <v>88</v>
      </c>
      <c r="BK398" s="236">
        <f>ROUND(P398*H398,2)</f>
        <v>0</v>
      </c>
      <c r="BL398" s="17" t="s">
        <v>167</v>
      </c>
      <c r="BM398" s="235" t="s">
        <v>1020</v>
      </c>
    </row>
    <row r="399" s="2" customFormat="1">
      <c r="A399" s="38"/>
      <c r="B399" s="39"/>
      <c r="C399" s="40"/>
      <c r="D399" s="237" t="s">
        <v>152</v>
      </c>
      <c r="E399" s="40"/>
      <c r="F399" s="238" t="s">
        <v>1021</v>
      </c>
      <c r="G399" s="40"/>
      <c r="H399" s="40"/>
      <c r="I399" s="239"/>
      <c r="J399" s="239"/>
      <c r="K399" s="40"/>
      <c r="L399" s="40"/>
      <c r="M399" s="44"/>
      <c r="N399" s="240"/>
      <c r="O399" s="241"/>
      <c r="P399" s="91"/>
      <c r="Q399" s="91"/>
      <c r="R399" s="91"/>
      <c r="S399" s="91"/>
      <c r="T399" s="91"/>
      <c r="U399" s="91"/>
      <c r="V399" s="91"/>
      <c r="W399" s="91"/>
      <c r="X399" s="92"/>
      <c r="Y399" s="38"/>
      <c r="Z399" s="38"/>
      <c r="AA399" s="38"/>
      <c r="AB399" s="38"/>
      <c r="AC399" s="38"/>
      <c r="AD399" s="38"/>
      <c r="AE399" s="38"/>
      <c r="AT399" s="17" t="s">
        <v>152</v>
      </c>
      <c r="AU399" s="17" t="s">
        <v>90</v>
      </c>
    </row>
    <row r="400" s="2" customFormat="1">
      <c r="A400" s="38"/>
      <c r="B400" s="39"/>
      <c r="C400" s="40"/>
      <c r="D400" s="242" t="s">
        <v>153</v>
      </c>
      <c r="E400" s="40"/>
      <c r="F400" s="243" t="s">
        <v>1022</v>
      </c>
      <c r="G400" s="40"/>
      <c r="H400" s="40"/>
      <c r="I400" s="239"/>
      <c r="J400" s="239"/>
      <c r="K400" s="40"/>
      <c r="L400" s="40"/>
      <c r="M400" s="44"/>
      <c r="N400" s="240"/>
      <c r="O400" s="241"/>
      <c r="P400" s="91"/>
      <c r="Q400" s="91"/>
      <c r="R400" s="91"/>
      <c r="S400" s="91"/>
      <c r="T400" s="91"/>
      <c r="U400" s="91"/>
      <c r="V400" s="91"/>
      <c r="W400" s="91"/>
      <c r="X400" s="92"/>
      <c r="Y400" s="38"/>
      <c r="Z400" s="38"/>
      <c r="AA400" s="38"/>
      <c r="AB400" s="38"/>
      <c r="AC400" s="38"/>
      <c r="AD400" s="38"/>
      <c r="AE400" s="38"/>
      <c r="AT400" s="17" t="s">
        <v>153</v>
      </c>
      <c r="AU400" s="17" t="s">
        <v>90</v>
      </c>
    </row>
    <row r="401" s="2" customFormat="1">
      <c r="A401" s="38"/>
      <c r="B401" s="39"/>
      <c r="C401" s="40"/>
      <c r="D401" s="237" t="s">
        <v>155</v>
      </c>
      <c r="E401" s="40"/>
      <c r="F401" s="244" t="s">
        <v>1023</v>
      </c>
      <c r="G401" s="40"/>
      <c r="H401" s="40"/>
      <c r="I401" s="239"/>
      <c r="J401" s="239"/>
      <c r="K401" s="40"/>
      <c r="L401" s="40"/>
      <c r="M401" s="44"/>
      <c r="N401" s="240"/>
      <c r="O401" s="241"/>
      <c r="P401" s="91"/>
      <c r="Q401" s="91"/>
      <c r="R401" s="91"/>
      <c r="S401" s="91"/>
      <c r="T401" s="91"/>
      <c r="U401" s="91"/>
      <c r="V401" s="91"/>
      <c r="W401" s="91"/>
      <c r="X401" s="92"/>
      <c r="Y401" s="38"/>
      <c r="Z401" s="38"/>
      <c r="AA401" s="38"/>
      <c r="AB401" s="38"/>
      <c r="AC401" s="38"/>
      <c r="AD401" s="38"/>
      <c r="AE401" s="38"/>
      <c r="AT401" s="17" t="s">
        <v>155</v>
      </c>
      <c r="AU401" s="17" t="s">
        <v>90</v>
      </c>
    </row>
    <row r="402" s="13" customFormat="1">
      <c r="A402" s="13"/>
      <c r="B402" s="249"/>
      <c r="C402" s="250"/>
      <c r="D402" s="237" t="s">
        <v>253</v>
      </c>
      <c r="E402" s="251" t="s">
        <v>1</v>
      </c>
      <c r="F402" s="252" t="s">
        <v>1024</v>
      </c>
      <c r="G402" s="250"/>
      <c r="H402" s="253">
        <v>11.975</v>
      </c>
      <c r="I402" s="254"/>
      <c r="J402" s="254"/>
      <c r="K402" s="250"/>
      <c r="L402" s="250"/>
      <c r="M402" s="255"/>
      <c r="N402" s="256"/>
      <c r="O402" s="257"/>
      <c r="P402" s="257"/>
      <c r="Q402" s="257"/>
      <c r="R402" s="257"/>
      <c r="S402" s="257"/>
      <c r="T402" s="257"/>
      <c r="U402" s="257"/>
      <c r="V402" s="257"/>
      <c r="W402" s="257"/>
      <c r="X402" s="258"/>
      <c r="Y402" s="13"/>
      <c r="Z402" s="13"/>
      <c r="AA402" s="13"/>
      <c r="AB402" s="13"/>
      <c r="AC402" s="13"/>
      <c r="AD402" s="13"/>
      <c r="AE402" s="13"/>
      <c r="AT402" s="259" t="s">
        <v>253</v>
      </c>
      <c r="AU402" s="259" t="s">
        <v>90</v>
      </c>
      <c r="AV402" s="13" t="s">
        <v>90</v>
      </c>
      <c r="AW402" s="13" t="s">
        <v>5</v>
      </c>
      <c r="AX402" s="13" t="s">
        <v>88</v>
      </c>
      <c r="AY402" s="259" t="s">
        <v>143</v>
      </c>
    </row>
    <row r="403" s="2" customFormat="1" ht="24.15" customHeight="1">
      <c r="A403" s="38"/>
      <c r="B403" s="39"/>
      <c r="C403" s="222" t="s">
        <v>1025</v>
      </c>
      <c r="D403" s="222" t="s">
        <v>146</v>
      </c>
      <c r="E403" s="223" t="s">
        <v>1026</v>
      </c>
      <c r="F403" s="224" t="s">
        <v>1027</v>
      </c>
      <c r="G403" s="225" t="s">
        <v>324</v>
      </c>
      <c r="H403" s="226">
        <v>6.0060000000000002</v>
      </c>
      <c r="I403" s="227"/>
      <c r="J403" s="227"/>
      <c r="K403" s="228">
        <f>ROUND(P403*H403,2)</f>
        <v>0</v>
      </c>
      <c r="L403" s="229"/>
      <c r="M403" s="44"/>
      <c r="N403" s="230" t="s">
        <v>1</v>
      </c>
      <c r="O403" s="231" t="s">
        <v>43</v>
      </c>
      <c r="P403" s="232">
        <f>I403+J403</f>
        <v>0</v>
      </c>
      <c r="Q403" s="232">
        <f>ROUND(I403*H403,2)</f>
        <v>0</v>
      </c>
      <c r="R403" s="232">
        <f>ROUND(J403*H403,2)</f>
        <v>0</v>
      </c>
      <c r="S403" s="91"/>
      <c r="T403" s="233">
        <f>S403*H403</f>
        <v>0</v>
      </c>
      <c r="U403" s="233">
        <v>0</v>
      </c>
      <c r="V403" s="233">
        <f>U403*H403</f>
        <v>0</v>
      </c>
      <c r="W403" s="233">
        <v>0</v>
      </c>
      <c r="X403" s="234">
        <f>W403*H403</f>
        <v>0</v>
      </c>
      <c r="Y403" s="38"/>
      <c r="Z403" s="38"/>
      <c r="AA403" s="38"/>
      <c r="AB403" s="38"/>
      <c r="AC403" s="38"/>
      <c r="AD403" s="38"/>
      <c r="AE403" s="38"/>
      <c r="AR403" s="235" t="s">
        <v>167</v>
      </c>
      <c r="AT403" s="235" t="s">
        <v>146</v>
      </c>
      <c r="AU403" s="235" t="s">
        <v>90</v>
      </c>
      <c r="AY403" s="17" t="s">
        <v>143</v>
      </c>
      <c r="BE403" s="236">
        <f>IF(O403="základní",K403,0)</f>
        <v>0</v>
      </c>
      <c r="BF403" s="236">
        <f>IF(O403="snížená",K403,0)</f>
        <v>0</v>
      </c>
      <c r="BG403" s="236">
        <f>IF(O403="zákl. přenesená",K403,0)</f>
        <v>0</v>
      </c>
      <c r="BH403" s="236">
        <f>IF(O403="sníž. přenesená",K403,0)</f>
        <v>0</v>
      </c>
      <c r="BI403" s="236">
        <f>IF(O403="nulová",K403,0)</f>
        <v>0</v>
      </c>
      <c r="BJ403" s="17" t="s">
        <v>88</v>
      </c>
      <c r="BK403" s="236">
        <f>ROUND(P403*H403,2)</f>
        <v>0</v>
      </c>
      <c r="BL403" s="17" t="s">
        <v>167</v>
      </c>
      <c r="BM403" s="235" t="s">
        <v>1028</v>
      </c>
    </row>
    <row r="404" s="2" customFormat="1">
      <c r="A404" s="38"/>
      <c r="B404" s="39"/>
      <c r="C404" s="40"/>
      <c r="D404" s="237" t="s">
        <v>152</v>
      </c>
      <c r="E404" s="40"/>
      <c r="F404" s="238" t="s">
        <v>1029</v>
      </c>
      <c r="G404" s="40"/>
      <c r="H404" s="40"/>
      <c r="I404" s="239"/>
      <c r="J404" s="239"/>
      <c r="K404" s="40"/>
      <c r="L404" s="40"/>
      <c r="M404" s="44"/>
      <c r="N404" s="240"/>
      <c r="O404" s="241"/>
      <c r="P404" s="91"/>
      <c r="Q404" s="91"/>
      <c r="R404" s="91"/>
      <c r="S404" s="91"/>
      <c r="T404" s="91"/>
      <c r="U404" s="91"/>
      <c r="V404" s="91"/>
      <c r="W404" s="91"/>
      <c r="X404" s="92"/>
      <c r="Y404" s="38"/>
      <c r="Z404" s="38"/>
      <c r="AA404" s="38"/>
      <c r="AB404" s="38"/>
      <c r="AC404" s="38"/>
      <c r="AD404" s="38"/>
      <c r="AE404" s="38"/>
      <c r="AT404" s="17" t="s">
        <v>152</v>
      </c>
      <c r="AU404" s="17" t="s">
        <v>90</v>
      </c>
    </row>
    <row r="405" s="2" customFormat="1">
      <c r="A405" s="38"/>
      <c r="B405" s="39"/>
      <c r="C405" s="40"/>
      <c r="D405" s="242" t="s">
        <v>153</v>
      </c>
      <c r="E405" s="40"/>
      <c r="F405" s="243" t="s">
        <v>1030</v>
      </c>
      <c r="G405" s="40"/>
      <c r="H405" s="40"/>
      <c r="I405" s="239"/>
      <c r="J405" s="239"/>
      <c r="K405" s="40"/>
      <c r="L405" s="40"/>
      <c r="M405" s="44"/>
      <c r="N405" s="240"/>
      <c r="O405" s="241"/>
      <c r="P405" s="91"/>
      <c r="Q405" s="91"/>
      <c r="R405" s="91"/>
      <c r="S405" s="91"/>
      <c r="T405" s="91"/>
      <c r="U405" s="91"/>
      <c r="V405" s="91"/>
      <c r="W405" s="91"/>
      <c r="X405" s="92"/>
      <c r="Y405" s="38"/>
      <c r="Z405" s="38"/>
      <c r="AA405" s="38"/>
      <c r="AB405" s="38"/>
      <c r="AC405" s="38"/>
      <c r="AD405" s="38"/>
      <c r="AE405" s="38"/>
      <c r="AT405" s="17" t="s">
        <v>153</v>
      </c>
      <c r="AU405" s="17" t="s">
        <v>90</v>
      </c>
    </row>
    <row r="406" s="2" customFormat="1">
      <c r="A406" s="38"/>
      <c r="B406" s="39"/>
      <c r="C406" s="40"/>
      <c r="D406" s="237" t="s">
        <v>155</v>
      </c>
      <c r="E406" s="40"/>
      <c r="F406" s="244" t="s">
        <v>1031</v>
      </c>
      <c r="G406" s="40"/>
      <c r="H406" s="40"/>
      <c r="I406" s="239"/>
      <c r="J406" s="239"/>
      <c r="K406" s="40"/>
      <c r="L406" s="40"/>
      <c r="M406" s="44"/>
      <c r="N406" s="240"/>
      <c r="O406" s="241"/>
      <c r="P406" s="91"/>
      <c r="Q406" s="91"/>
      <c r="R406" s="91"/>
      <c r="S406" s="91"/>
      <c r="T406" s="91"/>
      <c r="U406" s="91"/>
      <c r="V406" s="91"/>
      <c r="W406" s="91"/>
      <c r="X406" s="92"/>
      <c r="Y406" s="38"/>
      <c r="Z406" s="38"/>
      <c r="AA406" s="38"/>
      <c r="AB406" s="38"/>
      <c r="AC406" s="38"/>
      <c r="AD406" s="38"/>
      <c r="AE406" s="38"/>
      <c r="AT406" s="17" t="s">
        <v>155</v>
      </c>
      <c r="AU406" s="17" t="s">
        <v>90</v>
      </c>
    </row>
    <row r="407" s="13" customFormat="1">
      <c r="A407" s="13"/>
      <c r="B407" s="249"/>
      <c r="C407" s="250"/>
      <c r="D407" s="237" t="s">
        <v>253</v>
      </c>
      <c r="E407" s="251" t="s">
        <v>1</v>
      </c>
      <c r="F407" s="252" t="s">
        <v>1032</v>
      </c>
      <c r="G407" s="250"/>
      <c r="H407" s="253">
        <v>6.0060000000000002</v>
      </c>
      <c r="I407" s="254"/>
      <c r="J407" s="254"/>
      <c r="K407" s="250"/>
      <c r="L407" s="250"/>
      <c r="M407" s="255"/>
      <c r="N407" s="256"/>
      <c r="O407" s="257"/>
      <c r="P407" s="257"/>
      <c r="Q407" s="257"/>
      <c r="R407" s="257"/>
      <c r="S407" s="257"/>
      <c r="T407" s="257"/>
      <c r="U407" s="257"/>
      <c r="V407" s="257"/>
      <c r="W407" s="257"/>
      <c r="X407" s="258"/>
      <c r="Y407" s="13"/>
      <c r="Z407" s="13"/>
      <c r="AA407" s="13"/>
      <c r="AB407" s="13"/>
      <c r="AC407" s="13"/>
      <c r="AD407" s="13"/>
      <c r="AE407" s="13"/>
      <c r="AT407" s="259" t="s">
        <v>253</v>
      </c>
      <c r="AU407" s="259" t="s">
        <v>90</v>
      </c>
      <c r="AV407" s="13" t="s">
        <v>90</v>
      </c>
      <c r="AW407" s="13" t="s">
        <v>5</v>
      </c>
      <c r="AX407" s="13" t="s">
        <v>88</v>
      </c>
      <c r="AY407" s="259" t="s">
        <v>143</v>
      </c>
    </row>
    <row r="408" s="2" customFormat="1" ht="33" customHeight="1">
      <c r="A408" s="38"/>
      <c r="B408" s="39"/>
      <c r="C408" s="222" t="s">
        <v>1033</v>
      </c>
      <c r="D408" s="222" t="s">
        <v>146</v>
      </c>
      <c r="E408" s="223" t="s">
        <v>1034</v>
      </c>
      <c r="F408" s="224" t="s">
        <v>1035</v>
      </c>
      <c r="G408" s="225" t="s">
        <v>249</v>
      </c>
      <c r="H408" s="226">
        <v>134.36000000000001</v>
      </c>
      <c r="I408" s="227"/>
      <c r="J408" s="227"/>
      <c r="K408" s="228">
        <f>ROUND(P408*H408,2)</f>
        <v>0</v>
      </c>
      <c r="L408" s="229"/>
      <c r="M408" s="44"/>
      <c r="N408" s="230" t="s">
        <v>1</v>
      </c>
      <c r="O408" s="231" t="s">
        <v>43</v>
      </c>
      <c r="P408" s="232">
        <f>I408+J408</f>
        <v>0</v>
      </c>
      <c r="Q408" s="232">
        <f>ROUND(I408*H408,2)</f>
        <v>0</v>
      </c>
      <c r="R408" s="232">
        <f>ROUND(J408*H408,2)</f>
        <v>0</v>
      </c>
      <c r="S408" s="91"/>
      <c r="T408" s="233">
        <f>S408*H408</f>
        <v>0</v>
      </c>
      <c r="U408" s="233">
        <v>1.0311999999999999</v>
      </c>
      <c r="V408" s="233">
        <f>U408*H408</f>
        <v>138.552032</v>
      </c>
      <c r="W408" s="233">
        <v>0</v>
      </c>
      <c r="X408" s="234">
        <f>W408*H408</f>
        <v>0</v>
      </c>
      <c r="Y408" s="38"/>
      <c r="Z408" s="38"/>
      <c r="AA408" s="38"/>
      <c r="AB408" s="38"/>
      <c r="AC408" s="38"/>
      <c r="AD408" s="38"/>
      <c r="AE408" s="38"/>
      <c r="AR408" s="235" t="s">
        <v>167</v>
      </c>
      <c r="AT408" s="235" t="s">
        <v>146</v>
      </c>
      <c r="AU408" s="235" t="s">
        <v>90</v>
      </c>
      <c r="AY408" s="17" t="s">
        <v>143</v>
      </c>
      <c r="BE408" s="236">
        <f>IF(O408="základní",K408,0)</f>
        <v>0</v>
      </c>
      <c r="BF408" s="236">
        <f>IF(O408="snížená",K408,0)</f>
        <v>0</v>
      </c>
      <c r="BG408" s="236">
        <f>IF(O408="zákl. přenesená",K408,0)</f>
        <v>0</v>
      </c>
      <c r="BH408" s="236">
        <f>IF(O408="sníž. přenesená",K408,0)</f>
        <v>0</v>
      </c>
      <c r="BI408" s="236">
        <f>IF(O408="nulová",K408,0)</f>
        <v>0</v>
      </c>
      <c r="BJ408" s="17" t="s">
        <v>88</v>
      </c>
      <c r="BK408" s="236">
        <f>ROUND(P408*H408,2)</f>
        <v>0</v>
      </c>
      <c r="BL408" s="17" t="s">
        <v>167</v>
      </c>
      <c r="BM408" s="235" t="s">
        <v>1036</v>
      </c>
    </row>
    <row r="409" s="2" customFormat="1">
      <c r="A409" s="38"/>
      <c r="B409" s="39"/>
      <c r="C409" s="40"/>
      <c r="D409" s="237" t="s">
        <v>152</v>
      </c>
      <c r="E409" s="40"/>
      <c r="F409" s="238" t="s">
        <v>1037</v>
      </c>
      <c r="G409" s="40"/>
      <c r="H409" s="40"/>
      <c r="I409" s="239"/>
      <c r="J409" s="239"/>
      <c r="K409" s="40"/>
      <c r="L409" s="40"/>
      <c r="M409" s="44"/>
      <c r="N409" s="240"/>
      <c r="O409" s="241"/>
      <c r="P409" s="91"/>
      <c r="Q409" s="91"/>
      <c r="R409" s="91"/>
      <c r="S409" s="91"/>
      <c r="T409" s="91"/>
      <c r="U409" s="91"/>
      <c r="V409" s="91"/>
      <c r="W409" s="91"/>
      <c r="X409" s="92"/>
      <c r="Y409" s="38"/>
      <c r="Z409" s="38"/>
      <c r="AA409" s="38"/>
      <c r="AB409" s="38"/>
      <c r="AC409" s="38"/>
      <c r="AD409" s="38"/>
      <c r="AE409" s="38"/>
      <c r="AT409" s="17" t="s">
        <v>152</v>
      </c>
      <c r="AU409" s="17" t="s">
        <v>90</v>
      </c>
    </row>
    <row r="410" s="2" customFormat="1">
      <c r="A410" s="38"/>
      <c r="B410" s="39"/>
      <c r="C410" s="40"/>
      <c r="D410" s="242" t="s">
        <v>153</v>
      </c>
      <c r="E410" s="40"/>
      <c r="F410" s="243" t="s">
        <v>1038</v>
      </c>
      <c r="G410" s="40"/>
      <c r="H410" s="40"/>
      <c r="I410" s="239"/>
      <c r="J410" s="239"/>
      <c r="K410" s="40"/>
      <c r="L410" s="40"/>
      <c r="M410" s="44"/>
      <c r="N410" s="240"/>
      <c r="O410" s="241"/>
      <c r="P410" s="91"/>
      <c r="Q410" s="91"/>
      <c r="R410" s="91"/>
      <c r="S410" s="91"/>
      <c r="T410" s="91"/>
      <c r="U410" s="91"/>
      <c r="V410" s="91"/>
      <c r="W410" s="91"/>
      <c r="X410" s="92"/>
      <c r="Y410" s="38"/>
      <c r="Z410" s="38"/>
      <c r="AA410" s="38"/>
      <c r="AB410" s="38"/>
      <c r="AC410" s="38"/>
      <c r="AD410" s="38"/>
      <c r="AE410" s="38"/>
      <c r="AT410" s="17" t="s">
        <v>153</v>
      </c>
      <c r="AU410" s="17" t="s">
        <v>90</v>
      </c>
    </row>
    <row r="411" s="13" customFormat="1">
      <c r="A411" s="13"/>
      <c r="B411" s="249"/>
      <c r="C411" s="250"/>
      <c r="D411" s="237" t="s">
        <v>253</v>
      </c>
      <c r="E411" s="251" t="s">
        <v>1</v>
      </c>
      <c r="F411" s="252" t="s">
        <v>1039</v>
      </c>
      <c r="G411" s="250"/>
      <c r="H411" s="253">
        <v>104.916</v>
      </c>
      <c r="I411" s="254"/>
      <c r="J411" s="254"/>
      <c r="K411" s="250"/>
      <c r="L411" s="250"/>
      <c r="M411" s="255"/>
      <c r="N411" s="256"/>
      <c r="O411" s="257"/>
      <c r="P411" s="257"/>
      <c r="Q411" s="257"/>
      <c r="R411" s="257"/>
      <c r="S411" s="257"/>
      <c r="T411" s="257"/>
      <c r="U411" s="257"/>
      <c r="V411" s="257"/>
      <c r="W411" s="257"/>
      <c r="X411" s="258"/>
      <c r="Y411" s="13"/>
      <c r="Z411" s="13"/>
      <c r="AA411" s="13"/>
      <c r="AB411" s="13"/>
      <c r="AC411" s="13"/>
      <c r="AD411" s="13"/>
      <c r="AE411" s="13"/>
      <c r="AT411" s="259" t="s">
        <v>253</v>
      </c>
      <c r="AU411" s="259" t="s">
        <v>90</v>
      </c>
      <c r="AV411" s="13" t="s">
        <v>90</v>
      </c>
      <c r="AW411" s="13" t="s">
        <v>5</v>
      </c>
      <c r="AX411" s="13" t="s">
        <v>80</v>
      </c>
      <c r="AY411" s="259" t="s">
        <v>143</v>
      </c>
    </row>
    <row r="412" s="13" customFormat="1">
      <c r="A412" s="13"/>
      <c r="B412" s="249"/>
      <c r="C412" s="250"/>
      <c r="D412" s="237" t="s">
        <v>253</v>
      </c>
      <c r="E412" s="251" t="s">
        <v>1</v>
      </c>
      <c r="F412" s="252" t="s">
        <v>1040</v>
      </c>
      <c r="G412" s="250"/>
      <c r="H412" s="253">
        <v>29.443999999999999</v>
      </c>
      <c r="I412" s="254"/>
      <c r="J412" s="254"/>
      <c r="K412" s="250"/>
      <c r="L412" s="250"/>
      <c r="M412" s="255"/>
      <c r="N412" s="256"/>
      <c r="O412" s="257"/>
      <c r="P412" s="257"/>
      <c r="Q412" s="257"/>
      <c r="R412" s="257"/>
      <c r="S412" s="257"/>
      <c r="T412" s="257"/>
      <c r="U412" s="257"/>
      <c r="V412" s="257"/>
      <c r="W412" s="257"/>
      <c r="X412" s="258"/>
      <c r="Y412" s="13"/>
      <c r="Z412" s="13"/>
      <c r="AA412" s="13"/>
      <c r="AB412" s="13"/>
      <c r="AC412" s="13"/>
      <c r="AD412" s="13"/>
      <c r="AE412" s="13"/>
      <c r="AT412" s="259" t="s">
        <v>253</v>
      </c>
      <c r="AU412" s="259" t="s">
        <v>90</v>
      </c>
      <c r="AV412" s="13" t="s">
        <v>90</v>
      </c>
      <c r="AW412" s="13" t="s">
        <v>5</v>
      </c>
      <c r="AX412" s="13" t="s">
        <v>80</v>
      </c>
      <c r="AY412" s="259" t="s">
        <v>143</v>
      </c>
    </row>
    <row r="413" s="14" customFormat="1">
      <c r="A413" s="14"/>
      <c r="B413" s="260"/>
      <c r="C413" s="261"/>
      <c r="D413" s="237" t="s">
        <v>253</v>
      </c>
      <c r="E413" s="262" t="s">
        <v>620</v>
      </c>
      <c r="F413" s="263" t="s">
        <v>262</v>
      </c>
      <c r="G413" s="261"/>
      <c r="H413" s="264">
        <v>134.36000000000001</v>
      </c>
      <c r="I413" s="265"/>
      <c r="J413" s="265"/>
      <c r="K413" s="261"/>
      <c r="L413" s="261"/>
      <c r="M413" s="266"/>
      <c r="N413" s="267"/>
      <c r="O413" s="268"/>
      <c r="P413" s="268"/>
      <c r="Q413" s="268"/>
      <c r="R413" s="268"/>
      <c r="S413" s="268"/>
      <c r="T413" s="268"/>
      <c r="U413" s="268"/>
      <c r="V413" s="268"/>
      <c r="W413" s="268"/>
      <c r="X413" s="269"/>
      <c r="Y413" s="14"/>
      <c r="Z413" s="14"/>
      <c r="AA413" s="14"/>
      <c r="AB413" s="14"/>
      <c r="AC413" s="14"/>
      <c r="AD413" s="14"/>
      <c r="AE413" s="14"/>
      <c r="AT413" s="270" t="s">
        <v>253</v>
      </c>
      <c r="AU413" s="270" t="s">
        <v>90</v>
      </c>
      <c r="AV413" s="14" t="s">
        <v>167</v>
      </c>
      <c r="AW413" s="14" t="s">
        <v>5</v>
      </c>
      <c r="AX413" s="14" t="s">
        <v>88</v>
      </c>
      <c r="AY413" s="270" t="s">
        <v>143</v>
      </c>
    </row>
    <row r="414" s="12" customFormat="1" ht="22.8" customHeight="1">
      <c r="A414" s="12"/>
      <c r="B414" s="205"/>
      <c r="C414" s="206"/>
      <c r="D414" s="207" t="s">
        <v>79</v>
      </c>
      <c r="E414" s="220" t="s">
        <v>142</v>
      </c>
      <c r="F414" s="220" t="s">
        <v>1041</v>
      </c>
      <c r="G414" s="206"/>
      <c r="H414" s="206"/>
      <c r="I414" s="209"/>
      <c r="J414" s="209"/>
      <c r="K414" s="221">
        <f>BK414</f>
        <v>0</v>
      </c>
      <c r="L414" s="206"/>
      <c r="M414" s="211"/>
      <c r="N414" s="212"/>
      <c r="O414" s="213"/>
      <c r="P414" s="213"/>
      <c r="Q414" s="214">
        <f>SUM(Q415:Q477)</f>
        <v>0</v>
      </c>
      <c r="R414" s="214">
        <f>SUM(R415:R477)</f>
        <v>0</v>
      </c>
      <c r="S414" s="213"/>
      <c r="T414" s="215">
        <f>SUM(T415:T477)</f>
        <v>0</v>
      </c>
      <c r="U414" s="213"/>
      <c r="V414" s="215">
        <f>SUM(V415:V477)</f>
        <v>39.112098259999989</v>
      </c>
      <c r="W414" s="213"/>
      <c r="X414" s="216">
        <f>SUM(X415:X477)</f>
        <v>0</v>
      </c>
      <c r="Y414" s="12"/>
      <c r="Z414" s="12"/>
      <c r="AA414" s="12"/>
      <c r="AB414" s="12"/>
      <c r="AC414" s="12"/>
      <c r="AD414" s="12"/>
      <c r="AE414" s="12"/>
      <c r="AR414" s="217" t="s">
        <v>88</v>
      </c>
      <c r="AT414" s="218" t="s">
        <v>79</v>
      </c>
      <c r="AU414" s="218" t="s">
        <v>88</v>
      </c>
      <c r="AY414" s="217" t="s">
        <v>143</v>
      </c>
      <c r="BK414" s="219">
        <f>SUM(BK415:BK477)</f>
        <v>0</v>
      </c>
    </row>
    <row r="415" s="2" customFormat="1" ht="21.75" customHeight="1">
      <c r="A415" s="38"/>
      <c r="B415" s="39"/>
      <c r="C415" s="222" t="s">
        <v>1042</v>
      </c>
      <c r="D415" s="222" t="s">
        <v>146</v>
      </c>
      <c r="E415" s="223" t="s">
        <v>1043</v>
      </c>
      <c r="F415" s="224" t="s">
        <v>1044</v>
      </c>
      <c r="G415" s="225" t="s">
        <v>249</v>
      </c>
      <c r="H415" s="226">
        <v>145.15799999999999</v>
      </c>
      <c r="I415" s="227"/>
      <c r="J415" s="227"/>
      <c r="K415" s="228">
        <f>ROUND(P415*H415,2)</f>
        <v>0</v>
      </c>
      <c r="L415" s="229"/>
      <c r="M415" s="44"/>
      <c r="N415" s="230" t="s">
        <v>1</v>
      </c>
      <c r="O415" s="231" t="s">
        <v>43</v>
      </c>
      <c r="P415" s="232">
        <f>I415+J415</f>
        <v>0</v>
      </c>
      <c r="Q415" s="232">
        <f>ROUND(I415*H415,2)</f>
        <v>0</v>
      </c>
      <c r="R415" s="232">
        <f>ROUND(J415*H415,2)</f>
        <v>0</v>
      </c>
      <c r="S415" s="91"/>
      <c r="T415" s="233">
        <f>S415*H415</f>
        <v>0</v>
      </c>
      <c r="U415" s="233">
        <v>0</v>
      </c>
      <c r="V415" s="233">
        <f>U415*H415</f>
        <v>0</v>
      </c>
      <c r="W415" s="233">
        <v>0</v>
      </c>
      <c r="X415" s="234">
        <f>W415*H415</f>
        <v>0</v>
      </c>
      <c r="Y415" s="38"/>
      <c r="Z415" s="38"/>
      <c r="AA415" s="38"/>
      <c r="AB415" s="38"/>
      <c r="AC415" s="38"/>
      <c r="AD415" s="38"/>
      <c r="AE415" s="38"/>
      <c r="AR415" s="235" t="s">
        <v>167</v>
      </c>
      <c r="AT415" s="235" t="s">
        <v>146</v>
      </c>
      <c r="AU415" s="235" t="s">
        <v>90</v>
      </c>
      <c r="AY415" s="17" t="s">
        <v>143</v>
      </c>
      <c r="BE415" s="236">
        <f>IF(O415="základní",K415,0)</f>
        <v>0</v>
      </c>
      <c r="BF415" s="236">
        <f>IF(O415="snížená",K415,0)</f>
        <v>0</v>
      </c>
      <c r="BG415" s="236">
        <f>IF(O415="zákl. přenesená",K415,0)</f>
        <v>0</v>
      </c>
      <c r="BH415" s="236">
        <f>IF(O415="sníž. přenesená",K415,0)</f>
        <v>0</v>
      </c>
      <c r="BI415" s="236">
        <f>IF(O415="nulová",K415,0)</f>
        <v>0</v>
      </c>
      <c r="BJ415" s="17" t="s">
        <v>88</v>
      </c>
      <c r="BK415" s="236">
        <f>ROUND(P415*H415,2)</f>
        <v>0</v>
      </c>
      <c r="BL415" s="17" t="s">
        <v>167</v>
      </c>
      <c r="BM415" s="235" t="s">
        <v>1045</v>
      </c>
    </row>
    <row r="416" s="2" customFormat="1">
      <c r="A416" s="38"/>
      <c r="B416" s="39"/>
      <c r="C416" s="40"/>
      <c r="D416" s="237" t="s">
        <v>152</v>
      </c>
      <c r="E416" s="40"/>
      <c r="F416" s="238" t="s">
        <v>1046</v>
      </c>
      <c r="G416" s="40"/>
      <c r="H416" s="40"/>
      <c r="I416" s="239"/>
      <c r="J416" s="239"/>
      <c r="K416" s="40"/>
      <c r="L416" s="40"/>
      <c r="M416" s="44"/>
      <c r="N416" s="240"/>
      <c r="O416" s="241"/>
      <c r="P416" s="91"/>
      <c r="Q416" s="91"/>
      <c r="R416" s="91"/>
      <c r="S416" s="91"/>
      <c r="T416" s="91"/>
      <c r="U416" s="91"/>
      <c r="V416" s="91"/>
      <c r="W416" s="91"/>
      <c r="X416" s="92"/>
      <c r="Y416" s="38"/>
      <c r="Z416" s="38"/>
      <c r="AA416" s="38"/>
      <c r="AB416" s="38"/>
      <c r="AC416" s="38"/>
      <c r="AD416" s="38"/>
      <c r="AE416" s="38"/>
      <c r="AT416" s="17" t="s">
        <v>152</v>
      </c>
      <c r="AU416" s="17" t="s">
        <v>90</v>
      </c>
    </row>
    <row r="417" s="2" customFormat="1">
      <c r="A417" s="38"/>
      <c r="B417" s="39"/>
      <c r="C417" s="40"/>
      <c r="D417" s="237" t="s">
        <v>155</v>
      </c>
      <c r="E417" s="40"/>
      <c r="F417" s="244" t="s">
        <v>1047</v>
      </c>
      <c r="G417" s="40"/>
      <c r="H417" s="40"/>
      <c r="I417" s="239"/>
      <c r="J417" s="239"/>
      <c r="K417" s="40"/>
      <c r="L417" s="40"/>
      <c r="M417" s="44"/>
      <c r="N417" s="240"/>
      <c r="O417" s="241"/>
      <c r="P417" s="91"/>
      <c r="Q417" s="91"/>
      <c r="R417" s="91"/>
      <c r="S417" s="91"/>
      <c r="T417" s="91"/>
      <c r="U417" s="91"/>
      <c r="V417" s="91"/>
      <c r="W417" s="91"/>
      <c r="X417" s="92"/>
      <c r="Y417" s="38"/>
      <c r="Z417" s="38"/>
      <c r="AA417" s="38"/>
      <c r="AB417" s="38"/>
      <c r="AC417" s="38"/>
      <c r="AD417" s="38"/>
      <c r="AE417" s="38"/>
      <c r="AT417" s="17" t="s">
        <v>155</v>
      </c>
      <c r="AU417" s="17" t="s">
        <v>90</v>
      </c>
    </row>
    <row r="418" s="13" customFormat="1">
      <c r="A418" s="13"/>
      <c r="B418" s="249"/>
      <c r="C418" s="250"/>
      <c r="D418" s="237" t="s">
        <v>253</v>
      </c>
      <c r="E418" s="251" t="s">
        <v>1</v>
      </c>
      <c r="F418" s="252" t="s">
        <v>1048</v>
      </c>
      <c r="G418" s="250"/>
      <c r="H418" s="253">
        <v>145.15799999999999</v>
      </c>
      <c r="I418" s="254"/>
      <c r="J418" s="254"/>
      <c r="K418" s="250"/>
      <c r="L418" s="250"/>
      <c r="M418" s="255"/>
      <c r="N418" s="256"/>
      <c r="O418" s="257"/>
      <c r="P418" s="257"/>
      <c r="Q418" s="257"/>
      <c r="R418" s="257"/>
      <c r="S418" s="257"/>
      <c r="T418" s="257"/>
      <c r="U418" s="257"/>
      <c r="V418" s="257"/>
      <c r="W418" s="257"/>
      <c r="X418" s="258"/>
      <c r="Y418" s="13"/>
      <c r="Z418" s="13"/>
      <c r="AA418" s="13"/>
      <c r="AB418" s="13"/>
      <c r="AC418" s="13"/>
      <c r="AD418" s="13"/>
      <c r="AE418" s="13"/>
      <c r="AT418" s="259" t="s">
        <v>253</v>
      </c>
      <c r="AU418" s="259" t="s">
        <v>90</v>
      </c>
      <c r="AV418" s="13" t="s">
        <v>90</v>
      </c>
      <c r="AW418" s="13" t="s">
        <v>5</v>
      </c>
      <c r="AX418" s="13" t="s">
        <v>88</v>
      </c>
      <c r="AY418" s="259" t="s">
        <v>143</v>
      </c>
    </row>
    <row r="419" s="2" customFormat="1" ht="21.75" customHeight="1">
      <c r="A419" s="38"/>
      <c r="B419" s="39"/>
      <c r="C419" s="222" t="s">
        <v>1049</v>
      </c>
      <c r="D419" s="222" t="s">
        <v>146</v>
      </c>
      <c r="E419" s="223" t="s">
        <v>1050</v>
      </c>
      <c r="F419" s="224" t="s">
        <v>1044</v>
      </c>
      <c r="G419" s="225" t="s">
        <v>249</v>
      </c>
      <c r="H419" s="226">
        <v>547.5</v>
      </c>
      <c r="I419" s="227"/>
      <c r="J419" s="227"/>
      <c r="K419" s="228">
        <f>ROUND(P419*H419,2)</f>
        <v>0</v>
      </c>
      <c r="L419" s="229"/>
      <c r="M419" s="44"/>
      <c r="N419" s="230" t="s">
        <v>1</v>
      </c>
      <c r="O419" s="231" t="s">
        <v>43</v>
      </c>
      <c r="P419" s="232">
        <f>I419+J419</f>
        <v>0</v>
      </c>
      <c r="Q419" s="232">
        <f>ROUND(I419*H419,2)</f>
        <v>0</v>
      </c>
      <c r="R419" s="232">
        <f>ROUND(J419*H419,2)</f>
        <v>0</v>
      </c>
      <c r="S419" s="91"/>
      <c r="T419" s="233">
        <f>S419*H419</f>
        <v>0</v>
      </c>
      <c r="U419" s="233">
        <v>0</v>
      </c>
      <c r="V419" s="233">
        <f>U419*H419</f>
        <v>0</v>
      </c>
      <c r="W419" s="233">
        <v>0</v>
      </c>
      <c r="X419" s="234">
        <f>W419*H419</f>
        <v>0</v>
      </c>
      <c r="Y419" s="38"/>
      <c r="Z419" s="38"/>
      <c r="AA419" s="38"/>
      <c r="AB419" s="38"/>
      <c r="AC419" s="38"/>
      <c r="AD419" s="38"/>
      <c r="AE419" s="38"/>
      <c r="AR419" s="235" t="s">
        <v>167</v>
      </c>
      <c r="AT419" s="235" t="s">
        <v>146</v>
      </c>
      <c r="AU419" s="235" t="s">
        <v>90</v>
      </c>
      <c r="AY419" s="17" t="s">
        <v>143</v>
      </c>
      <c r="BE419" s="236">
        <f>IF(O419="základní",K419,0)</f>
        <v>0</v>
      </c>
      <c r="BF419" s="236">
        <f>IF(O419="snížená",K419,0)</f>
        <v>0</v>
      </c>
      <c r="BG419" s="236">
        <f>IF(O419="zákl. přenesená",K419,0)</f>
        <v>0</v>
      </c>
      <c r="BH419" s="236">
        <f>IF(O419="sníž. přenesená",K419,0)</f>
        <v>0</v>
      </c>
      <c r="BI419" s="236">
        <f>IF(O419="nulová",K419,0)</f>
        <v>0</v>
      </c>
      <c r="BJ419" s="17" t="s">
        <v>88</v>
      </c>
      <c r="BK419" s="236">
        <f>ROUND(P419*H419,2)</f>
        <v>0</v>
      </c>
      <c r="BL419" s="17" t="s">
        <v>167</v>
      </c>
      <c r="BM419" s="235" t="s">
        <v>1051</v>
      </c>
    </row>
    <row r="420" s="2" customFormat="1">
      <c r="A420" s="38"/>
      <c r="B420" s="39"/>
      <c r="C420" s="40"/>
      <c r="D420" s="237" t="s">
        <v>152</v>
      </c>
      <c r="E420" s="40"/>
      <c r="F420" s="238" t="s">
        <v>1046</v>
      </c>
      <c r="G420" s="40"/>
      <c r="H420" s="40"/>
      <c r="I420" s="239"/>
      <c r="J420" s="239"/>
      <c r="K420" s="40"/>
      <c r="L420" s="40"/>
      <c r="M420" s="44"/>
      <c r="N420" s="240"/>
      <c r="O420" s="241"/>
      <c r="P420" s="91"/>
      <c r="Q420" s="91"/>
      <c r="R420" s="91"/>
      <c r="S420" s="91"/>
      <c r="T420" s="91"/>
      <c r="U420" s="91"/>
      <c r="V420" s="91"/>
      <c r="W420" s="91"/>
      <c r="X420" s="92"/>
      <c r="Y420" s="38"/>
      <c r="Z420" s="38"/>
      <c r="AA420" s="38"/>
      <c r="AB420" s="38"/>
      <c r="AC420" s="38"/>
      <c r="AD420" s="38"/>
      <c r="AE420" s="38"/>
      <c r="AT420" s="17" t="s">
        <v>152</v>
      </c>
      <c r="AU420" s="17" t="s">
        <v>90</v>
      </c>
    </row>
    <row r="421" s="2" customFormat="1">
      <c r="A421" s="38"/>
      <c r="B421" s="39"/>
      <c r="C421" s="40"/>
      <c r="D421" s="237" t="s">
        <v>155</v>
      </c>
      <c r="E421" s="40"/>
      <c r="F421" s="244" t="s">
        <v>1052</v>
      </c>
      <c r="G421" s="40"/>
      <c r="H421" s="40"/>
      <c r="I421" s="239"/>
      <c r="J421" s="239"/>
      <c r="K421" s="40"/>
      <c r="L421" s="40"/>
      <c r="M421" s="44"/>
      <c r="N421" s="240"/>
      <c r="O421" s="241"/>
      <c r="P421" s="91"/>
      <c r="Q421" s="91"/>
      <c r="R421" s="91"/>
      <c r="S421" s="91"/>
      <c r="T421" s="91"/>
      <c r="U421" s="91"/>
      <c r="V421" s="91"/>
      <c r="W421" s="91"/>
      <c r="X421" s="92"/>
      <c r="Y421" s="38"/>
      <c r="Z421" s="38"/>
      <c r="AA421" s="38"/>
      <c r="AB421" s="38"/>
      <c r="AC421" s="38"/>
      <c r="AD421" s="38"/>
      <c r="AE421" s="38"/>
      <c r="AT421" s="17" t="s">
        <v>155</v>
      </c>
      <c r="AU421" s="17" t="s">
        <v>90</v>
      </c>
    </row>
    <row r="422" s="13" customFormat="1">
      <c r="A422" s="13"/>
      <c r="B422" s="249"/>
      <c r="C422" s="250"/>
      <c r="D422" s="237" t="s">
        <v>253</v>
      </c>
      <c r="E422" s="251" t="s">
        <v>1</v>
      </c>
      <c r="F422" s="252" t="s">
        <v>1053</v>
      </c>
      <c r="G422" s="250"/>
      <c r="H422" s="253">
        <v>547.5</v>
      </c>
      <c r="I422" s="254"/>
      <c r="J422" s="254"/>
      <c r="K422" s="250"/>
      <c r="L422" s="250"/>
      <c r="M422" s="255"/>
      <c r="N422" s="256"/>
      <c r="O422" s="257"/>
      <c r="P422" s="257"/>
      <c r="Q422" s="257"/>
      <c r="R422" s="257"/>
      <c r="S422" s="257"/>
      <c r="T422" s="257"/>
      <c r="U422" s="257"/>
      <c r="V422" s="257"/>
      <c r="W422" s="257"/>
      <c r="X422" s="258"/>
      <c r="Y422" s="13"/>
      <c r="Z422" s="13"/>
      <c r="AA422" s="13"/>
      <c r="AB422" s="13"/>
      <c r="AC422" s="13"/>
      <c r="AD422" s="13"/>
      <c r="AE422" s="13"/>
      <c r="AT422" s="259" t="s">
        <v>253</v>
      </c>
      <c r="AU422" s="259" t="s">
        <v>90</v>
      </c>
      <c r="AV422" s="13" t="s">
        <v>90</v>
      </c>
      <c r="AW422" s="13" t="s">
        <v>5</v>
      </c>
      <c r="AX422" s="13" t="s">
        <v>88</v>
      </c>
      <c r="AY422" s="259" t="s">
        <v>143</v>
      </c>
    </row>
    <row r="423" s="2" customFormat="1" ht="21.75" customHeight="1">
      <c r="A423" s="38"/>
      <c r="B423" s="39"/>
      <c r="C423" s="222" t="s">
        <v>1054</v>
      </c>
      <c r="D423" s="222" t="s">
        <v>146</v>
      </c>
      <c r="E423" s="223" t="s">
        <v>1055</v>
      </c>
      <c r="F423" s="224" t="s">
        <v>1056</v>
      </c>
      <c r="G423" s="225" t="s">
        <v>249</v>
      </c>
      <c r="H423" s="226">
        <v>7.5</v>
      </c>
      <c r="I423" s="227"/>
      <c r="J423" s="227"/>
      <c r="K423" s="228">
        <f>ROUND(P423*H423,2)</f>
        <v>0</v>
      </c>
      <c r="L423" s="229"/>
      <c r="M423" s="44"/>
      <c r="N423" s="230" t="s">
        <v>1</v>
      </c>
      <c r="O423" s="231" t="s">
        <v>43</v>
      </c>
      <c r="P423" s="232">
        <f>I423+J423</f>
        <v>0</v>
      </c>
      <c r="Q423" s="232">
        <f>ROUND(I423*H423,2)</f>
        <v>0</v>
      </c>
      <c r="R423" s="232">
        <f>ROUND(J423*H423,2)</f>
        <v>0</v>
      </c>
      <c r="S423" s="91"/>
      <c r="T423" s="233">
        <f>S423*H423</f>
        <v>0</v>
      </c>
      <c r="U423" s="233">
        <v>0</v>
      </c>
      <c r="V423" s="233">
        <f>U423*H423</f>
        <v>0</v>
      </c>
      <c r="W423" s="233">
        <v>0</v>
      </c>
      <c r="X423" s="234">
        <f>W423*H423</f>
        <v>0</v>
      </c>
      <c r="Y423" s="38"/>
      <c r="Z423" s="38"/>
      <c r="AA423" s="38"/>
      <c r="AB423" s="38"/>
      <c r="AC423" s="38"/>
      <c r="AD423" s="38"/>
      <c r="AE423" s="38"/>
      <c r="AR423" s="235" t="s">
        <v>167</v>
      </c>
      <c r="AT423" s="235" t="s">
        <v>146</v>
      </c>
      <c r="AU423" s="235" t="s">
        <v>90</v>
      </c>
      <c r="AY423" s="17" t="s">
        <v>143</v>
      </c>
      <c r="BE423" s="236">
        <f>IF(O423="základní",K423,0)</f>
        <v>0</v>
      </c>
      <c r="BF423" s="236">
        <f>IF(O423="snížená",K423,0)</f>
        <v>0</v>
      </c>
      <c r="BG423" s="236">
        <f>IF(O423="zákl. přenesená",K423,0)</f>
        <v>0</v>
      </c>
      <c r="BH423" s="236">
        <f>IF(O423="sníž. přenesená",K423,0)</f>
        <v>0</v>
      </c>
      <c r="BI423" s="236">
        <f>IF(O423="nulová",K423,0)</f>
        <v>0</v>
      </c>
      <c r="BJ423" s="17" t="s">
        <v>88</v>
      </c>
      <c r="BK423" s="236">
        <f>ROUND(P423*H423,2)</f>
        <v>0</v>
      </c>
      <c r="BL423" s="17" t="s">
        <v>167</v>
      </c>
      <c r="BM423" s="235" t="s">
        <v>1057</v>
      </c>
    </row>
    <row r="424" s="2" customFormat="1">
      <c r="A424" s="38"/>
      <c r="B424" s="39"/>
      <c r="C424" s="40"/>
      <c r="D424" s="237" t="s">
        <v>152</v>
      </c>
      <c r="E424" s="40"/>
      <c r="F424" s="238" t="s">
        <v>1058</v>
      </c>
      <c r="G424" s="40"/>
      <c r="H424" s="40"/>
      <c r="I424" s="239"/>
      <c r="J424" s="239"/>
      <c r="K424" s="40"/>
      <c r="L424" s="40"/>
      <c r="M424" s="44"/>
      <c r="N424" s="240"/>
      <c r="O424" s="241"/>
      <c r="P424" s="91"/>
      <c r="Q424" s="91"/>
      <c r="R424" s="91"/>
      <c r="S424" s="91"/>
      <c r="T424" s="91"/>
      <c r="U424" s="91"/>
      <c r="V424" s="91"/>
      <c r="W424" s="91"/>
      <c r="X424" s="92"/>
      <c r="Y424" s="38"/>
      <c r="Z424" s="38"/>
      <c r="AA424" s="38"/>
      <c r="AB424" s="38"/>
      <c r="AC424" s="38"/>
      <c r="AD424" s="38"/>
      <c r="AE424" s="38"/>
      <c r="AT424" s="17" t="s">
        <v>152</v>
      </c>
      <c r="AU424" s="17" t="s">
        <v>90</v>
      </c>
    </row>
    <row r="425" s="2" customFormat="1">
      <c r="A425" s="38"/>
      <c r="B425" s="39"/>
      <c r="C425" s="40"/>
      <c r="D425" s="242" t="s">
        <v>153</v>
      </c>
      <c r="E425" s="40"/>
      <c r="F425" s="243" t="s">
        <v>1059</v>
      </c>
      <c r="G425" s="40"/>
      <c r="H425" s="40"/>
      <c r="I425" s="239"/>
      <c r="J425" s="239"/>
      <c r="K425" s="40"/>
      <c r="L425" s="40"/>
      <c r="M425" s="44"/>
      <c r="N425" s="240"/>
      <c r="O425" s="241"/>
      <c r="P425" s="91"/>
      <c r="Q425" s="91"/>
      <c r="R425" s="91"/>
      <c r="S425" s="91"/>
      <c r="T425" s="91"/>
      <c r="U425" s="91"/>
      <c r="V425" s="91"/>
      <c r="W425" s="91"/>
      <c r="X425" s="92"/>
      <c r="Y425" s="38"/>
      <c r="Z425" s="38"/>
      <c r="AA425" s="38"/>
      <c r="AB425" s="38"/>
      <c r="AC425" s="38"/>
      <c r="AD425" s="38"/>
      <c r="AE425" s="38"/>
      <c r="AT425" s="17" t="s">
        <v>153</v>
      </c>
      <c r="AU425" s="17" t="s">
        <v>90</v>
      </c>
    </row>
    <row r="426" s="2" customFormat="1">
      <c r="A426" s="38"/>
      <c r="B426" s="39"/>
      <c r="C426" s="40"/>
      <c r="D426" s="237" t="s">
        <v>155</v>
      </c>
      <c r="E426" s="40"/>
      <c r="F426" s="244" t="s">
        <v>1060</v>
      </c>
      <c r="G426" s="40"/>
      <c r="H426" s="40"/>
      <c r="I426" s="239"/>
      <c r="J426" s="239"/>
      <c r="K426" s="40"/>
      <c r="L426" s="40"/>
      <c r="M426" s="44"/>
      <c r="N426" s="240"/>
      <c r="O426" s="241"/>
      <c r="P426" s="91"/>
      <c r="Q426" s="91"/>
      <c r="R426" s="91"/>
      <c r="S426" s="91"/>
      <c r="T426" s="91"/>
      <c r="U426" s="91"/>
      <c r="V426" s="91"/>
      <c r="W426" s="91"/>
      <c r="X426" s="92"/>
      <c r="Y426" s="38"/>
      <c r="Z426" s="38"/>
      <c r="AA426" s="38"/>
      <c r="AB426" s="38"/>
      <c r="AC426" s="38"/>
      <c r="AD426" s="38"/>
      <c r="AE426" s="38"/>
      <c r="AT426" s="17" t="s">
        <v>155</v>
      </c>
      <c r="AU426" s="17" t="s">
        <v>90</v>
      </c>
    </row>
    <row r="427" s="13" customFormat="1">
      <c r="A427" s="13"/>
      <c r="B427" s="249"/>
      <c r="C427" s="250"/>
      <c r="D427" s="237" t="s">
        <v>253</v>
      </c>
      <c r="E427" s="251" t="s">
        <v>1</v>
      </c>
      <c r="F427" s="252" t="s">
        <v>1061</v>
      </c>
      <c r="G427" s="250"/>
      <c r="H427" s="253">
        <v>7.5</v>
      </c>
      <c r="I427" s="254"/>
      <c r="J427" s="254"/>
      <c r="K427" s="250"/>
      <c r="L427" s="250"/>
      <c r="M427" s="255"/>
      <c r="N427" s="256"/>
      <c r="O427" s="257"/>
      <c r="P427" s="257"/>
      <c r="Q427" s="257"/>
      <c r="R427" s="257"/>
      <c r="S427" s="257"/>
      <c r="T427" s="257"/>
      <c r="U427" s="257"/>
      <c r="V427" s="257"/>
      <c r="W427" s="257"/>
      <c r="X427" s="258"/>
      <c r="Y427" s="13"/>
      <c r="Z427" s="13"/>
      <c r="AA427" s="13"/>
      <c r="AB427" s="13"/>
      <c r="AC427" s="13"/>
      <c r="AD427" s="13"/>
      <c r="AE427" s="13"/>
      <c r="AT427" s="259" t="s">
        <v>253</v>
      </c>
      <c r="AU427" s="259" t="s">
        <v>90</v>
      </c>
      <c r="AV427" s="13" t="s">
        <v>90</v>
      </c>
      <c r="AW427" s="13" t="s">
        <v>5</v>
      </c>
      <c r="AX427" s="13" t="s">
        <v>88</v>
      </c>
      <c r="AY427" s="259" t="s">
        <v>143</v>
      </c>
    </row>
    <row r="428" s="2" customFormat="1" ht="33" customHeight="1">
      <c r="A428" s="38"/>
      <c r="B428" s="39"/>
      <c r="C428" s="222" t="s">
        <v>1062</v>
      </c>
      <c r="D428" s="222" t="s">
        <v>146</v>
      </c>
      <c r="E428" s="223" t="s">
        <v>1063</v>
      </c>
      <c r="F428" s="224" t="s">
        <v>1064</v>
      </c>
      <c r="G428" s="225" t="s">
        <v>249</v>
      </c>
      <c r="H428" s="226">
        <v>309</v>
      </c>
      <c r="I428" s="227"/>
      <c r="J428" s="227"/>
      <c r="K428" s="228">
        <f>ROUND(P428*H428,2)</f>
        <v>0</v>
      </c>
      <c r="L428" s="229"/>
      <c r="M428" s="44"/>
      <c r="N428" s="230" t="s">
        <v>1</v>
      </c>
      <c r="O428" s="231" t="s">
        <v>43</v>
      </c>
      <c r="P428" s="232">
        <f>I428+J428</f>
        <v>0</v>
      </c>
      <c r="Q428" s="232">
        <f>ROUND(I428*H428,2)</f>
        <v>0</v>
      </c>
      <c r="R428" s="232">
        <f>ROUND(J428*H428,2)</f>
        <v>0</v>
      </c>
      <c r="S428" s="91"/>
      <c r="T428" s="233">
        <f>S428*H428</f>
        <v>0</v>
      </c>
      <c r="U428" s="233">
        <v>0</v>
      </c>
      <c r="V428" s="233">
        <f>U428*H428</f>
        <v>0</v>
      </c>
      <c r="W428" s="233">
        <v>0</v>
      </c>
      <c r="X428" s="234">
        <f>W428*H428</f>
        <v>0</v>
      </c>
      <c r="Y428" s="38"/>
      <c r="Z428" s="38"/>
      <c r="AA428" s="38"/>
      <c r="AB428" s="38"/>
      <c r="AC428" s="38"/>
      <c r="AD428" s="38"/>
      <c r="AE428" s="38"/>
      <c r="AR428" s="235" t="s">
        <v>167</v>
      </c>
      <c r="AT428" s="235" t="s">
        <v>146</v>
      </c>
      <c r="AU428" s="235" t="s">
        <v>90</v>
      </c>
      <c r="AY428" s="17" t="s">
        <v>143</v>
      </c>
      <c r="BE428" s="236">
        <f>IF(O428="základní",K428,0)</f>
        <v>0</v>
      </c>
      <c r="BF428" s="236">
        <f>IF(O428="snížená",K428,0)</f>
        <v>0</v>
      </c>
      <c r="BG428" s="236">
        <f>IF(O428="zákl. přenesená",K428,0)</f>
        <v>0</v>
      </c>
      <c r="BH428" s="236">
        <f>IF(O428="sníž. přenesená",K428,0)</f>
        <v>0</v>
      </c>
      <c r="BI428" s="236">
        <f>IF(O428="nulová",K428,0)</f>
        <v>0</v>
      </c>
      <c r="BJ428" s="17" t="s">
        <v>88</v>
      </c>
      <c r="BK428" s="236">
        <f>ROUND(P428*H428,2)</f>
        <v>0</v>
      </c>
      <c r="BL428" s="17" t="s">
        <v>167</v>
      </c>
      <c r="BM428" s="235" t="s">
        <v>1065</v>
      </c>
    </row>
    <row r="429" s="2" customFormat="1">
      <c r="A429" s="38"/>
      <c r="B429" s="39"/>
      <c r="C429" s="40"/>
      <c r="D429" s="237" t="s">
        <v>152</v>
      </c>
      <c r="E429" s="40"/>
      <c r="F429" s="238" t="s">
        <v>1066</v>
      </c>
      <c r="G429" s="40"/>
      <c r="H429" s="40"/>
      <c r="I429" s="239"/>
      <c r="J429" s="239"/>
      <c r="K429" s="40"/>
      <c r="L429" s="40"/>
      <c r="M429" s="44"/>
      <c r="N429" s="240"/>
      <c r="O429" s="241"/>
      <c r="P429" s="91"/>
      <c r="Q429" s="91"/>
      <c r="R429" s="91"/>
      <c r="S429" s="91"/>
      <c r="T429" s="91"/>
      <c r="U429" s="91"/>
      <c r="V429" s="91"/>
      <c r="W429" s="91"/>
      <c r="X429" s="92"/>
      <c r="Y429" s="38"/>
      <c r="Z429" s="38"/>
      <c r="AA429" s="38"/>
      <c r="AB429" s="38"/>
      <c r="AC429" s="38"/>
      <c r="AD429" s="38"/>
      <c r="AE429" s="38"/>
      <c r="AT429" s="17" t="s">
        <v>152</v>
      </c>
      <c r="AU429" s="17" t="s">
        <v>90</v>
      </c>
    </row>
    <row r="430" s="2" customFormat="1">
      <c r="A430" s="38"/>
      <c r="B430" s="39"/>
      <c r="C430" s="40"/>
      <c r="D430" s="242" t="s">
        <v>153</v>
      </c>
      <c r="E430" s="40"/>
      <c r="F430" s="243" t="s">
        <v>1067</v>
      </c>
      <c r="G430" s="40"/>
      <c r="H430" s="40"/>
      <c r="I430" s="239"/>
      <c r="J430" s="239"/>
      <c r="K430" s="40"/>
      <c r="L430" s="40"/>
      <c r="M430" s="44"/>
      <c r="N430" s="240"/>
      <c r="O430" s="241"/>
      <c r="P430" s="91"/>
      <c r="Q430" s="91"/>
      <c r="R430" s="91"/>
      <c r="S430" s="91"/>
      <c r="T430" s="91"/>
      <c r="U430" s="91"/>
      <c r="V430" s="91"/>
      <c r="W430" s="91"/>
      <c r="X430" s="92"/>
      <c r="Y430" s="38"/>
      <c r="Z430" s="38"/>
      <c r="AA430" s="38"/>
      <c r="AB430" s="38"/>
      <c r="AC430" s="38"/>
      <c r="AD430" s="38"/>
      <c r="AE430" s="38"/>
      <c r="AT430" s="17" t="s">
        <v>153</v>
      </c>
      <c r="AU430" s="17" t="s">
        <v>90</v>
      </c>
    </row>
    <row r="431" s="2" customFormat="1">
      <c r="A431" s="38"/>
      <c r="B431" s="39"/>
      <c r="C431" s="40"/>
      <c r="D431" s="237" t="s">
        <v>155</v>
      </c>
      <c r="E431" s="40"/>
      <c r="F431" s="244" t="s">
        <v>1068</v>
      </c>
      <c r="G431" s="40"/>
      <c r="H431" s="40"/>
      <c r="I431" s="239"/>
      <c r="J431" s="239"/>
      <c r="K431" s="40"/>
      <c r="L431" s="40"/>
      <c r="M431" s="44"/>
      <c r="N431" s="240"/>
      <c r="O431" s="241"/>
      <c r="P431" s="91"/>
      <c r="Q431" s="91"/>
      <c r="R431" s="91"/>
      <c r="S431" s="91"/>
      <c r="T431" s="91"/>
      <c r="U431" s="91"/>
      <c r="V431" s="91"/>
      <c r="W431" s="91"/>
      <c r="X431" s="92"/>
      <c r="Y431" s="38"/>
      <c r="Z431" s="38"/>
      <c r="AA431" s="38"/>
      <c r="AB431" s="38"/>
      <c r="AC431" s="38"/>
      <c r="AD431" s="38"/>
      <c r="AE431" s="38"/>
      <c r="AT431" s="17" t="s">
        <v>155</v>
      </c>
      <c r="AU431" s="17" t="s">
        <v>90</v>
      </c>
    </row>
    <row r="432" s="13" customFormat="1">
      <c r="A432" s="13"/>
      <c r="B432" s="249"/>
      <c r="C432" s="250"/>
      <c r="D432" s="237" t="s">
        <v>253</v>
      </c>
      <c r="E432" s="251" t="s">
        <v>1</v>
      </c>
      <c r="F432" s="252" t="s">
        <v>1069</v>
      </c>
      <c r="G432" s="250"/>
      <c r="H432" s="253">
        <v>309</v>
      </c>
      <c r="I432" s="254"/>
      <c r="J432" s="254"/>
      <c r="K432" s="250"/>
      <c r="L432" s="250"/>
      <c r="M432" s="255"/>
      <c r="N432" s="256"/>
      <c r="O432" s="257"/>
      <c r="P432" s="257"/>
      <c r="Q432" s="257"/>
      <c r="R432" s="257"/>
      <c r="S432" s="257"/>
      <c r="T432" s="257"/>
      <c r="U432" s="257"/>
      <c r="V432" s="257"/>
      <c r="W432" s="257"/>
      <c r="X432" s="258"/>
      <c r="Y432" s="13"/>
      <c r="Z432" s="13"/>
      <c r="AA432" s="13"/>
      <c r="AB432" s="13"/>
      <c r="AC432" s="13"/>
      <c r="AD432" s="13"/>
      <c r="AE432" s="13"/>
      <c r="AT432" s="259" t="s">
        <v>253</v>
      </c>
      <c r="AU432" s="259" t="s">
        <v>90</v>
      </c>
      <c r="AV432" s="13" t="s">
        <v>90</v>
      </c>
      <c r="AW432" s="13" t="s">
        <v>5</v>
      </c>
      <c r="AX432" s="13" t="s">
        <v>88</v>
      </c>
      <c r="AY432" s="259" t="s">
        <v>143</v>
      </c>
    </row>
    <row r="433" s="2" customFormat="1" ht="24.15" customHeight="1">
      <c r="A433" s="38"/>
      <c r="B433" s="39"/>
      <c r="C433" s="222" t="s">
        <v>1070</v>
      </c>
      <c r="D433" s="222" t="s">
        <v>146</v>
      </c>
      <c r="E433" s="223" t="s">
        <v>1071</v>
      </c>
      <c r="F433" s="224" t="s">
        <v>1072</v>
      </c>
      <c r="G433" s="225" t="s">
        <v>249</v>
      </c>
      <c r="H433" s="226">
        <v>309</v>
      </c>
      <c r="I433" s="227"/>
      <c r="J433" s="227"/>
      <c r="K433" s="228">
        <f>ROUND(P433*H433,2)</f>
        <v>0</v>
      </c>
      <c r="L433" s="229"/>
      <c r="M433" s="44"/>
      <c r="N433" s="230" t="s">
        <v>1</v>
      </c>
      <c r="O433" s="231" t="s">
        <v>43</v>
      </c>
      <c r="P433" s="232">
        <f>I433+J433</f>
        <v>0</v>
      </c>
      <c r="Q433" s="232">
        <f>ROUND(I433*H433,2)</f>
        <v>0</v>
      </c>
      <c r="R433" s="232">
        <f>ROUND(J433*H433,2)</f>
        <v>0</v>
      </c>
      <c r="S433" s="91"/>
      <c r="T433" s="233">
        <f>S433*H433</f>
        <v>0</v>
      </c>
      <c r="U433" s="233">
        <v>0</v>
      </c>
      <c r="V433" s="233">
        <f>U433*H433</f>
        <v>0</v>
      </c>
      <c r="W433" s="233">
        <v>0</v>
      </c>
      <c r="X433" s="234">
        <f>W433*H433</f>
        <v>0</v>
      </c>
      <c r="Y433" s="38"/>
      <c r="Z433" s="38"/>
      <c r="AA433" s="38"/>
      <c r="AB433" s="38"/>
      <c r="AC433" s="38"/>
      <c r="AD433" s="38"/>
      <c r="AE433" s="38"/>
      <c r="AR433" s="235" t="s">
        <v>167</v>
      </c>
      <c r="AT433" s="235" t="s">
        <v>146</v>
      </c>
      <c r="AU433" s="235" t="s">
        <v>90</v>
      </c>
      <c r="AY433" s="17" t="s">
        <v>143</v>
      </c>
      <c r="BE433" s="236">
        <f>IF(O433="základní",K433,0)</f>
        <v>0</v>
      </c>
      <c r="BF433" s="236">
        <f>IF(O433="snížená",K433,0)</f>
        <v>0</v>
      </c>
      <c r="BG433" s="236">
        <f>IF(O433="zákl. přenesená",K433,0)</f>
        <v>0</v>
      </c>
      <c r="BH433" s="236">
        <f>IF(O433="sníž. přenesená",K433,0)</f>
        <v>0</v>
      </c>
      <c r="BI433" s="236">
        <f>IF(O433="nulová",K433,0)</f>
        <v>0</v>
      </c>
      <c r="BJ433" s="17" t="s">
        <v>88</v>
      </c>
      <c r="BK433" s="236">
        <f>ROUND(P433*H433,2)</f>
        <v>0</v>
      </c>
      <c r="BL433" s="17" t="s">
        <v>167</v>
      </c>
      <c r="BM433" s="235" t="s">
        <v>1073</v>
      </c>
    </row>
    <row r="434" s="2" customFormat="1">
      <c r="A434" s="38"/>
      <c r="B434" s="39"/>
      <c r="C434" s="40"/>
      <c r="D434" s="237" t="s">
        <v>152</v>
      </c>
      <c r="E434" s="40"/>
      <c r="F434" s="238" t="s">
        <v>1074</v>
      </c>
      <c r="G434" s="40"/>
      <c r="H434" s="40"/>
      <c r="I434" s="239"/>
      <c r="J434" s="239"/>
      <c r="K434" s="40"/>
      <c r="L434" s="40"/>
      <c r="M434" s="44"/>
      <c r="N434" s="240"/>
      <c r="O434" s="241"/>
      <c r="P434" s="91"/>
      <c r="Q434" s="91"/>
      <c r="R434" s="91"/>
      <c r="S434" s="91"/>
      <c r="T434" s="91"/>
      <c r="U434" s="91"/>
      <c r="V434" s="91"/>
      <c r="W434" s="91"/>
      <c r="X434" s="92"/>
      <c r="Y434" s="38"/>
      <c r="Z434" s="38"/>
      <c r="AA434" s="38"/>
      <c r="AB434" s="38"/>
      <c r="AC434" s="38"/>
      <c r="AD434" s="38"/>
      <c r="AE434" s="38"/>
      <c r="AT434" s="17" t="s">
        <v>152</v>
      </c>
      <c r="AU434" s="17" t="s">
        <v>90</v>
      </c>
    </row>
    <row r="435" s="2" customFormat="1">
      <c r="A435" s="38"/>
      <c r="B435" s="39"/>
      <c r="C435" s="40"/>
      <c r="D435" s="242" t="s">
        <v>153</v>
      </c>
      <c r="E435" s="40"/>
      <c r="F435" s="243" t="s">
        <v>1075</v>
      </c>
      <c r="G435" s="40"/>
      <c r="H435" s="40"/>
      <c r="I435" s="239"/>
      <c r="J435" s="239"/>
      <c r="K435" s="40"/>
      <c r="L435" s="40"/>
      <c r="M435" s="44"/>
      <c r="N435" s="240"/>
      <c r="O435" s="241"/>
      <c r="P435" s="91"/>
      <c r="Q435" s="91"/>
      <c r="R435" s="91"/>
      <c r="S435" s="91"/>
      <c r="T435" s="91"/>
      <c r="U435" s="91"/>
      <c r="V435" s="91"/>
      <c r="W435" s="91"/>
      <c r="X435" s="92"/>
      <c r="Y435" s="38"/>
      <c r="Z435" s="38"/>
      <c r="AA435" s="38"/>
      <c r="AB435" s="38"/>
      <c r="AC435" s="38"/>
      <c r="AD435" s="38"/>
      <c r="AE435" s="38"/>
      <c r="AT435" s="17" t="s">
        <v>153</v>
      </c>
      <c r="AU435" s="17" t="s">
        <v>90</v>
      </c>
    </row>
    <row r="436" s="2" customFormat="1">
      <c r="A436" s="38"/>
      <c r="B436" s="39"/>
      <c r="C436" s="40"/>
      <c r="D436" s="237" t="s">
        <v>155</v>
      </c>
      <c r="E436" s="40"/>
      <c r="F436" s="244" t="s">
        <v>1076</v>
      </c>
      <c r="G436" s="40"/>
      <c r="H436" s="40"/>
      <c r="I436" s="239"/>
      <c r="J436" s="239"/>
      <c r="K436" s="40"/>
      <c r="L436" s="40"/>
      <c r="M436" s="44"/>
      <c r="N436" s="240"/>
      <c r="O436" s="241"/>
      <c r="P436" s="91"/>
      <c r="Q436" s="91"/>
      <c r="R436" s="91"/>
      <c r="S436" s="91"/>
      <c r="T436" s="91"/>
      <c r="U436" s="91"/>
      <c r="V436" s="91"/>
      <c r="W436" s="91"/>
      <c r="X436" s="92"/>
      <c r="Y436" s="38"/>
      <c r="Z436" s="38"/>
      <c r="AA436" s="38"/>
      <c r="AB436" s="38"/>
      <c r="AC436" s="38"/>
      <c r="AD436" s="38"/>
      <c r="AE436" s="38"/>
      <c r="AT436" s="17" t="s">
        <v>155</v>
      </c>
      <c r="AU436" s="17" t="s">
        <v>90</v>
      </c>
    </row>
    <row r="437" s="13" customFormat="1">
      <c r="A437" s="13"/>
      <c r="B437" s="249"/>
      <c r="C437" s="250"/>
      <c r="D437" s="237" t="s">
        <v>253</v>
      </c>
      <c r="E437" s="251" t="s">
        <v>1</v>
      </c>
      <c r="F437" s="252" t="s">
        <v>1069</v>
      </c>
      <c r="G437" s="250"/>
      <c r="H437" s="253">
        <v>309</v>
      </c>
      <c r="I437" s="254"/>
      <c r="J437" s="254"/>
      <c r="K437" s="250"/>
      <c r="L437" s="250"/>
      <c r="M437" s="255"/>
      <c r="N437" s="256"/>
      <c r="O437" s="257"/>
      <c r="P437" s="257"/>
      <c r="Q437" s="257"/>
      <c r="R437" s="257"/>
      <c r="S437" s="257"/>
      <c r="T437" s="257"/>
      <c r="U437" s="257"/>
      <c r="V437" s="257"/>
      <c r="W437" s="257"/>
      <c r="X437" s="258"/>
      <c r="Y437" s="13"/>
      <c r="Z437" s="13"/>
      <c r="AA437" s="13"/>
      <c r="AB437" s="13"/>
      <c r="AC437" s="13"/>
      <c r="AD437" s="13"/>
      <c r="AE437" s="13"/>
      <c r="AT437" s="259" t="s">
        <v>253</v>
      </c>
      <c r="AU437" s="259" t="s">
        <v>90</v>
      </c>
      <c r="AV437" s="13" t="s">
        <v>90</v>
      </c>
      <c r="AW437" s="13" t="s">
        <v>5</v>
      </c>
      <c r="AX437" s="13" t="s">
        <v>88</v>
      </c>
      <c r="AY437" s="259" t="s">
        <v>143</v>
      </c>
    </row>
    <row r="438" s="2" customFormat="1" ht="24.15" customHeight="1">
      <c r="A438" s="38"/>
      <c r="B438" s="39"/>
      <c r="C438" s="222" t="s">
        <v>1077</v>
      </c>
      <c r="D438" s="222" t="s">
        <v>146</v>
      </c>
      <c r="E438" s="223" t="s">
        <v>1078</v>
      </c>
      <c r="F438" s="224" t="s">
        <v>1079</v>
      </c>
      <c r="G438" s="225" t="s">
        <v>249</v>
      </c>
      <c r="H438" s="226">
        <v>315</v>
      </c>
      <c r="I438" s="227"/>
      <c r="J438" s="227"/>
      <c r="K438" s="228">
        <f>ROUND(P438*H438,2)</f>
        <v>0</v>
      </c>
      <c r="L438" s="229"/>
      <c r="M438" s="44"/>
      <c r="N438" s="230" t="s">
        <v>1</v>
      </c>
      <c r="O438" s="231" t="s">
        <v>43</v>
      </c>
      <c r="P438" s="232">
        <f>I438+J438</f>
        <v>0</v>
      </c>
      <c r="Q438" s="232">
        <f>ROUND(I438*H438,2)</f>
        <v>0</v>
      </c>
      <c r="R438" s="232">
        <f>ROUND(J438*H438,2)</f>
        <v>0</v>
      </c>
      <c r="S438" s="91"/>
      <c r="T438" s="233">
        <f>S438*H438</f>
        <v>0</v>
      </c>
      <c r="U438" s="233">
        <v>0</v>
      </c>
      <c r="V438" s="233">
        <f>U438*H438</f>
        <v>0</v>
      </c>
      <c r="W438" s="233">
        <v>0</v>
      </c>
      <c r="X438" s="234">
        <f>W438*H438</f>
        <v>0</v>
      </c>
      <c r="Y438" s="38"/>
      <c r="Z438" s="38"/>
      <c r="AA438" s="38"/>
      <c r="AB438" s="38"/>
      <c r="AC438" s="38"/>
      <c r="AD438" s="38"/>
      <c r="AE438" s="38"/>
      <c r="AR438" s="235" t="s">
        <v>167</v>
      </c>
      <c r="AT438" s="235" t="s">
        <v>146</v>
      </c>
      <c r="AU438" s="235" t="s">
        <v>90</v>
      </c>
      <c r="AY438" s="17" t="s">
        <v>143</v>
      </c>
      <c r="BE438" s="236">
        <f>IF(O438="základní",K438,0)</f>
        <v>0</v>
      </c>
      <c r="BF438" s="236">
        <f>IF(O438="snížená",K438,0)</f>
        <v>0</v>
      </c>
      <c r="BG438" s="236">
        <f>IF(O438="zákl. přenesená",K438,0)</f>
        <v>0</v>
      </c>
      <c r="BH438" s="236">
        <f>IF(O438="sníž. přenesená",K438,0)</f>
        <v>0</v>
      </c>
      <c r="BI438" s="236">
        <f>IF(O438="nulová",K438,0)</f>
        <v>0</v>
      </c>
      <c r="BJ438" s="17" t="s">
        <v>88</v>
      </c>
      <c r="BK438" s="236">
        <f>ROUND(P438*H438,2)</f>
        <v>0</v>
      </c>
      <c r="BL438" s="17" t="s">
        <v>167</v>
      </c>
      <c r="BM438" s="235" t="s">
        <v>1080</v>
      </c>
    </row>
    <row r="439" s="2" customFormat="1">
      <c r="A439" s="38"/>
      <c r="B439" s="39"/>
      <c r="C439" s="40"/>
      <c r="D439" s="237" t="s">
        <v>152</v>
      </c>
      <c r="E439" s="40"/>
      <c r="F439" s="238" t="s">
        <v>1081</v>
      </c>
      <c r="G439" s="40"/>
      <c r="H439" s="40"/>
      <c r="I439" s="239"/>
      <c r="J439" s="239"/>
      <c r="K439" s="40"/>
      <c r="L439" s="40"/>
      <c r="M439" s="44"/>
      <c r="N439" s="240"/>
      <c r="O439" s="241"/>
      <c r="P439" s="91"/>
      <c r="Q439" s="91"/>
      <c r="R439" s="91"/>
      <c r="S439" s="91"/>
      <c r="T439" s="91"/>
      <c r="U439" s="91"/>
      <c r="V439" s="91"/>
      <c r="W439" s="91"/>
      <c r="X439" s="92"/>
      <c r="Y439" s="38"/>
      <c r="Z439" s="38"/>
      <c r="AA439" s="38"/>
      <c r="AB439" s="38"/>
      <c r="AC439" s="38"/>
      <c r="AD439" s="38"/>
      <c r="AE439" s="38"/>
      <c r="AT439" s="17" t="s">
        <v>152</v>
      </c>
      <c r="AU439" s="17" t="s">
        <v>90</v>
      </c>
    </row>
    <row r="440" s="2" customFormat="1">
      <c r="A440" s="38"/>
      <c r="B440" s="39"/>
      <c r="C440" s="40"/>
      <c r="D440" s="242" t="s">
        <v>153</v>
      </c>
      <c r="E440" s="40"/>
      <c r="F440" s="243" t="s">
        <v>1082</v>
      </c>
      <c r="G440" s="40"/>
      <c r="H440" s="40"/>
      <c r="I440" s="239"/>
      <c r="J440" s="239"/>
      <c r="K440" s="40"/>
      <c r="L440" s="40"/>
      <c r="M440" s="44"/>
      <c r="N440" s="240"/>
      <c r="O440" s="241"/>
      <c r="P440" s="91"/>
      <c r="Q440" s="91"/>
      <c r="R440" s="91"/>
      <c r="S440" s="91"/>
      <c r="T440" s="91"/>
      <c r="U440" s="91"/>
      <c r="V440" s="91"/>
      <c r="W440" s="91"/>
      <c r="X440" s="92"/>
      <c r="Y440" s="38"/>
      <c r="Z440" s="38"/>
      <c r="AA440" s="38"/>
      <c r="AB440" s="38"/>
      <c r="AC440" s="38"/>
      <c r="AD440" s="38"/>
      <c r="AE440" s="38"/>
      <c r="AT440" s="17" t="s">
        <v>153</v>
      </c>
      <c r="AU440" s="17" t="s">
        <v>90</v>
      </c>
    </row>
    <row r="441" s="2" customFormat="1">
      <c r="A441" s="38"/>
      <c r="B441" s="39"/>
      <c r="C441" s="40"/>
      <c r="D441" s="237" t="s">
        <v>155</v>
      </c>
      <c r="E441" s="40"/>
      <c r="F441" s="244" t="s">
        <v>1083</v>
      </c>
      <c r="G441" s="40"/>
      <c r="H441" s="40"/>
      <c r="I441" s="239"/>
      <c r="J441" s="239"/>
      <c r="K441" s="40"/>
      <c r="L441" s="40"/>
      <c r="M441" s="44"/>
      <c r="N441" s="240"/>
      <c r="O441" s="241"/>
      <c r="P441" s="91"/>
      <c r="Q441" s="91"/>
      <c r="R441" s="91"/>
      <c r="S441" s="91"/>
      <c r="T441" s="91"/>
      <c r="U441" s="91"/>
      <c r="V441" s="91"/>
      <c r="W441" s="91"/>
      <c r="X441" s="92"/>
      <c r="Y441" s="38"/>
      <c r="Z441" s="38"/>
      <c r="AA441" s="38"/>
      <c r="AB441" s="38"/>
      <c r="AC441" s="38"/>
      <c r="AD441" s="38"/>
      <c r="AE441" s="38"/>
      <c r="AT441" s="17" t="s">
        <v>155</v>
      </c>
      <c r="AU441" s="17" t="s">
        <v>90</v>
      </c>
    </row>
    <row r="442" s="13" customFormat="1">
      <c r="A442" s="13"/>
      <c r="B442" s="249"/>
      <c r="C442" s="250"/>
      <c r="D442" s="237" t="s">
        <v>253</v>
      </c>
      <c r="E442" s="251" t="s">
        <v>1</v>
      </c>
      <c r="F442" s="252" t="s">
        <v>1084</v>
      </c>
      <c r="G442" s="250"/>
      <c r="H442" s="253">
        <v>315</v>
      </c>
      <c r="I442" s="254"/>
      <c r="J442" s="254"/>
      <c r="K442" s="250"/>
      <c r="L442" s="250"/>
      <c r="M442" s="255"/>
      <c r="N442" s="256"/>
      <c r="O442" s="257"/>
      <c r="P442" s="257"/>
      <c r="Q442" s="257"/>
      <c r="R442" s="257"/>
      <c r="S442" s="257"/>
      <c r="T442" s="257"/>
      <c r="U442" s="257"/>
      <c r="V442" s="257"/>
      <c r="W442" s="257"/>
      <c r="X442" s="258"/>
      <c r="Y442" s="13"/>
      <c r="Z442" s="13"/>
      <c r="AA442" s="13"/>
      <c r="AB442" s="13"/>
      <c r="AC442" s="13"/>
      <c r="AD442" s="13"/>
      <c r="AE442" s="13"/>
      <c r="AT442" s="259" t="s">
        <v>253</v>
      </c>
      <c r="AU442" s="259" t="s">
        <v>90</v>
      </c>
      <c r="AV442" s="13" t="s">
        <v>90</v>
      </c>
      <c r="AW442" s="13" t="s">
        <v>5</v>
      </c>
      <c r="AX442" s="13" t="s">
        <v>88</v>
      </c>
      <c r="AY442" s="259" t="s">
        <v>143</v>
      </c>
    </row>
    <row r="443" s="2" customFormat="1" ht="33" customHeight="1">
      <c r="A443" s="38"/>
      <c r="B443" s="39"/>
      <c r="C443" s="222" t="s">
        <v>1085</v>
      </c>
      <c r="D443" s="222" t="s">
        <v>146</v>
      </c>
      <c r="E443" s="223" t="s">
        <v>1086</v>
      </c>
      <c r="F443" s="224" t="s">
        <v>1087</v>
      </c>
      <c r="G443" s="225" t="s">
        <v>249</v>
      </c>
      <c r="H443" s="226">
        <v>315</v>
      </c>
      <c r="I443" s="227"/>
      <c r="J443" s="227"/>
      <c r="K443" s="228">
        <f>ROUND(P443*H443,2)</f>
        <v>0</v>
      </c>
      <c r="L443" s="229"/>
      <c r="M443" s="44"/>
      <c r="N443" s="230" t="s">
        <v>1</v>
      </c>
      <c r="O443" s="231" t="s">
        <v>43</v>
      </c>
      <c r="P443" s="232">
        <f>I443+J443</f>
        <v>0</v>
      </c>
      <c r="Q443" s="232">
        <f>ROUND(I443*H443,2)</f>
        <v>0</v>
      </c>
      <c r="R443" s="232">
        <f>ROUND(J443*H443,2)</f>
        <v>0</v>
      </c>
      <c r="S443" s="91"/>
      <c r="T443" s="233">
        <f>S443*H443</f>
        <v>0</v>
      </c>
      <c r="U443" s="233">
        <v>0</v>
      </c>
      <c r="V443" s="233">
        <f>U443*H443</f>
        <v>0</v>
      </c>
      <c r="W443" s="233">
        <v>0</v>
      </c>
      <c r="X443" s="234">
        <f>W443*H443</f>
        <v>0</v>
      </c>
      <c r="Y443" s="38"/>
      <c r="Z443" s="38"/>
      <c r="AA443" s="38"/>
      <c r="AB443" s="38"/>
      <c r="AC443" s="38"/>
      <c r="AD443" s="38"/>
      <c r="AE443" s="38"/>
      <c r="AR443" s="235" t="s">
        <v>167</v>
      </c>
      <c r="AT443" s="235" t="s">
        <v>146</v>
      </c>
      <c r="AU443" s="235" t="s">
        <v>90</v>
      </c>
      <c r="AY443" s="17" t="s">
        <v>143</v>
      </c>
      <c r="BE443" s="236">
        <f>IF(O443="základní",K443,0)</f>
        <v>0</v>
      </c>
      <c r="BF443" s="236">
        <f>IF(O443="snížená",K443,0)</f>
        <v>0</v>
      </c>
      <c r="BG443" s="236">
        <f>IF(O443="zákl. přenesená",K443,0)</f>
        <v>0</v>
      </c>
      <c r="BH443" s="236">
        <f>IF(O443="sníž. přenesená",K443,0)</f>
        <v>0</v>
      </c>
      <c r="BI443" s="236">
        <f>IF(O443="nulová",K443,0)</f>
        <v>0</v>
      </c>
      <c r="BJ443" s="17" t="s">
        <v>88</v>
      </c>
      <c r="BK443" s="236">
        <f>ROUND(P443*H443,2)</f>
        <v>0</v>
      </c>
      <c r="BL443" s="17" t="s">
        <v>167</v>
      </c>
      <c r="BM443" s="235" t="s">
        <v>1088</v>
      </c>
    </row>
    <row r="444" s="2" customFormat="1">
      <c r="A444" s="38"/>
      <c r="B444" s="39"/>
      <c r="C444" s="40"/>
      <c r="D444" s="237" t="s">
        <v>152</v>
      </c>
      <c r="E444" s="40"/>
      <c r="F444" s="238" t="s">
        <v>1089</v>
      </c>
      <c r="G444" s="40"/>
      <c r="H444" s="40"/>
      <c r="I444" s="239"/>
      <c r="J444" s="239"/>
      <c r="K444" s="40"/>
      <c r="L444" s="40"/>
      <c r="M444" s="44"/>
      <c r="N444" s="240"/>
      <c r="O444" s="241"/>
      <c r="P444" s="91"/>
      <c r="Q444" s="91"/>
      <c r="R444" s="91"/>
      <c r="S444" s="91"/>
      <c r="T444" s="91"/>
      <c r="U444" s="91"/>
      <c r="V444" s="91"/>
      <c r="W444" s="91"/>
      <c r="X444" s="92"/>
      <c r="Y444" s="38"/>
      <c r="Z444" s="38"/>
      <c r="AA444" s="38"/>
      <c r="AB444" s="38"/>
      <c r="AC444" s="38"/>
      <c r="AD444" s="38"/>
      <c r="AE444" s="38"/>
      <c r="AT444" s="17" t="s">
        <v>152</v>
      </c>
      <c r="AU444" s="17" t="s">
        <v>90</v>
      </c>
    </row>
    <row r="445" s="2" customFormat="1">
      <c r="A445" s="38"/>
      <c r="B445" s="39"/>
      <c r="C445" s="40"/>
      <c r="D445" s="242" t="s">
        <v>153</v>
      </c>
      <c r="E445" s="40"/>
      <c r="F445" s="243" t="s">
        <v>1090</v>
      </c>
      <c r="G445" s="40"/>
      <c r="H445" s="40"/>
      <c r="I445" s="239"/>
      <c r="J445" s="239"/>
      <c r="K445" s="40"/>
      <c r="L445" s="40"/>
      <c r="M445" s="44"/>
      <c r="N445" s="240"/>
      <c r="O445" s="241"/>
      <c r="P445" s="91"/>
      <c r="Q445" s="91"/>
      <c r="R445" s="91"/>
      <c r="S445" s="91"/>
      <c r="T445" s="91"/>
      <c r="U445" s="91"/>
      <c r="V445" s="91"/>
      <c r="W445" s="91"/>
      <c r="X445" s="92"/>
      <c r="Y445" s="38"/>
      <c r="Z445" s="38"/>
      <c r="AA445" s="38"/>
      <c r="AB445" s="38"/>
      <c r="AC445" s="38"/>
      <c r="AD445" s="38"/>
      <c r="AE445" s="38"/>
      <c r="AT445" s="17" t="s">
        <v>153</v>
      </c>
      <c r="AU445" s="17" t="s">
        <v>90</v>
      </c>
    </row>
    <row r="446" s="2" customFormat="1">
      <c r="A446" s="38"/>
      <c r="B446" s="39"/>
      <c r="C446" s="40"/>
      <c r="D446" s="237" t="s">
        <v>155</v>
      </c>
      <c r="E446" s="40"/>
      <c r="F446" s="244" t="s">
        <v>1091</v>
      </c>
      <c r="G446" s="40"/>
      <c r="H446" s="40"/>
      <c r="I446" s="239"/>
      <c r="J446" s="239"/>
      <c r="K446" s="40"/>
      <c r="L446" s="40"/>
      <c r="M446" s="44"/>
      <c r="N446" s="240"/>
      <c r="O446" s="241"/>
      <c r="P446" s="91"/>
      <c r="Q446" s="91"/>
      <c r="R446" s="91"/>
      <c r="S446" s="91"/>
      <c r="T446" s="91"/>
      <c r="U446" s="91"/>
      <c r="V446" s="91"/>
      <c r="W446" s="91"/>
      <c r="X446" s="92"/>
      <c r="Y446" s="38"/>
      <c r="Z446" s="38"/>
      <c r="AA446" s="38"/>
      <c r="AB446" s="38"/>
      <c r="AC446" s="38"/>
      <c r="AD446" s="38"/>
      <c r="AE446" s="38"/>
      <c r="AT446" s="17" t="s">
        <v>155</v>
      </c>
      <c r="AU446" s="17" t="s">
        <v>90</v>
      </c>
    </row>
    <row r="447" s="13" customFormat="1">
      <c r="A447" s="13"/>
      <c r="B447" s="249"/>
      <c r="C447" s="250"/>
      <c r="D447" s="237" t="s">
        <v>253</v>
      </c>
      <c r="E447" s="251" t="s">
        <v>1</v>
      </c>
      <c r="F447" s="252" t="s">
        <v>1084</v>
      </c>
      <c r="G447" s="250"/>
      <c r="H447" s="253">
        <v>315</v>
      </c>
      <c r="I447" s="254"/>
      <c r="J447" s="254"/>
      <c r="K447" s="250"/>
      <c r="L447" s="250"/>
      <c r="M447" s="255"/>
      <c r="N447" s="256"/>
      <c r="O447" s="257"/>
      <c r="P447" s="257"/>
      <c r="Q447" s="257"/>
      <c r="R447" s="257"/>
      <c r="S447" s="257"/>
      <c r="T447" s="257"/>
      <c r="U447" s="257"/>
      <c r="V447" s="257"/>
      <c r="W447" s="257"/>
      <c r="X447" s="258"/>
      <c r="Y447" s="13"/>
      <c r="Z447" s="13"/>
      <c r="AA447" s="13"/>
      <c r="AB447" s="13"/>
      <c r="AC447" s="13"/>
      <c r="AD447" s="13"/>
      <c r="AE447" s="13"/>
      <c r="AT447" s="259" t="s">
        <v>253</v>
      </c>
      <c r="AU447" s="259" t="s">
        <v>90</v>
      </c>
      <c r="AV447" s="13" t="s">
        <v>90</v>
      </c>
      <c r="AW447" s="13" t="s">
        <v>5</v>
      </c>
      <c r="AX447" s="13" t="s">
        <v>88</v>
      </c>
      <c r="AY447" s="259" t="s">
        <v>143</v>
      </c>
    </row>
    <row r="448" s="2" customFormat="1" ht="24.15" customHeight="1">
      <c r="A448" s="38"/>
      <c r="B448" s="39"/>
      <c r="C448" s="222" t="s">
        <v>1092</v>
      </c>
      <c r="D448" s="222" t="s">
        <v>146</v>
      </c>
      <c r="E448" s="223" t="s">
        <v>1093</v>
      </c>
      <c r="F448" s="224" t="s">
        <v>1094</v>
      </c>
      <c r="G448" s="225" t="s">
        <v>249</v>
      </c>
      <c r="H448" s="226">
        <v>30.158000000000001</v>
      </c>
      <c r="I448" s="227"/>
      <c r="J448" s="227"/>
      <c r="K448" s="228">
        <f>ROUND(P448*H448,2)</f>
        <v>0</v>
      </c>
      <c r="L448" s="229"/>
      <c r="M448" s="44"/>
      <c r="N448" s="230" t="s">
        <v>1</v>
      </c>
      <c r="O448" s="231" t="s">
        <v>43</v>
      </c>
      <c r="P448" s="232">
        <f>I448+J448</f>
        <v>0</v>
      </c>
      <c r="Q448" s="232">
        <f>ROUND(I448*H448,2)</f>
        <v>0</v>
      </c>
      <c r="R448" s="232">
        <f>ROUND(J448*H448,2)</f>
        <v>0</v>
      </c>
      <c r="S448" s="91"/>
      <c r="T448" s="233">
        <f>S448*H448</f>
        <v>0</v>
      </c>
      <c r="U448" s="233">
        <v>0.089219999999999994</v>
      </c>
      <c r="V448" s="233">
        <f>U448*H448</f>
        <v>2.6906967599999998</v>
      </c>
      <c r="W448" s="233">
        <v>0</v>
      </c>
      <c r="X448" s="234">
        <f>W448*H448</f>
        <v>0</v>
      </c>
      <c r="Y448" s="38"/>
      <c r="Z448" s="38"/>
      <c r="AA448" s="38"/>
      <c r="AB448" s="38"/>
      <c r="AC448" s="38"/>
      <c r="AD448" s="38"/>
      <c r="AE448" s="38"/>
      <c r="AR448" s="235" t="s">
        <v>167</v>
      </c>
      <c r="AT448" s="235" t="s">
        <v>146</v>
      </c>
      <c r="AU448" s="235" t="s">
        <v>90</v>
      </c>
      <c r="AY448" s="17" t="s">
        <v>143</v>
      </c>
      <c r="BE448" s="236">
        <f>IF(O448="základní",K448,0)</f>
        <v>0</v>
      </c>
      <c r="BF448" s="236">
        <f>IF(O448="snížená",K448,0)</f>
        <v>0</v>
      </c>
      <c r="BG448" s="236">
        <f>IF(O448="zákl. přenesená",K448,0)</f>
        <v>0</v>
      </c>
      <c r="BH448" s="236">
        <f>IF(O448="sníž. přenesená",K448,0)</f>
        <v>0</v>
      </c>
      <c r="BI448" s="236">
        <f>IF(O448="nulová",K448,0)</f>
        <v>0</v>
      </c>
      <c r="BJ448" s="17" t="s">
        <v>88</v>
      </c>
      <c r="BK448" s="236">
        <f>ROUND(P448*H448,2)</f>
        <v>0</v>
      </c>
      <c r="BL448" s="17" t="s">
        <v>167</v>
      </c>
      <c r="BM448" s="235" t="s">
        <v>1095</v>
      </c>
    </row>
    <row r="449" s="2" customFormat="1">
      <c r="A449" s="38"/>
      <c r="B449" s="39"/>
      <c r="C449" s="40"/>
      <c r="D449" s="237" t="s">
        <v>152</v>
      </c>
      <c r="E449" s="40"/>
      <c r="F449" s="238" t="s">
        <v>1096</v>
      </c>
      <c r="G449" s="40"/>
      <c r="H449" s="40"/>
      <c r="I449" s="239"/>
      <c r="J449" s="239"/>
      <c r="K449" s="40"/>
      <c r="L449" s="40"/>
      <c r="M449" s="44"/>
      <c r="N449" s="240"/>
      <c r="O449" s="241"/>
      <c r="P449" s="91"/>
      <c r="Q449" s="91"/>
      <c r="R449" s="91"/>
      <c r="S449" s="91"/>
      <c r="T449" s="91"/>
      <c r="U449" s="91"/>
      <c r="V449" s="91"/>
      <c r="W449" s="91"/>
      <c r="X449" s="92"/>
      <c r="Y449" s="38"/>
      <c r="Z449" s="38"/>
      <c r="AA449" s="38"/>
      <c r="AB449" s="38"/>
      <c r="AC449" s="38"/>
      <c r="AD449" s="38"/>
      <c r="AE449" s="38"/>
      <c r="AT449" s="17" t="s">
        <v>152</v>
      </c>
      <c r="AU449" s="17" t="s">
        <v>90</v>
      </c>
    </row>
    <row r="450" s="2" customFormat="1">
      <c r="A450" s="38"/>
      <c r="B450" s="39"/>
      <c r="C450" s="40"/>
      <c r="D450" s="242" t="s">
        <v>153</v>
      </c>
      <c r="E450" s="40"/>
      <c r="F450" s="243" t="s">
        <v>1097</v>
      </c>
      <c r="G450" s="40"/>
      <c r="H450" s="40"/>
      <c r="I450" s="239"/>
      <c r="J450" s="239"/>
      <c r="K450" s="40"/>
      <c r="L450" s="40"/>
      <c r="M450" s="44"/>
      <c r="N450" s="240"/>
      <c r="O450" s="241"/>
      <c r="P450" s="91"/>
      <c r="Q450" s="91"/>
      <c r="R450" s="91"/>
      <c r="S450" s="91"/>
      <c r="T450" s="91"/>
      <c r="U450" s="91"/>
      <c r="V450" s="91"/>
      <c r="W450" s="91"/>
      <c r="X450" s="92"/>
      <c r="Y450" s="38"/>
      <c r="Z450" s="38"/>
      <c r="AA450" s="38"/>
      <c r="AB450" s="38"/>
      <c r="AC450" s="38"/>
      <c r="AD450" s="38"/>
      <c r="AE450" s="38"/>
      <c r="AT450" s="17" t="s">
        <v>153</v>
      </c>
      <c r="AU450" s="17" t="s">
        <v>90</v>
      </c>
    </row>
    <row r="451" s="2" customFormat="1">
      <c r="A451" s="38"/>
      <c r="B451" s="39"/>
      <c r="C451" s="40"/>
      <c r="D451" s="237" t="s">
        <v>155</v>
      </c>
      <c r="E451" s="40"/>
      <c r="F451" s="244" t="s">
        <v>1098</v>
      </c>
      <c r="G451" s="40"/>
      <c r="H451" s="40"/>
      <c r="I451" s="239"/>
      <c r="J451" s="239"/>
      <c r="K451" s="40"/>
      <c r="L451" s="40"/>
      <c r="M451" s="44"/>
      <c r="N451" s="240"/>
      <c r="O451" s="241"/>
      <c r="P451" s="91"/>
      <c r="Q451" s="91"/>
      <c r="R451" s="91"/>
      <c r="S451" s="91"/>
      <c r="T451" s="91"/>
      <c r="U451" s="91"/>
      <c r="V451" s="91"/>
      <c r="W451" s="91"/>
      <c r="X451" s="92"/>
      <c r="Y451" s="38"/>
      <c r="Z451" s="38"/>
      <c r="AA451" s="38"/>
      <c r="AB451" s="38"/>
      <c r="AC451" s="38"/>
      <c r="AD451" s="38"/>
      <c r="AE451" s="38"/>
      <c r="AT451" s="17" t="s">
        <v>155</v>
      </c>
      <c r="AU451" s="17" t="s">
        <v>90</v>
      </c>
    </row>
    <row r="452" s="13" customFormat="1">
      <c r="A452" s="13"/>
      <c r="B452" s="249"/>
      <c r="C452" s="250"/>
      <c r="D452" s="237" t="s">
        <v>253</v>
      </c>
      <c r="E452" s="251" t="s">
        <v>1</v>
      </c>
      <c r="F452" s="252" t="s">
        <v>1099</v>
      </c>
      <c r="G452" s="250"/>
      <c r="H452" s="253">
        <v>30.158000000000001</v>
      </c>
      <c r="I452" s="254"/>
      <c r="J452" s="254"/>
      <c r="K452" s="250"/>
      <c r="L452" s="250"/>
      <c r="M452" s="255"/>
      <c r="N452" s="256"/>
      <c r="O452" s="257"/>
      <c r="P452" s="257"/>
      <c r="Q452" s="257"/>
      <c r="R452" s="257"/>
      <c r="S452" s="257"/>
      <c r="T452" s="257"/>
      <c r="U452" s="257"/>
      <c r="V452" s="257"/>
      <c r="W452" s="257"/>
      <c r="X452" s="258"/>
      <c r="Y452" s="13"/>
      <c r="Z452" s="13"/>
      <c r="AA452" s="13"/>
      <c r="AB452" s="13"/>
      <c r="AC452" s="13"/>
      <c r="AD452" s="13"/>
      <c r="AE452" s="13"/>
      <c r="AT452" s="259" t="s">
        <v>253</v>
      </c>
      <c r="AU452" s="259" t="s">
        <v>90</v>
      </c>
      <c r="AV452" s="13" t="s">
        <v>90</v>
      </c>
      <c r="AW452" s="13" t="s">
        <v>5</v>
      </c>
      <c r="AX452" s="13" t="s">
        <v>88</v>
      </c>
      <c r="AY452" s="259" t="s">
        <v>143</v>
      </c>
    </row>
    <row r="453" s="2" customFormat="1" ht="16.5" customHeight="1">
      <c r="A453" s="38"/>
      <c r="B453" s="39"/>
      <c r="C453" s="285" t="s">
        <v>1100</v>
      </c>
      <c r="D453" s="285" t="s">
        <v>663</v>
      </c>
      <c r="E453" s="286" t="s">
        <v>1101</v>
      </c>
      <c r="F453" s="287" t="s">
        <v>1102</v>
      </c>
      <c r="G453" s="288" t="s">
        <v>249</v>
      </c>
      <c r="H453" s="289">
        <v>31.062999999999999</v>
      </c>
      <c r="I453" s="290"/>
      <c r="J453" s="291"/>
      <c r="K453" s="292">
        <f>ROUND(P453*H453,2)</f>
        <v>0</v>
      </c>
      <c r="L453" s="291"/>
      <c r="M453" s="293"/>
      <c r="N453" s="294" t="s">
        <v>1</v>
      </c>
      <c r="O453" s="231" t="s">
        <v>43</v>
      </c>
      <c r="P453" s="232">
        <f>I453+J453</f>
        <v>0</v>
      </c>
      <c r="Q453" s="232">
        <f>ROUND(I453*H453,2)</f>
        <v>0</v>
      </c>
      <c r="R453" s="232">
        <f>ROUND(J453*H453,2)</f>
        <v>0</v>
      </c>
      <c r="S453" s="91"/>
      <c r="T453" s="233">
        <f>S453*H453</f>
        <v>0</v>
      </c>
      <c r="U453" s="233">
        <v>0.113</v>
      </c>
      <c r="V453" s="233">
        <f>U453*H453</f>
        <v>3.510119</v>
      </c>
      <c r="W453" s="233">
        <v>0</v>
      </c>
      <c r="X453" s="234">
        <f>W453*H453</f>
        <v>0</v>
      </c>
      <c r="Y453" s="38"/>
      <c r="Z453" s="38"/>
      <c r="AA453" s="38"/>
      <c r="AB453" s="38"/>
      <c r="AC453" s="38"/>
      <c r="AD453" s="38"/>
      <c r="AE453" s="38"/>
      <c r="AR453" s="235" t="s">
        <v>188</v>
      </c>
      <c r="AT453" s="235" t="s">
        <v>663</v>
      </c>
      <c r="AU453" s="235" t="s">
        <v>90</v>
      </c>
      <c r="AY453" s="17" t="s">
        <v>143</v>
      </c>
      <c r="BE453" s="236">
        <f>IF(O453="základní",K453,0)</f>
        <v>0</v>
      </c>
      <c r="BF453" s="236">
        <f>IF(O453="snížená",K453,0)</f>
        <v>0</v>
      </c>
      <c r="BG453" s="236">
        <f>IF(O453="zákl. přenesená",K453,0)</f>
        <v>0</v>
      </c>
      <c r="BH453" s="236">
        <f>IF(O453="sníž. přenesená",K453,0)</f>
        <v>0</v>
      </c>
      <c r="BI453" s="236">
        <f>IF(O453="nulová",K453,0)</f>
        <v>0</v>
      </c>
      <c r="BJ453" s="17" t="s">
        <v>88</v>
      </c>
      <c r="BK453" s="236">
        <f>ROUND(P453*H453,2)</f>
        <v>0</v>
      </c>
      <c r="BL453" s="17" t="s">
        <v>167</v>
      </c>
      <c r="BM453" s="235" t="s">
        <v>1103</v>
      </c>
    </row>
    <row r="454" s="2" customFormat="1">
      <c r="A454" s="38"/>
      <c r="B454" s="39"/>
      <c r="C454" s="40"/>
      <c r="D454" s="237" t="s">
        <v>152</v>
      </c>
      <c r="E454" s="40"/>
      <c r="F454" s="238" t="s">
        <v>1102</v>
      </c>
      <c r="G454" s="40"/>
      <c r="H454" s="40"/>
      <c r="I454" s="239"/>
      <c r="J454" s="239"/>
      <c r="K454" s="40"/>
      <c r="L454" s="40"/>
      <c r="M454" s="44"/>
      <c r="N454" s="240"/>
      <c r="O454" s="241"/>
      <c r="P454" s="91"/>
      <c r="Q454" s="91"/>
      <c r="R454" s="91"/>
      <c r="S454" s="91"/>
      <c r="T454" s="91"/>
      <c r="U454" s="91"/>
      <c r="V454" s="91"/>
      <c r="W454" s="91"/>
      <c r="X454" s="92"/>
      <c r="Y454" s="38"/>
      <c r="Z454" s="38"/>
      <c r="AA454" s="38"/>
      <c r="AB454" s="38"/>
      <c r="AC454" s="38"/>
      <c r="AD454" s="38"/>
      <c r="AE454" s="38"/>
      <c r="AT454" s="17" t="s">
        <v>152</v>
      </c>
      <c r="AU454" s="17" t="s">
        <v>90</v>
      </c>
    </row>
    <row r="455" s="13" customFormat="1">
      <c r="A455" s="13"/>
      <c r="B455" s="249"/>
      <c r="C455" s="250"/>
      <c r="D455" s="237" t="s">
        <v>253</v>
      </c>
      <c r="E455" s="250"/>
      <c r="F455" s="252" t="s">
        <v>1104</v>
      </c>
      <c r="G455" s="250"/>
      <c r="H455" s="253">
        <v>31.062999999999999</v>
      </c>
      <c r="I455" s="254"/>
      <c r="J455" s="254"/>
      <c r="K455" s="250"/>
      <c r="L455" s="250"/>
      <c r="M455" s="255"/>
      <c r="N455" s="256"/>
      <c r="O455" s="257"/>
      <c r="P455" s="257"/>
      <c r="Q455" s="257"/>
      <c r="R455" s="257"/>
      <c r="S455" s="257"/>
      <c r="T455" s="257"/>
      <c r="U455" s="257"/>
      <c r="V455" s="257"/>
      <c r="W455" s="257"/>
      <c r="X455" s="258"/>
      <c r="Y455" s="13"/>
      <c r="Z455" s="13"/>
      <c r="AA455" s="13"/>
      <c r="AB455" s="13"/>
      <c r="AC455" s="13"/>
      <c r="AD455" s="13"/>
      <c r="AE455" s="13"/>
      <c r="AT455" s="259" t="s">
        <v>253</v>
      </c>
      <c r="AU455" s="259" t="s">
        <v>90</v>
      </c>
      <c r="AV455" s="13" t="s">
        <v>90</v>
      </c>
      <c r="AW455" s="13" t="s">
        <v>4</v>
      </c>
      <c r="AX455" s="13" t="s">
        <v>88</v>
      </c>
      <c r="AY455" s="259" t="s">
        <v>143</v>
      </c>
    </row>
    <row r="456" s="2" customFormat="1" ht="24.15" customHeight="1">
      <c r="A456" s="38"/>
      <c r="B456" s="39"/>
      <c r="C456" s="222" t="s">
        <v>1105</v>
      </c>
      <c r="D456" s="222" t="s">
        <v>146</v>
      </c>
      <c r="E456" s="223" t="s">
        <v>1106</v>
      </c>
      <c r="F456" s="224" t="s">
        <v>1094</v>
      </c>
      <c r="G456" s="225" t="s">
        <v>249</v>
      </c>
      <c r="H456" s="226">
        <v>128.15000000000001</v>
      </c>
      <c r="I456" s="227"/>
      <c r="J456" s="227"/>
      <c r="K456" s="228">
        <f>ROUND(P456*H456,2)</f>
        <v>0</v>
      </c>
      <c r="L456" s="229"/>
      <c r="M456" s="44"/>
      <c r="N456" s="230" t="s">
        <v>1</v>
      </c>
      <c r="O456" s="231" t="s">
        <v>43</v>
      </c>
      <c r="P456" s="232">
        <f>I456+J456</f>
        <v>0</v>
      </c>
      <c r="Q456" s="232">
        <f>ROUND(I456*H456,2)</f>
        <v>0</v>
      </c>
      <c r="R456" s="232">
        <f>ROUND(J456*H456,2)</f>
        <v>0</v>
      </c>
      <c r="S456" s="91"/>
      <c r="T456" s="233">
        <f>S456*H456</f>
        <v>0</v>
      </c>
      <c r="U456" s="233">
        <v>0.089219999999999994</v>
      </c>
      <c r="V456" s="233">
        <f>U456*H456</f>
        <v>11.433543</v>
      </c>
      <c r="W456" s="233">
        <v>0</v>
      </c>
      <c r="X456" s="234">
        <f>W456*H456</f>
        <v>0</v>
      </c>
      <c r="Y456" s="38"/>
      <c r="Z456" s="38"/>
      <c r="AA456" s="38"/>
      <c r="AB456" s="38"/>
      <c r="AC456" s="38"/>
      <c r="AD456" s="38"/>
      <c r="AE456" s="38"/>
      <c r="AR456" s="235" t="s">
        <v>167</v>
      </c>
      <c r="AT456" s="235" t="s">
        <v>146</v>
      </c>
      <c r="AU456" s="235" t="s">
        <v>90</v>
      </c>
      <c r="AY456" s="17" t="s">
        <v>143</v>
      </c>
      <c r="BE456" s="236">
        <f>IF(O456="základní",K456,0)</f>
        <v>0</v>
      </c>
      <c r="BF456" s="236">
        <f>IF(O456="snížená",K456,0)</f>
        <v>0</v>
      </c>
      <c r="BG456" s="236">
        <f>IF(O456="zákl. přenesená",K456,0)</f>
        <v>0</v>
      </c>
      <c r="BH456" s="236">
        <f>IF(O456="sníž. přenesená",K456,0)</f>
        <v>0</v>
      </c>
      <c r="BI456" s="236">
        <f>IF(O456="nulová",K456,0)</f>
        <v>0</v>
      </c>
      <c r="BJ456" s="17" t="s">
        <v>88</v>
      </c>
      <c r="BK456" s="236">
        <f>ROUND(P456*H456,2)</f>
        <v>0</v>
      </c>
      <c r="BL456" s="17" t="s">
        <v>167</v>
      </c>
      <c r="BM456" s="235" t="s">
        <v>1107</v>
      </c>
    </row>
    <row r="457" s="2" customFormat="1">
      <c r="A457" s="38"/>
      <c r="B457" s="39"/>
      <c r="C457" s="40"/>
      <c r="D457" s="237" t="s">
        <v>152</v>
      </c>
      <c r="E457" s="40"/>
      <c r="F457" s="238" t="s">
        <v>1096</v>
      </c>
      <c r="G457" s="40"/>
      <c r="H457" s="40"/>
      <c r="I457" s="239"/>
      <c r="J457" s="239"/>
      <c r="K457" s="40"/>
      <c r="L457" s="40"/>
      <c r="M457" s="44"/>
      <c r="N457" s="240"/>
      <c r="O457" s="241"/>
      <c r="P457" s="91"/>
      <c r="Q457" s="91"/>
      <c r="R457" s="91"/>
      <c r="S457" s="91"/>
      <c r="T457" s="91"/>
      <c r="U457" s="91"/>
      <c r="V457" s="91"/>
      <c r="W457" s="91"/>
      <c r="X457" s="92"/>
      <c r="Y457" s="38"/>
      <c r="Z457" s="38"/>
      <c r="AA457" s="38"/>
      <c r="AB457" s="38"/>
      <c r="AC457" s="38"/>
      <c r="AD457" s="38"/>
      <c r="AE457" s="38"/>
      <c r="AT457" s="17" t="s">
        <v>152</v>
      </c>
      <c r="AU457" s="17" t="s">
        <v>90</v>
      </c>
    </row>
    <row r="458" s="2" customFormat="1">
      <c r="A458" s="38"/>
      <c r="B458" s="39"/>
      <c r="C458" s="40"/>
      <c r="D458" s="237" t="s">
        <v>155</v>
      </c>
      <c r="E458" s="40"/>
      <c r="F458" s="244" t="s">
        <v>1108</v>
      </c>
      <c r="G458" s="40"/>
      <c r="H458" s="40"/>
      <c r="I458" s="239"/>
      <c r="J458" s="239"/>
      <c r="K458" s="40"/>
      <c r="L458" s="40"/>
      <c r="M458" s="44"/>
      <c r="N458" s="240"/>
      <c r="O458" s="241"/>
      <c r="P458" s="91"/>
      <c r="Q458" s="91"/>
      <c r="R458" s="91"/>
      <c r="S458" s="91"/>
      <c r="T458" s="91"/>
      <c r="U458" s="91"/>
      <c r="V458" s="91"/>
      <c r="W458" s="91"/>
      <c r="X458" s="92"/>
      <c r="Y458" s="38"/>
      <c r="Z458" s="38"/>
      <c r="AA458" s="38"/>
      <c r="AB458" s="38"/>
      <c r="AC458" s="38"/>
      <c r="AD458" s="38"/>
      <c r="AE458" s="38"/>
      <c r="AT458" s="17" t="s">
        <v>155</v>
      </c>
      <c r="AU458" s="17" t="s">
        <v>90</v>
      </c>
    </row>
    <row r="459" s="13" customFormat="1">
      <c r="A459" s="13"/>
      <c r="B459" s="249"/>
      <c r="C459" s="250"/>
      <c r="D459" s="237" t="s">
        <v>253</v>
      </c>
      <c r="E459" s="251" t="s">
        <v>1109</v>
      </c>
      <c r="F459" s="252" t="s">
        <v>1110</v>
      </c>
      <c r="G459" s="250"/>
      <c r="H459" s="253">
        <v>128.15000000000001</v>
      </c>
      <c r="I459" s="254"/>
      <c r="J459" s="254"/>
      <c r="K459" s="250"/>
      <c r="L459" s="250"/>
      <c r="M459" s="255"/>
      <c r="N459" s="256"/>
      <c r="O459" s="257"/>
      <c r="P459" s="257"/>
      <c r="Q459" s="257"/>
      <c r="R459" s="257"/>
      <c r="S459" s="257"/>
      <c r="T459" s="257"/>
      <c r="U459" s="257"/>
      <c r="V459" s="257"/>
      <c r="W459" s="257"/>
      <c r="X459" s="258"/>
      <c r="Y459" s="13"/>
      <c r="Z459" s="13"/>
      <c r="AA459" s="13"/>
      <c r="AB459" s="13"/>
      <c r="AC459" s="13"/>
      <c r="AD459" s="13"/>
      <c r="AE459" s="13"/>
      <c r="AT459" s="259" t="s">
        <v>253</v>
      </c>
      <c r="AU459" s="259" t="s">
        <v>90</v>
      </c>
      <c r="AV459" s="13" t="s">
        <v>90</v>
      </c>
      <c r="AW459" s="13" t="s">
        <v>5</v>
      </c>
      <c r="AX459" s="13" t="s">
        <v>88</v>
      </c>
      <c r="AY459" s="259" t="s">
        <v>143</v>
      </c>
    </row>
    <row r="460" s="2" customFormat="1" ht="21.75" customHeight="1">
      <c r="A460" s="38"/>
      <c r="B460" s="39"/>
      <c r="C460" s="285" t="s">
        <v>1111</v>
      </c>
      <c r="D460" s="285" t="s">
        <v>663</v>
      </c>
      <c r="E460" s="286" t="s">
        <v>1112</v>
      </c>
      <c r="F460" s="287" t="s">
        <v>1113</v>
      </c>
      <c r="G460" s="288" t="s">
        <v>249</v>
      </c>
      <c r="H460" s="289">
        <v>131.99500000000001</v>
      </c>
      <c r="I460" s="290"/>
      <c r="J460" s="291"/>
      <c r="K460" s="292">
        <f>ROUND(P460*H460,2)</f>
        <v>0</v>
      </c>
      <c r="L460" s="291"/>
      <c r="M460" s="293"/>
      <c r="N460" s="294" t="s">
        <v>1</v>
      </c>
      <c r="O460" s="231" t="s">
        <v>43</v>
      </c>
      <c r="P460" s="232">
        <f>I460+J460</f>
        <v>0</v>
      </c>
      <c r="Q460" s="232">
        <f>ROUND(I460*H460,2)</f>
        <v>0</v>
      </c>
      <c r="R460" s="232">
        <f>ROUND(J460*H460,2)</f>
        <v>0</v>
      </c>
      <c r="S460" s="91"/>
      <c r="T460" s="233">
        <f>S460*H460</f>
        <v>0</v>
      </c>
      <c r="U460" s="233">
        <v>0.13100000000000001</v>
      </c>
      <c r="V460" s="233">
        <f>U460*H460</f>
        <v>17.291345</v>
      </c>
      <c r="W460" s="233">
        <v>0</v>
      </c>
      <c r="X460" s="234">
        <f>W460*H460</f>
        <v>0</v>
      </c>
      <c r="Y460" s="38"/>
      <c r="Z460" s="38"/>
      <c r="AA460" s="38"/>
      <c r="AB460" s="38"/>
      <c r="AC460" s="38"/>
      <c r="AD460" s="38"/>
      <c r="AE460" s="38"/>
      <c r="AR460" s="235" t="s">
        <v>188</v>
      </c>
      <c r="AT460" s="235" t="s">
        <v>663</v>
      </c>
      <c r="AU460" s="235" t="s">
        <v>90</v>
      </c>
      <c r="AY460" s="17" t="s">
        <v>143</v>
      </c>
      <c r="BE460" s="236">
        <f>IF(O460="základní",K460,0)</f>
        <v>0</v>
      </c>
      <c r="BF460" s="236">
        <f>IF(O460="snížená",K460,0)</f>
        <v>0</v>
      </c>
      <c r="BG460" s="236">
        <f>IF(O460="zákl. přenesená",K460,0)</f>
        <v>0</v>
      </c>
      <c r="BH460" s="236">
        <f>IF(O460="sníž. přenesená",K460,0)</f>
        <v>0</v>
      </c>
      <c r="BI460" s="236">
        <f>IF(O460="nulová",K460,0)</f>
        <v>0</v>
      </c>
      <c r="BJ460" s="17" t="s">
        <v>88</v>
      </c>
      <c r="BK460" s="236">
        <f>ROUND(P460*H460,2)</f>
        <v>0</v>
      </c>
      <c r="BL460" s="17" t="s">
        <v>167</v>
      </c>
      <c r="BM460" s="235" t="s">
        <v>1114</v>
      </c>
    </row>
    <row r="461" s="2" customFormat="1">
      <c r="A461" s="38"/>
      <c r="B461" s="39"/>
      <c r="C461" s="40"/>
      <c r="D461" s="237" t="s">
        <v>152</v>
      </c>
      <c r="E461" s="40"/>
      <c r="F461" s="238" t="s">
        <v>1113</v>
      </c>
      <c r="G461" s="40"/>
      <c r="H461" s="40"/>
      <c r="I461" s="239"/>
      <c r="J461" s="239"/>
      <c r="K461" s="40"/>
      <c r="L461" s="40"/>
      <c r="M461" s="44"/>
      <c r="N461" s="240"/>
      <c r="O461" s="241"/>
      <c r="P461" s="91"/>
      <c r="Q461" s="91"/>
      <c r="R461" s="91"/>
      <c r="S461" s="91"/>
      <c r="T461" s="91"/>
      <c r="U461" s="91"/>
      <c r="V461" s="91"/>
      <c r="W461" s="91"/>
      <c r="X461" s="92"/>
      <c r="Y461" s="38"/>
      <c r="Z461" s="38"/>
      <c r="AA461" s="38"/>
      <c r="AB461" s="38"/>
      <c r="AC461" s="38"/>
      <c r="AD461" s="38"/>
      <c r="AE461" s="38"/>
      <c r="AT461" s="17" t="s">
        <v>152</v>
      </c>
      <c r="AU461" s="17" t="s">
        <v>90</v>
      </c>
    </row>
    <row r="462" s="13" customFormat="1">
      <c r="A462" s="13"/>
      <c r="B462" s="249"/>
      <c r="C462" s="250"/>
      <c r="D462" s="237" t="s">
        <v>253</v>
      </c>
      <c r="E462" s="250"/>
      <c r="F462" s="252" t="s">
        <v>1115</v>
      </c>
      <c r="G462" s="250"/>
      <c r="H462" s="253">
        <v>131.99500000000001</v>
      </c>
      <c r="I462" s="254"/>
      <c r="J462" s="254"/>
      <c r="K462" s="250"/>
      <c r="L462" s="250"/>
      <c r="M462" s="255"/>
      <c r="N462" s="256"/>
      <c r="O462" s="257"/>
      <c r="P462" s="257"/>
      <c r="Q462" s="257"/>
      <c r="R462" s="257"/>
      <c r="S462" s="257"/>
      <c r="T462" s="257"/>
      <c r="U462" s="257"/>
      <c r="V462" s="257"/>
      <c r="W462" s="257"/>
      <c r="X462" s="258"/>
      <c r="Y462" s="13"/>
      <c r="Z462" s="13"/>
      <c r="AA462" s="13"/>
      <c r="AB462" s="13"/>
      <c r="AC462" s="13"/>
      <c r="AD462" s="13"/>
      <c r="AE462" s="13"/>
      <c r="AT462" s="259" t="s">
        <v>253</v>
      </c>
      <c r="AU462" s="259" t="s">
        <v>90</v>
      </c>
      <c r="AV462" s="13" t="s">
        <v>90</v>
      </c>
      <c r="AW462" s="13" t="s">
        <v>4</v>
      </c>
      <c r="AX462" s="13" t="s">
        <v>88</v>
      </c>
      <c r="AY462" s="259" t="s">
        <v>143</v>
      </c>
    </row>
    <row r="463" s="2" customFormat="1" ht="24.15" customHeight="1">
      <c r="A463" s="38"/>
      <c r="B463" s="39"/>
      <c r="C463" s="222" t="s">
        <v>1116</v>
      </c>
      <c r="D463" s="222" t="s">
        <v>146</v>
      </c>
      <c r="E463" s="223" t="s">
        <v>1117</v>
      </c>
      <c r="F463" s="224" t="s">
        <v>1094</v>
      </c>
      <c r="G463" s="225" t="s">
        <v>249</v>
      </c>
      <c r="H463" s="226">
        <v>7.8499999999999996</v>
      </c>
      <c r="I463" s="227"/>
      <c r="J463" s="227"/>
      <c r="K463" s="228">
        <f>ROUND(P463*H463,2)</f>
        <v>0</v>
      </c>
      <c r="L463" s="229"/>
      <c r="M463" s="44"/>
      <c r="N463" s="230" t="s">
        <v>1</v>
      </c>
      <c r="O463" s="231" t="s">
        <v>43</v>
      </c>
      <c r="P463" s="232">
        <f>I463+J463</f>
        <v>0</v>
      </c>
      <c r="Q463" s="232">
        <f>ROUND(I463*H463,2)</f>
        <v>0</v>
      </c>
      <c r="R463" s="232">
        <f>ROUND(J463*H463,2)</f>
        <v>0</v>
      </c>
      <c r="S463" s="91"/>
      <c r="T463" s="233">
        <f>S463*H463</f>
        <v>0</v>
      </c>
      <c r="U463" s="233">
        <v>0.089219999999999994</v>
      </c>
      <c r="V463" s="233">
        <f>U463*H463</f>
        <v>0.70037699999999992</v>
      </c>
      <c r="W463" s="233">
        <v>0</v>
      </c>
      <c r="X463" s="234">
        <f>W463*H463</f>
        <v>0</v>
      </c>
      <c r="Y463" s="38"/>
      <c r="Z463" s="38"/>
      <c r="AA463" s="38"/>
      <c r="AB463" s="38"/>
      <c r="AC463" s="38"/>
      <c r="AD463" s="38"/>
      <c r="AE463" s="38"/>
      <c r="AR463" s="235" t="s">
        <v>167</v>
      </c>
      <c r="AT463" s="235" t="s">
        <v>146</v>
      </c>
      <c r="AU463" s="235" t="s">
        <v>90</v>
      </c>
      <c r="AY463" s="17" t="s">
        <v>143</v>
      </c>
      <c r="BE463" s="236">
        <f>IF(O463="základní",K463,0)</f>
        <v>0</v>
      </c>
      <c r="BF463" s="236">
        <f>IF(O463="snížená",K463,0)</f>
        <v>0</v>
      </c>
      <c r="BG463" s="236">
        <f>IF(O463="zákl. přenesená",K463,0)</f>
        <v>0</v>
      </c>
      <c r="BH463" s="236">
        <f>IF(O463="sníž. přenesená",K463,0)</f>
        <v>0</v>
      </c>
      <c r="BI463" s="236">
        <f>IF(O463="nulová",K463,0)</f>
        <v>0</v>
      </c>
      <c r="BJ463" s="17" t="s">
        <v>88</v>
      </c>
      <c r="BK463" s="236">
        <f>ROUND(P463*H463,2)</f>
        <v>0</v>
      </c>
      <c r="BL463" s="17" t="s">
        <v>167</v>
      </c>
      <c r="BM463" s="235" t="s">
        <v>1118</v>
      </c>
    </row>
    <row r="464" s="2" customFormat="1">
      <c r="A464" s="38"/>
      <c r="B464" s="39"/>
      <c r="C464" s="40"/>
      <c r="D464" s="237" t="s">
        <v>152</v>
      </c>
      <c r="E464" s="40"/>
      <c r="F464" s="238" t="s">
        <v>1096</v>
      </c>
      <c r="G464" s="40"/>
      <c r="H464" s="40"/>
      <c r="I464" s="239"/>
      <c r="J464" s="239"/>
      <c r="K464" s="40"/>
      <c r="L464" s="40"/>
      <c r="M464" s="44"/>
      <c r="N464" s="240"/>
      <c r="O464" s="241"/>
      <c r="P464" s="91"/>
      <c r="Q464" s="91"/>
      <c r="R464" s="91"/>
      <c r="S464" s="91"/>
      <c r="T464" s="91"/>
      <c r="U464" s="91"/>
      <c r="V464" s="91"/>
      <c r="W464" s="91"/>
      <c r="X464" s="92"/>
      <c r="Y464" s="38"/>
      <c r="Z464" s="38"/>
      <c r="AA464" s="38"/>
      <c r="AB464" s="38"/>
      <c r="AC464" s="38"/>
      <c r="AD464" s="38"/>
      <c r="AE464" s="38"/>
      <c r="AT464" s="17" t="s">
        <v>152</v>
      </c>
      <c r="AU464" s="17" t="s">
        <v>90</v>
      </c>
    </row>
    <row r="465" s="2" customFormat="1">
      <c r="A465" s="38"/>
      <c r="B465" s="39"/>
      <c r="C465" s="40"/>
      <c r="D465" s="237" t="s">
        <v>155</v>
      </c>
      <c r="E465" s="40"/>
      <c r="F465" s="244" t="s">
        <v>1119</v>
      </c>
      <c r="G465" s="40"/>
      <c r="H465" s="40"/>
      <c r="I465" s="239"/>
      <c r="J465" s="239"/>
      <c r="K465" s="40"/>
      <c r="L465" s="40"/>
      <c r="M465" s="44"/>
      <c r="N465" s="240"/>
      <c r="O465" s="241"/>
      <c r="P465" s="91"/>
      <c r="Q465" s="91"/>
      <c r="R465" s="91"/>
      <c r="S465" s="91"/>
      <c r="T465" s="91"/>
      <c r="U465" s="91"/>
      <c r="V465" s="91"/>
      <c r="W465" s="91"/>
      <c r="X465" s="92"/>
      <c r="Y465" s="38"/>
      <c r="Z465" s="38"/>
      <c r="AA465" s="38"/>
      <c r="AB465" s="38"/>
      <c r="AC465" s="38"/>
      <c r="AD465" s="38"/>
      <c r="AE465" s="38"/>
      <c r="AT465" s="17" t="s">
        <v>155</v>
      </c>
      <c r="AU465" s="17" t="s">
        <v>90</v>
      </c>
    </row>
    <row r="466" s="13" customFormat="1">
      <c r="A466" s="13"/>
      <c r="B466" s="249"/>
      <c r="C466" s="250"/>
      <c r="D466" s="237" t="s">
        <v>253</v>
      </c>
      <c r="E466" s="251" t="s">
        <v>626</v>
      </c>
      <c r="F466" s="252" t="s">
        <v>1120</v>
      </c>
      <c r="G466" s="250"/>
      <c r="H466" s="253">
        <v>7.8499999999999996</v>
      </c>
      <c r="I466" s="254"/>
      <c r="J466" s="254"/>
      <c r="K466" s="250"/>
      <c r="L466" s="250"/>
      <c r="M466" s="255"/>
      <c r="N466" s="256"/>
      <c r="O466" s="257"/>
      <c r="P466" s="257"/>
      <c r="Q466" s="257"/>
      <c r="R466" s="257"/>
      <c r="S466" s="257"/>
      <c r="T466" s="257"/>
      <c r="U466" s="257"/>
      <c r="V466" s="257"/>
      <c r="W466" s="257"/>
      <c r="X466" s="258"/>
      <c r="Y466" s="13"/>
      <c r="Z466" s="13"/>
      <c r="AA466" s="13"/>
      <c r="AB466" s="13"/>
      <c r="AC466" s="13"/>
      <c r="AD466" s="13"/>
      <c r="AE466" s="13"/>
      <c r="AT466" s="259" t="s">
        <v>253</v>
      </c>
      <c r="AU466" s="259" t="s">
        <v>90</v>
      </c>
      <c r="AV466" s="13" t="s">
        <v>90</v>
      </c>
      <c r="AW466" s="13" t="s">
        <v>5</v>
      </c>
      <c r="AX466" s="13" t="s">
        <v>88</v>
      </c>
      <c r="AY466" s="259" t="s">
        <v>143</v>
      </c>
    </row>
    <row r="467" s="2" customFormat="1" ht="24.15" customHeight="1">
      <c r="A467" s="38"/>
      <c r="B467" s="39"/>
      <c r="C467" s="285" t="s">
        <v>1121</v>
      </c>
      <c r="D467" s="285" t="s">
        <v>663</v>
      </c>
      <c r="E467" s="286" t="s">
        <v>1122</v>
      </c>
      <c r="F467" s="287" t="s">
        <v>1123</v>
      </c>
      <c r="G467" s="288" t="s">
        <v>249</v>
      </c>
      <c r="H467" s="289">
        <v>8.0860000000000003</v>
      </c>
      <c r="I467" s="290"/>
      <c r="J467" s="291"/>
      <c r="K467" s="292">
        <f>ROUND(P467*H467,2)</f>
        <v>0</v>
      </c>
      <c r="L467" s="291"/>
      <c r="M467" s="293"/>
      <c r="N467" s="294" t="s">
        <v>1</v>
      </c>
      <c r="O467" s="231" t="s">
        <v>43</v>
      </c>
      <c r="P467" s="232">
        <f>I467+J467</f>
        <v>0</v>
      </c>
      <c r="Q467" s="232">
        <f>ROUND(I467*H467,2)</f>
        <v>0</v>
      </c>
      <c r="R467" s="232">
        <f>ROUND(J467*H467,2)</f>
        <v>0</v>
      </c>
      <c r="S467" s="91"/>
      <c r="T467" s="233">
        <f>S467*H467</f>
        <v>0</v>
      </c>
      <c r="U467" s="233">
        <v>0.13100000000000001</v>
      </c>
      <c r="V467" s="233">
        <f>U467*H467</f>
        <v>1.059266</v>
      </c>
      <c r="W467" s="233">
        <v>0</v>
      </c>
      <c r="X467" s="234">
        <f>W467*H467</f>
        <v>0</v>
      </c>
      <c r="Y467" s="38"/>
      <c r="Z467" s="38"/>
      <c r="AA467" s="38"/>
      <c r="AB467" s="38"/>
      <c r="AC467" s="38"/>
      <c r="AD467" s="38"/>
      <c r="AE467" s="38"/>
      <c r="AR467" s="235" t="s">
        <v>188</v>
      </c>
      <c r="AT467" s="235" t="s">
        <v>663</v>
      </c>
      <c r="AU467" s="235" t="s">
        <v>90</v>
      </c>
      <c r="AY467" s="17" t="s">
        <v>143</v>
      </c>
      <c r="BE467" s="236">
        <f>IF(O467="základní",K467,0)</f>
        <v>0</v>
      </c>
      <c r="BF467" s="236">
        <f>IF(O467="snížená",K467,0)</f>
        <v>0</v>
      </c>
      <c r="BG467" s="236">
        <f>IF(O467="zákl. přenesená",K467,0)</f>
        <v>0</v>
      </c>
      <c r="BH467" s="236">
        <f>IF(O467="sníž. přenesená",K467,0)</f>
        <v>0</v>
      </c>
      <c r="BI467" s="236">
        <f>IF(O467="nulová",K467,0)</f>
        <v>0</v>
      </c>
      <c r="BJ467" s="17" t="s">
        <v>88</v>
      </c>
      <c r="BK467" s="236">
        <f>ROUND(P467*H467,2)</f>
        <v>0</v>
      </c>
      <c r="BL467" s="17" t="s">
        <v>167</v>
      </c>
      <c r="BM467" s="235" t="s">
        <v>1124</v>
      </c>
    </row>
    <row r="468" s="2" customFormat="1">
      <c r="A468" s="38"/>
      <c r="B468" s="39"/>
      <c r="C468" s="40"/>
      <c r="D468" s="237" t="s">
        <v>152</v>
      </c>
      <c r="E468" s="40"/>
      <c r="F468" s="238" t="s">
        <v>1123</v>
      </c>
      <c r="G468" s="40"/>
      <c r="H468" s="40"/>
      <c r="I468" s="239"/>
      <c r="J468" s="239"/>
      <c r="K468" s="40"/>
      <c r="L468" s="40"/>
      <c r="M468" s="44"/>
      <c r="N468" s="240"/>
      <c r="O468" s="241"/>
      <c r="P468" s="91"/>
      <c r="Q468" s="91"/>
      <c r="R468" s="91"/>
      <c r="S468" s="91"/>
      <c r="T468" s="91"/>
      <c r="U468" s="91"/>
      <c r="V468" s="91"/>
      <c r="W468" s="91"/>
      <c r="X468" s="92"/>
      <c r="Y468" s="38"/>
      <c r="Z468" s="38"/>
      <c r="AA468" s="38"/>
      <c r="AB468" s="38"/>
      <c r="AC468" s="38"/>
      <c r="AD468" s="38"/>
      <c r="AE468" s="38"/>
      <c r="AT468" s="17" t="s">
        <v>152</v>
      </c>
      <c r="AU468" s="17" t="s">
        <v>90</v>
      </c>
    </row>
    <row r="469" s="13" customFormat="1">
      <c r="A469" s="13"/>
      <c r="B469" s="249"/>
      <c r="C469" s="250"/>
      <c r="D469" s="237" t="s">
        <v>253</v>
      </c>
      <c r="E469" s="250"/>
      <c r="F469" s="252" t="s">
        <v>1125</v>
      </c>
      <c r="G469" s="250"/>
      <c r="H469" s="253">
        <v>8.0860000000000003</v>
      </c>
      <c r="I469" s="254"/>
      <c r="J469" s="254"/>
      <c r="K469" s="250"/>
      <c r="L469" s="250"/>
      <c r="M469" s="255"/>
      <c r="N469" s="256"/>
      <c r="O469" s="257"/>
      <c r="P469" s="257"/>
      <c r="Q469" s="257"/>
      <c r="R469" s="257"/>
      <c r="S469" s="257"/>
      <c r="T469" s="257"/>
      <c r="U469" s="257"/>
      <c r="V469" s="257"/>
      <c r="W469" s="257"/>
      <c r="X469" s="258"/>
      <c r="Y469" s="13"/>
      <c r="Z469" s="13"/>
      <c r="AA469" s="13"/>
      <c r="AB469" s="13"/>
      <c r="AC469" s="13"/>
      <c r="AD469" s="13"/>
      <c r="AE469" s="13"/>
      <c r="AT469" s="259" t="s">
        <v>253</v>
      </c>
      <c r="AU469" s="259" t="s">
        <v>90</v>
      </c>
      <c r="AV469" s="13" t="s">
        <v>90</v>
      </c>
      <c r="AW469" s="13" t="s">
        <v>4</v>
      </c>
      <c r="AX469" s="13" t="s">
        <v>88</v>
      </c>
      <c r="AY469" s="259" t="s">
        <v>143</v>
      </c>
    </row>
    <row r="470" s="2" customFormat="1" ht="24.15" customHeight="1">
      <c r="A470" s="38"/>
      <c r="B470" s="39"/>
      <c r="C470" s="222" t="s">
        <v>1126</v>
      </c>
      <c r="D470" s="222" t="s">
        <v>146</v>
      </c>
      <c r="E470" s="223" t="s">
        <v>1127</v>
      </c>
      <c r="F470" s="224" t="s">
        <v>1128</v>
      </c>
      <c r="G470" s="225" t="s">
        <v>249</v>
      </c>
      <c r="H470" s="226">
        <v>8.9250000000000007</v>
      </c>
      <c r="I470" s="227"/>
      <c r="J470" s="227"/>
      <c r="K470" s="228">
        <f>ROUND(P470*H470,2)</f>
        <v>0</v>
      </c>
      <c r="L470" s="229"/>
      <c r="M470" s="44"/>
      <c r="N470" s="230" t="s">
        <v>1</v>
      </c>
      <c r="O470" s="231" t="s">
        <v>43</v>
      </c>
      <c r="P470" s="232">
        <f>I470+J470</f>
        <v>0</v>
      </c>
      <c r="Q470" s="232">
        <f>ROUND(I470*H470,2)</f>
        <v>0</v>
      </c>
      <c r="R470" s="232">
        <f>ROUND(J470*H470,2)</f>
        <v>0</v>
      </c>
      <c r="S470" s="91"/>
      <c r="T470" s="233">
        <f>S470*H470</f>
        <v>0</v>
      </c>
      <c r="U470" s="233">
        <v>0.090620000000000006</v>
      </c>
      <c r="V470" s="233">
        <f>U470*H470</f>
        <v>0.8087835000000001</v>
      </c>
      <c r="W470" s="233">
        <v>0</v>
      </c>
      <c r="X470" s="234">
        <f>W470*H470</f>
        <v>0</v>
      </c>
      <c r="Y470" s="38"/>
      <c r="Z470" s="38"/>
      <c r="AA470" s="38"/>
      <c r="AB470" s="38"/>
      <c r="AC470" s="38"/>
      <c r="AD470" s="38"/>
      <c r="AE470" s="38"/>
      <c r="AR470" s="235" t="s">
        <v>167</v>
      </c>
      <c r="AT470" s="235" t="s">
        <v>146</v>
      </c>
      <c r="AU470" s="235" t="s">
        <v>90</v>
      </c>
      <c r="AY470" s="17" t="s">
        <v>143</v>
      </c>
      <c r="BE470" s="236">
        <f>IF(O470="základní",K470,0)</f>
        <v>0</v>
      </c>
      <c r="BF470" s="236">
        <f>IF(O470="snížená",K470,0)</f>
        <v>0</v>
      </c>
      <c r="BG470" s="236">
        <f>IF(O470="zákl. přenesená",K470,0)</f>
        <v>0</v>
      </c>
      <c r="BH470" s="236">
        <f>IF(O470="sníž. přenesená",K470,0)</f>
        <v>0</v>
      </c>
      <c r="BI470" s="236">
        <f>IF(O470="nulová",K470,0)</f>
        <v>0</v>
      </c>
      <c r="BJ470" s="17" t="s">
        <v>88</v>
      </c>
      <c r="BK470" s="236">
        <f>ROUND(P470*H470,2)</f>
        <v>0</v>
      </c>
      <c r="BL470" s="17" t="s">
        <v>167</v>
      </c>
      <c r="BM470" s="235" t="s">
        <v>1129</v>
      </c>
    </row>
    <row r="471" s="2" customFormat="1">
      <c r="A471" s="38"/>
      <c r="B471" s="39"/>
      <c r="C471" s="40"/>
      <c r="D471" s="237" t="s">
        <v>152</v>
      </c>
      <c r="E471" s="40"/>
      <c r="F471" s="238" t="s">
        <v>1130</v>
      </c>
      <c r="G471" s="40"/>
      <c r="H471" s="40"/>
      <c r="I471" s="239"/>
      <c r="J471" s="239"/>
      <c r="K471" s="40"/>
      <c r="L471" s="40"/>
      <c r="M471" s="44"/>
      <c r="N471" s="240"/>
      <c r="O471" s="241"/>
      <c r="P471" s="91"/>
      <c r="Q471" s="91"/>
      <c r="R471" s="91"/>
      <c r="S471" s="91"/>
      <c r="T471" s="91"/>
      <c r="U471" s="91"/>
      <c r="V471" s="91"/>
      <c r="W471" s="91"/>
      <c r="X471" s="92"/>
      <c r="Y471" s="38"/>
      <c r="Z471" s="38"/>
      <c r="AA471" s="38"/>
      <c r="AB471" s="38"/>
      <c r="AC471" s="38"/>
      <c r="AD471" s="38"/>
      <c r="AE471" s="38"/>
      <c r="AT471" s="17" t="s">
        <v>152</v>
      </c>
      <c r="AU471" s="17" t="s">
        <v>90</v>
      </c>
    </row>
    <row r="472" s="2" customFormat="1">
      <c r="A472" s="38"/>
      <c r="B472" s="39"/>
      <c r="C472" s="40"/>
      <c r="D472" s="242" t="s">
        <v>153</v>
      </c>
      <c r="E472" s="40"/>
      <c r="F472" s="243" t="s">
        <v>1131</v>
      </c>
      <c r="G472" s="40"/>
      <c r="H472" s="40"/>
      <c r="I472" s="239"/>
      <c r="J472" s="239"/>
      <c r="K472" s="40"/>
      <c r="L472" s="40"/>
      <c r="M472" s="44"/>
      <c r="N472" s="240"/>
      <c r="O472" s="241"/>
      <c r="P472" s="91"/>
      <c r="Q472" s="91"/>
      <c r="R472" s="91"/>
      <c r="S472" s="91"/>
      <c r="T472" s="91"/>
      <c r="U472" s="91"/>
      <c r="V472" s="91"/>
      <c r="W472" s="91"/>
      <c r="X472" s="92"/>
      <c r="Y472" s="38"/>
      <c r="Z472" s="38"/>
      <c r="AA472" s="38"/>
      <c r="AB472" s="38"/>
      <c r="AC472" s="38"/>
      <c r="AD472" s="38"/>
      <c r="AE472" s="38"/>
      <c r="AT472" s="17" t="s">
        <v>153</v>
      </c>
      <c r="AU472" s="17" t="s">
        <v>90</v>
      </c>
    </row>
    <row r="473" s="2" customFormat="1">
      <c r="A473" s="38"/>
      <c r="B473" s="39"/>
      <c r="C473" s="40"/>
      <c r="D473" s="237" t="s">
        <v>155</v>
      </c>
      <c r="E473" s="40"/>
      <c r="F473" s="244" t="s">
        <v>1132</v>
      </c>
      <c r="G473" s="40"/>
      <c r="H473" s="40"/>
      <c r="I473" s="239"/>
      <c r="J473" s="239"/>
      <c r="K473" s="40"/>
      <c r="L473" s="40"/>
      <c r="M473" s="44"/>
      <c r="N473" s="240"/>
      <c r="O473" s="241"/>
      <c r="P473" s="91"/>
      <c r="Q473" s="91"/>
      <c r="R473" s="91"/>
      <c r="S473" s="91"/>
      <c r="T473" s="91"/>
      <c r="U473" s="91"/>
      <c r="V473" s="91"/>
      <c r="W473" s="91"/>
      <c r="X473" s="92"/>
      <c r="Y473" s="38"/>
      <c r="Z473" s="38"/>
      <c r="AA473" s="38"/>
      <c r="AB473" s="38"/>
      <c r="AC473" s="38"/>
      <c r="AD473" s="38"/>
      <c r="AE473" s="38"/>
      <c r="AT473" s="17" t="s">
        <v>155</v>
      </c>
      <c r="AU473" s="17" t="s">
        <v>90</v>
      </c>
    </row>
    <row r="474" s="13" customFormat="1">
      <c r="A474" s="13"/>
      <c r="B474" s="249"/>
      <c r="C474" s="250"/>
      <c r="D474" s="237" t="s">
        <v>253</v>
      </c>
      <c r="E474" s="251" t="s">
        <v>1</v>
      </c>
      <c r="F474" s="252" t="s">
        <v>1133</v>
      </c>
      <c r="G474" s="250"/>
      <c r="H474" s="253">
        <v>8.9250000000000007</v>
      </c>
      <c r="I474" s="254"/>
      <c r="J474" s="254"/>
      <c r="K474" s="250"/>
      <c r="L474" s="250"/>
      <c r="M474" s="255"/>
      <c r="N474" s="256"/>
      <c r="O474" s="257"/>
      <c r="P474" s="257"/>
      <c r="Q474" s="257"/>
      <c r="R474" s="257"/>
      <c r="S474" s="257"/>
      <c r="T474" s="257"/>
      <c r="U474" s="257"/>
      <c r="V474" s="257"/>
      <c r="W474" s="257"/>
      <c r="X474" s="258"/>
      <c r="Y474" s="13"/>
      <c r="Z474" s="13"/>
      <c r="AA474" s="13"/>
      <c r="AB474" s="13"/>
      <c r="AC474" s="13"/>
      <c r="AD474" s="13"/>
      <c r="AE474" s="13"/>
      <c r="AT474" s="259" t="s">
        <v>253</v>
      </c>
      <c r="AU474" s="259" t="s">
        <v>90</v>
      </c>
      <c r="AV474" s="13" t="s">
        <v>90</v>
      </c>
      <c r="AW474" s="13" t="s">
        <v>5</v>
      </c>
      <c r="AX474" s="13" t="s">
        <v>88</v>
      </c>
      <c r="AY474" s="259" t="s">
        <v>143</v>
      </c>
    </row>
    <row r="475" s="2" customFormat="1" ht="16.5" customHeight="1">
      <c r="A475" s="38"/>
      <c r="B475" s="39"/>
      <c r="C475" s="285" t="s">
        <v>1134</v>
      </c>
      <c r="D475" s="285" t="s">
        <v>663</v>
      </c>
      <c r="E475" s="286" t="s">
        <v>1135</v>
      </c>
      <c r="F475" s="287" t="s">
        <v>1136</v>
      </c>
      <c r="G475" s="288" t="s">
        <v>249</v>
      </c>
      <c r="H475" s="289">
        <v>9.1929999999999996</v>
      </c>
      <c r="I475" s="290"/>
      <c r="J475" s="291"/>
      <c r="K475" s="292">
        <f>ROUND(P475*H475,2)</f>
        <v>0</v>
      </c>
      <c r="L475" s="291"/>
      <c r="M475" s="293"/>
      <c r="N475" s="294" t="s">
        <v>1</v>
      </c>
      <c r="O475" s="231" t="s">
        <v>43</v>
      </c>
      <c r="P475" s="232">
        <f>I475+J475</f>
        <v>0</v>
      </c>
      <c r="Q475" s="232">
        <f>ROUND(I475*H475,2)</f>
        <v>0</v>
      </c>
      <c r="R475" s="232">
        <f>ROUND(J475*H475,2)</f>
        <v>0</v>
      </c>
      <c r="S475" s="91"/>
      <c r="T475" s="233">
        <f>S475*H475</f>
        <v>0</v>
      </c>
      <c r="U475" s="233">
        <v>0.17599999999999999</v>
      </c>
      <c r="V475" s="233">
        <f>U475*H475</f>
        <v>1.6179679999999999</v>
      </c>
      <c r="W475" s="233">
        <v>0</v>
      </c>
      <c r="X475" s="234">
        <f>W475*H475</f>
        <v>0</v>
      </c>
      <c r="Y475" s="38"/>
      <c r="Z475" s="38"/>
      <c r="AA475" s="38"/>
      <c r="AB475" s="38"/>
      <c r="AC475" s="38"/>
      <c r="AD475" s="38"/>
      <c r="AE475" s="38"/>
      <c r="AR475" s="235" t="s">
        <v>188</v>
      </c>
      <c r="AT475" s="235" t="s">
        <v>663</v>
      </c>
      <c r="AU475" s="235" t="s">
        <v>90</v>
      </c>
      <c r="AY475" s="17" t="s">
        <v>143</v>
      </c>
      <c r="BE475" s="236">
        <f>IF(O475="základní",K475,0)</f>
        <v>0</v>
      </c>
      <c r="BF475" s="236">
        <f>IF(O475="snížená",K475,0)</f>
        <v>0</v>
      </c>
      <c r="BG475" s="236">
        <f>IF(O475="zákl. přenesená",K475,0)</f>
        <v>0</v>
      </c>
      <c r="BH475" s="236">
        <f>IF(O475="sníž. přenesená",K475,0)</f>
        <v>0</v>
      </c>
      <c r="BI475" s="236">
        <f>IF(O475="nulová",K475,0)</f>
        <v>0</v>
      </c>
      <c r="BJ475" s="17" t="s">
        <v>88</v>
      </c>
      <c r="BK475" s="236">
        <f>ROUND(P475*H475,2)</f>
        <v>0</v>
      </c>
      <c r="BL475" s="17" t="s">
        <v>167</v>
      </c>
      <c r="BM475" s="235" t="s">
        <v>1137</v>
      </c>
    </row>
    <row r="476" s="2" customFormat="1">
      <c r="A476" s="38"/>
      <c r="B476" s="39"/>
      <c r="C476" s="40"/>
      <c r="D476" s="237" t="s">
        <v>152</v>
      </c>
      <c r="E476" s="40"/>
      <c r="F476" s="238" t="s">
        <v>1136</v>
      </c>
      <c r="G476" s="40"/>
      <c r="H476" s="40"/>
      <c r="I476" s="239"/>
      <c r="J476" s="239"/>
      <c r="K476" s="40"/>
      <c r="L476" s="40"/>
      <c r="M476" s="44"/>
      <c r="N476" s="240"/>
      <c r="O476" s="241"/>
      <c r="P476" s="91"/>
      <c r="Q476" s="91"/>
      <c r="R476" s="91"/>
      <c r="S476" s="91"/>
      <c r="T476" s="91"/>
      <c r="U476" s="91"/>
      <c r="V476" s="91"/>
      <c r="W476" s="91"/>
      <c r="X476" s="92"/>
      <c r="Y476" s="38"/>
      <c r="Z476" s="38"/>
      <c r="AA476" s="38"/>
      <c r="AB476" s="38"/>
      <c r="AC476" s="38"/>
      <c r="AD476" s="38"/>
      <c r="AE476" s="38"/>
      <c r="AT476" s="17" t="s">
        <v>152</v>
      </c>
      <c r="AU476" s="17" t="s">
        <v>90</v>
      </c>
    </row>
    <row r="477" s="13" customFormat="1">
      <c r="A477" s="13"/>
      <c r="B477" s="249"/>
      <c r="C477" s="250"/>
      <c r="D477" s="237" t="s">
        <v>253</v>
      </c>
      <c r="E477" s="250"/>
      <c r="F477" s="252" t="s">
        <v>1138</v>
      </c>
      <c r="G477" s="250"/>
      <c r="H477" s="253">
        <v>9.1929999999999996</v>
      </c>
      <c r="I477" s="254"/>
      <c r="J477" s="254"/>
      <c r="K477" s="250"/>
      <c r="L477" s="250"/>
      <c r="M477" s="255"/>
      <c r="N477" s="256"/>
      <c r="O477" s="257"/>
      <c r="P477" s="257"/>
      <c r="Q477" s="257"/>
      <c r="R477" s="257"/>
      <c r="S477" s="257"/>
      <c r="T477" s="257"/>
      <c r="U477" s="257"/>
      <c r="V477" s="257"/>
      <c r="W477" s="257"/>
      <c r="X477" s="258"/>
      <c r="Y477" s="13"/>
      <c r="Z477" s="13"/>
      <c r="AA477" s="13"/>
      <c r="AB477" s="13"/>
      <c r="AC477" s="13"/>
      <c r="AD477" s="13"/>
      <c r="AE477" s="13"/>
      <c r="AT477" s="259" t="s">
        <v>253</v>
      </c>
      <c r="AU477" s="259" t="s">
        <v>90</v>
      </c>
      <c r="AV477" s="13" t="s">
        <v>90</v>
      </c>
      <c r="AW477" s="13" t="s">
        <v>4</v>
      </c>
      <c r="AX477" s="13" t="s">
        <v>88</v>
      </c>
      <c r="AY477" s="259" t="s">
        <v>143</v>
      </c>
    </row>
    <row r="478" s="12" customFormat="1" ht="22.8" customHeight="1">
      <c r="A478" s="12"/>
      <c r="B478" s="205"/>
      <c r="C478" s="206"/>
      <c r="D478" s="207" t="s">
        <v>79</v>
      </c>
      <c r="E478" s="220" t="s">
        <v>176</v>
      </c>
      <c r="F478" s="220" t="s">
        <v>1139</v>
      </c>
      <c r="G478" s="206"/>
      <c r="H478" s="206"/>
      <c r="I478" s="209"/>
      <c r="J478" s="209"/>
      <c r="K478" s="221">
        <f>BK478</f>
        <v>0</v>
      </c>
      <c r="L478" s="206"/>
      <c r="M478" s="211"/>
      <c r="N478" s="212"/>
      <c r="O478" s="213"/>
      <c r="P478" s="213"/>
      <c r="Q478" s="214">
        <f>SUM(Q479:Q493)</f>
        <v>0</v>
      </c>
      <c r="R478" s="214">
        <f>SUM(R479:R493)</f>
        <v>0</v>
      </c>
      <c r="S478" s="213"/>
      <c r="T478" s="215">
        <f>SUM(T479:T493)</f>
        <v>0</v>
      </c>
      <c r="U478" s="213"/>
      <c r="V478" s="215">
        <f>SUM(V479:V493)</f>
        <v>0.066013080000000002</v>
      </c>
      <c r="W478" s="213"/>
      <c r="X478" s="216">
        <f>SUM(X479:X493)</f>
        <v>0</v>
      </c>
      <c r="Y478" s="12"/>
      <c r="Z478" s="12"/>
      <c r="AA478" s="12"/>
      <c r="AB478" s="12"/>
      <c r="AC478" s="12"/>
      <c r="AD478" s="12"/>
      <c r="AE478" s="12"/>
      <c r="AR478" s="217" t="s">
        <v>88</v>
      </c>
      <c r="AT478" s="218" t="s">
        <v>79</v>
      </c>
      <c r="AU478" s="218" t="s">
        <v>88</v>
      </c>
      <c r="AY478" s="217" t="s">
        <v>143</v>
      </c>
      <c r="BK478" s="219">
        <f>SUM(BK479:BK493)</f>
        <v>0</v>
      </c>
    </row>
    <row r="479" s="2" customFormat="1" ht="24.15" customHeight="1">
      <c r="A479" s="38"/>
      <c r="B479" s="39"/>
      <c r="C479" s="222" t="s">
        <v>1140</v>
      </c>
      <c r="D479" s="222" t="s">
        <v>146</v>
      </c>
      <c r="E479" s="223" t="s">
        <v>1141</v>
      </c>
      <c r="F479" s="224" t="s">
        <v>1142</v>
      </c>
      <c r="G479" s="225" t="s">
        <v>249</v>
      </c>
      <c r="H479" s="226">
        <v>8.6999999999999993</v>
      </c>
      <c r="I479" s="227"/>
      <c r="J479" s="227"/>
      <c r="K479" s="228">
        <f>ROUND(P479*H479,2)</f>
        <v>0</v>
      </c>
      <c r="L479" s="229"/>
      <c r="M479" s="44"/>
      <c r="N479" s="230" t="s">
        <v>1</v>
      </c>
      <c r="O479" s="231" t="s">
        <v>43</v>
      </c>
      <c r="P479" s="232">
        <f>I479+J479</f>
        <v>0</v>
      </c>
      <c r="Q479" s="232">
        <f>ROUND(I479*H479,2)</f>
        <v>0</v>
      </c>
      <c r="R479" s="232">
        <f>ROUND(J479*H479,2)</f>
        <v>0</v>
      </c>
      <c r="S479" s="91"/>
      <c r="T479" s="233">
        <f>S479*H479</f>
        <v>0</v>
      </c>
      <c r="U479" s="233">
        <v>0.00081999999999999998</v>
      </c>
      <c r="V479" s="233">
        <f>U479*H479</f>
        <v>0.0071339999999999988</v>
      </c>
      <c r="W479" s="233">
        <v>0</v>
      </c>
      <c r="X479" s="234">
        <f>W479*H479</f>
        <v>0</v>
      </c>
      <c r="Y479" s="38"/>
      <c r="Z479" s="38"/>
      <c r="AA479" s="38"/>
      <c r="AB479" s="38"/>
      <c r="AC479" s="38"/>
      <c r="AD479" s="38"/>
      <c r="AE479" s="38"/>
      <c r="AR479" s="235" t="s">
        <v>167</v>
      </c>
      <c r="AT479" s="235" t="s">
        <v>146</v>
      </c>
      <c r="AU479" s="235" t="s">
        <v>90</v>
      </c>
      <c r="AY479" s="17" t="s">
        <v>143</v>
      </c>
      <c r="BE479" s="236">
        <f>IF(O479="základní",K479,0)</f>
        <v>0</v>
      </c>
      <c r="BF479" s="236">
        <f>IF(O479="snížená",K479,0)</f>
        <v>0</v>
      </c>
      <c r="BG479" s="236">
        <f>IF(O479="zákl. přenesená",K479,0)</f>
        <v>0</v>
      </c>
      <c r="BH479" s="236">
        <f>IF(O479="sníž. přenesená",K479,0)</f>
        <v>0</v>
      </c>
      <c r="BI479" s="236">
        <f>IF(O479="nulová",K479,0)</f>
        <v>0</v>
      </c>
      <c r="BJ479" s="17" t="s">
        <v>88</v>
      </c>
      <c r="BK479" s="236">
        <f>ROUND(P479*H479,2)</f>
        <v>0</v>
      </c>
      <c r="BL479" s="17" t="s">
        <v>167</v>
      </c>
      <c r="BM479" s="235" t="s">
        <v>1143</v>
      </c>
    </row>
    <row r="480" s="2" customFormat="1">
      <c r="A480" s="38"/>
      <c r="B480" s="39"/>
      <c r="C480" s="40"/>
      <c r="D480" s="237" t="s">
        <v>152</v>
      </c>
      <c r="E480" s="40"/>
      <c r="F480" s="238" t="s">
        <v>1144</v>
      </c>
      <c r="G480" s="40"/>
      <c r="H480" s="40"/>
      <c r="I480" s="239"/>
      <c r="J480" s="239"/>
      <c r="K480" s="40"/>
      <c r="L480" s="40"/>
      <c r="M480" s="44"/>
      <c r="N480" s="240"/>
      <c r="O480" s="241"/>
      <c r="P480" s="91"/>
      <c r="Q480" s="91"/>
      <c r="R480" s="91"/>
      <c r="S480" s="91"/>
      <c r="T480" s="91"/>
      <c r="U480" s="91"/>
      <c r="V480" s="91"/>
      <c r="W480" s="91"/>
      <c r="X480" s="92"/>
      <c r="Y480" s="38"/>
      <c r="Z480" s="38"/>
      <c r="AA480" s="38"/>
      <c r="AB480" s="38"/>
      <c r="AC480" s="38"/>
      <c r="AD480" s="38"/>
      <c r="AE480" s="38"/>
      <c r="AT480" s="17" t="s">
        <v>152</v>
      </c>
      <c r="AU480" s="17" t="s">
        <v>90</v>
      </c>
    </row>
    <row r="481" s="2" customFormat="1">
      <c r="A481" s="38"/>
      <c r="B481" s="39"/>
      <c r="C481" s="40"/>
      <c r="D481" s="242" t="s">
        <v>153</v>
      </c>
      <c r="E481" s="40"/>
      <c r="F481" s="243" t="s">
        <v>1145</v>
      </c>
      <c r="G481" s="40"/>
      <c r="H481" s="40"/>
      <c r="I481" s="239"/>
      <c r="J481" s="239"/>
      <c r="K481" s="40"/>
      <c r="L481" s="40"/>
      <c r="M481" s="44"/>
      <c r="N481" s="240"/>
      <c r="O481" s="241"/>
      <c r="P481" s="91"/>
      <c r="Q481" s="91"/>
      <c r="R481" s="91"/>
      <c r="S481" s="91"/>
      <c r="T481" s="91"/>
      <c r="U481" s="91"/>
      <c r="V481" s="91"/>
      <c r="W481" s="91"/>
      <c r="X481" s="92"/>
      <c r="Y481" s="38"/>
      <c r="Z481" s="38"/>
      <c r="AA481" s="38"/>
      <c r="AB481" s="38"/>
      <c r="AC481" s="38"/>
      <c r="AD481" s="38"/>
      <c r="AE481" s="38"/>
      <c r="AT481" s="17" t="s">
        <v>153</v>
      </c>
      <c r="AU481" s="17" t="s">
        <v>90</v>
      </c>
    </row>
    <row r="482" s="2" customFormat="1">
      <c r="A482" s="38"/>
      <c r="B482" s="39"/>
      <c r="C482" s="40"/>
      <c r="D482" s="237" t="s">
        <v>155</v>
      </c>
      <c r="E482" s="40"/>
      <c r="F482" s="244" t="s">
        <v>1146</v>
      </c>
      <c r="G482" s="40"/>
      <c r="H482" s="40"/>
      <c r="I482" s="239"/>
      <c r="J482" s="239"/>
      <c r="K482" s="40"/>
      <c r="L482" s="40"/>
      <c r="M482" s="44"/>
      <c r="N482" s="240"/>
      <c r="O482" s="241"/>
      <c r="P482" s="91"/>
      <c r="Q482" s="91"/>
      <c r="R482" s="91"/>
      <c r="S482" s="91"/>
      <c r="T482" s="91"/>
      <c r="U482" s="91"/>
      <c r="V482" s="91"/>
      <c r="W482" s="91"/>
      <c r="X482" s="92"/>
      <c r="Y482" s="38"/>
      <c r="Z482" s="38"/>
      <c r="AA482" s="38"/>
      <c r="AB482" s="38"/>
      <c r="AC482" s="38"/>
      <c r="AD482" s="38"/>
      <c r="AE482" s="38"/>
      <c r="AT482" s="17" t="s">
        <v>155</v>
      </c>
      <c r="AU482" s="17" t="s">
        <v>90</v>
      </c>
    </row>
    <row r="483" s="13" customFormat="1">
      <c r="A483" s="13"/>
      <c r="B483" s="249"/>
      <c r="C483" s="250"/>
      <c r="D483" s="237" t="s">
        <v>253</v>
      </c>
      <c r="E483" s="251" t="s">
        <v>1</v>
      </c>
      <c r="F483" s="252" t="s">
        <v>1147</v>
      </c>
      <c r="G483" s="250"/>
      <c r="H483" s="253">
        <v>8.6999999999999993</v>
      </c>
      <c r="I483" s="254"/>
      <c r="J483" s="254"/>
      <c r="K483" s="250"/>
      <c r="L483" s="250"/>
      <c r="M483" s="255"/>
      <c r="N483" s="256"/>
      <c r="O483" s="257"/>
      <c r="P483" s="257"/>
      <c r="Q483" s="257"/>
      <c r="R483" s="257"/>
      <c r="S483" s="257"/>
      <c r="T483" s="257"/>
      <c r="U483" s="257"/>
      <c r="V483" s="257"/>
      <c r="W483" s="257"/>
      <c r="X483" s="258"/>
      <c r="Y483" s="13"/>
      <c r="Z483" s="13"/>
      <c r="AA483" s="13"/>
      <c r="AB483" s="13"/>
      <c r="AC483" s="13"/>
      <c r="AD483" s="13"/>
      <c r="AE483" s="13"/>
      <c r="AT483" s="259" t="s">
        <v>253</v>
      </c>
      <c r="AU483" s="259" t="s">
        <v>90</v>
      </c>
      <c r="AV483" s="13" t="s">
        <v>90</v>
      </c>
      <c r="AW483" s="13" t="s">
        <v>5</v>
      </c>
      <c r="AX483" s="13" t="s">
        <v>88</v>
      </c>
      <c r="AY483" s="259" t="s">
        <v>143</v>
      </c>
    </row>
    <row r="484" s="2" customFormat="1" ht="24.15" customHeight="1">
      <c r="A484" s="38"/>
      <c r="B484" s="39"/>
      <c r="C484" s="222" t="s">
        <v>1148</v>
      </c>
      <c r="D484" s="222" t="s">
        <v>146</v>
      </c>
      <c r="E484" s="223" t="s">
        <v>1149</v>
      </c>
      <c r="F484" s="224" t="s">
        <v>1150</v>
      </c>
      <c r="G484" s="225" t="s">
        <v>249</v>
      </c>
      <c r="H484" s="226">
        <v>109.56399999999999</v>
      </c>
      <c r="I484" s="227"/>
      <c r="J484" s="227"/>
      <c r="K484" s="228">
        <f>ROUND(P484*H484,2)</f>
        <v>0</v>
      </c>
      <c r="L484" s="229"/>
      <c r="M484" s="44"/>
      <c r="N484" s="230" t="s">
        <v>1</v>
      </c>
      <c r="O484" s="231" t="s">
        <v>43</v>
      </c>
      <c r="P484" s="232">
        <f>I484+J484</f>
        <v>0</v>
      </c>
      <c r="Q484" s="232">
        <f>ROUND(I484*H484,2)</f>
        <v>0</v>
      </c>
      <c r="R484" s="232">
        <f>ROUND(J484*H484,2)</f>
        <v>0</v>
      </c>
      <c r="S484" s="91"/>
      <c r="T484" s="233">
        <f>S484*H484</f>
        <v>0</v>
      </c>
      <c r="U484" s="233">
        <v>0.00046000000000000001</v>
      </c>
      <c r="V484" s="233">
        <f>U484*H484</f>
        <v>0.050399439999999997</v>
      </c>
      <c r="W484" s="233">
        <v>0</v>
      </c>
      <c r="X484" s="234">
        <f>W484*H484</f>
        <v>0</v>
      </c>
      <c r="Y484" s="38"/>
      <c r="Z484" s="38"/>
      <c r="AA484" s="38"/>
      <c r="AB484" s="38"/>
      <c r="AC484" s="38"/>
      <c r="AD484" s="38"/>
      <c r="AE484" s="38"/>
      <c r="AR484" s="235" t="s">
        <v>167</v>
      </c>
      <c r="AT484" s="235" t="s">
        <v>146</v>
      </c>
      <c r="AU484" s="235" t="s">
        <v>90</v>
      </c>
      <c r="AY484" s="17" t="s">
        <v>143</v>
      </c>
      <c r="BE484" s="236">
        <f>IF(O484="základní",K484,0)</f>
        <v>0</v>
      </c>
      <c r="BF484" s="236">
        <f>IF(O484="snížená",K484,0)</f>
        <v>0</v>
      </c>
      <c r="BG484" s="236">
        <f>IF(O484="zákl. přenesená",K484,0)</f>
        <v>0</v>
      </c>
      <c r="BH484" s="236">
        <f>IF(O484="sníž. přenesená",K484,0)</f>
        <v>0</v>
      </c>
      <c r="BI484" s="236">
        <f>IF(O484="nulová",K484,0)</f>
        <v>0</v>
      </c>
      <c r="BJ484" s="17" t="s">
        <v>88</v>
      </c>
      <c r="BK484" s="236">
        <f>ROUND(P484*H484,2)</f>
        <v>0</v>
      </c>
      <c r="BL484" s="17" t="s">
        <v>167</v>
      </c>
      <c r="BM484" s="235" t="s">
        <v>1151</v>
      </c>
    </row>
    <row r="485" s="2" customFormat="1">
      <c r="A485" s="38"/>
      <c r="B485" s="39"/>
      <c r="C485" s="40"/>
      <c r="D485" s="237" t="s">
        <v>152</v>
      </c>
      <c r="E485" s="40"/>
      <c r="F485" s="238" t="s">
        <v>1152</v>
      </c>
      <c r="G485" s="40"/>
      <c r="H485" s="40"/>
      <c r="I485" s="239"/>
      <c r="J485" s="239"/>
      <c r="K485" s="40"/>
      <c r="L485" s="40"/>
      <c r="M485" s="44"/>
      <c r="N485" s="240"/>
      <c r="O485" s="241"/>
      <c r="P485" s="91"/>
      <c r="Q485" s="91"/>
      <c r="R485" s="91"/>
      <c r="S485" s="91"/>
      <c r="T485" s="91"/>
      <c r="U485" s="91"/>
      <c r="V485" s="91"/>
      <c r="W485" s="91"/>
      <c r="X485" s="92"/>
      <c r="Y485" s="38"/>
      <c r="Z485" s="38"/>
      <c r="AA485" s="38"/>
      <c r="AB485" s="38"/>
      <c r="AC485" s="38"/>
      <c r="AD485" s="38"/>
      <c r="AE485" s="38"/>
      <c r="AT485" s="17" t="s">
        <v>152</v>
      </c>
      <c r="AU485" s="17" t="s">
        <v>90</v>
      </c>
    </row>
    <row r="486" s="2" customFormat="1">
      <c r="A486" s="38"/>
      <c r="B486" s="39"/>
      <c r="C486" s="40"/>
      <c r="D486" s="242" t="s">
        <v>153</v>
      </c>
      <c r="E486" s="40"/>
      <c r="F486" s="243" t="s">
        <v>1153</v>
      </c>
      <c r="G486" s="40"/>
      <c r="H486" s="40"/>
      <c r="I486" s="239"/>
      <c r="J486" s="239"/>
      <c r="K486" s="40"/>
      <c r="L486" s="40"/>
      <c r="M486" s="44"/>
      <c r="N486" s="240"/>
      <c r="O486" s="241"/>
      <c r="P486" s="91"/>
      <c r="Q486" s="91"/>
      <c r="R486" s="91"/>
      <c r="S486" s="91"/>
      <c r="T486" s="91"/>
      <c r="U486" s="91"/>
      <c r="V486" s="91"/>
      <c r="W486" s="91"/>
      <c r="X486" s="92"/>
      <c r="Y486" s="38"/>
      <c r="Z486" s="38"/>
      <c r="AA486" s="38"/>
      <c r="AB486" s="38"/>
      <c r="AC486" s="38"/>
      <c r="AD486" s="38"/>
      <c r="AE486" s="38"/>
      <c r="AT486" s="17" t="s">
        <v>153</v>
      </c>
      <c r="AU486" s="17" t="s">
        <v>90</v>
      </c>
    </row>
    <row r="487" s="2" customFormat="1">
      <c r="A487" s="38"/>
      <c r="B487" s="39"/>
      <c r="C487" s="40"/>
      <c r="D487" s="237" t="s">
        <v>155</v>
      </c>
      <c r="E487" s="40"/>
      <c r="F487" s="244" t="s">
        <v>1154</v>
      </c>
      <c r="G487" s="40"/>
      <c r="H487" s="40"/>
      <c r="I487" s="239"/>
      <c r="J487" s="239"/>
      <c r="K487" s="40"/>
      <c r="L487" s="40"/>
      <c r="M487" s="44"/>
      <c r="N487" s="240"/>
      <c r="O487" s="241"/>
      <c r="P487" s="91"/>
      <c r="Q487" s="91"/>
      <c r="R487" s="91"/>
      <c r="S487" s="91"/>
      <c r="T487" s="91"/>
      <c r="U487" s="91"/>
      <c r="V487" s="91"/>
      <c r="W487" s="91"/>
      <c r="X487" s="92"/>
      <c r="Y487" s="38"/>
      <c r="Z487" s="38"/>
      <c r="AA487" s="38"/>
      <c r="AB487" s="38"/>
      <c r="AC487" s="38"/>
      <c r="AD487" s="38"/>
      <c r="AE487" s="38"/>
      <c r="AT487" s="17" t="s">
        <v>155</v>
      </c>
      <c r="AU487" s="17" t="s">
        <v>90</v>
      </c>
    </row>
    <row r="488" s="13" customFormat="1">
      <c r="A488" s="13"/>
      <c r="B488" s="249"/>
      <c r="C488" s="250"/>
      <c r="D488" s="237" t="s">
        <v>253</v>
      </c>
      <c r="E488" s="251" t="s">
        <v>1</v>
      </c>
      <c r="F488" s="252" t="s">
        <v>1155</v>
      </c>
      <c r="G488" s="250"/>
      <c r="H488" s="253">
        <v>109.56399999999999</v>
      </c>
      <c r="I488" s="254"/>
      <c r="J488" s="254"/>
      <c r="K488" s="250"/>
      <c r="L488" s="250"/>
      <c r="M488" s="255"/>
      <c r="N488" s="256"/>
      <c r="O488" s="257"/>
      <c r="P488" s="257"/>
      <c r="Q488" s="257"/>
      <c r="R488" s="257"/>
      <c r="S488" s="257"/>
      <c r="T488" s="257"/>
      <c r="U488" s="257"/>
      <c r="V488" s="257"/>
      <c r="W488" s="257"/>
      <c r="X488" s="258"/>
      <c r="Y488" s="13"/>
      <c r="Z488" s="13"/>
      <c r="AA488" s="13"/>
      <c r="AB488" s="13"/>
      <c r="AC488" s="13"/>
      <c r="AD488" s="13"/>
      <c r="AE488" s="13"/>
      <c r="AT488" s="259" t="s">
        <v>253</v>
      </c>
      <c r="AU488" s="259" t="s">
        <v>90</v>
      </c>
      <c r="AV488" s="13" t="s">
        <v>90</v>
      </c>
      <c r="AW488" s="13" t="s">
        <v>5</v>
      </c>
      <c r="AX488" s="13" t="s">
        <v>88</v>
      </c>
      <c r="AY488" s="259" t="s">
        <v>143</v>
      </c>
    </row>
    <row r="489" s="2" customFormat="1" ht="24.15" customHeight="1">
      <c r="A489" s="38"/>
      <c r="B489" s="39"/>
      <c r="C489" s="222" t="s">
        <v>1156</v>
      </c>
      <c r="D489" s="222" t="s">
        <v>146</v>
      </c>
      <c r="E489" s="223" t="s">
        <v>1157</v>
      </c>
      <c r="F489" s="224" t="s">
        <v>1158</v>
      </c>
      <c r="G489" s="225" t="s">
        <v>249</v>
      </c>
      <c r="H489" s="226">
        <v>16.306999999999999</v>
      </c>
      <c r="I489" s="227"/>
      <c r="J489" s="227"/>
      <c r="K489" s="228">
        <f>ROUND(P489*H489,2)</f>
        <v>0</v>
      </c>
      <c r="L489" s="229"/>
      <c r="M489" s="44"/>
      <c r="N489" s="230" t="s">
        <v>1</v>
      </c>
      <c r="O489" s="231" t="s">
        <v>43</v>
      </c>
      <c r="P489" s="232">
        <f>I489+J489</f>
        <v>0</v>
      </c>
      <c r="Q489" s="232">
        <f>ROUND(I489*H489,2)</f>
        <v>0</v>
      </c>
      <c r="R489" s="232">
        <f>ROUND(J489*H489,2)</f>
        <v>0</v>
      </c>
      <c r="S489" s="91"/>
      <c r="T489" s="233">
        <f>S489*H489</f>
        <v>0</v>
      </c>
      <c r="U489" s="233">
        <v>0.00051999999999999995</v>
      </c>
      <c r="V489" s="233">
        <f>U489*H489</f>
        <v>0.0084796399999999984</v>
      </c>
      <c r="W489" s="233">
        <v>0</v>
      </c>
      <c r="X489" s="234">
        <f>W489*H489</f>
        <v>0</v>
      </c>
      <c r="Y489" s="38"/>
      <c r="Z489" s="38"/>
      <c r="AA489" s="38"/>
      <c r="AB489" s="38"/>
      <c r="AC489" s="38"/>
      <c r="AD489" s="38"/>
      <c r="AE489" s="38"/>
      <c r="AR489" s="235" t="s">
        <v>167</v>
      </c>
      <c r="AT489" s="235" t="s">
        <v>146</v>
      </c>
      <c r="AU489" s="235" t="s">
        <v>90</v>
      </c>
      <c r="AY489" s="17" t="s">
        <v>143</v>
      </c>
      <c r="BE489" s="236">
        <f>IF(O489="základní",K489,0)</f>
        <v>0</v>
      </c>
      <c r="BF489" s="236">
        <f>IF(O489="snížená",K489,0)</f>
        <v>0</v>
      </c>
      <c r="BG489" s="236">
        <f>IF(O489="zákl. přenesená",K489,0)</f>
        <v>0</v>
      </c>
      <c r="BH489" s="236">
        <f>IF(O489="sníž. přenesená",K489,0)</f>
        <v>0</v>
      </c>
      <c r="BI489" s="236">
        <f>IF(O489="nulová",K489,0)</f>
        <v>0</v>
      </c>
      <c r="BJ489" s="17" t="s">
        <v>88</v>
      </c>
      <c r="BK489" s="236">
        <f>ROUND(P489*H489,2)</f>
        <v>0</v>
      </c>
      <c r="BL489" s="17" t="s">
        <v>167</v>
      </c>
      <c r="BM489" s="235" t="s">
        <v>1159</v>
      </c>
    </row>
    <row r="490" s="2" customFormat="1">
      <c r="A490" s="38"/>
      <c r="B490" s="39"/>
      <c r="C490" s="40"/>
      <c r="D490" s="237" t="s">
        <v>152</v>
      </c>
      <c r="E490" s="40"/>
      <c r="F490" s="238" t="s">
        <v>1160</v>
      </c>
      <c r="G490" s="40"/>
      <c r="H490" s="40"/>
      <c r="I490" s="239"/>
      <c r="J490" s="239"/>
      <c r="K490" s="40"/>
      <c r="L490" s="40"/>
      <c r="M490" s="44"/>
      <c r="N490" s="240"/>
      <c r="O490" s="241"/>
      <c r="P490" s="91"/>
      <c r="Q490" s="91"/>
      <c r="R490" s="91"/>
      <c r="S490" s="91"/>
      <c r="T490" s="91"/>
      <c r="U490" s="91"/>
      <c r="V490" s="91"/>
      <c r="W490" s="91"/>
      <c r="X490" s="92"/>
      <c r="Y490" s="38"/>
      <c r="Z490" s="38"/>
      <c r="AA490" s="38"/>
      <c r="AB490" s="38"/>
      <c r="AC490" s="38"/>
      <c r="AD490" s="38"/>
      <c r="AE490" s="38"/>
      <c r="AT490" s="17" t="s">
        <v>152</v>
      </c>
      <c r="AU490" s="17" t="s">
        <v>90</v>
      </c>
    </row>
    <row r="491" s="2" customFormat="1">
      <c r="A491" s="38"/>
      <c r="B491" s="39"/>
      <c r="C491" s="40"/>
      <c r="D491" s="242" t="s">
        <v>153</v>
      </c>
      <c r="E491" s="40"/>
      <c r="F491" s="243" t="s">
        <v>1161</v>
      </c>
      <c r="G491" s="40"/>
      <c r="H491" s="40"/>
      <c r="I491" s="239"/>
      <c r="J491" s="239"/>
      <c r="K491" s="40"/>
      <c r="L491" s="40"/>
      <c r="M491" s="44"/>
      <c r="N491" s="240"/>
      <c r="O491" s="241"/>
      <c r="P491" s="91"/>
      <c r="Q491" s="91"/>
      <c r="R491" s="91"/>
      <c r="S491" s="91"/>
      <c r="T491" s="91"/>
      <c r="U491" s="91"/>
      <c r="V491" s="91"/>
      <c r="W491" s="91"/>
      <c r="X491" s="92"/>
      <c r="Y491" s="38"/>
      <c r="Z491" s="38"/>
      <c r="AA491" s="38"/>
      <c r="AB491" s="38"/>
      <c r="AC491" s="38"/>
      <c r="AD491" s="38"/>
      <c r="AE491" s="38"/>
      <c r="AT491" s="17" t="s">
        <v>153</v>
      </c>
      <c r="AU491" s="17" t="s">
        <v>90</v>
      </c>
    </row>
    <row r="492" s="2" customFormat="1">
      <c r="A492" s="38"/>
      <c r="B492" s="39"/>
      <c r="C492" s="40"/>
      <c r="D492" s="237" t="s">
        <v>155</v>
      </c>
      <c r="E492" s="40"/>
      <c r="F492" s="244" t="s">
        <v>1162</v>
      </c>
      <c r="G492" s="40"/>
      <c r="H492" s="40"/>
      <c r="I492" s="239"/>
      <c r="J492" s="239"/>
      <c r="K492" s="40"/>
      <c r="L492" s="40"/>
      <c r="M492" s="44"/>
      <c r="N492" s="240"/>
      <c r="O492" s="241"/>
      <c r="P492" s="91"/>
      <c r="Q492" s="91"/>
      <c r="R492" s="91"/>
      <c r="S492" s="91"/>
      <c r="T492" s="91"/>
      <c r="U492" s="91"/>
      <c r="V492" s="91"/>
      <c r="W492" s="91"/>
      <c r="X492" s="92"/>
      <c r="Y492" s="38"/>
      <c r="Z492" s="38"/>
      <c r="AA492" s="38"/>
      <c r="AB492" s="38"/>
      <c r="AC492" s="38"/>
      <c r="AD492" s="38"/>
      <c r="AE492" s="38"/>
      <c r="AT492" s="17" t="s">
        <v>155</v>
      </c>
      <c r="AU492" s="17" t="s">
        <v>90</v>
      </c>
    </row>
    <row r="493" s="13" customFormat="1">
      <c r="A493" s="13"/>
      <c r="B493" s="249"/>
      <c r="C493" s="250"/>
      <c r="D493" s="237" t="s">
        <v>253</v>
      </c>
      <c r="E493" s="251" t="s">
        <v>1</v>
      </c>
      <c r="F493" s="252" t="s">
        <v>1163</v>
      </c>
      <c r="G493" s="250"/>
      <c r="H493" s="253">
        <v>16.306999999999999</v>
      </c>
      <c r="I493" s="254"/>
      <c r="J493" s="254"/>
      <c r="K493" s="250"/>
      <c r="L493" s="250"/>
      <c r="M493" s="255"/>
      <c r="N493" s="256"/>
      <c r="O493" s="257"/>
      <c r="P493" s="257"/>
      <c r="Q493" s="257"/>
      <c r="R493" s="257"/>
      <c r="S493" s="257"/>
      <c r="T493" s="257"/>
      <c r="U493" s="257"/>
      <c r="V493" s="257"/>
      <c r="W493" s="257"/>
      <c r="X493" s="258"/>
      <c r="Y493" s="13"/>
      <c r="Z493" s="13"/>
      <c r="AA493" s="13"/>
      <c r="AB493" s="13"/>
      <c r="AC493" s="13"/>
      <c r="AD493" s="13"/>
      <c r="AE493" s="13"/>
      <c r="AT493" s="259" t="s">
        <v>253</v>
      </c>
      <c r="AU493" s="259" t="s">
        <v>90</v>
      </c>
      <c r="AV493" s="13" t="s">
        <v>90</v>
      </c>
      <c r="AW493" s="13" t="s">
        <v>5</v>
      </c>
      <c r="AX493" s="13" t="s">
        <v>88</v>
      </c>
      <c r="AY493" s="259" t="s">
        <v>143</v>
      </c>
    </row>
    <row r="494" s="12" customFormat="1" ht="22.8" customHeight="1">
      <c r="A494" s="12"/>
      <c r="B494" s="205"/>
      <c r="C494" s="206"/>
      <c r="D494" s="207" t="s">
        <v>79</v>
      </c>
      <c r="E494" s="220" t="s">
        <v>188</v>
      </c>
      <c r="F494" s="220" t="s">
        <v>373</v>
      </c>
      <c r="G494" s="206"/>
      <c r="H494" s="206"/>
      <c r="I494" s="209"/>
      <c r="J494" s="209"/>
      <c r="K494" s="221">
        <f>BK494</f>
        <v>0</v>
      </c>
      <c r="L494" s="206"/>
      <c r="M494" s="211"/>
      <c r="N494" s="212"/>
      <c r="O494" s="213"/>
      <c r="P494" s="213"/>
      <c r="Q494" s="214">
        <f>SUM(Q495:Q537)</f>
        <v>0</v>
      </c>
      <c r="R494" s="214">
        <f>SUM(R495:R537)</f>
        <v>0</v>
      </c>
      <c r="S494" s="213"/>
      <c r="T494" s="215">
        <f>SUM(T495:T537)</f>
        <v>0</v>
      </c>
      <c r="U494" s="213"/>
      <c r="V494" s="215">
        <f>SUM(V495:V537)</f>
        <v>4.8492907000000001</v>
      </c>
      <c r="W494" s="213"/>
      <c r="X494" s="216">
        <f>SUM(X495:X537)</f>
        <v>0.90000000000000002</v>
      </c>
      <c r="Y494" s="12"/>
      <c r="Z494" s="12"/>
      <c r="AA494" s="12"/>
      <c r="AB494" s="12"/>
      <c r="AC494" s="12"/>
      <c r="AD494" s="12"/>
      <c r="AE494" s="12"/>
      <c r="AR494" s="217" t="s">
        <v>88</v>
      </c>
      <c r="AT494" s="218" t="s">
        <v>79</v>
      </c>
      <c r="AU494" s="218" t="s">
        <v>88</v>
      </c>
      <c r="AY494" s="217" t="s">
        <v>143</v>
      </c>
      <c r="BK494" s="219">
        <f>SUM(BK495:BK537)</f>
        <v>0</v>
      </c>
    </row>
    <row r="495" s="2" customFormat="1" ht="33" customHeight="1">
      <c r="A495" s="38"/>
      <c r="B495" s="39"/>
      <c r="C495" s="222" t="s">
        <v>1164</v>
      </c>
      <c r="D495" s="222" t="s">
        <v>146</v>
      </c>
      <c r="E495" s="223" t="s">
        <v>1165</v>
      </c>
      <c r="F495" s="224" t="s">
        <v>1166</v>
      </c>
      <c r="G495" s="225" t="s">
        <v>311</v>
      </c>
      <c r="H495" s="226">
        <v>5</v>
      </c>
      <c r="I495" s="227"/>
      <c r="J495" s="227"/>
      <c r="K495" s="228">
        <f>ROUND(P495*H495,2)</f>
        <v>0</v>
      </c>
      <c r="L495" s="229"/>
      <c r="M495" s="44"/>
      <c r="N495" s="230" t="s">
        <v>1</v>
      </c>
      <c r="O495" s="231" t="s">
        <v>43</v>
      </c>
      <c r="P495" s="232">
        <f>I495+J495</f>
        <v>0</v>
      </c>
      <c r="Q495" s="232">
        <f>ROUND(I495*H495,2)</f>
        <v>0</v>
      </c>
      <c r="R495" s="232">
        <f>ROUND(J495*H495,2)</f>
        <v>0</v>
      </c>
      <c r="S495" s="91"/>
      <c r="T495" s="233">
        <f>S495*H495</f>
        <v>0</v>
      </c>
      <c r="U495" s="233">
        <v>1.0000000000000001E-05</v>
      </c>
      <c r="V495" s="233">
        <f>U495*H495</f>
        <v>5.0000000000000002E-05</v>
      </c>
      <c r="W495" s="233">
        <v>0</v>
      </c>
      <c r="X495" s="234">
        <f>W495*H495</f>
        <v>0</v>
      </c>
      <c r="Y495" s="38"/>
      <c r="Z495" s="38"/>
      <c r="AA495" s="38"/>
      <c r="AB495" s="38"/>
      <c r="AC495" s="38"/>
      <c r="AD495" s="38"/>
      <c r="AE495" s="38"/>
      <c r="AR495" s="235" t="s">
        <v>167</v>
      </c>
      <c r="AT495" s="235" t="s">
        <v>146</v>
      </c>
      <c r="AU495" s="235" t="s">
        <v>90</v>
      </c>
      <c r="AY495" s="17" t="s">
        <v>143</v>
      </c>
      <c r="BE495" s="236">
        <f>IF(O495="základní",K495,0)</f>
        <v>0</v>
      </c>
      <c r="BF495" s="236">
        <f>IF(O495="snížená",K495,0)</f>
        <v>0</v>
      </c>
      <c r="BG495" s="236">
        <f>IF(O495="zákl. přenesená",K495,0)</f>
        <v>0</v>
      </c>
      <c r="BH495" s="236">
        <f>IF(O495="sníž. přenesená",K495,0)</f>
        <v>0</v>
      </c>
      <c r="BI495" s="236">
        <f>IF(O495="nulová",K495,0)</f>
        <v>0</v>
      </c>
      <c r="BJ495" s="17" t="s">
        <v>88</v>
      </c>
      <c r="BK495" s="236">
        <f>ROUND(P495*H495,2)</f>
        <v>0</v>
      </c>
      <c r="BL495" s="17" t="s">
        <v>167</v>
      </c>
      <c r="BM495" s="235" t="s">
        <v>1167</v>
      </c>
    </row>
    <row r="496" s="2" customFormat="1">
      <c r="A496" s="38"/>
      <c r="B496" s="39"/>
      <c r="C496" s="40"/>
      <c r="D496" s="237" t="s">
        <v>152</v>
      </c>
      <c r="E496" s="40"/>
      <c r="F496" s="238" t="s">
        <v>1168</v>
      </c>
      <c r="G496" s="40"/>
      <c r="H496" s="40"/>
      <c r="I496" s="239"/>
      <c r="J496" s="239"/>
      <c r="K496" s="40"/>
      <c r="L496" s="40"/>
      <c r="M496" s="44"/>
      <c r="N496" s="240"/>
      <c r="O496" s="241"/>
      <c r="P496" s="91"/>
      <c r="Q496" s="91"/>
      <c r="R496" s="91"/>
      <c r="S496" s="91"/>
      <c r="T496" s="91"/>
      <c r="U496" s="91"/>
      <c r="V496" s="91"/>
      <c r="W496" s="91"/>
      <c r="X496" s="92"/>
      <c r="Y496" s="38"/>
      <c r="Z496" s="38"/>
      <c r="AA496" s="38"/>
      <c r="AB496" s="38"/>
      <c r="AC496" s="38"/>
      <c r="AD496" s="38"/>
      <c r="AE496" s="38"/>
      <c r="AT496" s="17" t="s">
        <v>152</v>
      </c>
      <c r="AU496" s="17" t="s">
        <v>90</v>
      </c>
    </row>
    <row r="497" s="2" customFormat="1">
      <c r="A497" s="38"/>
      <c r="B497" s="39"/>
      <c r="C497" s="40"/>
      <c r="D497" s="242" t="s">
        <v>153</v>
      </c>
      <c r="E497" s="40"/>
      <c r="F497" s="243" t="s">
        <v>1169</v>
      </c>
      <c r="G497" s="40"/>
      <c r="H497" s="40"/>
      <c r="I497" s="239"/>
      <c r="J497" s="239"/>
      <c r="K497" s="40"/>
      <c r="L497" s="40"/>
      <c r="M497" s="44"/>
      <c r="N497" s="240"/>
      <c r="O497" s="241"/>
      <c r="P497" s="91"/>
      <c r="Q497" s="91"/>
      <c r="R497" s="91"/>
      <c r="S497" s="91"/>
      <c r="T497" s="91"/>
      <c r="U497" s="91"/>
      <c r="V497" s="91"/>
      <c r="W497" s="91"/>
      <c r="X497" s="92"/>
      <c r="Y497" s="38"/>
      <c r="Z497" s="38"/>
      <c r="AA497" s="38"/>
      <c r="AB497" s="38"/>
      <c r="AC497" s="38"/>
      <c r="AD497" s="38"/>
      <c r="AE497" s="38"/>
      <c r="AT497" s="17" t="s">
        <v>153</v>
      </c>
      <c r="AU497" s="17" t="s">
        <v>90</v>
      </c>
    </row>
    <row r="498" s="2" customFormat="1">
      <c r="A498" s="38"/>
      <c r="B498" s="39"/>
      <c r="C498" s="40"/>
      <c r="D498" s="237" t="s">
        <v>155</v>
      </c>
      <c r="E498" s="40"/>
      <c r="F498" s="244" t="s">
        <v>1170</v>
      </c>
      <c r="G498" s="40"/>
      <c r="H498" s="40"/>
      <c r="I498" s="239"/>
      <c r="J498" s="239"/>
      <c r="K498" s="40"/>
      <c r="L498" s="40"/>
      <c r="M498" s="44"/>
      <c r="N498" s="240"/>
      <c r="O498" s="241"/>
      <c r="P498" s="91"/>
      <c r="Q498" s="91"/>
      <c r="R498" s="91"/>
      <c r="S498" s="91"/>
      <c r="T498" s="91"/>
      <c r="U498" s="91"/>
      <c r="V498" s="91"/>
      <c r="W498" s="91"/>
      <c r="X498" s="92"/>
      <c r="Y498" s="38"/>
      <c r="Z498" s="38"/>
      <c r="AA498" s="38"/>
      <c r="AB498" s="38"/>
      <c r="AC498" s="38"/>
      <c r="AD498" s="38"/>
      <c r="AE498" s="38"/>
      <c r="AT498" s="17" t="s">
        <v>155</v>
      </c>
      <c r="AU498" s="17" t="s">
        <v>90</v>
      </c>
    </row>
    <row r="499" s="2" customFormat="1" ht="16.5" customHeight="1">
      <c r="A499" s="38"/>
      <c r="B499" s="39"/>
      <c r="C499" s="285" t="s">
        <v>1171</v>
      </c>
      <c r="D499" s="285" t="s">
        <v>663</v>
      </c>
      <c r="E499" s="286" t="s">
        <v>1172</v>
      </c>
      <c r="F499" s="287" t="s">
        <v>1173</v>
      </c>
      <c r="G499" s="288" t="s">
        <v>311</v>
      </c>
      <c r="H499" s="289">
        <v>5.1500000000000004</v>
      </c>
      <c r="I499" s="290"/>
      <c r="J499" s="291"/>
      <c r="K499" s="292">
        <f>ROUND(P499*H499,2)</f>
        <v>0</v>
      </c>
      <c r="L499" s="291"/>
      <c r="M499" s="293"/>
      <c r="N499" s="294" t="s">
        <v>1</v>
      </c>
      <c r="O499" s="231" t="s">
        <v>43</v>
      </c>
      <c r="P499" s="232">
        <f>I499+J499</f>
        <v>0</v>
      </c>
      <c r="Q499" s="232">
        <f>ROUND(I499*H499,2)</f>
        <v>0</v>
      </c>
      <c r="R499" s="232">
        <f>ROUND(J499*H499,2)</f>
        <v>0</v>
      </c>
      <c r="S499" s="91"/>
      <c r="T499" s="233">
        <f>S499*H499</f>
        <v>0</v>
      </c>
      <c r="U499" s="233">
        <v>0.0024099999999999998</v>
      </c>
      <c r="V499" s="233">
        <f>U499*H499</f>
        <v>0.012411500000000001</v>
      </c>
      <c r="W499" s="233">
        <v>0</v>
      </c>
      <c r="X499" s="234">
        <f>W499*H499</f>
        <v>0</v>
      </c>
      <c r="Y499" s="38"/>
      <c r="Z499" s="38"/>
      <c r="AA499" s="38"/>
      <c r="AB499" s="38"/>
      <c r="AC499" s="38"/>
      <c r="AD499" s="38"/>
      <c r="AE499" s="38"/>
      <c r="AR499" s="235" t="s">
        <v>188</v>
      </c>
      <c r="AT499" s="235" t="s">
        <v>663</v>
      </c>
      <c r="AU499" s="235" t="s">
        <v>90</v>
      </c>
      <c r="AY499" s="17" t="s">
        <v>143</v>
      </c>
      <c r="BE499" s="236">
        <f>IF(O499="základní",K499,0)</f>
        <v>0</v>
      </c>
      <c r="BF499" s="236">
        <f>IF(O499="snížená",K499,0)</f>
        <v>0</v>
      </c>
      <c r="BG499" s="236">
        <f>IF(O499="zákl. přenesená",K499,0)</f>
        <v>0</v>
      </c>
      <c r="BH499" s="236">
        <f>IF(O499="sníž. přenesená",K499,0)</f>
        <v>0</v>
      </c>
      <c r="BI499" s="236">
        <f>IF(O499="nulová",K499,0)</f>
        <v>0</v>
      </c>
      <c r="BJ499" s="17" t="s">
        <v>88</v>
      </c>
      <c r="BK499" s="236">
        <f>ROUND(P499*H499,2)</f>
        <v>0</v>
      </c>
      <c r="BL499" s="17" t="s">
        <v>167</v>
      </c>
      <c r="BM499" s="235" t="s">
        <v>1174</v>
      </c>
    </row>
    <row r="500" s="2" customFormat="1">
      <c r="A500" s="38"/>
      <c r="B500" s="39"/>
      <c r="C500" s="40"/>
      <c r="D500" s="237" t="s">
        <v>152</v>
      </c>
      <c r="E500" s="40"/>
      <c r="F500" s="238" t="s">
        <v>1173</v>
      </c>
      <c r="G500" s="40"/>
      <c r="H500" s="40"/>
      <c r="I500" s="239"/>
      <c r="J500" s="239"/>
      <c r="K500" s="40"/>
      <c r="L500" s="40"/>
      <c r="M500" s="44"/>
      <c r="N500" s="240"/>
      <c r="O500" s="241"/>
      <c r="P500" s="91"/>
      <c r="Q500" s="91"/>
      <c r="R500" s="91"/>
      <c r="S500" s="91"/>
      <c r="T500" s="91"/>
      <c r="U500" s="91"/>
      <c r="V500" s="91"/>
      <c r="W500" s="91"/>
      <c r="X500" s="92"/>
      <c r="Y500" s="38"/>
      <c r="Z500" s="38"/>
      <c r="AA500" s="38"/>
      <c r="AB500" s="38"/>
      <c r="AC500" s="38"/>
      <c r="AD500" s="38"/>
      <c r="AE500" s="38"/>
      <c r="AT500" s="17" t="s">
        <v>152</v>
      </c>
      <c r="AU500" s="17" t="s">
        <v>90</v>
      </c>
    </row>
    <row r="501" s="13" customFormat="1">
      <c r="A501" s="13"/>
      <c r="B501" s="249"/>
      <c r="C501" s="250"/>
      <c r="D501" s="237" t="s">
        <v>253</v>
      </c>
      <c r="E501" s="250"/>
      <c r="F501" s="252" t="s">
        <v>1175</v>
      </c>
      <c r="G501" s="250"/>
      <c r="H501" s="253">
        <v>5.1500000000000004</v>
      </c>
      <c r="I501" s="254"/>
      <c r="J501" s="254"/>
      <c r="K501" s="250"/>
      <c r="L501" s="250"/>
      <c r="M501" s="255"/>
      <c r="N501" s="256"/>
      <c r="O501" s="257"/>
      <c r="P501" s="257"/>
      <c r="Q501" s="257"/>
      <c r="R501" s="257"/>
      <c r="S501" s="257"/>
      <c r="T501" s="257"/>
      <c r="U501" s="257"/>
      <c r="V501" s="257"/>
      <c r="W501" s="257"/>
      <c r="X501" s="258"/>
      <c r="Y501" s="13"/>
      <c r="Z501" s="13"/>
      <c r="AA501" s="13"/>
      <c r="AB501" s="13"/>
      <c r="AC501" s="13"/>
      <c r="AD501" s="13"/>
      <c r="AE501" s="13"/>
      <c r="AT501" s="259" t="s">
        <v>253</v>
      </c>
      <c r="AU501" s="259" t="s">
        <v>90</v>
      </c>
      <c r="AV501" s="13" t="s">
        <v>90</v>
      </c>
      <c r="AW501" s="13" t="s">
        <v>4</v>
      </c>
      <c r="AX501" s="13" t="s">
        <v>88</v>
      </c>
      <c r="AY501" s="259" t="s">
        <v>143</v>
      </c>
    </row>
    <row r="502" s="2" customFormat="1" ht="33" customHeight="1">
      <c r="A502" s="38"/>
      <c r="B502" s="39"/>
      <c r="C502" s="222" t="s">
        <v>1176</v>
      </c>
      <c r="D502" s="222" t="s">
        <v>146</v>
      </c>
      <c r="E502" s="223" t="s">
        <v>1177</v>
      </c>
      <c r="F502" s="224" t="s">
        <v>1178</v>
      </c>
      <c r="G502" s="225" t="s">
        <v>311</v>
      </c>
      <c r="H502" s="226">
        <v>14</v>
      </c>
      <c r="I502" s="227"/>
      <c r="J502" s="227"/>
      <c r="K502" s="228">
        <f>ROUND(P502*H502,2)</f>
        <v>0</v>
      </c>
      <c r="L502" s="229"/>
      <c r="M502" s="44"/>
      <c r="N502" s="230" t="s">
        <v>1</v>
      </c>
      <c r="O502" s="231" t="s">
        <v>43</v>
      </c>
      <c r="P502" s="232">
        <f>I502+J502</f>
        <v>0</v>
      </c>
      <c r="Q502" s="232">
        <f>ROUND(I502*H502,2)</f>
        <v>0</v>
      </c>
      <c r="R502" s="232">
        <f>ROUND(J502*H502,2)</f>
        <v>0</v>
      </c>
      <c r="S502" s="91"/>
      <c r="T502" s="233">
        <f>S502*H502</f>
        <v>0</v>
      </c>
      <c r="U502" s="233">
        <v>1.0000000000000001E-05</v>
      </c>
      <c r="V502" s="233">
        <f>U502*H502</f>
        <v>0.00014000000000000002</v>
      </c>
      <c r="W502" s="233">
        <v>0</v>
      </c>
      <c r="X502" s="234">
        <f>W502*H502</f>
        <v>0</v>
      </c>
      <c r="Y502" s="38"/>
      <c r="Z502" s="38"/>
      <c r="AA502" s="38"/>
      <c r="AB502" s="38"/>
      <c r="AC502" s="38"/>
      <c r="AD502" s="38"/>
      <c r="AE502" s="38"/>
      <c r="AR502" s="235" t="s">
        <v>167</v>
      </c>
      <c r="AT502" s="235" t="s">
        <v>146</v>
      </c>
      <c r="AU502" s="235" t="s">
        <v>90</v>
      </c>
      <c r="AY502" s="17" t="s">
        <v>143</v>
      </c>
      <c r="BE502" s="236">
        <f>IF(O502="základní",K502,0)</f>
        <v>0</v>
      </c>
      <c r="BF502" s="236">
        <f>IF(O502="snížená",K502,0)</f>
        <v>0</v>
      </c>
      <c r="BG502" s="236">
        <f>IF(O502="zákl. přenesená",K502,0)</f>
        <v>0</v>
      </c>
      <c r="BH502" s="236">
        <f>IF(O502="sníž. přenesená",K502,0)</f>
        <v>0</v>
      </c>
      <c r="BI502" s="236">
        <f>IF(O502="nulová",K502,0)</f>
        <v>0</v>
      </c>
      <c r="BJ502" s="17" t="s">
        <v>88</v>
      </c>
      <c r="BK502" s="236">
        <f>ROUND(P502*H502,2)</f>
        <v>0</v>
      </c>
      <c r="BL502" s="17" t="s">
        <v>167</v>
      </c>
      <c r="BM502" s="235" t="s">
        <v>1179</v>
      </c>
    </row>
    <row r="503" s="2" customFormat="1">
      <c r="A503" s="38"/>
      <c r="B503" s="39"/>
      <c r="C503" s="40"/>
      <c r="D503" s="237" t="s">
        <v>152</v>
      </c>
      <c r="E503" s="40"/>
      <c r="F503" s="238" t="s">
        <v>1180</v>
      </c>
      <c r="G503" s="40"/>
      <c r="H503" s="40"/>
      <c r="I503" s="239"/>
      <c r="J503" s="239"/>
      <c r="K503" s="40"/>
      <c r="L503" s="40"/>
      <c r="M503" s="44"/>
      <c r="N503" s="240"/>
      <c r="O503" s="241"/>
      <c r="P503" s="91"/>
      <c r="Q503" s="91"/>
      <c r="R503" s="91"/>
      <c r="S503" s="91"/>
      <c r="T503" s="91"/>
      <c r="U503" s="91"/>
      <c r="V503" s="91"/>
      <c r="W503" s="91"/>
      <c r="X503" s="92"/>
      <c r="Y503" s="38"/>
      <c r="Z503" s="38"/>
      <c r="AA503" s="38"/>
      <c r="AB503" s="38"/>
      <c r="AC503" s="38"/>
      <c r="AD503" s="38"/>
      <c r="AE503" s="38"/>
      <c r="AT503" s="17" t="s">
        <v>152</v>
      </c>
      <c r="AU503" s="17" t="s">
        <v>90</v>
      </c>
    </row>
    <row r="504" s="2" customFormat="1">
      <c r="A504" s="38"/>
      <c r="B504" s="39"/>
      <c r="C504" s="40"/>
      <c r="D504" s="242" t="s">
        <v>153</v>
      </c>
      <c r="E504" s="40"/>
      <c r="F504" s="243" t="s">
        <v>1181</v>
      </c>
      <c r="G504" s="40"/>
      <c r="H504" s="40"/>
      <c r="I504" s="239"/>
      <c r="J504" s="239"/>
      <c r="K504" s="40"/>
      <c r="L504" s="40"/>
      <c r="M504" s="44"/>
      <c r="N504" s="240"/>
      <c r="O504" s="241"/>
      <c r="P504" s="91"/>
      <c r="Q504" s="91"/>
      <c r="R504" s="91"/>
      <c r="S504" s="91"/>
      <c r="T504" s="91"/>
      <c r="U504" s="91"/>
      <c r="V504" s="91"/>
      <c r="W504" s="91"/>
      <c r="X504" s="92"/>
      <c r="Y504" s="38"/>
      <c r="Z504" s="38"/>
      <c r="AA504" s="38"/>
      <c r="AB504" s="38"/>
      <c r="AC504" s="38"/>
      <c r="AD504" s="38"/>
      <c r="AE504" s="38"/>
      <c r="AT504" s="17" t="s">
        <v>153</v>
      </c>
      <c r="AU504" s="17" t="s">
        <v>90</v>
      </c>
    </row>
    <row r="505" s="2" customFormat="1">
      <c r="A505" s="38"/>
      <c r="B505" s="39"/>
      <c r="C505" s="40"/>
      <c r="D505" s="237" t="s">
        <v>155</v>
      </c>
      <c r="E505" s="40"/>
      <c r="F505" s="244" t="s">
        <v>1182</v>
      </c>
      <c r="G505" s="40"/>
      <c r="H505" s="40"/>
      <c r="I505" s="239"/>
      <c r="J505" s="239"/>
      <c r="K505" s="40"/>
      <c r="L505" s="40"/>
      <c r="M505" s="44"/>
      <c r="N505" s="240"/>
      <c r="O505" s="241"/>
      <c r="P505" s="91"/>
      <c r="Q505" s="91"/>
      <c r="R505" s="91"/>
      <c r="S505" s="91"/>
      <c r="T505" s="91"/>
      <c r="U505" s="91"/>
      <c r="V505" s="91"/>
      <c r="W505" s="91"/>
      <c r="X505" s="92"/>
      <c r="Y505" s="38"/>
      <c r="Z505" s="38"/>
      <c r="AA505" s="38"/>
      <c r="AB505" s="38"/>
      <c r="AC505" s="38"/>
      <c r="AD505" s="38"/>
      <c r="AE505" s="38"/>
      <c r="AT505" s="17" t="s">
        <v>155</v>
      </c>
      <c r="AU505" s="17" t="s">
        <v>90</v>
      </c>
    </row>
    <row r="506" s="13" customFormat="1">
      <c r="A506" s="13"/>
      <c r="B506" s="249"/>
      <c r="C506" s="250"/>
      <c r="D506" s="237" t="s">
        <v>253</v>
      </c>
      <c r="E506" s="251" t="s">
        <v>1</v>
      </c>
      <c r="F506" s="252" t="s">
        <v>1183</v>
      </c>
      <c r="G506" s="250"/>
      <c r="H506" s="253">
        <v>11</v>
      </c>
      <c r="I506" s="254"/>
      <c r="J506" s="254"/>
      <c r="K506" s="250"/>
      <c r="L506" s="250"/>
      <c r="M506" s="255"/>
      <c r="N506" s="256"/>
      <c r="O506" s="257"/>
      <c r="P506" s="257"/>
      <c r="Q506" s="257"/>
      <c r="R506" s="257"/>
      <c r="S506" s="257"/>
      <c r="T506" s="257"/>
      <c r="U506" s="257"/>
      <c r="V506" s="257"/>
      <c r="W506" s="257"/>
      <c r="X506" s="258"/>
      <c r="Y506" s="13"/>
      <c r="Z506" s="13"/>
      <c r="AA506" s="13"/>
      <c r="AB506" s="13"/>
      <c r="AC506" s="13"/>
      <c r="AD506" s="13"/>
      <c r="AE506" s="13"/>
      <c r="AT506" s="259" t="s">
        <v>253</v>
      </c>
      <c r="AU506" s="259" t="s">
        <v>90</v>
      </c>
      <c r="AV506" s="13" t="s">
        <v>90</v>
      </c>
      <c r="AW506" s="13" t="s">
        <v>5</v>
      </c>
      <c r="AX506" s="13" t="s">
        <v>80</v>
      </c>
      <c r="AY506" s="259" t="s">
        <v>143</v>
      </c>
    </row>
    <row r="507" s="13" customFormat="1">
      <c r="A507" s="13"/>
      <c r="B507" s="249"/>
      <c r="C507" s="250"/>
      <c r="D507" s="237" t="s">
        <v>253</v>
      </c>
      <c r="E507" s="251" t="s">
        <v>1</v>
      </c>
      <c r="F507" s="252" t="s">
        <v>1184</v>
      </c>
      <c r="G507" s="250"/>
      <c r="H507" s="253">
        <v>3</v>
      </c>
      <c r="I507" s="254"/>
      <c r="J507" s="254"/>
      <c r="K507" s="250"/>
      <c r="L507" s="250"/>
      <c r="M507" s="255"/>
      <c r="N507" s="256"/>
      <c r="O507" s="257"/>
      <c r="P507" s="257"/>
      <c r="Q507" s="257"/>
      <c r="R507" s="257"/>
      <c r="S507" s="257"/>
      <c r="T507" s="257"/>
      <c r="U507" s="257"/>
      <c r="V507" s="257"/>
      <c r="W507" s="257"/>
      <c r="X507" s="258"/>
      <c r="Y507" s="13"/>
      <c r="Z507" s="13"/>
      <c r="AA507" s="13"/>
      <c r="AB507" s="13"/>
      <c r="AC507" s="13"/>
      <c r="AD507" s="13"/>
      <c r="AE507" s="13"/>
      <c r="AT507" s="259" t="s">
        <v>253</v>
      </c>
      <c r="AU507" s="259" t="s">
        <v>90</v>
      </c>
      <c r="AV507" s="13" t="s">
        <v>90</v>
      </c>
      <c r="AW507" s="13" t="s">
        <v>5</v>
      </c>
      <c r="AX507" s="13" t="s">
        <v>80</v>
      </c>
      <c r="AY507" s="259" t="s">
        <v>143</v>
      </c>
    </row>
    <row r="508" s="14" customFormat="1">
      <c r="A508" s="14"/>
      <c r="B508" s="260"/>
      <c r="C508" s="261"/>
      <c r="D508" s="237" t="s">
        <v>253</v>
      </c>
      <c r="E508" s="262" t="s">
        <v>1</v>
      </c>
      <c r="F508" s="263" t="s">
        <v>262</v>
      </c>
      <c r="G508" s="261"/>
      <c r="H508" s="264">
        <v>14</v>
      </c>
      <c r="I508" s="265"/>
      <c r="J508" s="265"/>
      <c r="K508" s="261"/>
      <c r="L508" s="261"/>
      <c r="M508" s="266"/>
      <c r="N508" s="267"/>
      <c r="O508" s="268"/>
      <c r="P508" s="268"/>
      <c r="Q508" s="268"/>
      <c r="R508" s="268"/>
      <c r="S508" s="268"/>
      <c r="T508" s="268"/>
      <c r="U508" s="268"/>
      <c r="V508" s="268"/>
      <c r="W508" s="268"/>
      <c r="X508" s="269"/>
      <c r="Y508" s="14"/>
      <c r="Z508" s="14"/>
      <c r="AA508" s="14"/>
      <c r="AB508" s="14"/>
      <c r="AC508" s="14"/>
      <c r="AD508" s="14"/>
      <c r="AE508" s="14"/>
      <c r="AT508" s="270" t="s">
        <v>253</v>
      </c>
      <c r="AU508" s="270" t="s">
        <v>90</v>
      </c>
      <c r="AV508" s="14" t="s">
        <v>167</v>
      </c>
      <c r="AW508" s="14" t="s">
        <v>5</v>
      </c>
      <c r="AX508" s="14" t="s">
        <v>88</v>
      </c>
      <c r="AY508" s="270" t="s">
        <v>143</v>
      </c>
    </row>
    <row r="509" s="2" customFormat="1" ht="16.5" customHeight="1">
      <c r="A509" s="38"/>
      <c r="B509" s="39"/>
      <c r="C509" s="285" t="s">
        <v>1185</v>
      </c>
      <c r="D509" s="285" t="s">
        <v>663</v>
      </c>
      <c r="E509" s="286" t="s">
        <v>1186</v>
      </c>
      <c r="F509" s="287" t="s">
        <v>1187</v>
      </c>
      <c r="G509" s="288" t="s">
        <v>311</v>
      </c>
      <c r="H509" s="289">
        <v>14.42</v>
      </c>
      <c r="I509" s="290"/>
      <c r="J509" s="291"/>
      <c r="K509" s="292">
        <f>ROUND(P509*H509,2)</f>
        <v>0</v>
      </c>
      <c r="L509" s="291"/>
      <c r="M509" s="293"/>
      <c r="N509" s="294" t="s">
        <v>1</v>
      </c>
      <c r="O509" s="231" t="s">
        <v>43</v>
      </c>
      <c r="P509" s="232">
        <f>I509+J509</f>
        <v>0</v>
      </c>
      <c r="Q509" s="232">
        <f>ROUND(I509*H509,2)</f>
        <v>0</v>
      </c>
      <c r="R509" s="232">
        <f>ROUND(J509*H509,2)</f>
        <v>0</v>
      </c>
      <c r="S509" s="91"/>
      <c r="T509" s="233">
        <f>S509*H509</f>
        <v>0</v>
      </c>
      <c r="U509" s="233">
        <v>0.0042599999999999999</v>
      </c>
      <c r="V509" s="233">
        <f>U509*H509</f>
        <v>0.061429199999999996</v>
      </c>
      <c r="W509" s="233">
        <v>0</v>
      </c>
      <c r="X509" s="234">
        <f>W509*H509</f>
        <v>0</v>
      </c>
      <c r="Y509" s="38"/>
      <c r="Z509" s="38"/>
      <c r="AA509" s="38"/>
      <c r="AB509" s="38"/>
      <c r="AC509" s="38"/>
      <c r="AD509" s="38"/>
      <c r="AE509" s="38"/>
      <c r="AR509" s="235" t="s">
        <v>188</v>
      </c>
      <c r="AT509" s="235" t="s">
        <v>663</v>
      </c>
      <c r="AU509" s="235" t="s">
        <v>90</v>
      </c>
      <c r="AY509" s="17" t="s">
        <v>143</v>
      </c>
      <c r="BE509" s="236">
        <f>IF(O509="základní",K509,0)</f>
        <v>0</v>
      </c>
      <c r="BF509" s="236">
        <f>IF(O509="snížená",K509,0)</f>
        <v>0</v>
      </c>
      <c r="BG509" s="236">
        <f>IF(O509="zákl. přenesená",K509,0)</f>
        <v>0</v>
      </c>
      <c r="BH509" s="236">
        <f>IF(O509="sníž. přenesená",K509,0)</f>
        <v>0</v>
      </c>
      <c r="BI509" s="236">
        <f>IF(O509="nulová",K509,0)</f>
        <v>0</v>
      </c>
      <c r="BJ509" s="17" t="s">
        <v>88</v>
      </c>
      <c r="BK509" s="236">
        <f>ROUND(P509*H509,2)</f>
        <v>0</v>
      </c>
      <c r="BL509" s="17" t="s">
        <v>167</v>
      </c>
      <c r="BM509" s="235" t="s">
        <v>1188</v>
      </c>
    </row>
    <row r="510" s="2" customFormat="1">
      <c r="A510" s="38"/>
      <c r="B510" s="39"/>
      <c r="C510" s="40"/>
      <c r="D510" s="237" t="s">
        <v>152</v>
      </c>
      <c r="E510" s="40"/>
      <c r="F510" s="238" t="s">
        <v>1187</v>
      </c>
      <c r="G510" s="40"/>
      <c r="H510" s="40"/>
      <c r="I510" s="239"/>
      <c r="J510" s="239"/>
      <c r="K510" s="40"/>
      <c r="L510" s="40"/>
      <c r="M510" s="44"/>
      <c r="N510" s="240"/>
      <c r="O510" s="241"/>
      <c r="P510" s="91"/>
      <c r="Q510" s="91"/>
      <c r="R510" s="91"/>
      <c r="S510" s="91"/>
      <c r="T510" s="91"/>
      <c r="U510" s="91"/>
      <c r="V510" s="91"/>
      <c r="W510" s="91"/>
      <c r="X510" s="92"/>
      <c r="Y510" s="38"/>
      <c r="Z510" s="38"/>
      <c r="AA510" s="38"/>
      <c r="AB510" s="38"/>
      <c r="AC510" s="38"/>
      <c r="AD510" s="38"/>
      <c r="AE510" s="38"/>
      <c r="AT510" s="17" t="s">
        <v>152</v>
      </c>
      <c r="AU510" s="17" t="s">
        <v>90</v>
      </c>
    </row>
    <row r="511" s="13" customFormat="1">
      <c r="A511" s="13"/>
      <c r="B511" s="249"/>
      <c r="C511" s="250"/>
      <c r="D511" s="237" t="s">
        <v>253</v>
      </c>
      <c r="E511" s="250"/>
      <c r="F511" s="252" t="s">
        <v>1189</v>
      </c>
      <c r="G511" s="250"/>
      <c r="H511" s="253">
        <v>14.42</v>
      </c>
      <c r="I511" s="254"/>
      <c r="J511" s="254"/>
      <c r="K511" s="250"/>
      <c r="L511" s="250"/>
      <c r="M511" s="255"/>
      <c r="N511" s="256"/>
      <c r="O511" s="257"/>
      <c r="P511" s="257"/>
      <c r="Q511" s="257"/>
      <c r="R511" s="257"/>
      <c r="S511" s="257"/>
      <c r="T511" s="257"/>
      <c r="U511" s="257"/>
      <c r="V511" s="257"/>
      <c r="W511" s="257"/>
      <c r="X511" s="258"/>
      <c r="Y511" s="13"/>
      <c r="Z511" s="13"/>
      <c r="AA511" s="13"/>
      <c r="AB511" s="13"/>
      <c r="AC511" s="13"/>
      <c r="AD511" s="13"/>
      <c r="AE511" s="13"/>
      <c r="AT511" s="259" t="s">
        <v>253</v>
      </c>
      <c r="AU511" s="259" t="s">
        <v>90</v>
      </c>
      <c r="AV511" s="13" t="s">
        <v>90</v>
      </c>
      <c r="AW511" s="13" t="s">
        <v>4</v>
      </c>
      <c r="AX511" s="13" t="s">
        <v>88</v>
      </c>
      <c r="AY511" s="259" t="s">
        <v>143</v>
      </c>
    </row>
    <row r="512" s="2" customFormat="1" ht="24.15" customHeight="1">
      <c r="A512" s="38"/>
      <c r="B512" s="39"/>
      <c r="C512" s="222" t="s">
        <v>1190</v>
      </c>
      <c r="D512" s="222" t="s">
        <v>146</v>
      </c>
      <c r="E512" s="223" t="s">
        <v>1191</v>
      </c>
      <c r="F512" s="224" t="s">
        <v>1192</v>
      </c>
      <c r="G512" s="225" t="s">
        <v>388</v>
      </c>
      <c r="H512" s="226">
        <v>1</v>
      </c>
      <c r="I512" s="227"/>
      <c r="J512" s="227"/>
      <c r="K512" s="228">
        <f>ROUND(P512*H512,2)</f>
        <v>0</v>
      </c>
      <c r="L512" s="229"/>
      <c r="M512" s="44"/>
      <c r="N512" s="230" t="s">
        <v>1</v>
      </c>
      <c r="O512" s="231" t="s">
        <v>43</v>
      </c>
      <c r="P512" s="232">
        <f>I512+J512</f>
        <v>0</v>
      </c>
      <c r="Q512" s="232">
        <f>ROUND(I512*H512,2)</f>
        <v>0</v>
      </c>
      <c r="R512" s="232">
        <f>ROUND(J512*H512,2)</f>
        <v>0</v>
      </c>
      <c r="S512" s="91"/>
      <c r="T512" s="233">
        <f>S512*H512</f>
        <v>0</v>
      </c>
      <c r="U512" s="233">
        <v>1.4212199999999999</v>
      </c>
      <c r="V512" s="233">
        <f>U512*H512</f>
        <v>1.4212199999999999</v>
      </c>
      <c r="W512" s="233">
        <v>0</v>
      </c>
      <c r="X512" s="234">
        <f>W512*H512</f>
        <v>0</v>
      </c>
      <c r="Y512" s="38"/>
      <c r="Z512" s="38"/>
      <c r="AA512" s="38"/>
      <c r="AB512" s="38"/>
      <c r="AC512" s="38"/>
      <c r="AD512" s="38"/>
      <c r="AE512" s="38"/>
      <c r="AR512" s="235" t="s">
        <v>167</v>
      </c>
      <c r="AT512" s="235" t="s">
        <v>146</v>
      </c>
      <c r="AU512" s="235" t="s">
        <v>90</v>
      </c>
      <c r="AY512" s="17" t="s">
        <v>143</v>
      </c>
      <c r="BE512" s="236">
        <f>IF(O512="základní",K512,0)</f>
        <v>0</v>
      </c>
      <c r="BF512" s="236">
        <f>IF(O512="snížená",K512,0)</f>
        <v>0</v>
      </c>
      <c r="BG512" s="236">
        <f>IF(O512="zákl. přenesená",K512,0)</f>
        <v>0</v>
      </c>
      <c r="BH512" s="236">
        <f>IF(O512="sníž. přenesená",K512,0)</f>
        <v>0</v>
      </c>
      <c r="BI512" s="236">
        <f>IF(O512="nulová",K512,0)</f>
        <v>0</v>
      </c>
      <c r="BJ512" s="17" t="s">
        <v>88</v>
      </c>
      <c r="BK512" s="236">
        <f>ROUND(P512*H512,2)</f>
        <v>0</v>
      </c>
      <c r="BL512" s="17" t="s">
        <v>167</v>
      </c>
      <c r="BM512" s="235" t="s">
        <v>1193</v>
      </c>
    </row>
    <row r="513" s="2" customFormat="1">
      <c r="A513" s="38"/>
      <c r="B513" s="39"/>
      <c r="C513" s="40"/>
      <c r="D513" s="237" t="s">
        <v>152</v>
      </c>
      <c r="E513" s="40"/>
      <c r="F513" s="238" t="s">
        <v>1194</v>
      </c>
      <c r="G513" s="40"/>
      <c r="H513" s="40"/>
      <c r="I513" s="239"/>
      <c r="J513" s="239"/>
      <c r="K513" s="40"/>
      <c r="L513" s="40"/>
      <c r="M513" s="44"/>
      <c r="N513" s="240"/>
      <c r="O513" s="241"/>
      <c r="P513" s="91"/>
      <c r="Q513" s="91"/>
      <c r="R513" s="91"/>
      <c r="S513" s="91"/>
      <c r="T513" s="91"/>
      <c r="U513" s="91"/>
      <c r="V513" s="91"/>
      <c r="W513" s="91"/>
      <c r="X513" s="92"/>
      <c r="Y513" s="38"/>
      <c r="Z513" s="38"/>
      <c r="AA513" s="38"/>
      <c r="AB513" s="38"/>
      <c r="AC513" s="38"/>
      <c r="AD513" s="38"/>
      <c r="AE513" s="38"/>
      <c r="AT513" s="17" t="s">
        <v>152</v>
      </c>
      <c r="AU513" s="17" t="s">
        <v>90</v>
      </c>
    </row>
    <row r="514" s="2" customFormat="1">
      <c r="A514" s="38"/>
      <c r="B514" s="39"/>
      <c r="C514" s="40"/>
      <c r="D514" s="242" t="s">
        <v>153</v>
      </c>
      <c r="E514" s="40"/>
      <c r="F514" s="243" t="s">
        <v>1195</v>
      </c>
      <c r="G514" s="40"/>
      <c r="H514" s="40"/>
      <c r="I514" s="239"/>
      <c r="J514" s="239"/>
      <c r="K514" s="40"/>
      <c r="L514" s="40"/>
      <c r="M514" s="44"/>
      <c r="N514" s="240"/>
      <c r="O514" s="241"/>
      <c r="P514" s="91"/>
      <c r="Q514" s="91"/>
      <c r="R514" s="91"/>
      <c r="S514" s="91"/>
      <c r="T514" s="91"/>
      <c r="U514" s="91"/>
      <c r="V514" s="91"/>
      <c r="W514" s="91"/>
      <c r="X514" s="92"/>
      <c r="Y514" s="38"/>
      <c r="Z514" s="38"/>
      <c r="AA514" s="38"/>
      <c r="AB514" s="38"/>
      <c r="AC514" s="38"/>
      <c r="AD514" s="38"/>
      <c r="AE514" s="38"/>
      <c r="AT514" s="17" t="s">
        <v>153</v>
      </c>
      <c r="AU514" s="17" t="s">
        <v>90</v>
      </c>
    </row>
    <row r="515" s="2" customFormat="1" ht="24.15" customHeight="1">
      <c r="A515" s="38"/>
      <c r="B515" s="39"/>
      <c r="C515" s="222" t="s">
        <v>1196</v>
      </c>
      <c r="D515" s="222" t="s">
        <v>146</v>
      </c>
      <c r="E515" s="223" t="s">
        <v>1197</v>
      </c>
      <c r="F515" s="224" t="s">
        <v>1198</v>
      </c>
      <c r="G515" s="225" t="s">
        <v>388</v>
      </c>
      <c r="H515" s="226">
        <v>1</v>
      </c>
      <c r="I515" s="227"/>
      <c r="J515" s="227"/>
      <c r="K515" s="228">
        <f>ROUND(P515*H515,2)</f>
        <v>0</v>
      </c>
      <c r="L515" s="229"/>
      <c r="M515" s="44"/>
      <c r="N515" s="230" t="s">
        <v>1</v>
      </c>
      <c r="O515" s="231" t="s">
        <v>43</v>
      </c>
      <c r="P515" s="232">
        <f>I515+J515</f>
        <v>0</v>
      </c>
      <c r="Q515" s="232">
        <f>ROUND(I515*H515,2)</f>
        <v>0</v>
      </c>
      <c r="R515" s="232">
        <f>ROUND(J515*H515,2)</f>
        <v>0</v>
      </c>
      <c r="S515" s="91"/>
      <c r="T515" s="233">
        <f>S515*H515</f>
        <v>0</v>
      </c>
      <c r="U515" s="233">
        <v>0.12526000000000001</v>
      </c>
      <c r="V515" s="233">
        <f>U515*H515</f>
        <v>0.12526000000000001</v>
      </c>
      <c r="W515" s="233">
        <v>0</v>
      </c>
      <c r="X515" s="234">
        <f>W515*H515</f>
        <v>0</v>
      </c>
      <c r="Y515" s="38"/>
      <c r="Z515" s="38"/>
      <c r="AA515" s="38"/>
      <c r="AB515" s="38"/>
      <c r="AC515" s="38"/>
      <c r="AD515" s="38"/>
      <c r="AE515" s="38"/>
      <c r="AR515" s="235" t="s">
        <v>167</v>
      </c>
      <c r="AT515" s="235" t="s">
        <v>146</v>
      </c>
      <c r="AU515" s="235" t="s">
        <v>90</v>
      </c>
      <c r="AY515" s="17" t="s">
        <v>143</v>
      </c>
      <c r="BE515" s="236">
        <f>IF(O515="základní",K515,0)</f>
        <v>0</v>
      </c>
      <c r="BF515" s="236">
        <f>IF(O515="snížená",K515,0)</f>
        <v>0</v>
      </c>
      <c r="BG515" s="236">
        <f>IF(O515="zákl. přenesená",K515,0)</f>
        <v>0</v>
      </c>
      <c r="BH515" s="236">
        <f>IF(O515="sníž. přenesená",K515,0)</f>
        <v>0</v>
      </c>
      <c r="BI515" s="236">
        <f>IF(O515="nulová",K515,0)</f>
        <v>0</v>
      </c>
      <c r="BJ515" s="17" t="s">
        <v>88</v>
      </c>
      <c r="BK515" s="236">
        <f>ROUND(P515*H515,2)</f>
        <v>0</v>
      </c>
      <c r="BL515" s="17" t="s">
        <v>167</v>
      </c>
      <c r="BM515" s="235" t="s">
        <v>1199</v>
      </c>
    </row>
    <row r="516" s="2" customFormat="1">
      <c r="A516" s="38"/>
      <c r="B516" s="39"/>
      <c r="C516" s="40"/>
      <c r="D516" s="237" t="s">
        <v>152</v>
      </c>
      <c r="E516" s="40"/>
      <c r="F516" s="238" t="s">
        <v>1200</v>
      </c>
      <c r="G516" s="40"/>
      <c r="H516" s="40"/>
      <c r="I516" s="239"/>
      <c r="J516" s="239"/>
      <c r="K516" s="40"/>
      <c r="L516" s="40"/>
      <c r="M516" s="44"/>
      <c r="N516" s="240"/>
      <c r="O516" s="241"/>
      <c r="P516" s="91"/>
      <c r="Q516" s="91"/>
      <c r="R516" s="91"/>
      <c r="S516" s="91"/>
      <c r="T516" s="91"/>
      <c r="U516" s="91"/>
      <c r="V516" s="91"/>
      <c r="W516" s="91"/>
      <c r="X516" s="92"/>
      <c r="Y516" s="38"/>
      <c r="Z516" s="38"/>
      <c r="AA516" s="38"/>
      <c r="AB516" s="38"/>
      <c r="AC516" s="38"/>
      <c r="AD516" s="38"/>
      <c r="AE516" s="38"/>
      <c r="AT516" s="17" t="s">
        <v>152</v>
      </c>
      <c r="AU516" s="17" t="s">
        <v>90</v>
      </c>
    </row>
    <row r="517" s="2" customFormat="1">
      <c r="A517" s="38"/>
      <c r="B517" s="39"/>
      <c r="C517" s="40"/>
      <c r="D517" s="242" t="s">
        <v>153</v>
      </c>
      <c r="E517" s="40"/>
      <c r="F517" s="243" t="s">
        <v>1201</v>
      </c>
      <c r="G517" s="40"/>
      <c r="H517" s="40"/>
      <c r="I517" s="239"/>
      <c r="J517" s="239"/>
      <c r="K517" s="40"/>
      <c r="L517" s="40"/>
      <c r="M517" s="44"/>
      <c r="N517" s="240"/>
      <c r="O517" s="241"/>
      <c r="P517" s="91"/>
      <c r="Q517" s="91"/>
      <c r="R517" s="91"/>
      <c r="S517" s="91"/>
      <c r="T517" s="91"/>
      <c r="U517" s="91"/>
      <c r="V517" s="91"/>
      <c r="W517" s="91"/>
      <c r="X517" s="92"/>
      <c r="Y517" s="38"/>
      <c r="Z517" s="38"/>
      <c r="AA517" s="38"/>
      <c r="AB517" s="38"/>
      <c r="AC517" s="38"/>
      <c r="AD517" s="38"/>
      <c r="AE517" s="38"/>
      <c r="AT517" s="17" t="s">
        <v>153</v>
      </c>
      <c r="AU517" s="17" t="s">
        <v>90</v>
      </c>
    </row>
    <row r="518" s="2" customFormat="1" ht="24.15" customHeight="1">
      <c r="A518" s="38"/>
      <c r="B518" s="39"/>
      <c r="C518" s="285" t="s">
        <v>1202</v>
      </c>
      <c r="D518" s="285" t="s">
        <v>663</v>
      </c>
      <c r="E518" s="286" t="s">
        <v>1203</v>
      </c>
      <c r="F518" s="287" t="s">
        <v>1204</v>
      </c>
      <c r="G518" s="288" t="s">
        <v>388</v>
      </c>
      <c r="H518" s="289">
        <v>1</v>
      </c>
      <c r="I518" s="290"/>
      <c r="J518" s="291"/>
      <c r="K518" s="292">
        <f>ROUND(P518*H518,2)</f>
        <v>0</v>
      </c>
      <c r="L518" s="291"/>
      <c r="M518" s="293"/>
      <c r="N518" s="294" t="s">
        <v>1</v>
      </c>
      <c r="O518" s="231" t="s">
        <v>43</v>
      </c>
      <c r="P518" s="232">
        <f>I518+J518</f>
        <v>0</v>
      </c>
      <c r="Q518" s="232">
        <f>ROUND(I518*H518,2)</f>
        <v>0</v>
      </c>
      <c r="R518" s="232">
        <f>ROUND(J518*H518,2)</f>
        <v>0</v>
      </c>
      <c r="S518" s="91"/>
      <c r="T518" s="233">
        <f>S518*H518</f>
        <v>0</v>
      </c>
      <c r="U518" s="233">
        <v>0.13500000000000001</v>
      </c>
      <c r="V518" s="233">
        <f>U518*H518</f>
        <v>0.13500000000000001</v>
      </c>
      <c r="W518" s="233">
        <v>0</v>
      </c>
      <c r="X518" s="234">
        <f>W518*H518</f>
        <v>0</v>
      </c>
      <c r="Y518" s="38"/>
      <c r="Z518" s="38"/>
      <c r="AA518" s="38"/>
      <c r="AB518" s="38"/>
      <c r="AC518" s="38"/>
      <c r="AD518" s="38"/>
      <c r="AE518" s="38"/>
      <c r="AR518" s="235" t="s">
        <v>188</v>
      </c>
      <c r="AT518" s="235" t="s">
        <v>663</v>
      </c>
      <c r="AU518" s="235" t="s">
        <v>90</v>
      </c>
      <c r="AY518" s="17" t="s">
        <v>143</v>
      </c>
      <c r="BE518" s="236">
        <f>IF(O518="základní",K518,0)</f>
        <v>0</v>
      </c>
      <c r="BF518" s="236">
        <f>IF(O518="snížená",K518,0)</f>
        <v>0</v>
      </c>
      <c r="BG518" s="236">
        <f>IF(O518="zákl. přenesená",K518,0)</f>
        <v>0</v>
      </c>
      <c r="BH518" s="236">
        <f>IF(O518="sníž. přenesená",K518,0)</f>
        <v>0</v>
      </c>
      <c r="BI518" s="236">
        <f>IF(O518="nulová",K518,0)</f>
        <v>0</v>
      </c>
      <c r="BJ518" s="17" t="s">
        <v>88</v>
      </c>
      <c r="BK518" s="236">
        <f>ROUND(P518*H518,2)</f>
        <v>0</v>
      </c>
      <c r="BL518" s="17" t="s">
        <v>167</v>
      </c>
      <c r="BM518" s="235" t="s">
        <v>1205</v>
      </c>
    </row>
    <row r="519" s="2" customFormat="1">
      <c r="A519" s="38"/>
      <c r="B519" s="39"/>
      <c r="C519" s="40"/>
      <c r="D519" s="237" t="s">
        <v>152</v>
      </c>
      <c r="E519" s="40"/>
      <c r="F519" s="238" t="s">
        <v>1204</v>
      </c>
      <c r="G519" s="40"/>
      <c r="H519" s="40"/>
      <c r="I519" s="239"/>
      <c r="J519" s="239"/>
      <c r="K519" s="40"/>
      <c r="L519" s="40"/>
      <c r="M519" s="44"/>
      <c r="N519" s="240"/>
      <c r="O519" s="241"/>
      <c r="P519" s="91"/>
      <c r="Q519" s="91"/>
      <c r="R519" s="91"/>
      <c r="S519" s="91"/>
      <c r="T519" s="91"/>
      <c r="U519" s="91"/>
      <c r="V519" s="91"/>
      <c r="W519" s="91"/>
      <c r="X519" s="92"/>
      <c r="Y519" s="38"/>
      <c r="Z519" s="38"/>
      <c r="AA519" s="38"/>
      <c r="AB519" s="38"/>
      <c r="AC519" s="38"/>
      <c r="AD519" s="38"/>
      <c r="AE519" s="38"/>
      <c r="AT519" s="17" t="s">
        <v>152</v>
      </c>
      <c r="AU519" s="17" t="s">
        <v>90</v>
      </c>
    </row>
    <row r="520" s="2" customFormat="1" ht="24.15" customHeight="1">
      <c r="A520" s="38"/>
      <c r="B520" s="39"/>
      <c r="C520" s="222" t="s">
        <v>1206</v>
      </c>
      <c r="D520" s="222" t="s">
        <v>146</v>
      </c>
      <c r="E520" s="223" t="s">
        <v>1207</v>
      </c>
      <c r="F520" s="224" t="s">
        <v>1208</v>
      </c>
      <c r="G520" s="225" t="s">
        <v>388</v>
      </c>
      <c r="H520" s="226">
        <v>1</v>
      </c>
      <c r="I520" s="227"/>
      <c r="J520" s="227"/>
      <c r="K520" s="228">
        <f>ROUND(P520*H520,2)</f>
        <v>0</v>
      </c>
      <c r="L520" s="229"/>
      <c r="M520" s="44"/>
      <c r="N520" s="230" t="s">
        <v>1</v>
      </c>
      <c r="O520" s="231" t="s">
        <v>43</v>
      </c>
      <c r="P520" s="232">
        <f>I520+J520</f>
        <v>0</v>
      </c>
      <c r="Q520" s="232">
        <f>ROUND(I520*H520,2)</f>
        <v>0</v>
      </c>
      <c r="R520" s="232">
        <f>ROUND(J520*H520,2)</f>
        <v>0</v>
      </c>
      <c r="S520" s="91"/>
      <c r="T520" s="233">
        <f>S520*H520</f>
        <v>0</v>
      </c>
      <c r="U520" s="233">
        <v>0.030759999999999999</v>
      </c>
      <c r="V520" s="233">
        <f>U520*H520</f>
        <v>0.030759999999999999</v>
      </c>
      <c r="W520" s="233">
        <v>0</v>
      </c>
      <c r="X520" s="234">
        <f>W520*H520</f>
        <v>0</v>
      </c>
      <c r="Y520" s="38"/>
      <c r="Z520" s="38"/>
      <c r="AA520" s="38"/>
      <c r="AB520" s="38"/>
      <c r="AC520" s="38"/>
      <c r="AD520" s="38"/>
      <c r="AE520" s="38"/>
      <c r="AR520" s="235" t="s">
        <v>167</v>
      </c>
      <c r="AT520" s="235" t="s">
        <v>146</v>
      </c>
      <c r="AU520" s="235" t="s">
        <v>90</v>
      </c>
      <c r="AY520" s="17" t="s">
        <v>143</v>
      </c>
      <c r="BE520" s="236">
        <f>IF(O520="základní",K520,0)</f>
        <v>0</v>
      </c>
      <c r="BF520" s="236">
        <f>IF(O520="snížená",K520,0)</f>
        <v>0</v>
      </c>
      <c r="BG520" s="236">
        <f>IF(O520="zákl. přenesená",K520,0)</f>
        <v>0</v>
      </c>
      <c r="BH520" s="236">
        <f>IF(O520="sníž. přenesená",K520,0)</f>
        <v>0</v>
      </c>
      <c r="BI520" s="236">
        <f>IF(O520="nulová",K520,0)</f>
        <v>0</v>
      </c>
      <c r="BJ520" s="17" t="s">
        <v>88</v>
      </c>
      <c r="BK520" s="236">
        <f>ROUND(P520*H520,2)</f>
        <v>0</v>
      </c>
      <c r="BL520" s="17" t="s">
        <v>167</v>
      </c>
      <c r="BM520" s="235" t="s">
        <v>1209</v>
      </c>
    </row>
    <row r="521" s="2" customFormat="1">
      <c r="A521" s="38"/>
      <c r="B521" s="39"/>
      <c r="C521" s="40"/>
      <c r="D521" s="237" t="s">
        <v>152</v>
      </c>
      <c r="E521" s="40"/>
      <c r="F521" s="238" t="s">
        <v>1210</v>
      </c>
      <c r="G521" s="40"/>
      <c r="H521" s="40"/>
      <c r="I521" s="239"/>
      <c r="J521" s="239"/>
      <c r="K521" s="40"/>
      <c r="L521" s="40"/>
      <c r="M521" s="44"/>
      <c r="N521" s="240"/>
      <c r="O521" s="241"/>
      <c r="P521" s="91"/>
      <c r="Q521" s="91"/>
      <c r="R521" s="91"/>
      <c r="S521" s="91"/>
      <c r="T521" s="91"/>
      <c r="U521" s="91"/>
      <c r="V521" s="91"/>
      <c r="W521" s="91"/>
      <c r="X521" s="92"/>
      <c r="Y521" s="38"/>
      <c r="Z521" s="38"/>
      <c r="AA521" s="38"/>
      <c r="AB521" s="38"/>
      <c r="AC521" s="38"/>
      <c r="AD521" s="38"/>
      <c r="AE521" s="38"/>
      <c r="AT521" s="17" t="s">
        <v>152</v>
      </c>
      <c r="AU521" s="17" t="s">
        <v>90</v>
      </c>
    </row>
    <row r="522" s="2" customFormat="1">
      <c r="A522" s="38"/>
      <c r="B522" s="39"/>
      <c r="C522" s="40"/>
      <c r="D522" s="242" t="s">
        <v>153</v>
      </c>
      <c r="E522" s="40"/>
      <c r="F522" s="243" t="s">
        <v>1211</v>
      </c>
      <c r="G522" s="40"/>
      <c r="H522" s="40"/>
      <c r="I522" s="239"/>
      <c r="J522" s="239"/>
      <c r="K522" s="40"/>
      <c r="L522" s="40"/>
      <c r="M522" s="44"/>
      <c r="N522" s="240"/>
      <c r="O522" s="241"/>
      <c r="P522" s="91"/>
      <c r="Q522" s="91"/>
      <c r="R522" s="91"/>
      <c r="S522" s="91"/>
      <c r="T522" s="91"/>
      <c r="U522" s="91"/>
      <c r="V522" s="91"/>
      <c r="W522" s="91"/>
      <c r="X522" s="92"/>
      <c r="Y522" s="38"/>
      <c r="Z522" s="38"/>
      <c r="AA522" s="38"/>
      <c r="AB522" s="38"/>
      <c r="AC522" s="38"/>
      <c r="AD522" s="38"/>
      <c r="AE522" s="38"/>
      <c r="AT522" s="17" t="s">
        <v>153</v>
      </c>
      <c r="AU522" s="17" t="s">
        <v>90</v>
      </c>
    </row>
    <row r="523" s="2" customFormat="1" ht="24.15" customHeight="1">
      <c r="A523" s="38"/>
      <c r="B523" s="39"/>
      <c r="C523" s="285" t="s">
        <v>1212</v>
      </c>
      <c r="D523" s="285" t="s">
        <v>663</v>
      </c>
      <c r="E523" s="286" t="s">
        <v>1213</v>
      </c>
      <c r="F523" s="287" t="s">
        <v>1214</v>
      </c>
      <c r="G523" s="288" t="s">
        <v>388</v>
      </c>
      <c r="H523" s="289">
        <v>1</v>
      </c>
      <c r="I523" s="290"/>
      <c r="J523" s="291"/>
      <c r="K523" s="292">
        <f>ROUND(P523*H523,2)</f>
        <v>0</v>
      </c>
      <c r="L523" s="291"/>
      <c r="M523" s="293"/>
      <c r="N523" s="294" t="s">
        <v>1</v>
      </c>
      <c r="O523" s="231" t="s">
        <v>43</v>
      </c>
      <c r="P523" s="232">
        <f>I523+J523</f>
        <v>0</v>
      </c>
      <c r="Q523" s="232">
        <f>ROUND(I523*H523,2)</f>
        <v>0</v>
      </c>
      <c r="R523" s="232">
        <f>ROUND(J523*H523,2)</f>
        <v>0</v>
      </c>
      <c r="S523" s="91"/>
      <c r="T523" s="233">
        <f>S523*H523</f>
        <v>0</v>
      </c>
      <c r="U523" s="233">
        <v>0.070000000000000007</v>
      </c>
      <c r="V523" s="233">
        <f>U523*H523</f>
        <v>0.070000000000000007</v>
      </c>
      <c r="W523" s="233">
        <v>0</v>
      </c>
      <c r="X523" s="234">
        <f>W523*H523</f>
        <v>0</v>
      </c>
      <c r="Y523" s="38"/>
      <c r="Z523" s="38"/>
      <c r="AA523" s="38"/>
      <c r="AB523" s="38"/>
      <c r="AC523" s="38"/>
      <c r="AD523" s="38"/>
      <c r="AE523" s="38"/>
      <c r="AR523" s="235" t="s">
        <v>188</v>
      </c>
      <c r="AT523" s="235" t="s">
        <v>663</v>
      </c>
      <c r="AU523" s="235" t="s">
        <v>90</v>
      </c>
      <c r="AY523" s="17" t="s">
        <v>143</v>
      </c>
      <c r="BE523" s="236">
        <f>IF(O523="základní",K523,0)</f>
        <v>0</v>
      </c>
      <c r="BF523" s="236">
        <f>IF(O523="snížená",K523,0)</f>
        <v>0</v>
      </c>
      <c r="BG523" s="236">
        <f>IF(O523="zákl. přenesená",K523,0)</f>
        <v>0</v>
      </c>
      <c r="BH523" s="236">
        <f>IF(O523="sníž. přenesená",K523,0)</f>
        <v>0</v>
      </c>
      <c r="BI523" s="236">
        <f>IF(O523="nulová",K523,0)</f>
        <v>0</v>
      </c>
      <c r="BJ523" s="17" t="s">
        <v>88</v>
      </c>
      <c r="BK523" s="236">
        <f>ROUND(P523*H523,2)</f>
        <v>0</v>
      </c>
      <c r="BL523" s="17" t="s">
        <v>167</v>
      </c>
      <c r="BM523" s="235" t="s">
        <v>1215</v>
      </c>
    </row>
    <row r="524" s="2" customFormat="1">
      <c r="A524" s="38"/>
      <c r="B524" s="39"/>
      <c r="C524" s="40"/>
      <c r="D524" s="237" t="s">
        <v>152</v>
      </c>
      <c r="E524" s="40"/>
      <c r="F524" s="238" t="s">
        <v>1214</v>
      </c>
      <c r="G524" s="40"/>
      <c r="H524" s="40"/>
      <c r="I524" s="239"/>
      <c r="J524" s="239"/>
      <c r="K524" s="40"/>
      <c r="L524" s="40"/>
      <c r="M524" s="44"/>
      <c r="N524" s="240"/>
      <c r="O524" s="241"/>
      <c r="P524" s="91"/>
      <c r="Q524" s="91"/>
      <c r="R524" s="91"/>
      <c r="S524" s="91"/>
      <c r="T524" s="91"/>
      <c r="U524" s="91"/>
      <c r="V524" s="91"/>
      <c r="W524" s="91"/>
      <c r="X524" s="92"/>
      <c r="Y524" s="38"/>
      <c r="Z524" s="38"/>
      <c r="AA524" s="38"/>
      <c r="AB524" s="38"/>
      <c r="AC524" s="38"/>
      <c r="AD524" s="38"/>
      <c r="AE524" s="38"/>
      <c r="AT524" s="17" t="s">
        <v>152</v>
      </c>
      <c r="AU524" s="17" t="s">
        <v>90</v>
      </c>
    </row>
    <row r="525" s="2" customFormat="1" ht="24.15" customHeight="1">
      <c r="A525" s="38"/>
      <c r="B525" s="39"/>
      <c r="C525" s="222" t="s">
        <v>1216</v>
      </c>
      <c r="D525" s="222" t="s">
        <v>146</v>
      </c>
      <c r="E525" s="223" t="s">
        <v>1217</v>
      </c>
      <c r="F525" s="224" t="s">
        <v>1218</v>
      </c>
      <c r="G525" s="225" t="s">
        <v>388</v>
      </c>
      <c r="H525" s="226">
        <v>5</v>
      </c>
      <c r="I525" s="227"/>
      <c r="J525" s="227"/>
      <c r="K525" s="228">
        <f>ROUND(P525*H525,2)</f>
        <v>0</v>
      </c>
      <c r="L525" s="229"/>
      <c r="M525" s="44"/>
      <c r="N525" s="230" t="s">
        <v>1</v>
      </c>
      <c r="O525" s="231" t="s">
        <v>43</v>
      </c>
      <c r="P525" s="232">
        <f>I525+J525</f>
        <v>0</v>
      </c>
      <c r="Q525" s="232">
        <f>ROUND(I525*H525,2)</f>
        <v>0</v>
      </c>
      <c r="R525" s="232">
        <f>ROUND(J525*H525,2)</f>
        <v>0</v>
      </c>
      <c r="S525" s="91"/>
      <c r="T525" s="233">
        <f>S525*H525</f>
        <v>0</v>
      </c>
      <c r="U525" s="233">
        <v>0.030759999999999999</v>
      </c>
      <c r="V525" s="233">
        <f>U525*H525</f>
        <v>0.15379999999999999</v>
      </c>
      <c r="W525" s="233">
        <v>0</v>
      </c>
      <c r="X525" s="234">
        <f>W525*H525</f>
        <v>0</v>
      </c>
      <c r="Y525" s="38"/>
      <c r="Z525" s="38"/>
      <c r="AA525" s="38"/>
      <c r="AB525" s="38"/>
      <c r="AC525" s="38"/>
      <c r="AD525" s="38"/>
      <c r="AE525" s="38"/>
      <c r="AR525" s="235" t="s">
        <v>167</v>
      </c>
      <c r="AT525" s="235" t="s">
        <v>146</v>
      </c>
      <c r="AU525" s="235" t="s">
        <v>90</v>
      </c>
      <c r="AY525" s="17" t="s">
        <v>143</v>
      </c>
      <c r="BE525" s="236">
        <f>IF(O525="základní",K525,0)</f>
        <v>0</v>
      </c>
      <c r="BF525" s="236">
        <f>IF(O525="snížená",K525,0)</f>
        <v>0</v>
      </c>
      <c r="BG525" s="236">
        <f>IF(O525="zákl. přenesená",K525,0)</f>
        <v>0</v>
      </c>
      <c r="BH525" s="236">
        <f>IF(O525="sníž. přenesená",K525,0)</f>
        <v>0</v>
      </c>
      <c r="BI525" s="236">
        <f>IF(O525="nulová",K525,0)</f>
        <v>0</v>
      </c>
      <c r="BJ525" s="17" t="s">
        <v>88</v>
      </c>
      <c r="BK525" s="236">
        <f>ROUND(P525*H525,2)</f>
        <v>0</v>
      </c>
      <c r="BL525" s="17" t="s">
        <v>167</v>
      </c>
      <c r="BM525" s="235" t="s">
        <v>1219</v>
      </c>
    </row>
    <row r="526" s="2" customFormat="1">
      <c r="A526" s="38"/>
      <c r="B526" s="39"/>
      <c r="C526" s="40"/>
      <c r="D526" s="237" t="s">
        <v>152</v>
      </c>
      <c r="E526" s="40"/>
      <c r="F526" s="238" t="s">
        <v>1220</v>
      </c>
      <c r="G526" s="40"/>
      <c r="H526" s="40"/>
      <c r="I526" s="239"/>
      <c r="J526" s="239"/>
      <c r="K526" s="40"/>
      <c r="L526" s="40"/>
      <c r="M526" s="44"/>
      <c r="N526" s="240"/>
      <c r="O526" s="241"/>
      <c r="P526" s="91"/>
      <c r="Q526" s="91"/>
      <c r="R526" s="91"/>
      <c r="S526" s="91"/>
      <c r="T526" s="91"/>
      <c r="U526" s="91"/>
      <c r="V526" s="91"/>
      <c r="W526" s="91"/>
      <c r="X526" s="92"/>
      <c r="Y526" s="38"/>
      <c r="Z526" s="38"/>
      <c r="AA526" s="38"/>
      <c r="AB526" s="38"/>
      <c r="AC526" s="38"/>
      <c r="AD526" s="38"/>
      <c r="AE526" s="38"/>
      <c r="AT526" s="17" t="s">
        <v>152</v>
      </c>
      <c r="AU526" s="17" t="s">
        <v>90</v>
      </c>
    </row>
    <row r="527" s="2" customFormat="1">
      <c r="A527" s="38"/>
      <c r="B527" s="39"/>
      <c r="C527" s="40"/>
      <c r="D527" s="242" t="s">
        <v>153</v>
      </c>
      <c r="E527" s="40"/>
      <c r="F527" s="243" t="s">
        <v>1221</v>
      </c>
      <c r="G527" s="40"/>
      <c r="H527" s="40"/>
      <c r="I527" s="239"/>
      <c r="J527" s="239"/>
      <c r="K527" s="40"/>
      <c r="L527" s="40"/>
      <c r="M527" s="44"/>
      <c r="N527" s="240"/>
      <c r="O527" s="241"/>
      <c r="P527" s="91"/>
      <c r="Q527" s="91"/>
      <c r="R527" s="91"/>
      <c r="S527" s="91"/>
      <c r="T527" s="91"/>
      <c r="U527" s="91"/>
      <c r="V527" s="91"/>
      <c r="W527" s="91"/>
      <c r="X527" s="92"/>
      <c r="Y527" s="38"/>
      <c r="Z527" s="38"/>
      <c r="AA527" s="38"/>
      <c r="AB527" s="38"/>
      <c r="AC527" s="38"/>
      <c r="AD527" s="38"/>
      <c r="AE527" s="38"/>
      <c r="AT527" s="17" t="s">
        <v>153</v>
      </c>
      <c r="AU527" s="17" t="s">
        <v>90</v>
      </c>
    </row>
    <row r="528" s="2" customFormat="1" ht="24.15" customHeight="1">
      <c r="A528" s="38"/>
      <c r="B528" s="39"/>
      <c r="C528" s="285" t="s">
        <v>1222</v>
      </c>
      <c r="D528" s="285" t="s">
        <v>663</v>
      </c>
      <c r="E528" s="286" t="s">
        <v>1223</v>
      </c>
      <c r="F528" s="287" t="s">
        <v>1224</v>
      </c>
      <c r="G528" s="288" t="s">
        <v>388</v>
      </c>
      <c r="H528" s="289">
        <v>5</v>
      </c>
      <c r="I528" s="290"/>
      <c r="J528" s="291"/>
      <c r="K528" s="292">
        <f>ROUND(P528*H528,2)</f>
        <v>0</v>
      </c>
      <c r="L528" s="291"/>
      <c r="M528" s="293"/>
      <c r="N528" s="294" t="s">
        <v>1</v>
      </c>
      <c r="O528" s="231" t="s">
        <v>43</v>
      </c>
      <c r="P528" s="232">
        <f>I528+J528</f>
        <v>0</v>
      </c>
      <c r="Q528" s="232">
        <f>ROUND(I528*H528,2)</f>
        <v>0</v>
      </c>
      <c r="R528" s="232">
        <f>ROUND(J528*H528,2)</f>
        <v>0</v>
      </c>
      <c r="S528" s="91"/>
      <c r="T528" s="233">
        <f>S528*H528</f>
        <v>0</v>
      </c>
      <c r="U528" s="233">
        <v>0.17000000000000001</v>
      </c>
      <c r="V528" s="233">
        <f>U528*H528</f>
        <v>0.85000000000000009</v>
      </c>
      <c r="W528" s="233">
        <v>0</v>
      </c>
      <c r="X528" s="234">
        <f>W528*H528</f>
        <v>0</v>
      </c>
      <c r="Y528" s="38"/>
      <c r="Z528" s="38"/>
      <c r="AA528" s="38"/>
      <c r="AB528" s="38"/>
      <c r="AC528" s="38"/>
      <c r="AD528" s="38"/>
      <c r="AE528" s="38"/>
      <c r="AR528" s="235" t="s">
        <v>188</v>
      </c>
      <c r="AT528" s="235" t="s">
        <v>663</v>
      </c>
      <c r="AU528" s="235" t="s">
        <v>90</v>
      </c>
      <c r="AY528" s="17" t="s">
        <v>143</v>
      </c>
      <c r="BE528" s="236">
        <f>IF(O528="základní",K528,0)</f>
        <v>0</v>
      </c>
      <c r="BF528" s="236">
        <f>IF(O528="snížená",K528,0)</f>
        <v>0</v>
      </c>
      <c r="BG528" s="236">
        <f>IF(O528="zákl. přenesená",K528,0)</f>
        <v>0</v>
      </c>
      <c r="BH528" s="236">
        <f>IF(O528="sníž. přenesená",K528,0)</f>
        <v>0</v>
      </c>
      <c r="BI528" s="236">
        <f>IF(O528="nulová",K528,0)</f>
        <v>0</v>
      </c>
      <c r="BJ528" s="17" t="s">
        <v>88</v>
      </c>
      <c r="BK528" s="236">
        <f>ROUND(P528*H528,2)</f>
        <v>0</v>
      </c>
      <c r="BL528" s="17" t="s">
        <v>167</v>
      </c>
      <c r="BM528" s="235" t="s">
        <v>1225</v>
      </c>
    </row>
    <row r="529" s="2" customFormat="1">
      <c r="A529" s="38"/>
      <c r="B529" s="39"/>
      <c r="C529" s="40"/>
      <c r="D529" s="237" t="s">
        <v>152</v>
      </c>
      <c r="E529" s="40"/>
      <c r="F529" s="238" t="s">
        <v>1224</v>
      </c>
      <c r="G529" s="40"/>
      <c r="H529" s="40"/>
      <c r="I529" s="239"/>
      <c r="J529" s="239"/>
      <c r="K529" s="40"/>
      <c r="L529" s="40"/>
      <c r="M529" s="44"/>
      <c r="N529" s="240"/>
      <c r="O529" s="241"/>
      <c r="P529" s="91"/>
      <c r="Q529" s="91"/>
      <c r="R529" s="91"/>
      <c r="S529" s="91"/>
      <c r="T529" s="91"/>
      <c r="U529" s="91"/>
      <c r="V529" s="91"/>
      <c r="W529" s="91"/>
      <c r="X529" s="92"/>
      <c r="Y529" s="38"/>
      <c r="Z529" s="38"/>
      <c r="AA529" s="38"/>
      <c r="AB529" s="38"/>
      <c r="AC529" s="38"/>
      <c r="AD529" s="38"/>
      <c r="AE529" s="38"/>
      <c r="AT529" s="17" t="s">
        <v>152</v>
      </c>
      <c r="AU529" s="17" t="s">
        <v>90</v>
      </c>
    </row>
    <row r="530" s="2" customFormat="1" ht="24.15" customHeight="1">
      <c r="A530" s="38"/>
      <c r="B530" s="39"/>
      <c r="C530" s="222" t="s">
        <v>1226</v>
      </c>
      <c r="D530" s="222" t="s">
        <v>146</v>
      </c>
      <c r="E530" s="223" t="s">
        <v>1227</v>
      </c>
      <c r="F530" s="224" t="s">
        <v>1228</v>
      </c>
      <c r="G530" s="225" t="s">
        <v>388</v>
      </c>
      <c r="H530" s="226">
        <v>2</v>
      </c>
      <c r="I530" s="227"/>
      <c r="J530" s="227"/>
      <c r="K530" s="228">
        <f>ROUND(P530*H530,2)</f>
        <v>0</v>
      </c>
      <c r="L530" s="229"/>
      <c r="M530" s="44"/>
      <c r="N530" s="230" t="s">
        <v>1</v>
      </c>
      <c r="O530" s="231" t="s">
        <v>43</v>
      </c>
      <c r="P530" s="232">
        <f>I530+J530</f>
        <v>0</v>
      </c>
      <c r="Q530" s="232">
        <f>ROUND(I530*H530,2)</f>
        <v>0</v>
      </c>
      <c r="R530" s="232">
        <f>ROUND(J530*H530,2)</f>
        <v>0</v>
      </c>
      <c r="S530" s="91"/>
      <c r="T530" s="233">
        <f>S530*H530</f>
        <v>0</v>
      </c>
      <c r="U530" s="233">
        <v>0.78420999999999996</v>
      </c>
      <c r="V530" s="233">
        <f>U530*H530</f>
        <v>1.5684199999999999</v>
      </c>
      <c r="W530" s="233">
        <v>0.45000000000000001</v>
      </c>
      <c r="X530" s="234">
        <f>W530*H530</f>
        <v>0.90000000000000002</v>
      </c>
      <c r="Y530" s="38"/>
      <c r="Z530" s="38"/>
      <c r="AA530" s="38"/>
      <c r="AB530" s="38"/>
      <c r="AC530" s="38"/>
      <c r="AD530" s="38"/>
      <c r="AE530" s="38"/>
      <c r="AR530" s="235" t="s">
        <v>167</v>
      </c>
      <c r="AT530" s="235" t="s">
        <v>146</v>
      </c>
      <c r="AU530" s="235" t="s">
        <v>90</v>
      </c>
      <c r="AY530" s="17" t="s">
        <v>143</v>
      </c>
      <c r="BE530" s="236">
        <f>IF(O530="základní",K530,0)</f>
        <v>0</v>
      </c>
      <c r="BF530" s="236">
        <f>IF(O530="snížená",K530,0)</f>
        <v>0</v>
      </c>
      <c r="BG530" s="236">
        <f>IF(O530="zákl. přenesená",K530,0)</f>
        <v>0</v>
      </c>
      <c r="BH530" s="236">
        <f>IF(O530="sníž. přenesená",K530,0)</f>
        <v>0</v>
      </c>
      <c r="BI530" s="236">
        <f>IF(O530="nulová",K530,0)</f>
        <v>0</v>
      </c>
      <c r="BJ530" s="17" t="s">
        <v>88</v>
      </c>
      <c r="BK530" s="236">
        <f>ROUND(P530*H530,2)</f>
        <v>0</v>
      </c>
      <c r="BL530" s="17" t="s">
        <v>167</v>
      </c>
      <c r="BM530" s="235" t="s">
        <v>1229</v>
      </c>
    </row>
    <row r="531" s="2" customFormat="1">
      <c r="A531" s="38"/>
      <c r="B531" s="39"/>
      <c r="C531" s="40"/>
      <c r="D531" s="237" t="s">
        <v>152</v>
      </c>
      <c r="E531" s="40"/>
      <c r="F531" s="238" t="s">
        <v>1230</v>
      </c>
      <c r="G531" s="40"/>
      <c r="H531" s="40"/>
      <c r="I531" s="239"/>
      <c r="J531" s="239"/>
      <c r="K531" s="40"/>
      <c r="L531" s="40"/>
      <c r="M531" s="44"/>
      <c r="N531" s="240"/>
      <c r="O531" s="241"/>
      <c r="P531" s="91"/>
      <c r="Q531" s="91"/>
      <c r="R531" s="91"/>
      <c r="S531" s="91"/>
      <c r="T531" s="91"/>
      <c r="U531" s="91"/>
      <c r="V531" s="91"/>
      <c r="W531" s="91"/>
      <c r="X531" s="92"/>
      <c r="Y531" s="38"/>
      <c r="Z531" s="38"/>
      <c r="AA531" s="38"/>
      <c r="AB531" s="38"/>
      <c r="AC531" s="38"/>
      <c r="AD531" s="38"/>
      <c r="AE531" s="38"/>
      <c r="AT531" s="17" t="s">
        <v>152</v>
      </c>
      <c r="AU531" s="17" t="s">
        <v>90</v>
      </c>
    </row>
    <row r="532" s="2" customFormat="1">
      <c r="A532" s="38"/>
      <c r="B532" s="39"/>
      <c r="C532" s="40"/>
      <c r="D532" s="242" t="s">
        <v>153</v>
      </c>
      <c r="E532" s="40"/>
      <c r="F532" s="243" t="s">
        <v>1231</v>
      </c>
      <c r="G532" s="40"/>
      <c r="H532" s="40"/>
      <c r="I532" s="239"/>
      <c r="J532" s="239"/>
      <c r="K532" s="40"/>
      <c r="L532" s="40"/>
      <c r="M532" s="44"/>
      <c r="N532" s="240"/>
      <c r="O532" s="241"/>
      <c r="P532" s="91"/>
      <c r="Q532" s="91"/>
      <c r="R532" s="91"/>
      <c r="S532" s="91"/>
      <c r="T532" s="91"/>
      <c r="U532" s="91"/>
      <c r="V532" s="91"/>
      <c r="W532" s="91"/>
      <c r="X532" s="92"/>
      <c r="Y532" s="38"/>
      <c r="Z532" s="38"/>
      <c r="AA532" s="38"/>
      <c r="AB532" s="38"/>
      <c r="AC532" s="38"/>
      <c r="AD532" s="38"/>
      <c r="AE532" s="38"/>
      <c r="AT532" s="17" t="s">
        <v>153</v>
      </c>
      <c r="AU532" s="17" t="s">
        <v>90</v>
      </c>
    </row>
    <row r="533" s="13" customFormat="1">
      <c r="A533" s="13"/>
      <c r="B533" s="249"/>
      <c r="C533" s="250"/>
      <c r="D533" s="237" t="s">
        <v>253</v>
      </c>
      <c r="E533" s="251" t="s">
        <v>1</v>
      </c>
      <c r="F533" s="252" t="s">
        <v>1232</v>
      </c>
      <c r="G533" s="250"/>
      <c r="H533" s="253">
        <v>2</v>
      </c>
      <c r="I533" s="254"/>
      <c r="J533" s="254"/>
      <c r="K533" s="250"/>
      <c r="L533" s="250"/>
      <c r="M533" s="255"/>
      <c r="N533" s="256"/>
      <c r="O533" s="257"/>
      <c r="P533" s="257"/>
      <c r="Q533" s="257"/>
      <c r="R533" s="257"/>
      <c r="S533" s="257"/>
      <c r="T533" s="257"/>
      <c r="U533" s="257"/>
      <c r="V533" s="257"/>
      <c r="W533" s="257"/>
      <c r="X533" s="258"/>
      <c r="Y533" s="13"/>
      <c r="Z533" s="13"/>
      <c r="AA533" s="13"/>
      <c r="AB533" s="13"/>
      <c r="AC533" s="13"/>
      <c r="AD533" s="13"/>
      <c r="AE533" s="13"/>
      <c r="AT533" s="259" t="s">
        <v>253</v>
      </c>
      <c r="AU533" s="259" t="s">
        <v>90</v>
      </c>
      <c r="AV533" s="13" t="s">
        <v>90</v>
      </c>
      <c r="AW533" s="13" t="s">
        <v>5</v>
      </c>
      <c r="AX533" s="13" t="s">
        <v>88</v>
      </c>
      <c r="AY533" s="259" t="s">
        <v>143</v>
      </c>
    </row>
    <row r="534" s="2" customFormat="1" ht="24.15" customHeight="1">
      <c r="A534" s="38"/>
      <c r="B534" s="39"/>
      <c r="C534" s="222" t="s">
        <v>1233</v>
      </c>
      <c r="D534" s="222" t="s">
        <v>146</v>
      </c>
      <c r="E534" s="223" t="s">
        <v>1234</v>
      </c>
      <c r="F534" s="224" t="s">
        <v>1235</v>
      </c>
      <c r="G534" s="225" t="s">
        <v>388</v>
      </c>
      <c r="H534" s="226">
        <v>1</v>
      </c>
      <c r="I534" s="227"/>
      <c r="J534" s="227"/>
      <c r="K534" s="228">
        <f>ROUND(P534*H534,2)</f>
        <v>0</v>
      </c>
      <c r="L534" s="229"/>
      <c r="M534" s="44"/>
      <c r="N534" s="230" t="s">
        <v>1</v>
      </c>
      <c r="O534" s="231" t="s">
        <v>43</v>
      </c>
      <c r="P534" s="232">
        <f>I534+J534</f>
        <v>0</v>
      </c>
      <c r="Q534" s="232">
        <f>ROUND(I534*H534,2)</f>
        <v>0</v>
      </c>
      <c r="R534" s="232">
        <f>ROUND(J534*H534,2)</f>
        <v>0</v>
      </c>
      <c r="S534" s="91"/>
      <c r="T534" s="233">
        <f>S534*H534</f>
        <v>0</v>
      </c>
      <c r="U534" s="233">
        <v>0.42080000000000001</v>
      </c>
      <c r="V534" s="233">
        <f>U534*H534</f>
        <v>0.42080000000000001</v>
      </c>
      <c r="W534" s="233">
        <v>0</v>
      </c>
      <c r="X534" s="234">
        <f>W534*H534</f>
        <v>0</v>
      </c>
      <c r="Y534" s="38"/>
      <c r="Z534" s="38"/>
      <c r="AA534" s="38"/>
      <c r="AB534" s="38"/>
      <c r="AC534" s="38"/>
      <c r="AD534" s="38"/>
      <c r="AE534" s="38"/>
      <c r="AR534" s="235" t="s">
        <v>167</v>
      </c>
      <c r="AT534" s="235" t="s">
        <v>146</v>
      </c>
      <c r="AU534" s="235" t="s">
        <v>90</v>
      </c>
      <c r="AY534" s="17" t="s">
        <v>143</v>
      </c>
      <c r="BE534" s="236">
        <f>IF(O534="základní",K534,0)</f>
        <v>0</v>
      </c>
      <c r="BF534" s="236">
        <f>IF(O534="snížená",K534,0)</f>
        <v>0</v>
      </c>
      <c r="BG534" s="236">
        <f>IF(O534="zákl. přenesená",K534,0)</f>
        <v>0</v>
      </c>
      <c r="BH534" s="236">
        <f>IF(O534="sníž. přenesená",K534,0)</f>
        <v>0</v>
      </c>
      <c r="BI534" s="236">
        <f>IF(O534="nulová",K534,0)</f>
        <v>0</v>
      </c>
      <c r="BJ534" s="17" t="s">
        <v>88</v>
      </c>
      <c r="BK534" s="236">
        <f>ROUND(P534*H534,2)</f>
        <v>0</v>
      </c>
      <c r="BL534" s="17" t="s">
        <v>167</v>
      </c>
      <c r="BM534" s="235" t="s">
        <v>1236</v>
      </c>
    </row>
    <row r="535" s="2" customFormat="1">
      <c r="A535" s="38"/>
      <c r="B535" s="39"/>
      <c r="C535" s="40"/>
      <c r="D535" s="237" t="s">
        <v>152</v>
      </c>
      <c r="E535" s="40"/>
      <c r="F535" s="238" t="s">
        <v>1235</v>
      </c>
      <c r="G535" s="40"/>
      <c r="H535" s="40"/>
      <c r="I535" s="239"/>
      <c r="J535" s="239"/>
      <c r="K535" s="40"/>
      <c r="L535" s="40"/>
      <c r="M535" s="44"/>
      <c r="N535" s="240"/>
      <c r="O535" s="241"/>
      <c r="P535" s="91"/>
      <c r="Q535" s="91"/>
      <c r="R535" s="91"/>
      <c r="S535" s="91"/>
      <c r="T535" s="91"/>
      <c r="U535" s="91"/>
      <c r="V535" s="91"/>
      <c r="W535" s="91"/>
      <c r="X535" s="92"/>
      <c r="Y535" s="38"/>
      <c r="Z535" s="38"/>
      <c r="AA535" s="38"/>
      <c r="AB535" s="38"/>
      <c r="AC535" s="38"/>
      <c r="AD535" s="38"/>
      <c r="AE535" s="38"/>
      <c r="AT535" s="17" t="s">
        <v>152</v>
      </c>
      <c r="AU535" s="17" t="s">
        <v>90</v>
      </c>
    </row>
    <row r="536" s="2" customFormat="1">
      <c r="A536" s="38"/>
      <c r="B536" s="39"/>
      <c r="C536" s="40"/>
      <c r="D536" s="242" t="s">
        <v>153</v>
      </c>
      <c r="E536" s="40"/>
      <c r="F536" s="243" t="s">
        <v>1237</v>
      </c>
      <c r="G536" s="40"/>
      <c r="H536" s="40"/>
      <c r="I536" s="239"/>
      <c r="J536" s="239"/>
      <c r="K536" s="40"/>
      <c r="L536" s="40"/>
      <c r="M536" s="44"/>
      <c r="N536" s="240"/>
      <c r="O536" s="241"/>
      <c r="P536" s="91"/>
      <c r="Q536" s="91"/>
      <c r="R536" s="91"/>
      <c r="S536" s="91"/>
      <c r="T536" s="91"/>
      <c r="U536" s="91"/>
      <c r="V536" s="91"/>
      <c r="W536" s="91"/>
      <c r="X536" s="92"/>
      <c r="Y536" s="38"/>
      <c r="Z536" s="38"/>
      <c r="AA536" s="38"/>
      <c r="AB536" s="38"/>
      <c r="AC536" s="38"/>
      <c r="AD536" s="38"/>
      <c r="AE536" s="38"/>
      <c r="AT536" s="17" t="s">
        <v>153</v>
      </c>
      <c r="AU536" s="17" t="s">
        <v>90</v>
      </c>
    </row>
    <row r="537" s="13" customFormat="1">
      <c r="A537" s="13"/>
      <c r="B537" s="249"/>
      <c r="C537" s="250"/>
      <c r="D537" s="237" t="s">
        <v>253</v>
      </c>
      <c r="E537" s="251" t="s">
        <v>1</v>
      </c>
      <c r="F537" s="252" t="s">
        <v>1238</v>
      </c>
      <c r="G537" s="250"/>
      <c r="H537" s="253">
        <v>1</v>
      </c>
      <c r="I537" s="254"/>
      <c r="J537" s="254"/>
      <c r="K537" s="250"/>
      <c r="L537" s="250"/>
      <c r="M537" s="255"/>
      <c r="N537" s="256"/>
      <c r="O537" s="257"/>
      <c r="P537" s="257"/>
      <c r="Q537" s="257"/>
      <c r="R537" s="257"/>
      <c r="S537" s="257"/>
      <c r="T537" s="257"/>
      <c r="U537" s="257"/>
      <c r="V537" s="257"/>
      <c r="W537" s="257"/>
      <c r="X537" s="258"/>
      <c r="Y537" s="13"/>
      <c r="Z537" s="13"/>
      <c r="AA537" s="13"/>
      <c r="AB537" s="13"/>
      <c r="AC537" s="13"/>
      <c r="AD537" s="13"/>
      <c r="AE537" s="13"/>
      <c r="AT537" s="259" t="s">
        <v>253</v>
      </c>
      <c r="AU537" s="259" t="s">
        <v>90</v>
      </c>
      <c r="AV537" s="13" t="s">
        <v>90</v>
      </c>
      <c r="AW537" s="13" t="s">
        <v>5</v>
      </c>
      <c r="AX537" s="13" t="s">
        <v>88</v>
      </c>
      <c r="AY537" s="259" t="s">
        <v>143</v>
      </c>
    </row>
    <row r="538" s="12" customFormat="1" ht="22.8" customHeight="1">
      <c r="A538" s="12"/>
      <c r="B538" s="205"/>
      <c r="C538" s="206"/>
      <c r="D538" s="207" t="s">
        <v>79</v>
      </c>
      <c r="E538" s="220" t="s">
        <v>196</v>
      </c>
      <c r="F538" s="220" t="s">
        <v>393</v>
      </c>
      <c r="G538" s="206"/>
      <c r="H538" s="206"/>
      <c r="I538" s="209"/>
      <c r="J538" s="209"/>
      <c r="K538" s="221">
        <f>BK538</f>
        <v>0</v>
      </c>
      <c r="L538" s="206"/>
      <c r="M538" s="211"/>
      <c r="N538" s="212"/>
      <c r="O538" s="213"/>
      <c r="P538" s="213"/>
      <c r="Q538" s="214">
        <f>SUM(Q539:Q662)</f>
        <v>0</v>
      </c>
      <c r="R538" s="214">
        <f>SUM(R539:R662)</f>
        <v>0</v>
      </c>
      <c r="S538" s="213"/>
      <c r="T538" s="215">
        <f>SUM(T539:T662)</f>
        <v>0</v>
      </c>
      <c r="U538" s="213"/>
      <c r="V538" s="215">
        <f>SUM(V539:V662)</f>
        <v>41.950722839999997</v>
      </c>
      <c r="W538" s="213"/>
      <c r="X538" s="216">
        <f>SUM(X539:X662)</f>
        <v>0</v>
      </c>
      <c r="Y538" s="12"/>
      <c r="Z538" s="12"/>
      <c r="AA538" s="12"/>
      <c r="AB538" s="12"/>
      <c r="AC538" s="12"/>
      <c r="AD538" s="12"/>
      <c r="AE538" s="12"/>
      <c r="AR538" s="217" t="s">
        <v>88</v>
      </c>
      <c r="AT538" s="218" t="s">
        <v>79</v>
      </c>
      <c r="AU538" s="218" t="s">
        <v>88</v>
      </c>
      <c r="AY538" s="217" t="s">
        <v>143</v>
      </c>
      <c r="BK538" s="219">
        <f>SUM(BK539:BK662)</f>
        <v>0</v>
      </c>
    </row>
    <row r="539" s="2" customFormat="1" ht="24.15" customHeight="1">
      <c r="A539" s="38"/>
      <c r="B539" s="39"/>
      <c r="C539" s="222" t="s">
        <v>1239</v>
      </c>
      <c r="D539" s="222" t="s">
        <v>146</v>
      </c>
      <c r="E539" s="223" t="s">
        <v>1240</v>
      </c>
      <c r="F539" s="224" t="s">
        <v>1241</v>
      </c>
      <c r="G539" s="225" t="s">
        <v>388</v>
      </c>
      <c r="H539" s="226">
        <v>2</v>
      </c>
      <c r="I539" s="227"/>
      <c r="J539" s="227"/>
      <c r="K539" s="228">
        <f>ROUND(P539*H539,2)</f>
        <v>0</v>
      </c>
      <c r="L539" s="229"/>
      <c r="M539" s="44"/>
      <c r="N539" s="230" t="s">
        <v>1</v>
      </c>
      <c r="O539" s="231" t="s">
        <v>43</v>
      </c>
      <c r="P539" s="232">
        <f>I539+J539</f>
        <v>0</v>
      </c>
      <c r="Q539" s="232">
        <f>ROUND(I539*H539,2)</f>
        <v>0</v>
      </c>
      <c r="R539" s="232">
        <f>ROUND(J539*H539,2)</f>
        <v>0</v>
      </c>
      <c r="S539" s="91"/>
      <c r="T539" s="233">
        <f>S539*H539</f>
        <v>0</v>
      </c>
      <c r="U539" s="233">
        <v>0.00069999999999999999</v>
      </c>
      <c r="V539" s="233">
        <f>U539*H539</f>
        <v>0.0014</v>
      </c>
      <c r="W539" s="233">
        <v>0</v>
      </c>
      <c r="X539" s="234">
        <f>W539*H539</f>
        <v>0</v>
      </c>
      <c r="Y539" s="38"/>
      <c r="Z539" s="38"/>
      <c r="AA539" s="38"/>
      <c r="AB539" s="38"/>
      <c r="AC539" s="38"/>
      <c r="AD539" s="38"/>
      <c r="AE539" s="38"/>
      <c r="AR539" s="235" t="s">
        <v>167</v>
      </c>
      <c r="AT539" s="235" t="s">
        <v>146</v>
      </c>
      <c r="AU539" s="235" t="s">
        <v>90</v>
      </c>
      <c r="AY539" s="17" t="s">
        <v>143</v>
      </c>
      <c r="BE539" s="236">
        <f>IF(O539="základní",K539,0)</f>
        <v>0</v>
      </c>
      <c r="BF539" s="236">
        <f>IF(O539="snížená",K539,0)</f>
        <v>0</v>
      </c>
      <c r="BG539" s="236">
        <f>IF(O539="zákl. přenesená",K539,0)</f>
        <v>0</v>
      </c>
      <c r="BH539" s="236">
        <f>IF(O539="sníž. přenesená",K539,0)</f>
        <v>0</v>
      </c>
      <c r="BI539" s="236">
        <f>IF(O539="nulová",K539,0)</f>
        <v>0</v>
      </c>
      <c r="BJ539" s="17" t="s">
        <v>88</v>
      </c>
      <c r="BK539" s="236">
        <f>ROUND(P539*H539,2)</f>
        <v>0</v>
      </c>
      <c r="BL539" s="17" t="s">
        <v>167</v>
      </c>
      <c r="BM539" s="235" t="s">
        <v>1242</v>
      </c>
    </row>
    <row r="540" s="2" customFormat="1">
      <c r="A540" s="38"/>
      <c r="B540" s="39"/>
      <c r="C540" s="40"/>
      <c r="D540" s="237" t="s">
        <v>152</v>
      </c>
      <c r="E540" s="40"/>
      <c r="F540" s="238" t="s">
        <v>1243</v>
      </c>
      <c r="G540" s="40"/>
      <c r="H540" s="40"/>
      <c r="I540" s="239"/>
      <c r="J540" s="239"/>
      <c r="K540" s="40"/>
      <c r="L540" s="40"/>
      <c r="M540" s="44"/>
      <c r="N540" s="240"/>
      <c r="O540" s="241"/>
      <c r="P540" s="91"/>
      <c r="Q540" s="91"/>
      <c r="R540" s="91"/>
      <c r="S540" s="91"/>
      <c r="T540" s="91"/>
      <c r="U540" s="91"/>
      <c r="V540" s="91"/>
      <c r="W540" s="91"/>
      <c r="X540" s="92"/>
      <c r="Y540" s="38"/>
      <c r="Z540" s="38"/>
      <c r="AA540" s="38"/>
      <c r="AB540" s="38"/>
      <c r="AC540" s="38"/>
      <c r="AD540" s="38"/>
      <c r="AE540" s="38"/>
      <c r="AT540" s="17" t="s">
        <v>152</v>
      </c>
      <c r="AU540" s="17" t="s">
        <v>90</v>
      </c>
    </row>
    <row r="541" s="2" customFormat="1">
      <c r="A541" s="38"/>
      <c r="B541" s="39"/>
      <c r="C541" s="40"/>
      <c r="D541" s="242" t="s">
        <v>153</v>
      </c>
      <c r="E541" s="40"/>
      <c r="F541" s="243" t="s">
        <v>1244</v>
      </c>
      <c r="G541" s="40"/>
      <c r="H541" s="40"/>
      <c r="I541" s="239"/>
      <c r="J541" s="239"/>
      <c r="K541" s="40"/>
      <c r="L541" s="40"/>
      <c r="M541" s="44"/>
      <c r="N541" s="240"/>
      <c r="O541" s="241"/>
      <c r="P541" s="91"/>
      <c r="Q541" s="91"/>
      <c r="R541" s="91"/>
      <c r="S541" s="91"/>
      <c r="T541" s="91"/>
      <c r="U541" s="91"/>
      <c r="V541" s="91"/>
      <c r="W541" s="91"/>
      <c r="X541" s="92"/>
      <c r="Y541" s="38"/>
      <c r="Z541" s="38"/>
      <c r="AA541" s="38"/>
      <c r="AB541" s="38"/>
      <c r="AC541" s="38"/>
      <c r="AD541" s="38"/>
      <c r="AE541" s="38"/>
      <c r="AT541" s="17" t="s">
        <v>153</v>
      </c>
      <c r="AU541" s="17" t="s">
        <v>90</v>
      </c>
    </row>
    <row r="542" s="2" customFormat="1">
      <c r="A542" s="38"/>
      <c r="B542" s="39"/>
      <c r="C542" s="40"/>
      <c r="D542" s="237" t="s">
        <v>155</v>
      </c>
      <c r="E542" s="40"/>
      <c r="F542" s="244" t="s">
        <v>1245</v>
      </c>
      <c r="G542" s="40"/>
      <c r="H542" s="40"/>
      <c r="I542" s="239"/>
      <c r="J542" s="239"/>
      <c r="K542" s="40"/>
      <c r="L542" s="40"/>
      <c r="M542" s="44"/>
      <c r="N542" s="240"/>
      <c r="O542" s="241"/>
      <c r="P542" s="91"/>
      <c r="Q542" s="91"/>
      <c r="R542" s="91"/>
      <c r="S542" s="91"/>
      <c r="T542" s="91"/>
      <c r="U542" s="91"/>
      <c r="V542" s="91"/>
      <c r="W542" s="91"/>
      <c r="X542" s="92"/>
      <c r="Y542" s="38"/>
      <c r="Z542" s="38"/>
      <c r="AA542" s="38"/>
      <c r="AB542" s="38"/>
      <c r="AC542" s="38"/>
      <c r="AD542" s="38"/>
      <c r="AE542" s="38"/>
      <c r="AT542" s="17" t="s">
        <v>155</v>
      </c>
      <c r="AU542" s="17" t="s">
        <v>90</v>
      </c>
    </row>
    <row r="543" s="13" customFormat="1">
      <c r="A543" s="13"/>
      <c r="B543" s="249"/>
      <c r="C543" s="250"/>
      <c r="D543" s="237" t="s">
        <v>253</v>
      </c>
      <c r="E543" s="251" t="s">
        <v>1</v>
      </c>
      <c r="F543" s="252" t="s">
        <v>1246</v>
      </c>
      <c r="G543" s="250"/>
      <c r="H543" s="253">
        <v>2</v>
      </c>
      <c r="I543" s="254"/>
      <c r="J543" s="254"/>
      <c r="K543" s="250"/>
      <c r="L543" s="250"/>
      <c r="M543" s="255"/>
      <c r="N543" s="256"/>
      <c r="O543" s="257"/>
      <c r="P543" s="257"/>
      <c r="Q543" s="257"/>
      <c r="R543" s="257"/>
      <c r="S543" s="257"/>
      <c r="T543" s="257"/>
      <c r="U543" s="257"/>
      <c r="V543" s="257"/>
      <c r="W543" s="257"/>
      <c r="X543" s="258"/>
      <c r="Y543" s="13"/>
      <c r="Z543" s="13"/>
      <c r="AA543" s="13"/>
      <c r="AB543" s="13"/>
      <c r="AC543" s="13"/>
      <c r="AD543" s="13"/>
      <c r="AE543" s="13"/>
      <c r="AT543" s="259" t="s">
        <v>253</v>
      </c>
      <c r="AU543" s="259" t="s">
        <v>90</v>
      </c>
      <c r="AV543" s="13" t="s">
        <v>90</v>
      </c>
      <c r="AW543" s="13" t="s">
        <v>5</v>
      </c>
      <c r="AX543" s="13" t="s">
        <v>88</v>
      </c>
      <c r="AY543" s="259" t="s">
        <v>143</v>
      </c>
    </row>
    <row r="544" s="2" customFormat="1" ht="24.15" customHeight="1">
      <c r="A544" s="38"/>
      <c r="B544" s="39"/>
      <c r="C544" s="285" t="s">
        <v>1247</v>
      </c>
      <c r="D544" s="285" t="s">
        <v>663</v>
      </c>
      <c r="E544" s="286" t="s">
        <v>1248</v>
      </c>
      <c r="F544" s="287" t="s">
        <v>1249</v>
      </c>
      <c r="G544" s="288" t="s">
        <v>388</v>
      </c>
      <c r="H544" s="289">
        <v>2</v>
      </c>
      <c r="I544" s="290"/>
      <c r="J544" s="291"/>
      <c r="K544" s="292">
        <f>ROUND(P544*H544,2)</f>
        <v>0</v>
      </c>
      <c r="L544" s="291"/>
      <c r="M544" s="293"/>
      <c r="N544" s="294" t="s">
        <v>1</v>
      </c>
      <c r="O544" s="231" t="s">
        <v>43</v>
      </c>
      <c r="P544" s="232">
        <f>I544+J544</f>
        <v>0</v>
      </c>
      <c r="Q544" s="232">
        <f>ROUND(I544*H544,2)</f>
        <v>0</v>
      </c>
      <c r="R544" s="232">
        <f>ROUND(J544*H544,2)</f>
        <v>0</v>
      </c>
      <c r="S544" s="91"/>
      <c r="T544" s="233">
        <f>S544*H544</f>
        <v>0</v>
      </c>
      <c r="U544" s="233">
        <v>0.0025999999999999999</v>
      </c>
      <c r="V544" s="233">
        <f>U544*H544</f>
        <v>0.0051999999999999998</v>
      </c>
      <c r="W544" s="233">
        <v>0</v>
      </c>
      <c r="X544" s="234">
        <f>W544*H544</f>
        <v>0</v>
      </c>
      <c r="Y544" s="38"/>
      <c r="Z544" s="38"/>
      <c r="AA544" s="38"/>
      <c r="AB544" s="38"/>
      <c r="AC544" s="38"/>
      <c r="AD544" s="38"/>
      <c r="AE544" s="38"/>
      <c r="AR544" s="235" t="s">
        <v>188</v>
      </c>
      <c r="AT544" s="235" t="s">
        <v>663</v>
      </c>
      <c r="AU544" s="235" t="s">
        <v>90</v>
      </c>
      <c r="AY544" s="17" t="s">
        <v>143</v>
      </c>
      <c r="BE544" s="236">
        <f>IF(O544="základní",K544,0)</f>
        <v>0</v>
      </c>
      <c r="BF544" s="236">
        <f>IF(O544="snížená",K544,0)</f>
        <v>0</v>
      </c>
      <c r="BG544" s="236">
        <f>IF(O544="zákl. přenesená",K544,0)</f>
        <v>0</v>
      </c>
      <c r="BH544" s="236">
        <f>IF(O544="sníž. přenesená",K544,0)</f>
        <v>0</v>
      </c>
      <c r="BI544" s="236">
        <f>IF(O544="nulová",K544,0)</f>
        <v>0</v>
      </c>
      <c r="BJ544" s="17" t="s">
        <v>88</v>
      </c>
      <c r="BK544" s="236">
        <f>ROUND(P544*H544,2)</f>
        <v>0</v>
      </c>
      <c r="BL544" s="17" t="s">
        <v>167</v>
      </c>
      <c r="BM544" s="235" t="s">
        <v>1250</v>
      </c>
    </row>
    <row r="545" s="2" customFormat="1">
      <c r="A545" s="38"/>
      <c r="B545" s="39"/>
      <c r="C545" s="40"/>
      <c r="D545" s="237" t="s">
        <v>152</v>
      </c>
      <c r="E545" s="40"/>
      <c r="F545" s="238" t="s">
        <v>1249</v>
      </c>
      <c r="G545" s="40"/>
      <c r="H545" s="40"/>
      <c r="I545" s="239"/>
      <c r="J545" s="239"/>
      <c r="K545" s="40"/>
      <c r="L545" s="40"/>
      <c r="M545" s="44"/>
      <c r="N545" s="240"/>
      <c r="O545" s="241"/>
      <c r="P545" s="91"/>
      <c r="Q545" s="91"/>
      <c r="R545" s="91"/>
      <c r="S545" s="91"/>
      <c r="T545" s="91"/>
      <c r="U545" s="91"/>
      <c r="V545" s="91"/>
      <c r="W545" s="91"/>
      <c r="X545" s="92"/>
      <c r="Y545" s="38"/>
      <c r="Z545" s="38"/>
      <c r="AA545" s="38"/>
      <c r="AB545" s="38"/>
      <c r="AC545" s="38"/>
      <c r="AD545" s="38"/>
      <c r="AE545" s="38"/>
      <c r="AT545" s="17" t="s">
        <v>152</v>
      </c>
      <c r="AU545" s="17" t="s">
        <v>90</v>
      </c>
    </row>
    <row r="546" s="2" customFormat="1" ht="24.15" customHeight="1">
      <c r="A546" s="38"/>
      <c r="B546" s="39"/>
      <c r="C546" s="222" t="s">
        <v>1251</v>
      </c>
      <c r="D546" s="222" t="s">
        <v>146</v>
      </c>
      <c r="E546" s="223" t="s">
        <v>1252</v>
      </c>
      <c r="F546" s="224" t="s">
        <v>1253</v>
      </c>
      <c r="G546" s="225" t="s">
        <v>388</v>
      </c>
      <c r="H546" s="226">
        <v>1</v>
      </c>
      <c r="I546" s="227"/>
      <c r="J546" s="227"/>
      <c r="K546" s="228">
        <f>ROUND(P546*H546,2)</f>
        <v>0</v>
      </c>
      <c r="L546" s="229"/>
      <c r="M546" s="44"/>
      <c r="N546" s="230" t="s">
        <v>1</v>
      </c>
      <c r="O546" s="231" t="s">
        <v>43</v>
      </c>
      <c r="P546" s="232">
        <f>I546+J546</f>
        <v>0</v>
      </c>
      <c r="Q546" s="232">
        <f>ROUND(I546*H546,2)</f>
        <v>0</v>
      </c>
      <c r="R546" s="232">
        <f>ROUND(J546*H546,2)</f>
        <v>0</v>
      </c>
      <c r="S546" s="91"/>
      <c r="T546" s="233">
        <f>S546*H546</f>
        <v>0</v>
      </c>
      <c r="U546" s="233">
        <v>0.11241</v>
      </c>
      <c r="V546" s="233">
        <f>U546*H546</f>
        <v>0.11241</v>
      </c>
      <c r="W546" s="233">
        <v>0</v>
      </c>
      <c r="X546" s="234">
        <f>W546*H546</f>
        <v>0</v>
      </c>
      <c r="Y546" s="38"/>
      <c r="Z546" s="38"/>
      <c r="AA546" s="38"/>
      <c r="AB546" s="38"/>
      <c r="AC546" s="38"/>
      <c r="AD546" s="38"/>
      <c r="AE546" s="38"/>
      <c r="AR546" s="235" t="s">
        <v>167</v>
      </c>
      <c r="AT546" s="235" t="s">
        <v>146</v>
      </c>
      <c r="AU546" s="235" t="s">
        <v>90</v>
      </c>
      <c r="AY546" s="17" t="s">
        <v>143</v>
      </c>
      <c r="BE546" s="236">
        <f>IF(O546="základní",K546,0)</f>
        <v>0</v>
      </c>
      <c r="BF546" s="236">
        <f>IF(O546="snížená",K546,0)</f>
        <v>0</v>
      </c>
      <c r="BG546" s="236">
        <f>IF(O546="zákl. přenesená",K546,0)</f>
        <v>0</v>
      </c>
      <c r="BH546" s="236">
        <f>IF(O546="sníž. přenesená",K546,0)</f>
        <v>0</v>
      </c>
      <c r="BI546" s="236">
        <f>IF(O546="nulová",K546,0)</f>
        <v>0</v>
      </c>
      <c r="BJ546" s="17" t="s">
        <v>88</v>
      </c>
      <c r="BK546" s="236">
        <f>ROUND(P546*H546,2)</f>
        <v>0</v>
      </c>
      <c r="BL546" s="17" t="s">
        <v>167</v>
      </c>
      <c r="BM546" s="235" t="s">
        <v>1254</v>
      </c>
    </row>
    <row r="547" s="2" customFormat="1">
      <c r="A547" s="38"/>
      <c r="B547" s="39"/>
      <c r="C547" s="40"/>
      <c r="D547" s="237" t="s">
        <v>152</v>
      </c>
      <c r="E547" s="40"/>
      <c r="F547" s="238" t="s">
        <v>1255</v>
      </c>
      <c r="G547" s="40"/>
      <c r="H547" s="40"/>
      <c r="I547" s="239"/>
      <c r="J547" s="239"/>
      <c r="K547" s="40"/>
      <c r="L547" s="40"/>
      <c r="M547" s="44"/>
      <c r="N547" s="240"/>
      <c r="O547" s="241"/>
      <c r="P547" s="91"/>
      <c r="Q547" s="91"/>
      <c r="R547" s="91"/>
      <c r="S547" s="91"/>
      <c r="T547" s="91"/>
      <c r="U547" s="91"/>
      <c r="V547" s="91"/>
      <c r="W547" s="91"/>
      <c r="X547" s="92"/>
      <c r="Y547" s="38"/>
      <c r="Z547" s="38"/>
      <c r="AA547" s="38"/>
      <c r="AB547" s="38"/>
      <c r="AC547" s="38"/>
      <c r="AD547" s="38"/>
      <c r="AE547" s="38"/>
      <c r="AT547" s="17" t="s">
        <v>152</v>
      </c>
      <c r="AU547" s="17" t="s">
        <v>90</v>
      </c>
    </row>
    <row r="548" s="2" customFormat="1">
      <c r="A548" s="38"/>
      <c r="B548" s="39"/>
      <c r="C548" s="40"/>
      <c r="D548" s="237" t="s">
        <v>155</v>
      </c>
      <c r="E548" s="40"/>
      <c r="F548" s="244" t="s">
        <v>1256</v>
      </c>
      <c r="G548" s="40"/>
      <c r="H548" s="40"/>
      <c r="I548" s="239"/>
      <c r="J548" s="239"/>
      <c r="K548" s="40"/>
      <c r="L548" s="40"/>
      <c r="M548" s="44"/>
      <c r="N548" s="240"/>
      <c r="O548" s="241"/>
      <c r="P548" s="91"/>
      <c r="Q548" s="91"/>
      <c r="R548" s="91"/>
      <c r="S548" s="91"/>
      <c r="T548" s="91"/>
      <c r="U548" s="91"/>
      <c r="V548" s="91"/>
      <c r="W548" s="91"/>
      <c r="X548" s="92"/>
      <c r="Y548" s="38"/>
      <c r="Z548" s="38"/>
      <c r="AA548" s="38"/>
      <c r="AB548" s="38"/>
      <c r="AC548" s="38"/>
      <c r="AD548" s="38"/>
      <c r="AE548" s="38"/>
      <c r="AT548" s="17" t="s">
        <v>155</v>
      </c>
      <c r="AU548" s="17" t="s">
        <v>90</v>
      </c>
    </row>
    <row r="549" s="2" customFormat="1" ht="21.75" customHeight="1">
      <c r="A549" s="38"/>
      <c r="B549" s="39"/>
      <c r="C549" s="285" t="s">
        <v>1257</v>
      </c>
      <c r="D549" s="285" t="s">
        <v>663</v>
      </c>
      <c r="E549" s="286" t="s">
        <v>1258</v>
      </c>
      <c r="F549" s="287" t="s">
        <v>1259</v>
      </c>
      <c r="G549" s="288" t="s">
        <v>388</v>
      </c>
      <c r="H549" s="289">
        <v>1</v>
      </c>
      <c r="I549" s="290"/>
      <c r="J549" s="291"/>
      <c r="K549" s="292">
        <f>ROUND(P549*H549,2)</f>
        <v>0</v>
      </c>
      <c r="L549" s="291"/>
      <c r="M549" s="293"/>
      <c r="N549" s="294" t="s">
        <v>1</v>
      </c>
      <c r="O549" s="231" t="s">
        <v>43</v>
      </c>
      <c r="P549" s="232">
        <f>I549+J549</f>
        <v>0</v>
      </c>
      <c r="Q549" s="232">
        <f>ROUND(I549*H549,2)</f>
        <v>0</v>
      </c>
      <c r="R549" s="232">
        <f>ROUND(J549*H549,2)</f>
        <v>0</v>
      </c>
      <c r="S549" s="91"/>
      <c r="T549" s="233">
        <f>S549*H549</f>
        <v>0</v>
      </c>
      <c r="U549" s="233">
        <v>0.0025000000000000001</v>
      </c>
      <c r="V549" s="233">
        <f>U549*H549</f>
        <v>0.0025000000000000001</v>
      </c>
      <c r="W549" s="233">
        <v>0</v>
      </c>
      <c r="X549" s="234">
        <f>W549*H549</f>
        <v>0</v>
      </c>
      <c r="Y549" s="38"/>
      <c r="Z549" s="38"/>
      <c r="AA549" s="38"/>
      <c r="AB549" s="38"/>
      <c r="AC549" s="38"/>
      <c r="AD549" s="38"/>
      <c r="AE549" s="38"/>
      <c r="AR549" s="235" t="s">
        <v>188</v>
      </c>
      <c r="AT549" s="235" t="s">
        <v>663</v>
      </c>
      <c r="AU549" s="235" t="s">
        <v>90</v>
      </c>
      <c r="AY549" s="17" t="s">
        <v>143</v>
      </c>
      <c r="BE549" s="236">
        <f>IF(O549="základní",K549,0)</f>
        <v>0</v>
      </c>
      <c r="BF549" s="236">
        <f>IF(O549="snížená",K549,0)</f>
        <v>0</v>
      </c>
      <c r="BG549" s="236">
        <f>IF(O549="zákl. přenesená",K549,0)</f>
        <v>0</v>
      </c>
      <c r="BH549" s="236">
        <f>IF(O549="sníž. přenesená",K549,0)</f>
        <v>0</v>
      </c>
      <c r="BI549" s="236">
        <f>IF(O549="nulová",K549,0)</f>
        <v>0</v>
      </c>
      <c r="BJ549" s="17" t="s">
        <v>88</v>
      </c>
      <c r="BK549" s="236">
        <f>ROUND(P549*H549,2)</f>
        <v>0</v>
      </c>
      <c r="BL549" s="17" t="s">
        <v>167</v>
      </c>
      <c r="BM549" s="235" t="s">
        <v>1260</v>
      </c>
    </row>
    <row r="550" s="2" customFormat="1">
      <c r="A550" s="38"/>
      <c r="B550" s="39"/>
      <c r="C550" s="40"/>
      <c r="D550" s="237" t="s">
        <v>152</v>
      </c>
      <c r="E550" s="40"/>
      <c r="F550" s="238" t="s">
        <v>1259</v>
      </c>
      <c r="G550" s="40"/>
      <c r="H550" s="40"/>
      <c r="I550" s="239"/>
      <c r="J550" s="239"/>
      <c r="K550" s="40"/>
      <c r="L550" s="40"/>
      <c r="M550" s="44"/>
      <c r="N550" s="240"/>
      <c r="O550" s="241"/>
      <c r="P550" s="91"/>
      <c r="Q550" s="91"/>
      <c r="R550" s="91"/>
      <c r="S550" s="91"/>
      <c r="T550" s="91"/>
      <c r="U550" s="91"/>
      <c r="V550" s="91"/>
      <c r="W550" s="91"/>
      <c r="X550" s="92"/>
      <c r="Y550" s="38"/>
      <c r="Z550" s="38"/>
      <c r="AA550" s="38"/>
      <c r="AB550" s="38"/>
      <c r="AC550" s="38"/>
      <c r="AD550" s="38"/>
      <c r="AE550" s="38"/>
      <c r="AT550" s="17" t="s">
        <v>152</v>
      </c>
      <c r="AU550" s="17" t="s">
        <v>90</v>
      </c>
    </row>
    <row r="551" s="2" customFormat="1" ht="24.15" customHeight="1">
      <c r="A551" s="38"/>
      <c r="B551" s="39"/>
      <c r="C551" s="222" t="s">
        <v>1261</v>
      </c>
      <c r="D551" s="222" t="s">
        <v>146</v>
      </c>
      <c r="E551" s="223" t="s">
        <v>1262</v>
      </c>
      <c r="F551" s="224" t="s">
        <v>1263</v>
      </c>
      <c r="G551" s="225" t="s">
        <v>249</v>
      </c>
      <c r="H551" s="226">
        <v>2.75</v>
      </c>
      <c r="I551" s="227"/>
      <c r="J551" s="227"/>
      <c r="K551" s="228">
        <f>ROUND(P551*H551,2)</f>
        <v>0</v>
      </c>
      <c r="L551" s="229"/>
      <c r="M551" s="44"/>
      <c r="N551" s="230" t="s">
        <v>1</v>
      </c>
      <c r="O551" s="231" t="s">
        <v>43</v>
      </c>
      <c r="P551" s="232">
        <f>I551+J551</f>
        <v>0</v>
      </c>
      <c r="Q551" s="232">
        <f>ROUND(I551*H551,2)</f>
        <v>0</v>
      </c>
      <c r="R551" s="232">
        <f>ROUND(J551*H551,2)</f>
        <v>0</v>
      </c>
      <c r="S551" s="91"/>
      <c r="T551" s="233">
        <f>S551*H551</f>
        <v>0</v>
      </c>
      <c r="U551" s="233">
        <v>0.0016000000000000001</v>
      </c>
      <c r="V551" s="233">
        <f>U551*H551</f>
        <v>0.0044000000000000003</v>
      </c>
      <c r="W551" s="233">
        <v>0</v>
      </c>
      <c r="X551" s="234">
        <f>W551*H551</f>
        <v>0</v>
      </c>
      <c r="Y551" s="38"/>
      <c r="Z551" s="38"/>
      <c r="AA551" s="38"/>
      <c r="AB551" s="38"/>
      <c r="AC551" s="38"/>
      <c r="AD551" s="38"/>
      <c r="AE551" s="38"/>
      <c r="AR551" s="235" t="s">
        <v>167</v>
      </c>
      <c r="AT551" s="235" t="s">
        <v>146</v>
      </c>
      <c r="AU551" s="235" t="s">
        <v>90</v>
      </c>
      <c r="AY551" s="17" t="s">
        <v>143</v>
      </c>
      <c r="BE551" s="236">
        <f>IF(O551="základní",K551,0)</f>
        <v>0</v>
      </c>
      <c r="BF551" s="236">
        <f>IF(O551="snížená",K551,0)</f>
        <v>0</v>
      </c>
      <c r="BG551" s="236">
        <f>IF(O551="zákl. přenesená",K551,0)</f>
        <v>0</v>
      </c>
      <c r="BH551" s="236">
        <f>IF(O551="sníž. přenesená",K551,0)</f>
        <v>0</v>
      </c>
      <c r="BI551" s="236">
        <f>IF(O551="nulová",K551,0)</f>
        <v>0</v>
      </c>
      <c r="BJ551" s="17" t="s">
        <v>88</v>
      </c>
      <c r="BK551" s="236">
        <f>ROUND(P551*H551,2)</f>
        <v>0</v>
      </c>
      <c r="BL551" s="17" t="s">
        <v>167</v>
      </c>
      <c r="BM551" s="235" t="s">
        <v>1264</v>
      </c>
    </row>
    <row r="552" s="2" customFormat="1">
      <c r="A552" s="38"/>
      <c r="B552" s="39"/>
      <c r="C552" s="40"/>
      <c r="D552" s="237" t="s">
        <v>152</v>
      </c>
      <c r="E552" s="40"/>
      <c r="F552" s="238" t="s">
        <v>1265</v>
      </c>
      <c r="G552" s="40"/>
      <c r="H552" s="40"/>
      <c r="I552" s="239"/>
      <c r="J552" s="239"/>
      <c r="K552" s="40"/>
      <c r="L552" s="40"/>
      <c r="M552" s="44"/>
      <c r="N552" s="240"/>
      <c r="O552" s="241"/>
      <c r="P552" s="91"/>
      <c r="Q552" s="91"/>
      <c r="R552" s="91"/>
      <c r="S552" s="91"/>
      <c r="T552" s="91"/>
      <c r="U552" s="91"/>
      <c r="V552" s="91"/>
      <c r="W552" s="91"/>
      <c r="X552" s="92"/>
      <c r="Y552" s="38"/>
      <c r="Z552" s="38"/>
      <c r="AA552" s="38"/>
      <c r="AB552" s="38"/>
      <c r="AC552" s="38"/>
      <c r="AD552" s="38"/>
      <c r="AE552" s="38"/>
      <c r="AT552" s="17" t="s">
        <v>152</v>
      </c>
      <c r="AU552" s="17" t="s">
        <v>90</v>
      </c>
    </row>
    <row r="553" s="2" customFormat="1">
      <c r="A553" s="38"/>
      <c r="B553" s="39"/>
      <c r="C553" s="40"/>
      <c r="D553" s="242" t="s">
        <v>153</v>
      </c>
      <c r="E553" s="40"/>
      <c r="F553" s="243" t="s">
        <v>1266</v>
      </c>
      <c r="G553" s="40"/>
      <c r="H553" s="40"/>
      <c r="I553" s="239"/>
      <c r="J553" s="239"/>
      <c r="K553" s="40"/>
      <c r="L553" s="40"/>
      <c r="M553" s="44"/>
      <c r="N553" s="240"/>
      <c r="O553" s="241"/>
      <c r="P553" s="91"/>
      <c r="Q553" s="91"/>
      <c r="R553" s="91"/>
      <c r="S553" s="91"/>
      <c r="T553" s="91"/>
      <c r="U553" s="91"/>
      <c r="V553" s="91"/>
      <c r="W553" s="91"/>
      <c r="X553" s="92"/>
      <c r="Y553" s="38"/>
      <c r="Z553" s="38"/>
      <c r="AA553" s="38"/>
      <c r="AB553" s="38"/>
      <c r="AC553" s="38"/>
      <c r="AD553" s="38"/>
      <c r="AE553" s="38"/>
      <c r="AT553" s="17" t="s">
        <v>153</v>
      </c>
      <c r="AU553" s="17" t="s">
        <v>90</v>
      </c>
    </row>
    <row r="554" s="2" customFormat="1">
      <c r="A554" s="38"/>
      <c r="B554" s="39"/>
      <c r="C554" s="40"/>
      <c r="D554" s="237" t="s">
        <v>155</v>
      </c>
      <c r="E554" s="40"/>
      <c r="F554" s="244" t="s">
        <v>1267</v>
      </c>
      <c r="G554" s="40"/>
      <c r="H554" s="40"/>
      <c r="I554" s="239"/>
      <c r="J554" s="239"/>
      <c r="K554" s="40"/>
      <c r="L554" s="40"/>
      <c r="M554" s="44"/>
      <c r="N554" s="240"/>
      <c r="O554" s="241"/>
      <c r="P554" s="91"/>
      <c r="Q554" s="91"/>
      <c r="R554" s="91"/>
      <c r="S554" s="91"/>
      <c r="T554" s="91"/>
      <c r="U554" s="91"/>
      <c r="V554" s="91"/>
      <c r="W554" s="91"/>
      <c r="X554" s="92"/>
      <c r="Y554" s="38"/>
      <c r="Z554" s="38"/>
      <c r="AA554" s="38"/>
      <c r="AB554" s="38"/>
      <c r="AC554" s="38"/>
      <c r="AD554" s="38"/>
      <c r="AE554" s="38"/>
      <c r="AT554" s="17" t="s">
        <v>155</v>
      </c>
      <c r="AU554" s="17" t="s">
        <v>90</v>
      </c>
    </row>
    <row r="555" s="13" customFormat="1">
      <c r="A555" s="13"/>
      <c r="B555" s="249"/>
      <c r="C555" s="250"/>
      <c r="D555" s="237" t="s">
        <v>253</v>
      </c>
      <c r="E555" s="251" t="s">
        <v>1</v>
      </c>
      <c r="F555" s="252" t="s">
        <v>1268</v>
      </c>
      <c r="G555" s="250"/>
      <c r="H555" s="253">
        <v>2.75</v>
      </c>
      <c r="I555" s="254"/>
      <c r="J555" s="254"/>
      <c r="K555" s="250"/>
      <c r="L555" s="250"/>
      <c r="M555" s="255"/>
      <c r="N555" s="256"/>
      <c r="O555" s="257"/>
      <c r="P555" s="257"/>
      <c r="Q555" s="257"/>
      <c r="R555" s="257"/>
      <c r="S555" s="257"/>
      <c r="T555" s="257"/>
      <c r="U555" s="257"/>
      <c r="V555" s="257"/>
      <c r="W555" s="257"/>
      <c r="X555" s="258"/>
      <c r="Y555" s="13"/>
      <c r="Z555" s="13"/>
      <c r="AA555" s="13"/>
      <c r="AB555" s="13"/>
      <c r="AC555" s="13"/>
      <c r="AD555" s="13"/>
      <c r="AE555" s="13"/>
      <c r="AT555" s="259" t="s">
        <v>253</v>
      </c>
      <c r="AU555" s="259" t="s">
        <v>90</v>
      </c>
      <c r="AV555" s="13" t="s">
        <v>90</v>
      </c>
      <c r="AW555" s="13" t="s">
        <v>5</v>
      </c>
      <c r="AX555" s="13" t="s">
        <v>88</v>
      </c>
      <c r="AY555" s="259" t="s">
        <v>143</v>
      </c>
    </row>
    <row r="556" s="2" customFormat="1" ht="33" customHeight="1">
      <c r="A556" s="38"/>
      <c r="B556" s="39"/>
      <c r="C556" s="222" t="s">
        <v>1269</v>
      </c>
      <c r="D556" s="222" t="s">
        <v>146</v>
      </c>
      <c r="E556" s="223" t="s">
        <v>1270</v>
      </c>
      <c r="F556" s="224" t="s">
        <v>1271</v>
      </c>
      <c r="G556" s="225" t="s">
        <v>311</v>
      </c>
      <c r="H556" s="226">
        <v>5</v>
      </c>
      <c r="I556" s="227"/>
      <c r="J556" s="227"/>
      <c r="K556" s="228">
        <f>ROUND(P556*H556,2)</f>
        <v>0</v>
      </c>
      <c r="L556" s="229"/>
      <c r="M556" s="44"/>
      <c r="N556" s="230" t="s">
        <v>1</v>
      </c>
      <c r="O556" s="231" t="s">
        <v>43</v>
      </c>
      <c r="P556" s="232">
        <f>I556+J556</f>
        <v>0</v>
      </c>
      <c r="Q556" s="232">
        <f>ROUND(I556*H556,2)</f>
        <v>0</v>
      </c>
      <c r="R556" s="232">
        <f>ROUND(J556*H556,2)</f>
        <v>0</v>
      </c>
      <c r="S556" s="91"/>
      <c r="T556" s="233">
        <f>S556*H556</f>
        <v>0</v>
      </c>
      <c r="U556" s="233">
        <v>0.11519</v>
      </c>
      <c r="V556" s="233">
        <f>U556*H556</f>
        <v>0.57594999999999996</v>
      </c>
      <c r="W556" s="233">
        <v>0</v>
      </c>
      <c r="X556" s="234">
        <f>W556*H556</f>
        <v>0</v>
      </c>
      <c r="Y556" s="38"/>
      <c r="Z556" s="38"/>
      <c r="AA556" s="38"/>
      <c r="AB556" s="38"/>
      <c r="AC556" s="38"/>
      <c r="AD556" s="38"/>
      <c r="AE556" s="38"/>
      <c r="AR556" s="235" t="s">
        <v>167</v>
      </c>
      <c r="AT556" s="235" t="s">
        <v>146</v>
      </c>
      <c r="AU556" s="235" t="s">
        <v>90</v>
      </c>
      <c r="AY556" s="17" t="s">
        <v>143</v>
      </c>
      <c r="BE556" s="236">
        <f>IF(O556="základní",K556,0)</f>
        <v>0</v>
      </c>
      <c r="BF556" s="236">
        <f>IF(O556="snížená",K556,0)</f>
        <v>0</v>
      </c>
      <c r="BG556" s="236">
        <f>IF(O556="zákl. přenesená",K556,0)</f>
        <v>0</v>
      </c>
      <c r="BH556" s="236">
        <f>IF(O556="sníž. přenesená",K556,0)</f>
        <v>0</v>
      </c>
      <c r="BI556" s="236">
        <f>IF(O556="nulová",K556,0)</f>
        <v>0</v>
      </c>
      <c r="BJ556" s="17" t="s">
        <v>88</v>
      </c>
      <c r="BK556" s="236">
        <f>ROUND(P556*H556,2)</f>
        <v>0</v>
      </c>
      <c r="BL556" s="17" t="s">
        <v>167</v>
      </c>
      <c r="BM556" s="235" t="s">
        <v>1272</v>
      </c>
    </row>
    <row r="557" s="2" customFormat="1">
      <c r="A557" s="38"/>
      <c r="B557" s="39"/>
      <c r="C557" s="40"/>
      <c r="D557" s="237" t="s">
        <v>152</v>
      </c>
      <c r="E557" s="40"/>
      <c r="F557" s="238" t="s">
        <v>1273</v>
      </c>
      <c r="G557" s="40"/>
      <c r="H557" s="40"/>
      <c r="I557" s="239"/>
      <c r="J557" s="239"/>
      <c r="K557" s="40"/>
      <c r="L557" s="40"/>
      <c r="M557" s="44"/>
      <c r="N557" s="240"/>
      <c r="O557" s="241"/>
      <c r="P557" s="91"/>
      <c r="Q557" s="91"/>
      <c r="R557" s="91"/>
      <c r="S557" s="91"/>
      <c r="T557" s="91"/>
      <c r="U557" s="91"/>
      <c r="V557" s="91"/>
      <c r="W557" s="91"/>
      <c r="X557" s="92"/>
      <c r="Y557" s="38"/>
      <c r="Z557" s="38"/>
      <c r="AA557" s="38"/>
      <c r="AB557" s="38"/>
      <c r="AC557" s="38"/>
      <c r="AD557" s="38"/>
      <c r="AE557" s="38"/>
      <c r="AT557" s="17" t="s">
        <v>152</v>
      </c>
      <c r="AU557" s="17" t="s">
        <v>90</v>
      </c>
    </row>
    <row r="558" s="2" customFormat="1">
      <c r="A558" s="38"/>
      <c r="B558" s="39"/>
      <c r="C558" s="40"/>
      <c r="D558" s="237" t="s">
        <v>155</v>
      </c>
      <c r="E558" s="40"/>
      <c r="F558" s="244" t="s">
        <v>1274</v>
      </c>
      <c r="G558" s="40"/>
      <c r="H558" s="40"/>
      <c r="I558" s="239"/>
      <c r="J558" s="239"/>
      <c r="K558" s="40"/>
      <c r="L558" s="40"/>
      <c r="M558" s="44"/>
      <c r="N558" s="240"/>
      <c r="O558" s="241"/>
      <c r="P558" s="91"/>
      <c r="Q558" s="91"/>
      <c r="R558" s="91"/>
      <c r="S558" s="91"/>
      <c r="T558" s="91"/>
      <c r="U558" s="91"/>
      <c r="V558" s="91"/>
      <c r="W558" s="91"/>
      <c r="X558" s="92"/>
      <c r="Y558" s="38"/>
      <c r="Z558" s="38"/>
      <c r="AA558" s="38"/>
      <c r="AB558" s="38"/>
      <c r="AC558" s="38"/>
      <c r="AD558" s="38"/>
      <c r="AE558" s="38"/>
      <c r="AT558" s="17" t="s">
        <v>155</v>
      </c>
      <c r="AU558" s="17" t="s">
        <v>90</v>
      </c>
    </row>
    <row r="559" s="13" customFormat="1">
      <c r="A559" s="13"/>
      <c r="B559" s="249"/>
      <c r="C559" s="250"/>
      <c r="D559" s="237" t="s">
        <v>253</v>
      </c>
      <c r="E559" s="251" t="s">
        <v>1</v>
      </c>
      <c r="F559" s="252" t="s">
        <v>1275</v>
      </c>
      <c r="G559" s="250"/>
      <c r="H559" s="253">
        <v>5</v>
      </c>
      <c r="I559" s="254"/>
      <c r="J559" s="254"/>
      <c r="K559" s="250"/>
      <c r="L559" s="250"/>
      <c r="M559" s="255"/>
      <c r="N559" s="256"/>
      <c r="O559" s="257"/>
      <c r="P559" s="257"/>
      <c r="Q559" s="257"/>
      <c r="R559" s="257"/>
      <c r="S559" s="257"/>
      <c r="T559" s="257"/>
      <c r="U559" s="257"/>
      <c r="V559" s="257"/>
      <c r="W559" s="257"/>
      <c r="X559" s="258"/>
      <c r="Y559" s="13"/>
      <c r="Z559" s="13"/>
      <c r="AA559" s="13"/>
      <c r="AB559" s="13"/>
      <c r="AC559" s="13"/>
      <c r="AD559" s="13"/>
      <c r="AE559" s="13"/>
      <c r="AT559" s="259" t="s">
        <v>253</v>
      </c>
      <c r="AU559" s="259" t="s">
        <v>90</v>
      </c>
      <c r="AV559" s="13" t="s">
        <v>90</v>
      </c>
      <c r="AW559" s="13" t="s">
        <v>5</v>
      </c>
      <c r="AX559" s="13" t="s">
        <v>88</v>
      </c>
      <c r="AY559" s="259" t="s">
        <v>143</v>
      </c>
    </row>
    <row r="560" s="2" customFormat="1" ht="21.75" customHeight="1">
      <c r="A560" s="38"/>
      <c r="B560" s="39"/>
      <c r="C560" s="285" t="s">
        <v>1276</v>
      </c>
      <c r="D560" s="285" t="s">
        <v>663</v>
      </c>
      <c r="E560" s="286" t="s">
        <v>1277</v>
      </c>
      <c r="F560" s="287" t="s">
        <v>1278</v>
      </c>
      <c r="G560" s="288" t="s">
        <v>311</v>
      </c>
      <c r="H560" s="289">
        <v>5.0999999999999996</v>
      </c>
      <c r="I560" s="290"/>
      <c r="J560" s="291"/>
      <c r="K560" s="292">
        <f>ROUND(P560*H560,2)</f>
        <v>0</v>
      </c>
      <c r="L560" s="291"/>
      <c r="M560" s="293"/>
      <c r="N560" s="294" t="s">
        <v>1</v>
      </c>
      <c r="O560" s="231" t="s">
        <v>43</v>
      </c>
      <c r="P560" s="232">
        <f>I560+J560</f>
        <v>0</v>
      </c>
      <c r="Q560" s="232">
        <f>ROUND(I560*H560,2)</f>
        <v>0</v>
      </c>
      <c r="R560" s="232">
        <f>ROUND(J560*H560,2)</f>
        <v>0</v>
      </c>
      <c r="S560" s="91"/>
      <c r="T560" s="233">
        <f>S560*H560</f>
        <v>0</v>
      </c>
      <c r="U560" s="233">
        <v>0.048399999999999999</v>
      </c>
      <c r="V560" s="233">
        <f>U560*H560</f>
        <v>0.24683999999999998</v>
      </c>
      <c r="W560" s="233">
        <v>0</v>
      </c>
      <c r="X560" s="234">
        <f>W560*H560</f>
        <v>0</v>
      </c>
      <c r="Y560" s="38"/>
      <c r="Z560" s="38"/>
      <c r="AA560" s="38"/>
      <c r="AB560" s="38"/>
      <c r="AC560" s="38"/>
      <c r="AD560" s="38"/>
      <c r="AE560" s="38"/>
      <c r="AR560" s="235" t="s">
        <v>188</v>
      </c>
      <c r="AT560" s="235" t="s">
        <v>663</v>
      </c>
      <c r="AU560" s="235" t="s">
        <v>90</v>
      </c>
      <c r="AY560" s="17" t="s">
        <v>143</v>
      </c>
      <c r="BE560" s="236">
        <f>IF(O560="základní",K560,0)</f>
        <v>0</v>
      </c>
      <c r="BF560" s="236">
        <f>IF(O560="snížená",K560,0)</f>
        <v>0</v>
      </c>
      <c r="BG560" s="236">
        <f>IF(O560="zákl. přenesená",K560,0)</f>
        <v>0</v>
      </c>
      <c r="BH560" s="236">
        <f>IF(O560="sníž. přenesená",K560,0)</f>
        <v>0</v>
      </c>
      <c r="BI560" s="236">
        <f>IF(O560="nulová",K560,0)</f>
        <v>0</v>
      </c>
      <c r="BJ560" s="17" t="s">
        <v>88</v>
      </c>
      <c r="BK560" s="236">
        <f>ROUND(P560*H560,2)</f>
        <v>0</v>
      </c>
      <c r="BL560" s="17" t="s">
        <v>167</v>
      </c>
      <c r="BM560" s="235" t="s">
        <v>1279</v>
      </c>
    </row>
    <row r="561" s="2" customFormat="1">
      <c r="A561" s="38"/>
      <c r="B561" s="39"/>
      <c r="C561" s="40"/>
      <c r="D561" s="237" t="s">
        <v>152</v>
      </c>
      <c r="E561" s="40"/>
      <c r="F561" s="238" t="s">
        <v>1278</v>
      </c>
      <c r="G561" s="40"/>
      <c r="H561" s="40"/>
      <c r="I561" s="239"/>
      <c r="J561" s="239"/>
      <c r="K561" s="40"/>
      <c r="L561" s="40"/>
      <c r="M561" s="44"/>
      <c r="N561" s="240"/>
      <c r="O561" s="241"/>
      <c r="P561" s="91"/>
      <c r="Q561" s="91"/>
      <c r="R561" s="91"/>
      <c r="S561" s="91"/>
      <c r="T561" s="91"/>
      <c r="U561" s="91"/>
      <c r="V561" s="91"/>
      <c r="W561" s="91"/>
      <c r="X561" s="92"/>
      <c r="Y561" s="38"/>
      <c r="Z561" s="38"/>
      <c r="AA561" s="38"/>
      <c r="AB561" s="38"/>
      <c r="AC561" s="38"/>
      <c r="AD561" s="38"/>
      <c r="AE561" s="38"/>
      <c r="AT561" s="17" t="s">
        <v>152</v>
      </c>
      <c r="AU561" s="17" t="s">
        <v>90</v>
      </c>
    </row>
    <row r="562" s="13" customFormat="1">
      <c r="A562" s="13"/>
      <c r="B562" s="249"/>
      <c r="C562" s="250"/>
      <c r="D562" s="237" t="s">
        <v>253</v>
      </c>
      <c r="E562" s="250"/>
      <c r="F562" s="252" t="s">
        <v>1280</v>
      </c>
      <c r="G562" s="250"/>
      <c r="H562" s="253">
        <v>5.0999999999999996</v>
      </c>
      <c r="I562" s="254"/>
      <c r="J562" s="254"/>
      <c r="K562" s="250"/>
      <c r="L562" s="250"/>
      <c r="M562" s="255"/>
      <c r="N562" s="256"/>
      <c r="O562" s="257"/>
      <c r="P562" s="257"/>
      <c r="Q562" s="257"/>
      <c r="R562" s="257"/>
      <c r="S562" s="257"/>
      <c r="T562" s="257"/>
      <c r="U562" s="257"/>
      <c r="V562" s="257"/>
      <c r="W562" s="257"/>
      <c r="X562" s="258"/>
      <c r="Y562" s="13"/>
      <c r="Z562" s="13"/>
      <c r="AA562" s="13"/>
      <c r="AB562" s="13"/>
      <c r="AC562" s="13"/>
      <c r="AD562" s="13"/>
      <c r="AE562" s="13"/>
      <c r="AT562" s="259" t="s">
        <v>253</v>
      </c>
      <c r="AU562" s="259" t="s">
        <v>90</v>
      </c>
      <c r="AV562" s="13" t="s">
        <v>90</v>
      </c>
      <c r="AW562" s="13" t="s">
        <v>4</v>
      </c>
      <c r="AX562" s="13" t="s">
        <v>88</v>
      </c>
      <c r="AY562" s="259" t="s">
        <v>143</v>
      </c>
    </row>
    <row r="563" s="2" customFormat="1" ht="33" customHeight="1">
      <c r="A563" s="38"/>
      <c r="B563" s="39"/>
      <c r="C563" s="222" t="s">
        <v>1281</v>
      </c>
      <c r="D563" s="222" t="s">
        <v>146</v>
      </c>
      <c r="E563" s="223" t="s">
        <v>1282</v>
      </c>
      <c r="F563" s="224" t="s">
        <v>1283</v>
      </c>
      <c r="G563" s="225" t="s">
        <v>311</v>
      </c>
      <c r="H563" s="226">
        <v>46</v>
      </c>
      <c r="I563" s="227"/>
      <c r="J563" s="227"/>
      <c r="K563" s="228">
        <f>ROUND(P563*H563,2)</f>
        <v>0</v>
      </c>
      <c r="L563" s="229"/>
      <c r="M563" s="44"/>
      <c r="N563" s="230" t="s">
        <v>1</v>
      </c>
      <c r="O563" s="231" t="s">
        <v>43</v>
      </c>
      <c r="P563" s="232">
        <f>I563+J563</f>
        <v>0</v>
      </c>
      <c r="Q563" s="232">
        <f>ROUND(I563*H563,2)</f>
        <v>0</v>
      </c>
      <c r="R563" s="232">
        <f>ROUND(J563*H563,2)</f>
        <v>0</v>
      </c>
      <c r="S563" s="91"/>
      <c r="T563" s="233">
        <f>S563*H563</f>
        <v>0</v>
      </c>
      <c r="U563" s="233">
        <v>0.15540000000000001</v>
      </c>
      <c r="V563" s="233">
        <f>U563*H563</f>
        <v>7.1484000000000005</v>
      </c>
      <c r="W563" s="233">
        <v>0</v>
      </c>
      <c r="X563" s="234">
        <f>W563*H563</f>
        <v>0</v>
      </c>
      <c r="Y563" s="38"/>
      <c r="Z563" s="38"/>
      <c r="AA563" s="38"/>
      <c r="AB563" s="38"/>
      <c r="AC563" s="38"/>
      <c r="AD563" s="38"/>
      <c r="AE563" s="38"/>
      <c r="AR563" s="235" t="s">
        <v>167</v>
      </c>
      <c r="AT563" s="235" t="s">
        <v>146</v>
      </c>
      <c r="AU563" s="235" t="s">
        <v>90</v>
      </c>
      <c r="AY563" s="17" t="s">
        <v>143</v>
      </c>
      <c r="BE563" s="236">
        <f>IF(O563="základní",K563,0)</f>
        <v>0</v>
      </c>
      <c r="BF563" s="236">
        <f>IF(O563="snížená",K563,0)</f>
        <v>0</v>
      </c>
      <c r="BG563" s="236">
        <f>IF(O563="zákl. přenesená",K563,0)</f>
        <v>0</v>
      </c>
      <c r="BH563" s="236">
        <f>IF(O563="sníž. přenesená",K563,0)</f>
        <v>0</v>
      </c>
      <c r="BI563" s="236">
        <f>IF(O563="nulová",K563,0)</f>
        <v>0</v>
      </c>
      <c r="BJ563" s="17" t="s">
        <v>88</v>
      </c>
      <c r="BK563" s="236">
        <f>ROUND(P563*H563,2)</f>
        <v>0</v>
      </c>
      <c r="BL563" s="17" t="s">
        <v>167</v>
      </c>
      <c r="BM563" s="235" t="s">
        <v>1284</v>
      </c>
    </row>
    <row r="564" s="2" customFormat="1">
      <c r="A564" s="38"/>
      <c r="B564" s="39"/>
      <c r="C564" s="40"/>
      <c r="D564" s="237" t="s">
        <v>152</v>
      </c>
      <c r="E564" s="40"/>
      <c r="F564" s="238" t="s">
        <v>1285</v>
      </c>
      <c r="G564" s="40"/>
      <c r="H564" s="40"/>
      <c r="I564" s="239"/>
      <c r="J564" s="239"/>
      <c r="K564" s="40"/>
      <c r="L564" s="40"/>
      <c r="M564" s="44"/>
      <c r="N564" s="240"/>
      <c r="O564" s="241"/>
      <c r="P564" s="91"/>
      <c r="Q564" s="91"/>
      <c r="R564" s="91"/>
      <c r="S564" s="91"/>
      <c r="T564" s="91"/>
      <c r="U564" s="91"/>
      <c r="V564" s="91"/>
      <c r="W564" s="91"/>
      <c r="X564" s="92"/>
      <c r="Y564" s="38"/>
      <c r="Z564" s="38"/>
      <c r="AA564" s="38"/>
      <c r="AB564" s="38"/>
      <c r="AC564" s="38"/>
      <c r="AD564" s="38"/>
      <c r="AE564" s="38"/>
      <c r="AT564" s="17" t="s">
        <v>152</v>
      </c>
      <c r="AU564" s="17" t="s">
        <v>90</v>
      </c>
    </row>
    <row r="565" s="2" customFormat="1">
      <c r="A565" s="38"/>
      <c r="B565" s="39"/>
      <c r="C565" s="40"/>
      <c r="D565" s="242" t="s">
        <v>153</v>
      </c>
      <c r="E565" s="40"/>
      <c r="F565" s="243" t="s">
        <v>1286</v>
      </c>
      <c r="G565" s="40"/>
      <c r="H565" s="40"/>
      <c r="I565" s="239"/>
      <c r="J565" s="239"/>
      <c r="K565" s="40"/>
      <c r="L565" s="40"/>
      <c r="M565" s="44"/>
      <c r="N565" s="240"/>
      <c r="O565" s="241"/>
      <c r="P565" s="91"/>
      <c r="Q565" s="91"/>
      <c r="R565" s="91"/>
      <c r="S565" s="91"/>
      <c r="T565" s="91"/>
      <c r="U565" s="91"/>
      <c r="V565" s="91"/>
      <c r="W565" s="91"/>
      <c r="X565" s="92"/>
      <c r="Y565" s="38"/>
      <c r="Z565" s="38"/>
      <c r="AA565" s="38"/>
      <c r="AB565" s="38"/>
      <c r="AC565" s="38"/>
      <c r="AD565" s="38"/>
      <c r="AE565" s="38"/>
      <c r="AT565" s="17" t="s">
        <v>153</v>
      </c>
      <c r="AU565" s="17" t="s">
        <v>90</v>
      </c>
    </row>
    <row r="566" s="2" customFormat="1">
      <c r="A566" s="38"/>
      <c r="B566" s="39"/>
      <c r="C566" s="40"/>
      <c r="D566" s="237" t="s">
        <v>155</v>
      </c>
      <c r="E566" s="40"/>
      <c r="F566" s="244" t="s">
        <v>1287</v>
      </c>
      <c r="G566" s="40"/>
      <c r="H566" s="40"/>
      <c r="I566" s="239"/>
      <c r="J566" s="239"/>
      <c r="K566" s="40"/>
      <c r="L566" s="40"/>
      <c r="M566" s="44"/>
      <c r="N566" s="240"/>
      <c r="O566" s="241"/>
      <c r="P566" s="91"/>
      <c r="Q566" s="91"/>
      <c r="R566" s="91"/>
      <c r="S566" s="91"/>
      <c r="T566" s="91"/>
      <c r="U566" s="91"/>
      <c r="V566" s="91"/>
      <c r="W566" s="91"/>
      <c r="X566" s="92"/>
      <c r="Y566" s="38"/>
      <c r="Z566" s="38"/>
      <c r="AA566" s="38"/>
      <c r="AB566" s="38"/>
      <c r="AC566" s="38"/>
      <c r="AD566" s="38"/>
      <c r="AE566" s="38"/>
      <c r="AT566" s="17" t="s">
        <v>155</v>
      </c>
      <c r="AU566" s="17" t="s">
        <v>90</v>
      </c>
    </row>
    <row r="567" s="13" customFormat="1">
      <c r="A567" s="13"/>
      <c r="B567" s="249"/>
      <c r="C567" s="250"/>
      <c r="D567" s="237" t="s">
        <v>253</v>
      </c>
      <c r="E567" s="251" t="s">
        <v>1</v>
      </c>
      <c r="F567" s="252" t="s">
        <v>1288</v>
      </c>
      <c r="G567" s="250"/>
      <c r="H567" s="253">
        <v>46</v>
      </c>
      <c r="I567" s="254"/>
      <c r="J567" s="254"/>
      <c r="K567" s="250"/>
      <c r="L567" s="250"/>
      <c r="M567" s="255"/>
      <c r="N567" s="256"/>
      <c r="O567" s="257"/>
      <c r="P567" s="257"/>
      <c r="Q567" s="257"/>
      <c r="R567" s="257"/>
      <c r="S567" s="257"/>
      <c r="T567" s="257"/>
      <c r="U567" s="257"/>
      <c r="V567" s="257"/>
      <c r="W567" s="257"/>
      <c r="X567" s="258"/>
      <c r="Y567" s="13"/>
      <c r="Z567" s="13"/>
      <c r="AA567" s="13"/>
      <c r="AB567" s="13"/>
      <c r="AC567" s="13"/>
      <c r="AD567" s="13"/>
      <c r="AE567" s="13"/>
      <c r="AT567" s="259" t="s">
        <v>253</v>
      </c>
      <c r="AU567" s="259" t="s">
        <v>90</v>
      </c>
      <c r="AV567" s="13" t="s">
        <v>90</v>
      </c>
      <c r="AW567" s="13" t="s">
        <v>5</v>
      </c>
      <c r="AX567" s="13" t="s">
        <v>88</v>
      </c>
      <c r="AY567" s="259" t="s">
        <v>143</v>
      </c>
    </row>
    <row r="568" s="2" customFormat="1" ht="16.5" customHeight="1">
      <c r="A568" s="38"/>
      <c r="B568" s="39"/>
      <c r="C568" s="285" t="s">
        <v>1289</v>
      </c>
      <c r="D568" s="285" t="s">
        <v>663</v>
      </c>
      <c r="E568" s="286" t="s">
        <v>1290</v>
      </c>
      <c r="F568" s="287" t="s">
        <v>1291</v>
      </c>
      <c r="G568" s="288" t="s">
        <v>311</v>
      </c>
      <c r="H568" s="289">
        <v>46.920000000000002</v>
      </c>
      <c r="I568" s="290"/>
      <c r="J568" s="291"/>
      <c r="K568" s="292">
        <f>ROUND(P568*H568,2)</f>
        <v>0</v>
      </c>
      <c r="L568" s="291"/>
      <c r="M568" s="293"/>
      <c r="N568" s="294" t="s">
        <v>1</v>
      </c>
      <c r="O568" s="231" t="s">
        <v>43</v>
      </c>
      <c r="P568" s="232">
        <f>I568+J568</f>
        <v>0</v>
      </c>
      <c r="Q568" s="232">
        <f>ROUND(I568*H568,2)</f>
        <v>0</v>
      </c>
      <c r="R568" s="232">
        <f>ROUND(J568*H568,2)</f>
        <v>0</v>
      </c>
      <c r="S568" s="91"/>
      <c r="T568" s="233">
        <f>S568*H568</f>
        <v>0</v>
      </c>
      <c r="U568" s="233">
        <v>0.080000000000000002</v>
      </c>
      <c r="V568" s="233">
        <f>U568*H568</f>
        <v>3.7536</v>
      </c>
      <c r="W568" s="233">
        <v>0</v>
      </c>
      <c r="X568" s="234">
        <f>W568*H568</f>
        <v>0</v>
      </c>
      <c r="Y568" s="38"/>
      <c r="Z568" s="38"/>
      <c r="AA568" s="38"/>
      <c r="AB568" s="38"/>
      <c r="AC568" s="38"/>
      <c r="AD568" s="38"/>
      <c r="AE568" s="38"/>
      <c r="AR568" s="235" t="s">
        <v>188</v>
      </c>
      <c r="AT568" s="235" t="s">
        <v>663</v>
      </c>
      <c r="AU568" s="235" t="s">
        <v>90</v>
      </c>
      <c r="AY568" s="17" t="s">
        <v>143</v>
      </c>
      <c r="BE568" s="236">
        <f>IF(O568="základní",K568,0)</f>
        <v>0</v>
      </c>
      <c r="BF568" s="236">
        <f>IF(O568="snížená",K568,0)</f>
        <v>0</v>
      </c>
      <c r="BG568" s="236">
        <f>IF(O568="zákl. přenesená",K568,0)</f>
        <v>0</v>
      </c>
      <c r="BH568" s="236">
        <f>IF(O568="sníž. přenesená",K568,0)</f>
        <v>0</v>
      </c>
      <c r="BI568" s="236">
        <f>IF(O568="nulová",K568,0)</f>
        <v>0</v>
      </c>
      <c r="BJ568" s="17" t="s">
        <v>88</v>
      </c>
      <c r="BK568" s="236">
        <f>ROUND(P568*H568,2)</f>
        <v>0</v>
      </c>
      <c r="BL568" s="17" t="s">
        <v>167</v>
      </c>
      <c r="BM568" s="235" t="s">
        <v>1292</v>
      </c>
    </row>
    <row r="569" s="2" customFormat="1">
      <c r="A569" s="38"/>
      <c r="B569" s="39"/>
      <c r="C569" s="40"/>
      <c r="D569" s="237" t="s">
        <v>152</v>
      </c>
      <c r="E569" s="40"/>
      <c r="F569" s="238" t="s">
        <v>1291</v>
      </c>
      <c r="G569" s="40"/>
      <c r="H569" s="40"/>
      <c r="I569" s="239"/>
      <c r="J569" s="239"/>
      <c r="K569" s="40"/>
      <c r="L569" s="40"/>
      <c r="M569" s="44"/>
      <c r="N569" s="240"/>
      <c r="O569" s="241"/>
      <c r="P569" s="91"/>
      <c r="Q569" s="91"/>
      <c r="R569" s="91"/>
      <c r="S569" s="91"/>
      <c r="T569" s="91"/>
      <c r="U569" s="91"/>
      <c r="V569" s="91"/>
      <c r="W569" s="91"/>
      <c r="X569" s="92"/>
      <c r="Y569" s="38"/>
      <c r="Z569" s="38"/>
      <c r="AA569" s="38"/>
      <c r="AB569" s="38"/>
      <c r="AC569" s="38"/>
      <c r="AD569" s="38"/>
      <c r="AE569" s="38"/>
      <c r="AT569" s="17" t="s">
        <v>152</v>
      </c>
      <c r="AU569" s="17" t="s">
        <v>90</v>
      </c>
    </row>
    <row r="570" s="13" customFormat="1">
      <c r="A570" s="13"/>
      <c r="B570" s="249"/>
      <c r="C570" s="250"/>
      <c r="D570" s="237" t="s">
        <v>253</v>
      </c>
      <c r="E570" s="250"/>
      <c r="F570" s="252" t="s">
        <v>1293</v>
      </c>
      <c r="G570" s="250"/>
      <c r="H570" s="253">
        <v>46.920000000000002</v>
      </c>
      <c r="I570" s="254"/>
      <c r="J570" s="254"/>
      <c r="K570" s="250"/>
      <c r="L570" s="250"/>
      <c r="M570" s="255"/>
      <c r="N570" s="256"/>
      <c r="O570" s="257"/>
      <c r="P570" s="257"/>
      <c r="Q570" s="257"/>
      <c r="R570" s="257"/>
      <c r="S570" s="257"/>
      <c r="T570" s="257"/>
      <c r="U570" s="257"/>
      <c r="V570" s="257"/>
      <c r="W570" s="257"/>
      <c r="X570" s="258"/>
      <c r="Y570" s="13"/>
      <c r="Z570" s="13"/>
      <c r="AA570" s="13"/>
      <c r="AB570" s="13"/>
      <c r="AC570" s="13"/>
      <c r="AD570" s="13"/>
      <c r="AE570" s="13"/>
      <c r="AT570" s="259" t="s">
        <v>253</v>
      </c>
      <c r="AU570" s="259" t="s">
        <v>90</v>
      </c>
      <c r="AV570" s="13" t="s">
        <v>90</v>
      </c>
      <c r="AW570" s="13" t="s">
        <v>4</v>
      </c>
      <c r="AX570" s="13" t="s">
        <v>88</v>
      </c>
      <c r="AY570" s="259" t="s">
        <v>143</v>
      </c>
    </row>
    <row r="571" s="2" customFormat="1" ht="33" customHeight="1">
      <c r="A571" s="38"/>
      <c r="B571" s="39"/>
      <c r="C571" s="222" t="s">
        <v>1294</v>
      </c>
      <c r="D571" s="222" t="s">
        <v>146</v>
      </c>
      <c r="E571" s="223" t="s">
        <v>1282</v>
      </c>
      <c r="F571" s="224" t="s">
        <v>1283</v>
      </c>
      <c r="G571" s="225" t="s">
        <v>311</v>
      </c>
      <c r="H571" s="226">
        <v>4</v>
      </c>
      <c r="I571" s="227"/>
      <c r="J571" s="227"/>
      <c r="K571" s="228">
        <f>ROUND(P571*H571,2)</f>
        <v>0</v>
      </c>
      <c r="L571" s="229"/>
      <c r="M571" s="44"/>
      <c r="N571" s="230" t="s">
        <v>1</v>
      </c>
      <c r="O571" s="231" t="s">
        <v>43</v>
      </c>
      <c r="P571" s="232">
        <f>I571+J571</f>
        <v>0</v>
      </c>
      <c r="Q571" s="232">
        <f>ROUND(I571*H571,2)</f>
        <v>0</v>
      </c>
      <c r="R571" s="232">
        <f>ROUND(J571*H571,2)</f>
        <v>0</v>
      </c>
      <c r="S571" s="91"/>
      <c r="T571" s="233">
        <f>S571*H571</f>
        <v>0</v>
      </c>
      <c r="U571" s="233">
        <v>0.15540000000000001</v>
      </c>
      <c r="V571" s="233">
        <f>U571*H571</f>
        <v>0.62160000000000004</v>
      </c>
      <c r="W571" s="233">
        <v>0</v>
      </c>
      <c r="X571" s="234">
        <f>W571*H571</f>
        <v>0</v>
      </c>
      <c r="Y571" s="38"/>
      <c r="Z571" s="38"/>
      <c r="AA571" s="38"/>
      <c r="AB571" s="38"/>
      <c r="AC571" s="38"/>
      <c r="AD571" s="38"/>
      <c r="AE571" s="38"/>
      <c r="AR571" s="235" t="s">
        <v>167</v>
      </c>
      <c r="AT571" s="235" t="s">
        <v>146</v>
      </c>
      <c r="AU571" s="235" t="s">
        <v>90</v>
      </c>
      <c r="AY571" s="17" t="s">
        <v>143</v>
      </c>
      <c r="BE571" s="236">
        <f>IF(O571="základní",K571,0)</f>
        <v>0</v>
      </c>
      <c r="BF571" s="236">
        <f>IF(O571="snížená",K571,0)</f>
        <v>0</v>
      </c>
      <c r="BG571" s="236">
        <f>IF(O571="zákl. přenesená",K571,0)</f>
        <v>0</v>
      </c>
      <c r="BH571" s="236">
        <f>IF(O571="sníž. přenesená",K571,0)</f>
        <v>0</v>
      </c>
      <c r="BI571" s="236">
        <f>IF(O571="nulová",K571,0)</f>
        <v>0</v>
      </c>
      <c r="BJ571" s="17" t="s">
        <v>88</v>
      </c>
      <c r="BK571" s="236">
        <f>ROUND(P571*H571,2)</f>
        <v>0</v>
      </c>
      <c r="BL571" s="17" t="s">
        <v>167</v>
      </c>
      <c r="BM571" s="235" t="s">
        <v>1295</v>
      </c>
    </row>
    <row r="572" s="2" customFormat="1">
      <c r="A572" s="38"/>
      <c r="B572" s="39"/>
      <c r="C572" s="40"/>
      <c r="D572" s="237" t="s">
        <v>152</v>
      </c>
      <c r="E572" s="40"/>
      <c r="F572" s="238" t="s">
        <v>1285</v>
      </c>
      <c r="G572" s="40"/>
      <c r="H572" s="40"/>
      <c r="I572" s="239"/>
      <c r="J572" s="239"/>
      <c r="K572" s="40"/>
      <c r="L572" s="40"/>
      <c r="M572" s="44"/>
      <c r="N572" s="240"/>
      <c r="O572" s="241"/>
      <c r="P572" s="91"/>
      <c r="Q572" s="91"/>
      <c r="R572" s="91"/>
      <c r="S572" s="91"/>
      <c r="T572" s="91"/>
      <c r="U572" s="91"/>
      <c r="V572" s="91"/>
      <c r="W572" s="91"/>
      <c r="X572" s="92"/>
      <c r="Y572" s="38"/>
      <c r="Z572" s="38"/>
      <c r="AA572" s="38"/>
      <c r="AB572" s="38"/>
      <c r="AC572" s="38"/>
      <c r="AD572" s="38"/>
      <c r="AE572" s="38"/>
      <c r="AT572" s="17" t="s">
        <v>152</v>
      </c>
      <c r="AU572" s="17" t="s">
        <v>90</v>
      </c>
    </row>
    <row r="573" s="2" customFormat="1">
      <c r="A573" s="38"/>
      <c r="B573" s="39"/>
      <c r="C573" s="40"/>
      <c r="D573" s="242" t="s">
        <v>153</v>
      </c>
      <c r="E573" s="40"/>
      <c r="F573" s="243" t="s">
        <v>1286</v>
      </c>
      <c r="G573" s="40"/>
      <c r="H573" s="40"/>
      <c r="I573" s="239"/>
      <c r="J573" s="239"/>
      <c r="K573" s="40"/>
      <c r="L573" s="40"/>
      <c r="M573" s="44"/>
      <c r="N573" s="240"/>
      <c r="O573" s="241"/>
      <c r="P573" s="91"/>
      <c r="Q573" s="91"/>
      <c r="R573" s="91"/>
      <c r="S573" s="91"/>
      <c r="T573" s="91"/>
      <c r="U573" s="91"/>
      <c r="V573" s="91"/>
      <c r="W573" s="91"/>
      <c r="X573" s="92"/>
      <c r="Y573" s="38"/>
      <c r="Z573" s="38"/>
      <c r="AA573" s="38"/>
      <c r="AB573" s="38"/>
      <c r="AC573" s="38"/>
      <c r="AD573" s="38"/>
      <c r="AE573" s="38"/>
      <c r="AT573" s="17" t="s">
        <v>153</v>
      </c>
      <c r="AU573" s="17" t="s">
        <v>90</v>
      </c>
    </row>
    <row r="574" s="2" customFormat="1">
      <c r="A574" s="38"/>
      <c r="B574" s="39"/>
      <c r="C574" s="40"/>
      <c r="D574" s="237" t="s">
        <v>155</v>
      </c>
      <c r="E574" s="40"/>
      <c r="F574" s="244" t="s">
        <v>1274</v>
      </c>
      <c r="G574" s="40"/>
      <c r="H574" s="40"/>
      <c r="I574" s="239"/>
      <c r="J574" s="239"/>
      <c r="K574" s="40"/>
      <c r="L574" s="40"/>
      <c r="M574" s="44"/>
      <c r="N574" s="240"/>
      <c r="O574" s="241"/>
      <c r="P574" s="91"/>
      <c r="Q574" s="91"/>
      <c r="R574" s="91"/>
      <c r="S574" s="91"/>
      <c r="T574" s="91"/>
      <c r="U574" s="91"/>
      <c r="V574" s="91"/>
      <c r="W574" s="91"/>
      <c r="X574" s="92"/>
      <c r="Y574" s="38"/>
      <c r="Z574" s="38"/>
      <c r="AA574" s="38"/>
      <c r="AB574" s="38"/>
      <c r="AC574" s="38"/>
      <c r="AD574" s="38"/>
      <c r="AE574" s="38"/>
      <c r="AT574" s="17" t="s">
        <v>155</v>
      </c>
      <c r="AU574" s="17" t="s">
        <v>90</v>
      </c>
    </row>
    <row r="575" s="13" customFormat="1">
      <c r="A575" s="13"/>
      <c r="B575" s="249"/>
      <c r="C575" s="250"/>
      <c r="D575" s="237" t="s">
        <v>253</v>
      </c>
      <c r="E575" s="251" t="s">
        <v>1</v>
      </c>
      <c r="F575" s="252" t="s">
        <v>1296</v>
      </c>
      <c r="G575" s="250"/>
      <c r="H575" s="253">
        <v>4</v>
      </c>
      <c r="I575" s="254"/>
      <c r="J575" s="254"/>
      <c r="K575" s="250"/>
      <c r="L575" s="250"/>
      <c r="M575" s="255"/>
      <c r="N575" s="256"/>
      <c r="O575" s="257"/>
      <c r="P575" s="257"/>
      <c r="Q575" s="257"/>
      <c r="R575" s="257"/>
      <c r="S575" s="257"/>
      <c r="T575" s="257"/>
      <c r="U575" s="257"/>
      <c r="V575" s="257"/>
      <c r="W575" s="257"/>
      <c r="X575" s="258"/>
      <c r="Y575" s="13"/>
      <c r="Z575" s="13"/>
      <c r="AA575" s="13"/>
      <c r="AB575" s="13"/>
      <c r="AC575" s="13"/>
      <c r="AD575" s="13"/>
      <c r="AE575" s="13"/>
      <c r="AT575" s="259" t="s">
        <v>253</v>
      </c>
      <c r="AU575" s="259" t="s">
        <v>90</v>
      </c>
      <c r="AV575" s="13" t="s">
        <v>90</v>
      </c>
      <c r="AW575" s="13" t="s">
        <v>5</v>
      </c>
      <c r="AX575" s="13" t="s">
        <v>88</v>
      </c>
      <c r="AY575" s="259" t="s">
        <v>143</v>
      </c>
    </row>
    <row r="576" s="2" customFormat="1" ht="24.15" customHeight="1">
      <c r="A576" s="38"/>
      <c r="B576" s="39"/>
      <c r="C576" s="285" t="s">
        <v>1297</v>
      </c>
      <c r="D576" s="285" t="s">
        <v>663</v>
      </c>
      <c r="E576" s="286" t="s">
        <v>1298</v>
      </c>
      <c r="F576" s="287" t="s">
        <v>1299</v>
      </c>
      <c r="G576" s="288" t="s">
        <v>311</v>
      </c>
      <c r="H576" s="289">
        <v>4.0800000000000001</v>
      </c>
      <c r="I576" s="290"/>
      <c r="J576" s="291"/>
      <c r="K576" s="292">
        <f>ROUND(P576*H576,2)</f>
        <v>0</v>
      </c>
      <c r="L576" s="291"/>
      <c r="M576" s="293"/>
      <c r="N576" s="294" t="s">
        <v>1</v>
      </c>
      <c r="O576" s="231" t="s">
        <v>43</v>
      </c>
      <c r="P576" s="232">
        <f>I576+J576</f>
        <v>0</v>
      </c>
      <c r="Q576" s="232">
        <f>ROUND(I576*H576,2)</f>
        <v>0</v>
      </c>
      <c r="R576" s="232">
        <f>ROUND(J576*H576,2)</f>
        <v>0</v>
      </c>
      <c r="S576" s="91"/>
      <c r="T576" s="233">
        <f>S576*H576</f>
        <v>0</v>
      </c>
      <c r="U576" s="233">
        <v>0.065670000000000006</v>
      </c>
      <c r="V576" s="233">
        <f>U576*H576</f>
        <v>0.26793360000000005</v>
      </c>
      <c r="W576" s="233">
        <v>0</v>
      </c>
      <c r="X576" s="234">
        <f>W576*H576</f>
        <v>0</v>
      </c>
      <c r="Y576" s="38"/>
      <c r="Z576" s="38"/>
      <c r="AA576" s="38"/>
      <c r="AB576" s="38"/>
      <c r="AC576" s="38"/>
      <c r="AD576" s="38"/>
      <c r="AE576" s="38"/>
      <c r="AR576" s="235" t="s">
        <v>188</v>
      </c>
      <c r="AT576" s="235" t="s">
        <v>663</v>
      </c>
      <c r="AU576" s="235" t="s">
        <v>90</v>
      </c>
      <c r="AY576" s="17" t="s">
        <v>143</v>
      </c>
      <c r="BE576" s="236">
        <f>IF(O576="základní",K576,0)</f>
        <v>0</v>
      </c>
      <c r="BF576" s="236">
        <f>IF(O576="snížená",K576,0)</f>
        <v>0</v>
      </c>
      <c r="BG576" s="236">
        <f>IF(O576="zákl. přenesená",K576,0)</f>
        <v>0</v>
      </c>
      <c r="BH576" s="236">
        <f>IF(O576="sníž. přenesená",K576,0)</f>
        <v>0</v>
      </c>
      <c r="BI576" s="236">
        <f>IF(O576="nulová",K576,0)</f>
        <v>0</v>
      </c>
      <c r="BJ576" s="17" t="s">
        <v>88</v>
      </c>
      <c r="BK576" s="236">
        <f>ROUND(P576*H576,2)</f>
        <v>0</v>
      </c>
      <c r="BL576" s="17" t="s">
        <v>167</v>
      </c>
      <c r="BM576" s="235" t="s">
        <v>1300</v>
      </c>
    </row>
    <row r="577" s="2" customFormat="1">
      <c r="A577" s="38"/>
      <c r="B577" s="39"/>
      <c r="C577" s="40"/>
      <c r="D577" s="237" t="s">
        <v>152</v>
      </c>
      <c r="E577" s="40"/>
      <c r="F577" s="238" t="s">
        <v>1299</v>
      </c>
      <c r="G577" s="40"/>
      <c r="H577" s="40"/>
      <c r="I577" s="239"/>
      <c r="J577" s="239"/>
      <c r="K577" s="40"/>
      <c r="L577" s="40"/>
      <c r="M577" s="44"/>
      <c r="N577" s="240"/>
      <c r="O577" s="241"/>
      <c r="P577" s="91"/>
      <c r="Q577" s="91"/>
      <c r="R577" s="91"/>
      <c r="S577" s="91"/>
      <c r="T577" s="91"/>
      <c r="U577" s="91"/>
      <c r="V577" s="91"/>
      <c r="W577" s="91"/>
      <c r="X577" s="92"/>
      <c r="Y577" s="38"/>
      <c r="Z577" s="38"/>
      <c r="AA577" s="38"/>
      <c r="AB577" s="38"/>
      <c r="AC577" s="38"/>
      <c r="AD577" s="38"/>
      <c r="AE577" s="38"/>
      <c r="AT577" s="17" t="s">
        <v>152</v>
      </c>
      <c r="AU577" s="17" t="s">
        <v>90</v>
      </c>
    </row>
    <row r="578" s="13" customFormat="1">
      <c r="A578" s="13"/>
      <c r="B578" s="249"/>
      <c r="C578" s="250"/>
      <c r="D578" s="237" t="s">
        <v>253</v>
      </c>
      <c r="E578" s="250"/>
      <c r="F578" s="252" t="s">
        <v>1301</v>
      </c>
      <c r="G578" s="250"/>
      <c r="H578" s="253">
        <v>4.0800000000000001</v>
      </c>
      <c r="I578" s="254"/>
      <c r="J578" s="254"/>
      <c r="K578" s="250"/>
      <c r="L578" s="250"/>
      <c r="M578" s="255"/>
      <c r="N578" s="256"/>
      <c r="O578" s="257"/>
      <c r="P578" s="257"/>
      <c r="Q578" s="257"/>
      <c r="R578" s="257"/>
      <c r="S578" s="257"/>
      <c r="T578" s="257"/>
      <c r="U578" s="257"/>
      <c r="V578" s="257"/>
      <c r="W578" s="257"/>
      <c r="X578" s="258"/>
      <c r="Y578" s="13"/>
      <c r="Z578" s="13"/>
      <c r="AA578" s="13"/>
      <c r="AB578" s="13"/>
      <c r="AC578" s="13"/>
      <c r="AD578" s="13"/>
      <c r="AE578" s="13"/>
      <c r="AT578" s="259" t="s">
        <v>253</v>
      </c>
      <c r="AU578" s="259" t="s">
        <v>90</v>
      </c>
      <c r="AV578" s="13" t="s">
        <v>90</v>
      </c>
      <c r="AW578" s="13" t="s">
        <v>4</v>
      </c>
      <c r="AX578" s="13" t="s">
        <v>88</v>
      </c>
      <c r="AY578" s="259" t="s">
        <v>143</v>
      </c>
    </row>
    <row r="579" s="2" customFormat="1" ht="33" customHeight="1">
      <c r="A579" s="38"/>
      <c r="B579" s="39"/>
      <c r="C579" s="222" t="s">
        <v>1302</v>
      </c>
      <c r="D579" s="222" t="s">
        <v>146</v>
      </c>
      <c r="E579" s="223" t="s">
        <v>1303</v>
      </c>
      <c r="F579" s="224" t="s">
        <v>1304</v>
      </c>
      <c r="G579" s="225" t="s">
        <v>311</v>
      </c>
      <c r="H579" s="226">
        <v>11.5</v>
      </c>
      <c r="I579" s="227"/>
      <c r="J579" s="227"/>
      <c r="K579" s="228">
        <f>ROUND(P579*H579,2)</f>
        <v>0</v>
      </c>
      <c r="L579" s="229"/>
      <c r="M579" s="44"/>
      <c r="N579" s="230" t="s">
        <v>1</v>
      </c>
      <c r="O579" s="231" t="s">
        <v>43</v>
      </c>
      <c r="P579" s="232">
        <f>I579+J579</f>
        <v>0</v>
      </c>
      <c r="Q579" s="232">
        <f>ROUND(I579*H579,2)</f>
        <v>0</v>
      </c>
      <c r="R579" s="232">
        <f>ROUND(J579*H579,2)</f>
        <v>0</v>
      </c>
      <c r="S579" s="91"/>
      <c r="T579" s="233">
        <f>S579*H579</f>
        <v>0</v>
      </c>
      <c r="U579" s="233">
        <v>0.095990000000000006</v>
      </c>
      <c r="V579" s="233">
        <f>U579*H579</f>
        <v>1.103885</v>
      </c>
      <c r="W579" s="233">
        <v>0</v>
      </c>
      <c r="X579" s="234">
        <f>W579*H579</f>
        <v>0</v>
      </c>
      <c r="Y579" s="38"/>
      <c r="Z579" s="38"/>
      <c r="AA579" s="38"/>
      <c r="AB579" s="38"/>
      <c r="AC579" s="38"/>
      <c r="AD579" s="38"/>
      <c r="AE579" s="38"/>
      <c r="AR579" s="235" t="s">
        <v>167</v>
      </c>
      <c r="AT579" s="235" t="s">
        <v>146</v>
      </c>
      <c r="AU579" s="235" t="s">
        <v>90</v>
      </c>
      <c r="AY579" s="17" t="s">
        <v>143</v>
      </c>
      <c r="BE579" s="236">
        <f>IF(O579="základní",K579,0)</f>
        <v>0</v>
      </c>
      <c r="BF579" s="236">
        <f>IF(O579="snížená",K579,0)</f>
        <v>0</v>
      </c>
      <c r="BG579" s="236">
        <f>IF(O579="zákl. přenesená",K579,0)</f>
        <v>0</v>
      </c>
      <c r="BH579" s="236">
        <f>IF(O579="sníž. přenesená",K579,0)</f>
        <v>0</v>
      </c>
      <c r="BI579" s="236">
        <f>IF(O579="nulová",K579,0)</f>
        <v>0</v>
      </c>
      <c r="BJ579" s="17" t="s">
        <v>88</v>
      </c>
      <c r="BK579" s="236">
        <f>ROUND(P579*H579,2)</f>
        <v>0</v>
      </c>
      <c r="BL579" s="17" t="s">
        <v>167</v>
      </c>
      <c r="BM579" s="235" t="s">
        <v>1305</v>
      </c>
    </row>
    <row r="580" s="2" customFormat="1">
      <c r="A580" s="38"/>
      <c r="B580" s="39"/>
      <c r="C580" s="40"/>
      <c r="D580" s="237" t="s">
        <v>152</v>
      </c>
      <c r="E580" s="40"/>
      <c r="F580" s="238" t="s">
        <v>1306</v>
      </c>
      <c r="G580" s="40"/>
      <c r="H580" s="40"/>
      <c r="I580" s="239"/>
      <c r="J580" s="239"/>
      <c r="K580" s="40"/>
      <c r="L580" s="40"/>
      <c r="M580" s="44"/>
      <c r="N580" s="240"/>
      <c r="O580" s="241"/>
      <c r="P580" s="91"/>
      <c r="Q580" s="91"/>
      <c r="R580" s="91"/>
      <c r="S580" s="91"/>
      <c r="T580" s="91"/>
      <c r="U580" s="91"/>
      <c r="V580" s="91"/>
      <c r="W580" s="91"/>
      <c r="X580" s="92"/>
      <c r="Y580" s="38"/>
      <c r="Z580" s="38"/>
      <c r="AA580" s="38"/>
      <c r="AB580" s="38"/>
      <c r="AC580" s="38"/>
      <c r="AD580" s="38"/>
      <c r="AE580" s="38"/>
      <c r="AT580" s="17" t="s">
        <v>152</v>
      </c>
      <c r="AU580" s="17" t="s">
        <v>90</v>
      </c>
    </row>
    <row r="581" s="2" customFormat="1">
      <c r="A581" s="38"/>
      <c r="B581" s="39"/>
      <c r="C581" s="40"/>
      <c r="D581" s="242" t="s">
        <v>153</v>
      </c>
      <c r="E581" s="40"/>
      <c r="F581" s="243" t="s">
        <v>1307</v>
      </c>
      <c r="G581" s="40"/>
      <c r="H581" s="40"/>
      <c r="I581" s="239"/>
      <c r="J581" s="239"/>
      <c r="K581" s="40"/>
      <c r="L581" s="40"/>
      <c r="M581" s="44"/>
      <c r="N581" s="240"/>
      <c r="O581" s="241"/>
      <c r="P581" s="91"/>
      <c r="Q581" s="91"/>
      <c r="R581" s="91"/>
      <c r="S581" s="91"/>
      <c r="T581" s="91"/>
      <c r="U581" s="91"/>
      <c r="V581" s="91"/>
      <c r="W581" s="91"/>
      <c r="X581" s="92"/>
      <c r="Y581" s="38"/>
      <c r="Z581" s="38"/>
      <c r="AA581" s="38"/>
      <c r="AB581" s="38"/>
      <c r="AC581" s="38"/>
      <c r="AD581" s="38"/>
      <c r="AE581" s="38"/>
      <c r="AT581" s="17" t="s">
        <v>153</v>
      </c>
      <c r="AU581" s="17" t="s">
        <v>90</v>
      </c>
    </row>
    <row r="582" s="2" customFormat="1">
      <c r="A582" s="38"/>
      <c r="B582" s="39"/>
      <c r="C582" s="40"/>
      <c r="D582" s="237" t="s">
        <v>155</v>
      </c>
      <c r="E582" s="40"/>
      <c r="F582" s="244" t="s">
        <v>1308</v>
      </c>
      <c r="G582" s="40"/>
      <c r="H582" s="40"/>
      <c r="I582" s="239"/>
      <c r="J582" s="239"/>
      <c r="K582" s="40"/>
      <c r="L582" s="40"/>
      <c r="M582" s="44"/>
      <c r="N582" s="240"/>
      <c r="O582" s="241"/>
      <c r="P582" s="91"/>
      <c r="Q582" s="91"/>
      <c r="R582" s="91"/>
      <c r="S582" s="91"/>
      <c r="T582" s="91"/>
      <c r="U582" s="91"/>
      <c r="V582" s="91"/>
      <c r="W582" s="91"/>
      <c r="X582" s="92"/>
      <c r="Y582" s="38"/>
      <c r="Z582" s="38"/>
      <c r="AA582" s="38"/>
      <c r="AB582" s="38"/>
      <c r="AC582" s="38"/>
      <c r="AD582" s="38"/>
      <c r="AE582" s="38"/>
      <c r="AT582" s="17" t="s">
        <v>155</v>
      </c>
      <c r="AU582" s="17" t="s">
        <v>90</v>
      </c>
    </row>
    <row r="583" s="13" customFormat="1">
      <c r="A583" s="13"/>
      <c r="B583" s="249"/>
      <c r="C583" s="250"/>
      <c r="D583" s="237" t="s">
        <v>253</v>
      </c>
      <c r="E583" s="251" t="s">
        <v>1</v>
      </c>
      <c r="F583" s="252" t="s">
        <v>1309</v>
      </c>
      <c r="G583" s="250"/>
      <c r="H583" s="253">
        <v>11.5</v>
      </c>
      <c r="I583" s="254"/>
      <c r="J583" s="254"/>
      <c r="K583" s="250"/>
      <c r="L583" s="250"/>
      <c r="M583" s="255"/>
      <c r="N583" s="256"/>
      <c r="O583" s="257"/>
      <c r="P583" s="257"/>
      <c r="Q583" s="257"/>
      <c r="R583" s="257"/>
      <c r="S583" s="257"/>
      <c r="T583" s="257"/>
      <c r="U583" s="257"/>
      <c r="V583" s="257"/>
      <c r="W583" s="257"/>
      <c r="X583" s="258"/>
      <c r="Y583" s="13"/>
      <c r="Z583" s="13"/>
      <c r="AA583" s="13"/>
      <c r="AB583" s="13"/>
      <c r="AC583" s="13"/>
      <c r="AD583" s="13"/>
      <c r="AE583" s="13"/>
      <c r="AT583" s="259" t="s">
        <v>253</v>
      </c>
      <c r="AU583" s="259" t="s">
        <v>90</v>
      </c>
      <c r="AV583" s="13" t="s">
        <v>90</v>
      </c>
      <c r="AW583" s="13" t="s">
        <v>5</v>
      </c>
      <c r="AX583" s="13" t="s">
        <v>88</v>
      </c>
      <c r="AY583" s="259" t="s">
        <v>143</v>
      </c>
    </row>
    <row r="584" s="2" customFormat="1" ht="16.5" customHeight="1">
      <c r="A584" s="38"/>
      <c r="B584" s="39"/>
      <c r="C584" s="285" t="s">
        <v>1310</v>
      </c>
      <c r="D584" s="285" t="s">
        <v>663</v>
      </c>
      <c r="E584" s="286" t="s">
        <v>1311</v>
      </c>
      <c r="F584" s="287" t="s">
        <v>1312</v>
      </c>
      <c r="G584" s="288" t="s">
        <v>311</v>
      </c>
      <c r="H584" s="289">
        <v>11.73</v>
      </c>
      <c r="I584" s="290"/>
      <c r="J584" s="291"/>
      <c r="K584" s="292">
        <f>ROUND(P584*H584,2)</f>
        <v>0</v>
      </c>
      <c r="L584" s="291"/>
      <c r="M584" s="293"/>
      <c r="N584" s="294" t="s">
        <v>1</v>
      </c>
      <c r="O584" s="231" t="s">
        <v>43</v>
      </c>
      <c r="P584" s="232">
        <f>I584+J584</f>
        <v>0</v>
      </c>
      <c r="Q584" s="232">
        <f>ROUND(I584*H584,2)</f>
        <v>0</v>
      </c>
      <c r="R584" s="232">
        <f>ROUND(J584*H584,2)</f>
        <v>0</v>
      </c>
      <c r="S584" s="91"/>
      <c r="T584" s="233">
        <f>S584*H584</f>
        <v>0</v>
      </c>
      <c r="U584" s="233">
        <v>0.056120000000000003</v>
      </c>
      <c r="V584" s="233">
        <f>U584*H584</f>
        <v>0.65828760000000008</v>
      </c>
      <c r="W584" s="233">
        <v>0</v>
      </c>
      <c r="X584" s="234">
        <f>W584*H584</f>
        <v>0</v>
      </c>
      <c r="Y584" s="38"/>
      <c r="Z584" s="38"/>
      <c r="AA584" s="38"/>
      <c r="AB584" s="38"/>
      <c r="AC584" s="38"/>
      <c r="AD584" s="38"/>
      <c r="AE584" s="38"/>
      <c r="AR584" s="235" t="s">
        <v>188</v>
      </c>
      <c r="AT584" s="235" t="s">
        <v>663</v>
      </c>
      <c r="AU584" s="235" t="s">
        <v>90</v>
      </c>
      <c r="AY584" s="17" t="s">
        <v>143</v>
      </c>
      <c r="BE584" s="236">
        <f>IF(O584="základní",K584,0)</f>
        <v>0</v>
      </c>
      <c r="BF584" s="236">
        <f>IF(O584="snížená",K584,0)</f>
        <v>0</v>
      </c>
      <c r="BG584" s="236">
        <f>IF(O584="zákl. přenesená",K584,0)</f>
        <v>0</v>
      </c>
      <c r="BH584" s="236">
        <f>IF(O584="sníž. přenesená",K584,0)</f>
        <v>0</v>
      </c>
      <c r="BI584" s="236">
        <f>IF(O584="nulová",K584,0)</f>
        <v>0</v>
      </c>
      <c r="BJ584" s="17" t="s">
        <v>88</v>
      </c>
      <c r="BK584" s="236">
        <f>ROUND(P584*H584,2)</f>
        <v>0</v>
      </c>
      <c r="BL584" s="17" t="s">
        <v>167</v>
      </c>
      <c r="BM584" s="235" t="s">
        <v>1313</v>
      </c>
    </row>
    <row r="585" s="2" customFormat="1">
      <c r="A585" s="38"/>
      <c r="B585" s="39"/>
      <c r="C585" s="40"/>
      <c r="D585" s="237" t="s">
        <v>152</v>
      </c>
      <c r="E585" s="40"/>
      <c r="F585" s="238" t="s">
        <v>1312</v>
      </c>
      <c r="G585" s="40"/>
      <c r="H585" s="40"/>
      <c r="I585" s="239"/>
      <c r="J585" s="239"/>
      <c r="K585" s="40"/>
      <c r="L585" s="40"/>
      <c r="M585" s="44"/>
      <c r="N585" s="240"/>
      <c r="O585" s="241"/>
      <c r="P585" s="91"/>
      <c r="Q585" s="91"/>
      <c r="R585" s="91"/>
      <c r="S585" s="91"/>
      <c r="T585" s="91"/>
      <c r="U585" s="91"/>
      <c r="V585" s="91"/>
      <c r="W585" s="91"/>
      <c r="X585" s="92"/>
      <c r="Y585" s="38"/>
      <c r="Z585" s="38"/>
      <c r="AA585" s="38"/>
      <c r="AB585" s="38"/>
      <c r="AC585" s="38"/>
      <c r="AD585" s="38"/>
      <c r="AE585" s="38"/>
      <c r="AT585" s="17" t="s">
        <v>152</v>
      </c>
      <c r="AU585" s="17" t="s">
        <v>90</v>
      </c>
    </row>
    <row r="586" s="13" customFormat="1">
      <c r="A586" s="13"/>
      <c r="B586" s="249"/>
      <c r="C586" s="250"/>
      <c r="D586" s="237" t="s">
        <v>253</v>
      </c>
      <c r="E586" s="250"/>
      <c r="F586" s="252" t="s">
        <v>1314</v>
      </c>
      <c r="G586" s="250"/>
      <c r="H586" s="253">
        <v>11.73</v>
      </c>
      <c r="I586" s="254"/>
      <c r="J586" s="254"/>
      <c r="K586" s="250"/>
      <c r="L586" s="250"/>
      <c r="M586" s="255"/>
      <c r="N586" s="256"/>
      <c r="O586" s="257"/>
      <c r="P586" s="257"/>
      <c r="Q586" s="257"/>
      <c r="R586" s="257"/>
      <c r="S586" s="257"/>
      <c r="T586" s="257"/>
      <c r="U586" s="257"/>
      <c r="V586" s="257"/>
      <c r="W586" s="257"/>
      <c r="X586" s="258"/>
      <c r="Y586" s="13"/>
      <c r="Z586" s="13"/>
      <c r="AA586" s="13"/>
      <c r="AB586" s="13"/>
      <c r="AC586" s="13"/>
      <c r="AD586" s="13"/>
      <c r="AE586" s="13"/>
      <c r="AT586" s="259" t="s">
        <v>253</v>
      </c>
      <c r="AU586" s="259" t="s">
        <v>90</v>
      </c>
      <c r="AV586" s="13" t="s">
        <v>90</v>
      </c>
      <c r="AW586" s="13" t="s">
        <v>4</v>
      </c>
      <c r="AX586" s="13" t="s">
        <v>88</v>
      </c>
      <c r="AY586" s="259" t="s">
        <v>143</v>
      </c>
    </row>
    <row r="587" s="2" customFormat="1" ht="33" customHeight="1">
      <c r="A587" s="38"/>
      <c r="B587" s="39"/>
      <c r="C587" s="222" t="s">
        <v>1315</v>
      </c>
      <c r="D587" s="222" t="s">
        <v>146</v>
      </c>
      <c r="E587" s="223" t="s">
        <v>1316</v>
      </c>
      <c r="F587" s="224" t="s">
        <v>1317</v>
      </c>
      <c r="G587" s="225" t="s">
        <v>311</v>
      </c>
      <c r="H587" s="226">
        <v>82</v>
      </c>
      <c r="I587" s="227"/>
      <c r="J587" s="227"/>
      <c r="K587" s="228">
        <f>ROUND(P587*H587,2)</f>
        <v>0</v>
      </c>
      <c r="L587" s="229"/>
      <c r="M587" s="44"/>
      <c r="N587" s="230" t="s">
        <v>1</v>
      </c>
      <c r="O587" s="231" t="s">
        <v>43</v>
      </c>
      <c r="P587" s="232">
        <f>I587+J587</f>
        <v>0</v>
      </c>
      <c r="Q587" s="232">
        <f>ROUND(I587*H587,2)</f>
        <v>0</v>
      </c>
      <c r="R587" s="232">
        <f>ROUND(J587*H587,2)</f>
        <v>0</v>
      </c>
      <c r="S587" s="91"/>
      <c r="T587" s="233">
        <f>S587*H587</f>
        <v>0</v>
      </c>
      <c r="U587" s="233">
        <v>0.1295</v>
      </c>
      <c r="V587" s="233">
        <f>U587*H587</f>
        <v>10.619</v>
      </c>
      <c r="W587" s="233">
        <v>0</v>
      </c>
      <c r="X587" s="234">
        <f>W587*H587</f>
        <v>0</v>
      </c>
      <c r="Y587" s="38"/>
      <c r="Z587" s="38"/>
      <c r="AA587" s="38"/>
      <c r="AB587" s="38"/>
      <c r="AC587" s="38"/>
      <c r="AD587" s="38"/>
      <c r="AE587" s="38"/>
      <c r="AR587" s="235" t="s">
        <v>167</v>
      </c>
      <c r="AT587" s="235" t="s">
        <v>146</v>
      </c>
      <c r="AU587" s="235" t="s">
        <v>90</v>
      </c>
      <c r="AY587" s="17" t="s">
        <v>143</v>
      </c>
      <c r="BE587" s="236">
        <f>IF(O587="základní",K587,0)</f>
        <v>0</v>
      </c>
      <c r="BF587" s="236">
        <f>IF(O587="snížená",K587,0)</f>
        <v>0</v>
      </c>
      <c r="BG587" s="236">
        <f>IF(O587="zákl. přenesená",K587,0)</f>
        <v>0</v>
      </c>
      <c r="BH587" s="236">
        <f>IF(O587="sníž. přenesená",K587,0)</f>
        <v>0</v>
      </c>
      <c r="BI587" s="236">
        <f>IF(O587="nulová",K587,0)</f>
        <v>0</v>
      </c>
      <c r="BJ587" s="17" t="s">
        <v>88</v>
      </c>
      <c r="BK587" s="236">
        <f>ROUND(P587*H587,2)</f>
        <v>0</v>
      </c>
      <c r="BL587" s="17" t="s">
        <v>167</v>
      </c>
      <c r="BM587" s="235" t="s">
        <v>1318</v>
      </c>
    </row>
    <row r="588" s="2" customFormat="1">
      <c r="A588" s="38"/>
      <c r="B588" s="39"/>
      <c r="C588" s="40"/>
      <c r="D588" s="237" t="s">
        <v>152</v>
      </c>
      <c r="E588" s="40"/>
      <c r="F588" s="238" t="s">
        <v>1319</v>
      </c>
      <c r="G588" s="40"/>
      <c r="H588" s="40"/>
      <c r="I588" s="239"/>
      <c r="J588" s="239"/>
      <c r="K588" s="40"/>
      <c r="L588" s="40"/>
      <c r="M588" s="44"/>
      <c r="N588" s="240"/>
      <c r="O588" s="241"/>
      <c r="P588" s="91"/>
      <c r="Q588" s="91"/>
      <c r="R588" s="91"/>
      <c r="S588" s="91"/>
      <c r="T588" s="91"/>
      <c r="U588" s="91"/>
      <c r="V588" s="91"/>
      <c r="W588" s="91"/>
      <c r="X588" s="92"/>
      <c r="Y588" s="38"/>
      <c r="Z588" s="38"/>
      <c r="AA588" s="38"/>
      <c r="AB588" s="38"/>
      <c r="AC588" s="38"/>
      <c r="AD588" s="38"/>
      <c r="AE588" s="38"/>
      <c r="AT588" s="17" t="s">
        <v>152</v>
      </c>
      <c r="AU588" s="17" t="s">
        <v>90</v>
      </c>
    </row>
    <row r="589" s="2" customFormat="1">
      <c r="A589" s="38"/>
      <c r="B589" s="39"/>
      <c r="C589" s="40"/>
      <c r="D589" s="242" t="s">
        <v>153</v>
      </c>
      <c r="E589" s="40"/>
      <c r="F589" s="243" t="s">
        <v>1320</v>
      </c>
      <c r="G589" s="40"/>
      <c r="H589" s="40"/>
      <c r="I589" s="239"/>
      <c r="J589" s="239"/>
      <c r="K589" s="40"/>
      <c r="L589" s="40"/>
      <c r="M589" s="44"/>
      <c r="N589" s="240"/>
      <c r="O589" s="241"/>
      <c r="P589" s="91"/>
      <c r="Q589" s="91"/>
      <c r="R589" s="91"/>
      <c r="S589" s="91"/>
      <c r="T589" s="91"/>
      <c r="U589" s="91"/>
      <c r="V589" s="91"/>
      <c r="W589" s="91"/>
      <c r="X589" s="92"/>
      <c r="Y589" s="38"/>
      <c r="Z589" s="38"/>
      <c r="AA589" s="38"/>
      <c r="AB589" s="38"/>
      <c r="AC589" s="38"/>
      <c r="AD589" s="38"/>
      <c r="AE589" s="38"/>
      <c r="AT589" s="17" t="s">
        <v>153</v>
      </c>
      <c r="AU589" s="17" t="s">
        <v>90</v>
      </c>
    </row>
    <row r="590" s="2" customFormat="1">
      <c r="A590" s="38"/>
      <c r="B590" s="39"/>
      <c r="C590" s="40"/>
      <c r="D590" s="237" t="s">
        <v>155</v>
      </c>
      <c r="E590" s="40"/>
      <c r="F590" s="244" t="s">
        <v>1321</v>
      </c>
      <c r="G590" s="40"/>
      <c r="H590" s="40"/>
      <c r="I590" s="239"/>
      <c r="J590" s="239"/>
      <c r="K590" s="40"/>
      <c r="L590" s="40"/>
      <c r="M590" s="44"/>
      <c r="N590" s="240"/>
      <c r="O590" s="241"/>
      <c r="P590" s="91"/>
      <c r="Q590" s="91"/>
      <c r="R590" s="91"/>
      <c r="S590" s="91"/>
      <c r="T590" s="91"/>
      <c r="U590" s="91"/>
      <c r="V590" s="91"/>
      <c r="W590" s="91"/>
      <c r="X590" s="92"/>
      <c r="Y590" s="38"/>
      <c r="Z590" s="38"/>
      <c r="AA590" s="38"/>
      <c r="AB590" s="38"/>
      <c r="AC590" s="38"/>
      <c r="AD590" s="38"/>
      <c r="AE590" s="38"/>
      <c r="AT590" s="17" t="s">
        <v>155</v>
      </c>
      <c r="AU590" s="17" t="s">
        <v>90</v>
      </c>
    </row>
    <row r="591" s="13" customFormat="1">
      <c r="A591" s="13"/>
      <c r="B591" s="249"/>
      <c r="C591" s="250"/>
      <c r="D591" s="237" t="s">
        <v>253</v>
      </c>
      <c r="E591" s="251" t="s">
        <v>1</v>
      </c>
      <c r="F591" s="252" t="s">
        <v>1322</v>
      </c>
      <c r="G591" s="250"/>
      <c r="H591" s="253">
        <v>82</v>
      </c>
      <c r="I591" s="254"/>
      <c r="J591" s="254"/>
      <c r="K591" s="250"/>
      <c r="L591" s="250"/>
      <c r="M591" s="255"/>
      <c r="N591" s="256"/>
      <c r="O591" s="257"/>
      <c r="P591" s="257"/>
      <c r="Q591" s="257"/>
      <c r="R591" s="257"/>
      <c r="S591" s="257"/>
      <c r="T591" s="257"/>
      <c r="U591" s="257"/>
      <c r="V591" s="257"/>
      <c r="W591" s="257"/>
      <c r="X591" s="258"/>
      <c r="Y591" s="13"/>
      <c r="Z591" s="13"/>
      <c r="AA591" s="13"/>
      <c r="AB591" s="13"/>
      <c r="AC591" s="13"/>
      <c r="AD591" s="13"/>
      <c r="AE591" s="13"/>
      <c r="AT591" s="259" t="s">
        <v>253</v>
      </c>
      <c r="AU591" s="259" t="s">
        <v>90</v>
      </c>
      <c r="AV591" s="13" t="s">
        <v>90</v>
      </c>
      <c r="AW591" s="13" t="s">
        <v>5</v>
      </c>
      <c r="AX591" s="13" t="s">
        <v>88</v>
      </c>
      <c r="AY591" s="259" t="s">
        <v>143</v>
      </c>
    </row>
    <row r="592" s="2" customFormat="1" ht="16.5" customHeight="1">
      <c r="A592" s="38"/>
      <c r="B592" s="39"/>
      <c r="C592" s="285" t="s">
        <v>1323</v>
      </c>
      <c r="D592" s="285" t="s">
        <v>663</v>
      </c>
      <c r="E592" s="286" t="s">
        <v>1311</v>
      </c>
      <c r="F592" s="287" t="s">
        <v>1312</v>
      </c>
      <c r="G592" s="288" t="s">
        <v>311</v>
      </c>
      <c r="H592" s="289">
        <v>83.640000000000001</v>
      </c>
      <c r="I592" s="290"/>
      <c r="J592" s="291"/>
      <c r="K592" s="292">
        <f>ROUND(P592*H592,2)</f>
        <v>0</v>
      </c>
      <c r="L592" s="291"/>
      <c r="M592" s="293"/>
      <c r="N592" s="294" t="s">
        <v>1</v>
      </c>
      <c r="O592" s="231" t="s">
        <v>43</v>
      </c>
      <c r="P592" s="232">
        <f>I592+J592</f>
        <v>0</v>
      </c>
      <c r="Q592" s="232">
        <f>ROUND(I592*H592,2)</f>
        <v>0</v>
      </c>
      <c r="R592" s="232">
        <f>ROUND(J592*H592,2)</f>
        <v>0</v>
      </c>
      <c r="S592" s="91"/>
      <c r="T592" s="233">
        <f>S592*H592</f>
        <v>0</v>
      </c>
      <c r="U592" s="233">
        <v>0.056120000000000003</v>
      </c>
      <c r="V592" s="233">
        <f>U592*H592</f>
        <v>4.6938768</v>
      </c>
      <c r="W592" s="233">
        <v>0</v>
      </c>
      <c r="X592" s="234">
        <f>W592*H592</f>
        <v>0</v>
      </c>
      <c r="Y592" s="38"/>
      <c r="Z592" s="38"/>
      <c r="AA592" s="38"/>
      <c r="AB592" s="38"/>
      <c r="AC592" s="38"/>
      <c r="AD592" s="38"/>
      <c r="AE592" s="38"/>
      <c r="AR592" s="235" t="s">
        <v>188</v>
      </c>
      <c r="AT592" s="235" t="s">
        <v>663</v>
      </c>
      <c r="AU592" s="235" t="s">
        <v>90</v>
      </c>
      <c r="AY592" s="17" t="s">
        <v>143</v>
      </c>
      <c r="BE592" s="236">
        <f>IF(O592="základní",K592,0)</f>
        <v>0</v>
      </c>
      <c r="BF592" s="236">
        <f>IF(O592="snížená",K592,0)</f>
        <v>0</v>
      </c>
      <c r="BG592" s="236">
        <f>IF(O592="zákl. přenesená",K592,0)</f>
        <v>0</v>
      </c>
      <c r="BH592" s="236">
        <f>IF(O592="sníž. přenesená",K592,0)</f>
        <v>0</v>
      </c>
      <c r="BI592" s="236">
        <f>IF(O592="nulová",K592,0)</f>
        <v>0</v>
      </c>
      <c r="BJ592" s="17" t="s">
        <v>88</v>
      </c>
      <c r="BK592" s="236">
        <f>ROUND(P592*H592,2)</f>
        <v>0</v>
      </c>
      <c r="BL592" s="17" t="s">
        <v>167</v>
      </c>
      <c r="BM592" s="235" t="s">
        <v>1324</v>
      </c>
    </row>
    <row r="593" s="2" customFormat="1">
      <c r="A593" s="38"/>
      <c r="B593" s="39"/>
      <c r="C593" s="40"/>
      <c r="D593" s="237" t="s">
        <v>152</v>
      </c>
      <c r="E593" s="40"/>
      <c r="F593" s="238" t="s">
        <v>1312</v>
      </c>
      <c r="G593" s="40"/>
      <c r="H593" s="40"/>
      <c r="I593" s="239"/>
      <c r="J593" s="239"/>
      <c r="K593" s="40"/>
      <c r="L593" s="40"/>
      <c r="M593" s="44"/>
      <c r="N593" s="240"/>
      <c r="O593" s="241"/>
      <c r="P593" s="91"/>
      <c r="Q593" s="91"/>
      <c r="R593" s="91"/>
      <c r="S593" s="91"/>
      <c r="T593" s="91"/>
      <c r="U593" s="91"/>
      <c r="V593" s="91"/>
      <c r="W593" s="91"/>
      <c r="X593" s="92"/>
      <c r="Y593" s="38"/>
      <c r="Z593" s="38"/>
      <c r="AA593" s="38"/>
      <c r="AB593" s="38"/>
      <c r="AC593" s="38"/>
      <c r="AD593" s="38"/>
      <c r="AE593" s="38"/>
      <c r="AT593" s="17" t="s">
        <v>152</v>
      </c>
      <c r="AU593" s="17" t="s">
        <v>90</v>
      </c>
    </row>
    <row r="594" s="13" customFormat="1">
      <c r="A594" s="13"/>
      <c r="B594" s="249"/>
      <c r="C594" s="250"/>
      <c r="D594" s="237" t="s">
        <v>253</v>
      </c>
      <c r="E594" s="250"/>
      <c r="F594" s="252" t="s">
        <v>1325</v>
      </c>
      <c r="G594" s="250"/>
      <c r="H594" s="253">
        <v>83.640000000000001</v>
      </c>
      <c r="I594" s="254"/>
      <c r="J594" s="254"/>
      <c r="K594" s="250"/>
      <c r="L594" s="250"/>
      <c r="M594" s="255"/>
      <c r="N594" s="256"/>
      <c r="O594" s="257"/>
      <c r="P594" s="257"/>
      <c r="Q594" s="257"/>
      <c r="R594" s="257"/>
      <c r="S594" s="257"/>
      <c r="T594" s="257"/>
      <c r="U594" s="257"/>
      <c r="V594" s="257"/>
      <c r="W594" s="257"/>
      <c r="X594" s="258"/>
      <c r="Y594" s="13"/>
      <c r="Z594" s="13"/>
      <c r="AA594" s="13"/>
      <c r="AB594" s="13"/>
      <c r="AC594" s="13"/>
      <c r="AD594" s="13"/>
      <c r="AE594" s="13"/>
      <c r="AT594" s="259" t="s">
        <v>253</v>
      </c>
      <c r="AU594" s="259" t="s">
        <v>90</v>
      </c>
      <c r="AV594" s="13" t="s">
        <v>90</v>
      </c>
      <c r="AW594" s="13" t="s">
        <v>4</v>
      </c>
      <c r="AX594" s="13" t="s">
        <v>88</v>
      </c>
      <c r="AY594" s="259" t="s">
        <v>143</v>
      </c>
    </row>
    <row r="595" s="2" customFormat="1" ht="24.15" customHeight="1">
      <c r="A595" s="38"/>
      <c r="B595" s="39"/>
      <c r="C595" s="222" t="s">
        <v>1326</v>
      </c>
      <c r="D595" s="222" t="s">
        <v>146</v>
      </c>
      <c r="E595" s="223" t="s">
        <v>1327</v>
      </c>
      <c r="F595" s="224" t="s">
        <v>1328</v>
      </c>
      <c r="G595" s="225" t="s">
        <v>311</v>
      </c>
      <c r="H595" s="226">
        <v>6</v>
      </c>
      <c r="I595" s="227"/>
      <c r="J595" s="227"/>
      <c r="K595" s="228">
        <f>ROUND(P595*H595,2)</f>
        <v>0</v>
      </c>
      <c r="L595" s="229"/>
      <c r="M595" s="44"/>
      <c r="N595" s="230" t="s">
        <v>1</v>
      </c>
      <c r="O595" s="231" t="s">
        <v>43</v>
      </c>
      <c r="P595" s="232">
        <f>I595+J595</f>
        <v>0</v>
      </c>
      <c r="Q595" s="232">
        <f>ROUND(I595*H595,2)</f>
        <v>0</v>
      </c>
      <c r="R595" s="232">
        <f>ROUND(J595*H595,2)</f>
        <v>0</v>
      </c>
      <c r="S595" s="91"/>
      <c r="T595" s="233">
        <f>S595*H595</f>
        <v>0</v>
      </c>
      <c r="U595" s="233">
        <v>1.0000000000000001E-05</v>
      </c>
      <c r="V595" s="233">
        <f>U595*H595</f>
        <v>6.0000000000000008E-05</v>
      </c>
      <c r="W595" s="233">
        <v>0</v>
      </c>
      <c r="X595" s="234">
        <f>W595*H595</f>
        <v>0</v>
      </c>
      <c r="Y595" s="38"/>
      <c r="Z595" s="38"/>
      <c r="AA595" s="38"/>
      <c r="AB595" s="38"/>
      <c r="AC595" s="38"/>
      <c r="AD595" s="38"/>
      <c r="AE595" s="38"/>
      <c r="AR595" s="235" t="s">
        <v>167</v>
      </c>
      <c r="AT595" s="235" t="s">
        <v>146</v>
      </c>
      <c r="AU595" s="235" t="s">
        <v>90</v>
      </c>
      <c r="AY595" s="17" t="s">
        <v>143</v>
      </c>
      <c r="BE595" s="236">
        <f>IF(O595="základní",K595,0)</f>
        <v>0</v>
      </c>
      <c r="BF595" s="236">
        <f>IF(O595="snížená",K595,0)</f>
        <v>0</v>
      </c>
      <c r="BG595" s="236">
        <f>IF(O595="zákl. přenesená",K595,0)</f>
        <v>0</v>
      </c>
      <c r="BH595" s="236">
        <f>IF(O595="sníž. přenesená",K595,0)</f>
        <v>0</v>
      </c>
      <c r="BI595" s="236">
        <f>IF(O595="nulová",K595,0)</f>
        <v>0</v>
      </c>
      <c r="BJ595" s="17" t="s">
        <v>88</v>
      </c>
      <c r="BK595" s="236">
        <f>ROUND(P595*H595,2)</f>
        <v>0</v>
      </c>
      <c r="BL595" s="17" t="s">
        <v>167</v>
      </c>
      <c r="BM595" s="235" t="s">
        <v>1329</v>
      </c>
    </row>
    <row r="596" s="2" customFormat="1">
      <c r="A596" s="38"/>
      <c r="B596" s="39"/>
      <c r="C596" s="40"/>
      <c r="D596" s="237" t="s">
        <v>152</v>
      </c>
      <c r="E596" s="40"/>
      <c r="F596" s="238" t="s">
        <v>1330</v>
      </c>
      <c r="G596" s="40"/>
      <c r="H596" s="40"/>
      <c r="I596" s="239"/>
      <c r="J596" s="239"/>
      <c r="K596" s="40"/>
      <c r="L596" s="40"/>
      <c r="M596" s="44"/>
      <c r="N596" s="240"/>
      <c r="O596" s="241"/>
      <c r="P596" s="91"/>
      <c r="Q596" s="91"/>
      <c r="R596" s="91"/>
      <c r="S596" s="91"/>
      <c r="T596" s="91"/>
      <c r="U596" s="91"/>
      <c r="V596" s="91"/>
      <c r="W596" s="91"/>
      <c r="X596" s="92"/>
      <c r="Y596" s="38"/>
      <c r="Z596" s="38"/>
      <c r="AA596" s="38"/>
      <c r="AB596" s="38"/>
      <c r="AC596" s="38"/>
      <c r="AD596" s="38"/>
      <c r="AE596" s="38"/>
      <c r="AT596" s="17" t="s">
        <v>152</v>
      </c>
      <c r="AU596" s="17" t="s">
        <v>90</v>
      </c>
    </row>
    <row r="597" s="2" customFormat="1">
      <c r="A597" s="38"/>
      <c r="B597" s="39"/>
      <c r="C597" s="40"/>
      <c r="D597" s="242" t="s">
        <v>153</v>
      </c>
      <c r="E597" s="40"/>
      <c r="F597" s="243" t="s">
        <v>1331</v>
      </c>
      <c r="G597" s="40"/>
      <c r="H597" s="40"/>
      <c r="I597" s="239"/>
      <c r="J597" s="239"/>
      <c r="K597" s="40"/>
      <c r="L597" s="40"/>
      <c r="M597" s="44"/>
      <c r="N597" s="240"/>
      <c r="O597" s="241"/>
      <c r="P597" s="91"/>
      <c r="Q597" s="91"/>
      <c r="R597" s="91"/>
      <c r="S597" s="91"/>
      <c r="T597" s="91"/>
      <c r="U597" s="91"/>
      <c r="V597" s="91"/>
      <c r="W597" s="91"/>
      <c r="X597" s="92"/>
      <c r="Y597" s="38"/>
      <c r="Z597" s="38"/>
      <c r="AA597" s="38"/>
      <c r="AB597" s="38"/>
      <c r="AC597" s="38"/>
      <c r="AD597" s="38"/>
      <c r="AE597" s="38"/>
      <c r="AT597" s="17" t="s">
        <v>153</v>
      </c>
      <c r="AU597" s="17" t="s">
        <v>90</v>
      </c>
    </row>
    <row r="598" s="2" customFormat="1">
      <c r="A598" s="38"/>
      <c r="B598" s="39"/>
      <c r="C598" s="40"/>
      <c r="D598" s="237" t="s">
        <v>155</v>
      </c>
      <c r="E598" s="40"/>
      <c r="F598" s="244" t="s">
        <v>1332</v>
      </c>
      <c r="G598" s="40"/>
      <c r="H598" s="40"/>
      <c r="I598" s="239"/>
      <c r="J598" s="239"/>
      <c r="K598" s="40"/>
      <c r="L598" s="40"/>
      <c r="M598" s="44"/>
      <c r="N598" s="240"/>
      <c r="O598" s="241"/>
      <c r="P598" s="91"/>
      <c r="Q598" s="91"/>
      <c r="R598" s="91"/>
      <c r="S598" s="91"/>
      <c r="T598" s="91"/>
      <c r="U598" s="91"/>
      <c r="V598" s="91"/>
      <c r="W598" s="91"/>
      <c r="X598" s="92"/>
      <c r="Y598" s="38"/>
      <c r="Z598" s="38"/>
      <c r="AA598" s="38"/>
      <c r="AB598" s="38"/>
      <c r="AC598" s="38"/>
      <c r="AD598" s="38"/>
      <c r="AE598" s="38"/>
      <c r="AT598" s="17" t="s">
        <v>155</v>
      </c>
      <c r="AU598" s="17" t="s">
        <v>90</v>
      </c>
    </row>
    <row r="599" s="2" customFormat="1" ht="24.15" customHeight="1">
      <c r="A599" s="38"/>
      <c r="B599" s="39"/>
      <c r="C599" s="222" t="s">
        <v>1333</v>
      </c>
      <c r="D599" s="222" t="s">
        <v>146</v>
      </c>
      <c r="E599" s="223" t="s">
        <v>1334</v>
      </c>
      <c r="F599" s="224" t="s">
        <v>1335</v>
      </c>
      <c r="G599" s="225" t="s">
        <v>311</v>
      </c>
      <c r="H599" s="226">
        <v>6</v>
      </c>
      <c r="I599" s="227"/>
      <c r="J599" s="227"/>
      <c r="K599" s="228">
        <f>ROUND(P599*H599,2)</f>
        <v>0</v>
      </c>
      <c r="L599" s="229"/>
      <c r="M599" s="44"/>
      <c r="N599" s="230" t="s">
        <v>1</v>
      </c>
      <c r="O599" s="231" t="s">
        <v>43</v>
      </c>
      <c r="P599" s="232">
        <f>I599+J599</f>
        <v>0</v>
      </c>
      <c r="Q599" s="232">
        <f>ROUND(I599*H599,2)</f>
        <v>0</v>
      </c>
      <c r="R599" s="232">
        <f>ROUND(J599*H599,2)</f>
        <v>0</v>
      </c>
      <c r="S599" s="91"/>
      <c r="T599" s="233">
        <f>S599*H599</f>
        <v>0</v>
      </c>
      <c r="U599" s="233">
        <v>0.00034000000000000002</v>
      </c>
      <c r="V599" s="233">
        <f>U599*H599</f>
        <v>0.0020400000000000001</v>
      </c>
      <c r="W599" s="233">
        <v>0</v>
      </c>
      <c r="X599" s="234">
        <f>W599*H599</f>
        <v>0</v>
      </c>
      <c r="Y599" s="38"/>
      <c r="Z599" s="38"/>
      <c r="AA599" s="38"/>
      <c r="AB599" s="38"/>
      <c r="AC599" s="38"/>
      <c r="AD599" s="38"/>
      <c r="AE599" s="38"/>
      <c r="AR599" s="235" t="s">
        <v>167</v>
      </c>
      <c r="AT599" s="235" t="s">
        <v>146</v>
      </c>
      <c r="AU599" s="235" t="s">
        <v>90</v>
      </c>
      <c r="AY599" s="17" t="s">
        <v>143</v>
      </c>
      <c r="BE599" s="236">
        <f>IF(O599="základní",K599,0)</f>
        <v>0</v>
      </c>
      <c r="BF599" s="236">
        <f>IF(O599="snížená",K599,0)</f>
        <v>0</v>
      </c>
      <c r="BG599" s="236">
        <f>IF(O599="zákl. přenesená",K599,0)</f>
        <v>0</v>
      </c>
      <c r="BH599" s="236">
        <f>IF(O599="sníž. přenesená",K599,0)</f>
        <v>0</v>
      </c>
      <c r="BI599" s="236">
        <f>IF(O599="nulová",K599,0)</f>
        <v>0</v>
      </c>
      <c r="BJ599" s="17" t="s">
        <v>88</v>
      </c>
      <c r="BK599" s="236">
        <f>ROUND(P599*H599,2)</f>
        <v>0</v>
      </c>
      <c r="BL599" s="17" t="s">
        <v>167</v>
      </c>
      <c r="BM599" s="235" t="s">
        <v>1336</v>
      </c>
    </row>
    <row r="600" s="2" customFormat="1">
      <c r="A600" s="38"/>
      <c r="B600" s="39"/>
      <c r="C600" s="40"/>
      <c r="D600" s="237" t="s">
        <v>152</v>
      </c>
      <c r="E600" s="40"/>
      <c r="F600" s="238" t="s">
        <v>1337</v>
      </c>
      <c r="G600" s="40"/>
      <c r="H600" s="40"/>
      <c r="I600" s="239"/>
      <c r="J600" s="239"/>
      <c r="K600" s="40"/>
      <c r="L600" s="40"/>
      <c r="M600" s="44"/>
      <c r="N600" s="240"/>
      <c r="O600" s="241"/>
      <c r="P600" s="91"/>
      <c r="Q600" s="91"/>
      <c r="R600" s="91"/>
      <c r="S600" s="91"/>
      <c r="T600" s="91"/>
      <c r="U600" s="91"/>
      <c r="V600" s="91"/>
      <c r="W600" s="91"/>
      <c r="X600" s="92"/>
      <c r="Y600" s="38"/>
      <c r="Z600" s="38"/>
      <c r="AA600" s="38"/>
      <c r="AB600" s="38"/>
      <c r="AC600" s="38"/>
      <c r="AD600" s="38"/>
      <c r="AE600" s="38"/>
      <c r="AT600" s="17" t="s">
        <v>152</v>
      </c>
      <c r="AU600" s="17" t="s">
        <v>90</v>
      </c>
    </row>
    <row r="601" s="2" customFormat="1">
      <c r="A601" s="38"/>
      <c r="B601" s="39"/>
      <c r="C601" s="40"/>
      <c r="D601" s="242" t="s">
        <v>153</v>
      </c>
      <c r="E601" s="40"/>
      <c r="F601" s="243" t="s">
        <v>1338</v>
      </c>
      <c r="G601" s="40"/>
      <c r="H601" s="40"/>
      <c r="I601" s="239"/>
      <c r="J601" s="239"/>
      <c r="K601" s="40"/>
      <c r="L601" s="40"/>
      <c r="M601" s="44"/>
      <c r="N601" s="240"/>
      <c r="O601" s="241"/>
      <c r="P601" s="91"/>
      <c r="Q601" s="91"/>
      <c r="R601" s="91"/>
      <c r="S601" s="91"/>
      <c r="T601" s="91"/>
      <c r="U601" s="91"/>
      <c r="V601" s="91"/>
      <c r="W601" s="91"/>
      <c r="X601" s="92"/>
      <c r="Y601" s="38"/>
      <c r="Z601" s="38"/>
      <c r="AA601" s="38"/>
      <c r="AB601" s="38"/>
      <c r="AC601" s="38"/>
      <c r="AD601" s="38"/>
      <c r="AE601" s="38"/>
      <c r="AT601" s="17" t="s">
        <v>153</v>
      </c>
      <c r="AU601" s="17" t="s">
        <v>90</v>
      </c>
    </row>
    <row r="602" s="2" customFormat="1" ht="21.75" customHeight="1">
      <c r="A602" s="38"/>
      <c r="B602" s="39"/>
      <c r="C602" s="222" t="s">
        <v>1339</v>
      </c>
      <c r="D602" s="222" t="s">
        <v>146</v>
      </c>
      <c r="E602" s="223" t="s">
        <v>1340</v>
      </c>
      <c r="F602" s="224" t="s">
        <v>1341</v>
      </c>
      <c r="G602" s="225" t="s">
        <v>249</v>
      </c>
      <c r="H602" s="226">
        <v>5.29</v>
      </c>
      <c r="I602" s="227"/>
      <c r="J602" s="227"/>
      <c r="K602" s="228">
        <f>ROUND(P602*H602,2)</f>
        <v>0</v>
      </c>
      <c r="L602" s="229"/>
      <c r="M602" s="44"/>
      <c r="N602" s="230" t="s">
        <v>1</v>
      </c>
      <c r="O602" s="231" t="s">
        <v>43</v>
      </c>
      <c r="P602" s="232">
        <f>I602+J602</f>
        <v>0</v>
      </c>
      <c r="Q602" s="232">
        <f>ROUND(I602*H602,2)</f>
        <v>0</v>
      </c>
      <c r="R602" s="232">
        <f>ROUND(J602*H602,2)</f>
        <v>0</v>
      </c>
      <c r="S602" s="91"/>
      <c r="T602" s="233">
        <f>S602*H602</f>
        <v>0</v>
      </c>
      <c r="U602" s="233">
        <v>0.00063000000000000003</v>
      </c>
      <c r="V602" s="233">
        <f>U602*H602</f>
        <v>0.0033327000000000001</v>
      </c>
      <c r="W602" s="233">
        <v>0</v>
      </c>
      <c r="X602" s="234">
        <f>W602*H602</f>
        <v>0</v>
      </c>
      <c r="Y602" s="38"/>
      <c r="Z602" s="38"/>
      <c r="AA602" s="38"/>
      <c r="AB602" s="38"/>
      <c r="AC602" s="38"/>
      <c r="AD602" s="38"/>
      <c r="AE602" s="38"/>
      <c r="AR602" s="235" t="s">
        <v>167</v>
      </c>
      <c r="AT602" s="235" t="s">
        <v>146</v>
      </c>
      <c r="AU602" s="235" t="s">
        <v>90</v>
      </c>
      <c r="AY602" s="17" t="s">
        <v>143</v>
      </c>
      <c r="BE602" s="236">
        <f>IF(O602="základní",K602,0)</f>
        <v>0</v>
      </c>
      <c r="BF602" s="236">
        <f>IF(O602="snížená",K602,0)</f>
        <v>0</v>
      </c>
      <c r="BG602" s="236">
        <f>IF(O602="zákl. přenesená",K602,0)</f>
        <v>0</v>
      </c>
      <c r="BH602" s="236">
        <f>IF(O602="sníž. přenesená",K602,0)</f>
        <v>0</v>
      </c>
      <c r="BI602" s="236">
        <f>IF(O602="nulová",K602,0)</f>
        <v>0</v>
      </c>
      <c r="BJ602" s="17" t="s">
        <v>88</v>
      </c>
      <c r="BK602" s="236">
        <f>ROUND(P602*H602,2)</f>
        <v>0</v>
      </c>
      <c r="BL602" s="17" t="s">
        <v>167</v>
      </c>
      <c r="BM602" s="235" t="s">
        <v>1342</v>
      </c>
    </row>
    <row r="603" s="2" customFormat="1">
      <c r="A603" s="38"/>
      <c r="B603" s="39"/>
      <c r="C603" s="40"/>
      <c r="D603" s="237" t="s">
        <v>152</v>
      </c>
      <c r="E603" s="40"/>
      <c r="F603" s="238" t="s">
        <v>1343</v>
      </c>
      <c r="G603" s="40"/>
      <c r="H603" s="40"/>
      <c r="I603" s="239"/>
      <c r="J603" s="239"/>
      <c r="K603" s="40"/>
      <c r="L603" s="40"/>
      <c r="M603" s="44"/>
      <c r="N603" s="240"/>
      <c r="O603" s="241"/>
      <c r="P603" s="91"/>
      <c r="Q603" s="91"/>
      <c r="R603" s="91"/>
      <c r="S603" s="91"/>
      <c r="T603" s="91"/>
      <c r="U603" s="91"/>
      <c r="V603" s="91"/>
      <c r="W603" s="91"/>
      <c r="X603" s="92"/>
      <c r="Y603" s="38"/>
      <c r="Z603" s="38"/>
      <c r="AA603" s="38"/>
      <c r="AB603" s="38"/>
      <c r="AC603" s="38"/>
      <c r="AD603" s="38"/>
      <c r="AE603" s="38"/>
      <c r="AT603" s="17" t="s">
        <v>152</v>
      </c>
      <c r="AU603" s="17" t="s">
        <v>90</v>
      </c>
    </row>
    <row r="604" s="2" customFormat="1">
      <c r="A604" s="38"/>
      <c r="B604" s="39"/>
      <c r="C604" s="40"/>
      <c r="D604" s="242" t="s">
        <v>153</v>
      </c>
      <c r="E604" s="40"/>
      <c r="F604" s="243" t="s">
        <v>1344</v>
      </c>
      <c r="G604" s="40"/>
      <c r="H604" s="40"/>
      <c r="I604" s="239"/>
      <c r="J604" s="239"/>
      <c r="K604" s="40"/>
      <c r="L604" s="40"/>
      <c r="M604" s="44"/>
      <c r="N604" s="240"/>
      <c r="O604" s="241"/>
      <c r="P604" s="91"/>
      <c r="Q604" s="91"/>
      <c r="R604" s="91"/>
      <c r="S604" s="91"/>
      <c r="T604" s="91"/>
      <c r="U604" s="91"/>
      <c r="V604" s="91"/>
      <c r="W604" s="91"/>
      <c r="X604" s="92"/>
      <c r="Y604" s="38"/>
      <c r="Z604" s="38"/>
      <c r="AA604" s="38"/>
      <c r="AB604" s="38"/>
      <c r="AC604" s="38"/>
      <c r="AD604" s="38"/>
      <c r="AE604" s="38"/>
      <c r="AT604" s="17" t="s">
        <v>153</v>
      </c>
      <c r="AU604" s="17" t="s">
        <v>90</v>
      </c>
    </row>
    <row r="605" s="13" customFormat="1">
      <c r="A605" s="13"/>
      <c r="B605" s="249"/>
      <c r="C605" s="250"/>
      <c r="D605" s="237" t="s">
        <v>253</v>
      </c>
      <c r="E605" s="251" t="s">
        <v>1</v>
      </c>
      <c r="F605" s="252" t="s">
        <v>1345</v>
      </c>
      <c r="G605" s="250"/>
      <c r="H605" s="253">
        <v>5.29</v>
      </c>
      <c r="I605" s="254"/>
      <c r="J605" s="254"/>
      <c r="K605" s="250"/>
      <c r="L605" s="250"/>
      <c r="M605" s="255"/>
      <c r="N605" s="256"/>
      <c r="O605" s="257"/>
      <c r="P605" s="257"/>
      <c r="Q605" s="257"/>
      <c r="R605" s="257"/>
      <c r="S605" s="257"/>
      <c r="T605" s="257"/>
      <c r="U605" s="257"/>
      <c r="V605" s="257"/>
      <c r="W605" s="257"/>
      <c r="X605" s="258"/>
      <c r="Y605" s="13"/>
      <c r="Z605" s="13"/>
      <c r="AA605" s="13"/>
      <c r="AB605" s="13"/>
      <c r="AC605" s="13"/>
      <c r="AD605" s="13"/>
      <c r="AE605" s="13"/>
      <c r="AT605" s="259" t="s">
        <v>253</v>
      </c>
      <c r="AU605" s="259" t="s">
        <v>90</v>
      </c>
      <c r="AV605" s="13" t="s">
        <v>90</v>
      </c>
      <c r="AW605" s="13" t="s">
        <v>5</v>
      </c>
      <c r="AX605" s="13" t="s">
        <v>88</v>
      </c>
      <c r="AY605" s="259" t="s">
        <v>143</v>
      </c>
    </row>
    <row r="606" s="2" customFormat="1" ht="24.15" customHeight="1">
      <c r="A606" s="38"/>
      <c r="B606" s="39"/>
      <c r="C606" s="222" t="s">
        <v>1346</v>
      </c>
      <c r="D606" s="222" t="s">
        <v>146</v>
      </c>
      <c r="E606" s="223" t="s">
        <v>1347</v>
      </c>
      <c r="F606" s="224" t="s">
        <v>1348</v>
      </c>
      <c r="G606" s="225" t="s">
        <v>249</v>
      </c>
      <c r="H606" s="226">
        <v>12.49</v>
      </c>
      <c r="I606" s="227"/>
      <c r="J606" s="227"/>
      <c r="K606" s="228">
        <f>ROUND(P606*H606,2)</f>
        <v>0</v>
      </c>
      <c r="L606" s="229"/>
      <c r="M606" s="44"/>
      <c r="N606" s="230" t="s">
        <v>1</v>
      </c>
      <c r="O606" s="231" t="s">
        <v>43</v>
      </c>
      <c r="P606" s="232">
        <f>I606+J606</f>
        <v>0</v>
      </c>
      <c r="Q606" s="232">
        <f>ROUND(I606*H606,2)</f>
        <v>0</v>
      </c>
      <c r="R606" s="232">
        <f>ROUND(J606*H606,2)</f>
        <v>0</v>
      </c>
      <c r="S606" s="91"/>
      <c r="T606" s="233">
        <f>S606*H606</f>
        <v>0</v>
      </c>
      <c r="U606" s="233">
        <v>0.00063000000000000003</v>
      </c>
      <c r="V606" s="233">
        <f>U606*H606</f>
        <v>0.007868700000000001</v>
      </c>
      <c r="W606" s="233">
        <v>0</v>
      </c>
      <c r="X606" s="234">
        <f>W606*H606</f>
        <v>0</v>
      </c>
      <c r="Y606" s="38"/>
      <c r="Z606" s="38"/>
      <c r="AA606" s="38"/>
      <c r="AB606" s="38"/>
      <c r="AC606" s="38"/>
      <c r="AD606" s="38"/>
      <c r="AE606" s="38"/>
      <c r="AR606" s="235" t="s">
        <v>167</v>
      </c>
      <c r="AT606" s="235" t="s">
        <v>146</v>
      </c>
      <c r="AU606" s="235" t="s">
        <v>90</v>
      </c>
      <c r="AY606" s="17" t="s">
        <v>143</v>
      </c>
      <c r="BE606" s="236">
        <f>IF(O606="základní",K606,0)</f>
        <v>0</v>
      </c>
      <c r="BF606" s="236">
        <f>IF(O606="snížená",K606,0)</f>
        <v>0</v>
      </c>
      <c r="BG606" s="236">
        <f>IF(O606="zákl. přenesená",K606,0)</f>
        <v>0</v>
      </c>
      <c r="BH606" s="236">
        <f>IF(O606="sníž. přenesená",K606,0)</f>
        <v>0</v>
      </c>
      <c r="BI606" s="236">
        <f>IF(O606="nulová",K606,0)</f>
        <v>0</v>
      </c>
      <c r="BJ606" s="17" t="s">
        <v>88</v>
      </c>
      <c r="BK606" s="236">
        <f>ROUND(P606*H606,2)</f>
        <v>0</v>
      </c>
      <c r="BL606" s="17" t="s">
        <v>167</v>
      </c>
      <c r="BM606" s="235" t="s">
        <v>1349</v>
      </c>
    </row>
    <row r="607" s="2" customFormat="1">
      <c r="A607" s="38"/>
      <c r="B607" s="39"/>
      <c r="C607" s="40"/>
      <c r="D607" s="237" t="s">
        <v>152</v>
      </c>
      <c r="E607" s="40"/>
      <c r="F607" s="238" t="s">
        <v>1350</v>
      </c>
      <c r="G607" s="40"/>
      <c r="H607" s="40"/>
      <c r="I607" s="239"/>
      <c r="J607" s="239"/>
      <c r="K607" s="40"/>
      <c r="L607" s="40"/>
      <c r="M607" s="44"/>
      <c r="N607" s="240"/>
      <c r="O607" s="241"/>
      <c r="P607" s="91"/>
      <c r="Q607" s="91"/>
      <c r="R607" s="91"/>
      <c r="S607" s="91"/>
      <c r="T607" s="91"/>
      <c r="U607" s="91"/>
      <c r="V607" s="91"/>
      <c r="W607" s="91"/>
      <c r="X607" s="92"/>
      <c r="Y607" s="38"/>
      <c r="Z607" s="38"/>
      <c r="AA607" s="38"/>
      <c r="AB607" s="38"/>
      <c r="AC607" s="38"/>
      <c r="AD607" s="38"/>
      <c r="AE607" s="38"/>
      <c r="AT607" s="17" t="s">
        <v>152</v>
      </c>
      <c r="AU607" s="17" t="s">
        <v>90</v>
      </c>
    </row>
    <row r="608" s="2" customFormat="1">
      <c r="A608" s="38"/>
      <c r="B608" s="39"/>
      <c r="C608" s="40"/>
      <c r="D608" s="242" t="s">
        <v>153</v>
      </c>
      <c r="E608" s="40"/>
      <c r="F608" s="243" t="s">
        <v>1351</v>
      </c>
      <c r="G608" s="40"/>
      <c r="H608" s="40"/>
      <c r="I608" s="239"/>
      <c r="J608" s="239"/>
      <c r="K608" s="40"/>
      <c r="L608" s="40"/>
      <c r="M608" s="44"/>
      <c r="N608" s="240"/>
      <c r="O608" s="241"/>
      <c r="P608" s="91"/>
      <c r="Q608" s="91"/>
      <c r="R608" s="91"/>
      <c r="S608" s="91"/>
      <c r="T608" s="91"/>
      <c r="U608" s="91"/>
      <c r="V608" s="91"/>
      <c r="W608" s="91"/>
      <c r="X608" s="92"/>
      <c r="Y608" s="38"/>
      <c r="Z608" s="38"/>
      <c r="AA608" s="38"/>
      <c r="AB608" s="38"/>
      <c r="AC608" s="38"/>
      <c r="AD608" s="38"/>
      <c r="AE608" s="38"/>
      <c r="AT608" s="17" t="s">
        <v>153</v>
      </c>
      <c r="AU608" s="17" t="s">
        <v>90</v>
      </c>
    </row>
    <row r="609" s="2" customFormat="1">
      <c r="A609" s="38"/>
      <c r="B609" s="39"/>
      <c r="C609" s="40"/>
      <c r="D609" s="237" t="s">
        <v>155</v>
      </c>
      <c r="E609" s="40"/>
      <c r="F609" s="244" t="s">
        <v>1352</v>
      </c>
      <c r="G609" s="40"/>
      <c r="H609" s="40"/>
      <c r="I609" s="239"/>
      <c r="J609" s="239"/>
      <c r="K609" s="40"/>
      <c r="L609" s="40"/>
      <c r="M609" s="44"/>
      <c r="N609" s="240"/>
      <c r="O609" s="241"/>
      <c r="P609" s="91"/>
      <c r="Q609" s="91"/>
      <c r="R609" s="91"/>
      <c r="S609" s="91"/>
      <c r="T609" s="91"/>
      <c r="U609" s="91"/>
      <c r="V609" s="91"/>
      <c r="W609" s="91"/>
      <c r="X609" s="92"/>
      <c r="Y609" s="38"/>
      <c r="Z609" s="38"/>
      <c r="AA609" s="38"/>
      <c r="AB609" s="38"/>
      <c r="AC609" s="38"/>
      <c r="AD609" s="38"/>
      <c r="AE609" s="38"/>
      <c r="AT609" s="17" t="s">
        <v>155</v>
      </c>
      <c r="AU609" s="17" t="s">
        <v>90</v>
      </c>
    </row>
    <row r="610" s="13" customFormat="1">
      <c r="A610" s="13"/>
      <c r="B610" s="249"/>
      <c r="C610" s="250"/>
      <c r="D610" s="237" t="s">
        <v>253</v>
      </c>
      <c r="E610" s="251" t="s">
        <v>1</v>
      </c>
      <c r="F610" s="252" t="s">
        <v>1353</v>
      </c>
      <c r="G610" s="250"/>
      <c r="H610" s="253">
        <v>12.49</v>
      </c>
      <c r="I610" s="254"/>
      <c r="J610" s="254"/>
      <c r="K610" s="250"/>
      <c r="L610" s="250"/>
      <c r="M610" s="255"/>
      <c r="N610" s="256"/>
      <c r="O610" s="257"/>
      <c r="P610" s="257"/>
      <c r="Q610" s="257"/>
      <c r="R610" s="257"/>
      <c r="S610" s="257"/>
      <c r="T610" s="257"/>
      <c r="U610" s="257"/>
      <c r="V610" s="257"/>
      <c r="W610" s="257"/>
      <c r="X610" s="258"/>
      <c r="Y610" s="13"/>
      <c r="Z610" s="13"/>
      <c r="AA610" s="13"/>
      <c r="AB610" s="13"/>
      <c r="AC610" s="13"/>
      <c r="AD610" s="13"/>
      <c r="AE610" s="13"/>
      <c r="AT610" s="259" t="s">
        <v>253</v>
      </c>
      <c r="AU610" s="259" t="s">
        <v>90</v>
      </c>
      <c r="AV610" s="13" t="s">
        <v>90</v>
      </c>
      <c r="AW610" s="13" t="s">
        <v>5</v>
      </c>
      <c r="AX610" s="13" t="s">
        <v>88</v>
      </c>
      <c r="AY610" s="259" t="s">
        <v>143</v>
      </c>
    </row>
    <row r="611" s="2" customFormat="1" ht="24.15" customHeight="1">
      <c r="A611" s="38"/>
      <c r="B611" s="39"/>
      <c r="C611" s="222" t="s">
        <v>1354</v>
      </c>
      <c r="D611" s="222" t="s">
        <v>146</v>
      </c>
      <c r="E611" s="223" t="s">
        <v>1355</v>
      </c>
      <c r="F611" s="224" t="s">
        <v>1356</v>
      </c>
      <c r="G611" s="225" t="s">
        <v>311</v>
      </c>
      <c r="H611" s="226">
        <v>46.700000000000003</v>
      </c>
      <c r="I611" s="227"/>
      <c r="J611" s="227"/>
      <c r="K611" s="228">
        <f>ROUND(P611*H611,2)</f>
        <v>0</v>
      </c>
      <c r="L611" s="229"/>
      <c r="M611" s="44"/>
      <c r="N611" s="230" t="s">
        <v>1</v>
      </c>
      <c r="O611" s="231" t="s">
        <v>43</v>
      </c>
      <c r="P611" s="232">
        <f>I611+J611</f>
        <v>0</v>
      </c>
      <c r="Q611" s="232">
        <f>ROUND(I611*H611,2)</f>
        <v>0</v>
      </c>
      <c r="R611" s="232">
        <f>ROUND(J611*H611,2)</f>
        <v>0</v>
      </c>
      <c r="S611" s="91"/>
      <c r="T611" s="233">
        <f>S611*H611</f>
        <v>0</v>
      </c>
      <c r="U611" s="233">
        <v>0.00076999999999999996</v>
      </c>
      <c r="V611" s="233">
        <f>U611*H611</f>
        <v>0.035958999999999998</v>
      </c>
      <c r="W611" s="233">
        <v>0</v>
      </c>
      <c r="X611" s="234">
        <f>W611*H611</f>
        <v>0</v>
      </c>
      <c r="Y611" s="38"/>
      <c r="Z611" s="38"/>
      <c r="AA611" s="38"/>
      <c r="AB611" s="38"/>
      <c r="AC611" s="38"/>
      <c r="AD611" s="38"/>
      <c r="AE611" s="38"/>
      <c r="AR611" s="235" t="s">
        <v>167</v>
      </c>
      <c r="AT611" s="235" t="s">
        <v>146</v>
      </c>
      <c r="AU611" s="235" t="s">
        <v>90</v>
      </c>
      <c r="AY611" s="17" t="s">
        <v>143</v>
      </c>
      <c r="BE611" s="236">
        <f>IF(O611="základní",K611,0)</f>
        <v>0</v>
      </c>
      <c r="BF611" s="236">
        <f>IF(O611="snížená",K611,0)</f>
        <v>0</v>
      </c>
      <c r="BG611" s="236">
        <f>IF(O611="zákl. přenesená",K611,0)</f>
        <v>0</v>
      </c>
      <c r="BH611" s="236">
        <f>IF(O611="sníž. přenesená",K611,0)</f>
        <v>0</v>
      </c>
      <c r="BI611" s="236">
        <f>IF(O611="nulová",K611,0)</f>
        <v>0</v>
      </c>
      <c r="BJ611" s="17" t="s">
        <v>88</v>
      </c>
      <c r="BK611" s="236">
        <f>ROUND(P611*H611,2)</f>
        <v>0</v>
      </c>
      <c r="BL611" s="17" t="s">
        <v>167</v>
      </c>
      <c r="BM611" s="235" t="s">
        <v>1357</v>
      </c>
    </row>
    <row r="612" s="2" customFormat="1">
      <c r="A612" s="38"/>
      <c r="B612" s="39"/>
      <c r="C612" s="40"/>
      <c r="D612" s="237" t="s">
        <v>152</v>
      </c>
      <c r="E612" s="40"/>
      <c r="F612" s="238" t="s">
        <v>1358</v>
      </c>
      <c r="G612" s="40"/>
      <c r="H612" s="40"/>
      <c r="I612" s="239"/>
      <c r="J612" s="239"/>
      <c r="K612" s="40"/>
      <c r="L612" s="40"/>
      <c r="M612" s="44"/>
      <c r="N612" s="240"/>
      <c r="O612" s="241"/>
      <c r="P612" s="91"/>
      <c r="Q612" s="91"/>
      <c r="R612" s="91"/>
      <c r="S612" s="91"/>
      <c r="T612" s="91"/>
      <c r="U612" s="91"/>
      <c r="V612" s="91"/>
      <c r="W612" s="91"/>
      <c r="X612" s="92"/>
      <c r="Y612" s="38"/>
      <c r="Z612" s="38"/>
      <c r="AA612" s="38"/>
      <c r="AB612" s="38"/>
      <c r="AC612" s="38"/>
      <c r="AD612" s="38"/>
      <c r="AE612" s="38"/>
      <c r="AT612" s="17" t="s">
        <v>152</v>
      </c>
      <c r="AU612" s="17" t="s">
        <v>90</v>
      </c>
    </row>
    <row r="613" s="2" customFormat="1">
      <c r="A613" s="38"/>
      <c r="B613" s="39"/>
      <c r="C613" s="40"/>
      <c r="D613" s="242" t="s">
        <v>153</v>
      </c>
      <c r="E613" s="40"/>
      <c r="F613" s="243" t="s">
        <v>1359</v>
      </c>
      <c r="G613" s="40"/>
      <c r="H613" s="40"/>
      <c r="I613" s="239"/>
      <c r="J613" s="239"/>
      <c r="K613" s="40"/>
      <c r="L613" s="40"/>
      <c r="M613" s="44"/>
      <c r="N613" s="240"/>
      <c r="O613" s="241"/>
      <c r="P613" s="91"/>
      <c r="Q613" s="91"/>
      <c r="R613" s="91"/>
      <c r="S613" s="91"/>
      <c r="T613" s="91"/>
      <c r="U613" s="91"/>
      <c r="V613" s="91"/>
      <c r="W613" s="91"/>
      <c r="X613" s="92"/>
      <c r="Y613" s="38"/>
      <c r="Z613" s="38"/>
      <c r="AA613" s="38"/>
      <c r="AB613" s="38"/>
      <c r="AC613" s="38"/>
      <c r="AD613" s="38"/>
      <c r="AE613" s="38"/>
      <c r="AT613" s="17" t="s">
        <v>153</v>
      </c>
      <c r="AU613" s="17" t="s">
        <v>90</v>
      </c>
    </row>
    <row r="614" s="2" customFormat="1">
      <c r="A614" s="38"/>
      <c r="B614" s="39"/>
      <c r="C614" s="40"/>
      <c r="D614" s="237" t="s">
        <v>155</v>
      </c>
      <c r="E614" s="40"/>
      <c r="F614" s="244" t="s">
        <v>1360</v>
      </c>
      <c r="G614" s="40"/>
      <c r="H614" s="40"/>
      <c r="I614" s="239"/>
      <c r="J614" s="239"/>
      <c r="K614" s="40"/>
      <c r="L614" s="40"/>
      <c r="M614" s="44"/>
      <c r="N614" s="240"/>
      <c r="O614" s="241"/>
      <c r="P614" s="91"/>
      <c r="Q614" s="91"/>
      <c r="R614" s="91"/>
      <c r="S614" s="91"/>
      <c r="T614" s="91"/>
      <c r="U614" s="91"/>
      <c r="V614" s="91"/>
      <c r="W614" s="91"/>
      <c r="X614" s="92"/>
      <c r="Y614" s="38"/>
      <c r="Z614" s="38"/>
      <c r="AA614" s="38"/>
      <c r="AB614" s="38"/>
      <c r="AC614" s="38"/>
      <c r="AD614" s="38"/>
      <c r="AE614" s="38"/>
      <c r="AT614" s="17" t="s">
        <v>155</v>
      </c>
      <c r="AU614" s="17" t="s">
        <v>90</v>
      </c>
    </row>
    <row r="615" s="13" customFormat="1">
      <c r="A615" s="13"/>
      <c r="B615" s="249"/>
      <c r="C615" s="250"/>
      <c r="D615" s="237" t="s">
        <v>253</v>
      </c>
      <c r="E615" s="251" t="s">
        <v>1</v>
      </c>
      <c r="F615" s="252" t="s">
        <v>1361</v>
      </c>
      <c r="G615" s="250"/>
      <c r="H615" s="253">
        <v>25.300000000000001</v>
      </c>
      <c r="I615" s="254"/>
      <c r="J615" s="254"/>
      <c r="K615" s="250"/>
      <c r="L615" s="250"/>
      <c r="M615" s="255"/>
      <c r="N615" s="256"/>
      <c r="O615" s="257"/>
      <c r="P615" s="257"/>
      <c r="Q615" s="257"/>
      <c r="R615" s="257"/>
      <c r="S615" s="257"/>
      <c r="T615" s="257"/>
      <c r="U615" s="257"/>
      <c r="V615" s="257"/>
      <c r="W615" s="257"/>
      <c r="X615" s="258"/>
      <c r="Y615" s="13"/>
      <c r="Z615" s="13"/>
      <c r="AA615" s="13"/>
      <c r="AB615" s="13"/>
      <c r="AC615" s="13"/>
      <c r="AD615" s="13"/>
      <c r="AE615" s="13"/>
      <c r="AT615" s="259" t="s">
        <v>253</v>
      </c>
      <c r="AU615" s="259" t="s">
        <v>90</v>
      </c>
      <c r="AV615" s="13" t="s">
        <v>90</v>
      </c>
      <c r="AW615" s="13" t="s">
        <v>5</v>
      </c>
      <c r="AX615" s="13" t="s">
        <v>80</v>
      </c>
      <c r="AY615" s="259" t="s">
        <v>143</v>
      </c>
    </row>
    <row r="616" s="13" customFormat="1">
      <c r="A616" s="13"/>
      <c r="B616" s="249"/>
      <c r="C616" s="250"/>
      <c r="D616" s="237" t="s">
        <v>253</v>
      </c>
      <c r="E616" s="251" t="s">
        <v>1</v>
      </c>
      <c r="F616" s="252" t="s">
        <v>1362</v>
      </c>
      <c r="G616" s="250"/>
      <c r="H616" s="253">
        <v>21.399999999999999</v>
      </c>
      <c r="I616" s="254"/>
      <c r="J616" s="254"/>
      <c r="K616" s="250"/>
      <c r="L616" s="250"/>
      <c r="M616" s="255"/>
      <c r="N616" s="256"/>
      <c r="O616" s="257"/>
      <c r="P616" s="257"/>
      <c r="Q616" s="257"/>
      <c r="R616" s="257"/>
      <c r="S616" s="257"/>
      <c r="T616" s="257"/>
      <c r="U616" s="257"/>
      <c r="V616" s="257"/>
      <c r="W616" s="257"/>
      <c r="X616" s="258"/>
      <c r="Y616" s="13"/>
      <c r="Z616" s="13"/>
      <c r="AA616" s="13"/>
      <c r="AB616" s="13"/>
      <c r="AC616" s="13"/>
      <c r="AD616" s="13"/>
      <c r="AE616" s="13"/>
      <c r="AT616" s="259" t="s">
        <v>253</v>
      </c>
      <c r="AU616" s="259" t="s">
        <v>90</v>
      </c>
      <c r="AV616" s="13" t="s">
        <v>90</v>
      </c>
      <c r="AW616" s="13" t="s">
        <v>5</v>
      </c>
      <c r="AX616" s="13" t="s">
        <v>80</v>
      </c>
      <c r="AY616" s="259" t="s">
        <v>143</v>
      </c>
    </row>
    <row r="617" s="14" customFormat="1">
      <c r="A617" s="14"/>
      <c r="B617" s="260"/>
      <c r="C617" s="261"/>
      <c r="D617" s="237" t="s">
        <v>253</v>
      </c>
      <c r="E617" s="262" t="s">
        <v>1</v>
      </c>
      <c r="F617" s="263" t="s">
        <v>262</v>
      </c>
      <c r="G617" s="261"/>
      <c r="H617" s="264">
        <v>46.700000000000003</v>
      </c>
      <c r="I617" s="265"/>
      <c r="J617" s="265"/>
      <c r="K617" s="261"/>
      <c r="L617" s="261"/>
      <c r="M617" s="266"/>
      <c r="N617" s="267"/>
      <c r="O617" s="268"/>
      <c r="P617" s="268"/>
      <c r="Q617" s="268"/>
      <c r="R617" s="268"/>
      <c r="S617" s="268"/>
      <c r="T617" s="268"/>
      <c r="U617" s="268"/>
      <c r="V617" s="268"/>
      <c r="W617" s="268"/>
      <c r="X617" s="269"/>
      <c r="Y617" s="14"/>
      <c r="Z617" s="14"/>
      <c r="AA617" s="14"/>
      <c r="AB617" s="14"/>
      <c r="AC617" s="14"/>
      <c r="AD617" s="14"/>
      <c r="AE617" s="14"/>
      <c r="AT617" s="270" t="s">
        <v>253</v>
      </c>
      <c r="AU617" s="270" t="s">
        <v>90</v>
      </c>
      <c r="AV617" s="14" t="s">
        <v>167</v>
      </c>
      <c r="AW617" s="14" t="s">
        <v>5</v>
      </c>
      <c r="AX617" s="14" t="s">
        <v>88</v>
      </c>
      <c r="AY617" s="270" t="s">
        <v>143</v>
      </c>
    </row>
    <row r="618" s="2" customFormat="1" ht="24.15" customHeight="1">
      <c r="A618" s="38"/>
      <c r="B618" s="39"/>
      <c r="C618" s="222" t="s">
        <v>1363</v>
      </c>
      <c r="D618" s="222" t="s">
        <v>146</v>
      </c>
      <c r="E618" s="223" t="s">
        <v>1364</v>
      </c>
      <c r="F618" s="224" t="s">
        <v>1365</v>
      </c>
      <c r="G618" s="225" t="s">
        <v>311</v>
      </c>
      <c r="H618" s="226">
        <v>7.2000000000000002</v>
      </c>
      <c r="I618" s="227"/>
      <c r="J618" s="227"/>
      <c r="K618" s="228">
        <f>ROUND(P618*H618,2)</f>
        <v>0</v>
      </c>
      <c r="L618" s="229"/>
      <c r="M618" s="44"/>
      <c r="N618" s="230" t="s">
        <v>1</v>
      </c>
      <c r="O618" s="231" t="s">
        <v>43</v>
      </c>
      <c r="P618" s="232">
        <f>I618+J618</f>
        <v>0</v>
      </c>
      <c r="Q618" s="232">
        <f>ROUND(I618*H618,2)</f>
        <v>0</v>
      </c>
      <c r="R618" s="232">
        <f>ROUND(J618*H618,2)</f>
        <v>0</v>
      </c>
      <c r="S618" s="91"/>
      <c r="T618" s="233">
        <f>S618*H618</f>
        <v>0</v>
      </c>
      <c r="U618" s="233">
        <v>0.16370999999999999</v>
      </c>
      <c r="V618" s="233">
        <f>U618*H618</f>
        <v>1.178712</v>
      </c>
      <c r="W618" s="233">
        <v>0</v>
      </c>
      <c r="X618" s="234">
        <f>W618*H618</f>
        <v>0</v>
      </c>
      <c r="Y618" s="38"/>
      <c r="Z618" s="38"/>
      <c r="AA618" s="38"/>
      <c r="AB618" s="38"/>
      <c r="AC618" s="38"/>
      <c r="AD618" s="38"/>
      <c r="AE618" s="38"/>
      <c r="AR618" s="235" t="s">
        <v>167</v>
      </c>
      <c r="AT618" s="235" t="s">
        <v>146</v>
      </c>
      <c r="AU618" s="235" t="s">
        <v>90</v>
      </c>
      <c r="AY618" s="17" t="s">
        <v>143</v>
      </c>
      <c r="BE618" s="236">
        <f>IF(O618="základní",K618,0)</f>
        <v>0</v>
      </c>
      <c r="BF618" s="236">
        <f>IF(O618="snížená",K618,0)</f>
        <v>0</v>
      </c>
      <c r="BG618" s="236">
        <f>IF(O618="zákl. přenesená",K618,0)</f>
        <v>0</v>
      </c>
      <c r="BH618" s="236">
        <f>IF(O618="sníž. přenesená",K618,0)</f>
        <v>0</v>
      </c>
      <c r="BI618" s="236">
        <f>IF(O618="nulová",K618,0)</f>
        <v>0</v>
      </c>
      <c r="BJ618" s="17" t="s">
        <v>88</v>
      </c>
      <c r="BK618" s="236">
        <f>ROUND(P618*H618,2)</f>
        <v>0</v>
      </c>
      <c r="BL618" s="17" t="s">
        <v>167</v>
      </c>
      <c r="BM618" s="235" t="s">
        <v>1366</v>
      </c>
    </row>
    <row r="619" s="2" customFormat="1">
      <c r="A619" s="38"/>
      <c r="B619" s="39"/>
      <c r="C619" s="40"/>
      <c r="D619" s="237" t="s">
        <v>152</v>
      </c>
      <c r="E619" s="40"/>
      <c r="F619" s="238" t="s">
        <v>1367</v>
      </c>
      <c r="G619" s="40"/>
      <c r="H619" s="40"/>
      <c r="I619" s="239"/>
      <c r="J619" s="239"/>
      <c r="K619" s="40"/>
      <c r="L619" s="40"/>
      <c r="M619" s="44"/>
      <c r="N619" s="240"/>
      <c r="O619" s="241"/>
      <c r="P619" s="91"/>
      <c r="Q619" s="91"/>
      <c r="R619" s="91"/>
      <c r="S619" s="91"/>
      <c r="T619" s="91"/>
      <c r="U619" s="91"/>
      <c r="V619" s="91"/>
      <c r="W619" s="91"/>
      <c r="X619" s="92"/>
      <c r="Y619" s="38"/>
      <c r="Z619" s="38"/>
      <c r="AA619" s="38"/>
      <c r="AB619" s="38"/>
      <c r="AC619" s="38"/>
      <c r="AD619" s="38"/>
      <c r="AE619" s="38"/>
      <c r="AT619" s="17" t="s">
        <v>152</v>
      </c>
      <c r="AU619" s="17" t="s">
        <v>90</v>
      </c>
    </row>
    <row r="620" s="2" customFormat="1">
      <c r="A620" s="38"/>
      <c r="B620" s="39"/>
      <c r="C620" s="40"/>
      <c r="D620" s="242" t="s">
        <v>153</v>
      </c>
      <c r="E620" s="40"/>
      <c r="F620" s="243" t="s">
        <v>1368</v>
      </c>
      <c r="G620" s="40"/>
      <c r="H620" s="40"/>
      <c r="I620" s="239"/>
      <c r="J620" s="239"/>
      <c r="K620" s="40"/>
      <c r="L620" s="40"/>
      <c r="M620" s="44"/>
      <c r="N620" s="240"/>
      <c r="O620" s="241"/>
      <c r="P620" s="91"/>
      <c r="Q620" s="91"/>
      <c r="R620" s="91"/>
      <c r="S620" s="91"/>
      <c r="T620" s="91"/>
      <c r="U620" s="91"/>
      <c r="V620" s="91"/>
      <c r="W620" s="91"/>
      <c r="X620" s="92"/>
      <c r="Y620" s="38"/>
      <c r="Z620" s="38"/>
      <c r="AA620" s="38"/>
      <c r="AB620" s="38"/>
      <c r="AC620" s="38"/>
      <c r="AD620" s="38"/>
      <c r="AE620" s="38"/>
      <c r="AT620" s="17" t="s">
        <v>153</v>
      </c>
      <c r="AU620" s="17" t="s">
        <v>90</v>
      </c>
    </row>
    <row r="621" s="2" customFormat="1">
      <c r="A621" s="38"/>
      <c r="B621" s="39"/>
      <c r="C621" s="40"/>
      <c r="D621" s="237" t="s">
        <v>155</v>
      </c>
      <c r="E621" s="40"/>
      <c r="F621" s="244" t="s">
        <v>1369</v>
      </c>
      <c r="G621" s="40"/>
      <c r="H621" s="40"/>
      <c r="I621" s="239"/>
      <c r="J621" s="239"/>
      <c r="K621" s="40"/>
      <c r="L621" s="40"/>
      <c r="M621" s="44"/>
      <c r="N621" s="240"/>
      <c r="O621" s="241"/>
      <c r="P621" s="91"/>
      <c r="Q621" s="91"/>
      <c r="R621" s="91"/>
      <c r="S621" s="91"/>
      <c r="T621" s="91"/>
      <c r="U621" s="91"/>
      <c r="V621" s="91"/>
      <c r="W621" s="91"/>
      <c r="X621" s="92"/>
      <c r="Y621" s="38"/>
      <c r="Z621" s="38"/>
      <c r="AA621" s="38"/>
      <c r="AB621" s="38"/>
      <c r="AC621" s="38"/>
      <c r="AD621" s="38"/>
      <c r="AE621" s="38"/>
      <c r="AT621" s="17" t="s">
        <v>155</v>
      </c>
      <c r="AU621" s="17" t="s">
        <v>90</v>
      </c>
    </row>
    <row r="622" s="13" customFormat="1">
      <c r="A622" s="13"/>
      <c r="B622" s="249"/>
      <c r="C622" s="250"/>
      <c r="D622" s="237" t="s">
        <v>253</v>
      </c>
      <c r="E622" s="251" t="s">
        <v>1</v>
      </c>
      <c r="F622" s="252" t="s">
        <v>1370</v>
      </c>
      <c r="G622" s="250"/>
      <c r="H622" s="253">
        <v>7.2000000000000002</v>
      </c>
      <c r="I622" s="254"/>
      <c r="J622" s="254"/>
      <c r="K622" s="250"/>
      <c r="L622" s="250"/>
      <c r="M622" s="255"/>
      <c r="N622" s="256"/>
      <c r="O622" s="257"/>
      <c r="P622" s="257"/>
      <c r="Q622" s="257"/>
      <c r="R622" s="257"/>
      <c r="S622" s="257"/>
      <c r="T622" s="257"/>
      <c r="U622" s="257"/>
      <c r="V622" s="257"/>
      <c r="W622" s="257"/>
      <c r="X622" s="258"/>
      <c r="Y622" s="13"/>
      <c r="Z622" s="13"/>
      <c r="AA622" s="13"/>
      <c r="AB622" s="13"/>
      <c r="AC622" s="13"/>
      <c r="AD622" s="13"/>
      <c r="AE622" s="13"/>
      <c r="AT622" s="259" t="s">
        <v>253</v>
      </c>
      <c r="AU622" s="259" t="s">
        <v>90</v>
      </c>
      <c r="AV622" s="13" t="s">
        <v>90</v>
      </c>
      <c r="AW622" s="13" t="s">
        <v>5</v>
      </c>
      <c r="AX622" s="13" t="s">
        <v>88</v>
      </c>
      <c r="AY622" s="259" t="s">
        <v>143</v>
      </c>
    </row>
    <row r="623" s="2" customFormat="1" ht="16.5" customHeight="1">
      <c r="A623" s="38"/>
      <c r="B623" s="39"/>
      <c r="C623" s="285" t="s">
        <v>1371</v>
      </c>
      <c r="D623" s="285" t="s">
        <v>663</v>
      </c>
      <c r="E623" s="286" t="s">
        <v>1372</v>
      </c>
      <c r="F623" s="287" t="s">
        <v>1373</v>
      </c>
      <c r="G623" s="288" t="s">
        <v>311</v>
      </c>
      <c r="H623" s="289">
        <v>7.2000000000000002</v>
      </c>
      <c r="I623" s="290"/>
      <c r="J623" s="291"/>
      <c r="K623" s="292">
        <f>ROUND(P623*H623,2)</f>
        <v>0</v>
      </c>
      <c r="L623" s="291"/>
      <c r="M623" s="293"/>
      <c r="N623" s="294" t="s">
        <v>1</v>
      </c>
      <c r="O623" s="231" t="s">
        <v>43</v>
      </c>
      <c r="P623" s="232">
        <f>I623+J623</f>
        <v>0</v>
      </c>
      <c r="Q623" s="232">
        <f>ROUND(I623*H623,2)</f>
        <v>0</v>
      </c>
      <c r="R623" s="232">
        <f>ROUND(J623*H623,2)</f>
        <v>0</v>
      </c>
      <c r="S623" s="91"/>
      <c r="T623" s="233">
        <f>S623*H623</f>
        <v>0</v>
      </c>
      <c r="U623" s="233">
        <v>0.14044000000000001</v>
      </c>
      <c r="V623" s="233">
        <f>U623*H623</f>
        <v>1.0111680000000001</v>
      </c>
      <c r="W623" s="233">
        <v>0</v>
      </c>
      <c r="X623" s="234">
        <f>W623*H623</f>
        <v>0</v>
      </c>
      <c r="Y623" s="38"/>
      <c r="Z623" s="38"/>
      <c r="AA623" s="38"/>
      <c r="AB623" s="38"/>
      <c r="AC623" s="38"/>
      <c r="AD623" s="38"/>
      <c r="AE623" s="38"/>
      <c r="AR623" s="235" t="s">
        <v>188</v>
      </c>
      <c r="AT623" s="235" t="s">
        <v>663</v>
      </c>
      <c r="AU623" s="235" t="s">
        <v>90</v>
      </c>
      <c r="AY623" s="17" t="s">
        <v>143</v>
      </c>
      <c r="BE623" s="236">
        <f>IF(O623="základní",K623,0)</f>
        <v>0</v>
      </c>
      <c r="BF623" s="236">
        <f>IF(O623="snížená",K623,0)</f>
        <v>0</v>
      </c>
      <c r="BG623" s="236">
        <f>IF(O623="zákl. přenesená",K623,0)</f>
        <v>0</v>
      </c>
      <c r="BH623" s="236">
        <f>IF(O623="sníž. přenesená",K623,0)</f>
        <v>0</v>
      </c>
      <c r="BI623" s="236">
        <f>IF(O623="nulová",K623,0)</f>
        <v>0</v>
      </c>
      <c r="BJ623" s="17" t="s">
        <v>88</v>
      </c>
      <c r="BK623" s="236">
        <f>ROUND(P623*H623,2)</f>
        <v>0</v>
      </c>
      <c r="BL623" s="17" t="s">
        <v>167</v>
      </c>
      <c r="BM623" s="235" t="s">
        <v>1374</v>
      </c>
    </row>
    <row r="624" s="2" customFormat="1">
      <c r="A624" s="38"/>
      <c r="B624" s="39"/>
      <c r="C624" s="40"/>
      <c r="D624" s="237" t="s">
        <v>152</v>
      </c>
      <c r="E624" s="40"/>
      <c r="F624" s="238" t="s">
        <v>1373</v>
      </c>
      <c r="G624" s="40"/>
      <c r="H624" s="40"/>
      <c r="I624" s="239"/>
      <c r="J624" s="239"/>
      <c r="K624" s="40"/>
      <c r="L624" s="40"/>
      <c r="M624" s="44"/>
      <c r="N624" s="240"/>
      <c r="O624" s="241"/>
      <c r="P624" s="91"/>
      <c r="Q624" s="91"/>
      <c r="R624" s="91"/>
      <c r="S624" s="91"/>
      <c r="T624" s="91"/>
      <c r="U624" s="91"/>
      <c r="V624" s="91"/>
      <c r="W624" s="91"/>
      <c r="X624" s="92"/>
      <c r="Y624" s="38"/>
      <c r="Z624" s="38"/>
      <c r="AA624" s="38"/>
      <c r="AB624" s="38"/>
      <c r="AC624" s="38"/>
      <c r="AD624" s="38"/>
      <c r="AE624" s="38"/>
      <c r="AT624" s="17" t="s">
        <v>152</v>
      </c>
      <c r="AU624" s="17" t="s">
        <v>90</v>
      </c>
    </row>
    <row r="625" s="2" customFormat="1" ht="24.15" customHeight="1">
      <c r="A625" s="38"/>
      <c r="B625" s="39"/>
      <c r="C625" s="222" t="s">
        <v>1375</v>
      </c>
      <c r="D625" s="222" t="s">
        <v>146</v>
      </c>
      <c r="E625" s="223" t="s">
        <v>1376</v>
      </c>
      <c r="F625" s="224" t="s">
        <v>1377</v>
      </c>
      <c r="G625" s="225" t="s">
        <v>388</v>
      </c>
      <c r="H625" s="226">
        <v>26</v>
      </c>
      <c r="I625" s="227"/>
      <c r="J625" s="227"/>
      <c r="K625" s="228">
        <f>ROUND(P625*H625,2)</f>
        <v>0</v>
      </c>
      <c r="L625" s="229"/>
      <c r="M625" s="44"/>
      <c r="N625" s="230" t="s">
        <v>1</v>
      </c>
      <c r="O625" s="231" t="s">
        <v>43</v>
      </c>
      <c r="P625" s="232">
        <f>I625+J625</f>
        <v>0</v>
      </c>
      <c r="Q625" s="232">
        <f>ROUND(I625*H625,2)</f>
        <v>0</v>
      </c>
      <c r="R625" s="232">
        <f>ROUND(J625*H625,2)</f>
        <v>0</v>
      </c>
      <c r="S625" s="91"/>
      <c r="T625" s="233">
        <f>S625*H625</f>
        <v>0</v>
      </c>
      <c r="U625" s="233">
        <v>0</v>
      </c>
      <c r="V625" s="233">
        <f>U625*H625</f>
        <v>0</v>
      </c>
      <c r="W625" s="233">
        <v>0</v>
      </c>
      <c r="X625" s="234">
        <f>W625*H625</f>
        <v>0</v>
      </c>
      <c r="Y625" s="38"/>
      <c r="Z625" s="38"/>
      <c r="AA625" s="38"/>
      <c r="AB625" s="38"/>
      <c r="AC625" s="38"/>
      <c r="AD625" s="38"/>
      <c r="AE625" s="38"/>
      <c r="AR625" s="235" t="s">
        <v>167</v>
      </c>
      <c r="AT625" s="235" t="s">
        <v>146</v>
      </c>
      <c r="AU625" s="235" t="s">
        <v>90</v>
      </c>
      <c r="AY625" s="17" t="s">
        <v>143</v>
      </c>
      <c r="BE625" s="236">
        <f>IF(O625="základní",K625,0)</f>
        <v>0</v>
      </c>
      <c r="BF625" s="236">
        <f>IF(O625="snížená",K625,0)</f>
        <v>0</v>
      </c>
      <c r="BG625" s="236">
        <f>IF(O625="zákl. přenesená",K625,0)</f>
        <v>0</v>
      </c>
      <c r="BH625" s="236">
        <f>IF(O625="sníž. přenesená",K625,0)</f>
        <v>0</v>
      </c>
      <c r="BI625" s="236">
        <f>IF(O625="nulová",K625,0)</f>
        <v>0</v>
      </c>
      <c r="BJ625" s="17" t="s">
        <v>88</v>
      </c>
      <c r="BK625" s="236">
        <f>ROUND(P625*H625,2)</f>
        <v>0</v>
      </c>
      <c r="BL625" s="17" t="s">
        <v>167</v>
      </c>
      <c r="BM625" s="235" t="s">
        <v>1378</v>
      </c>
    </row>
    <row r="626" s="2" customFormat="1">
      <c r="A626" s="38"/>
      <c r="B626" s="39"/>
      <c r="C626" s="40"/>
      <c r="D626" s="237" t="s">
        <v>152</v>
      </c>
      <c r="E626" s="40"/>
      <c r="F626" s="238" t="s">
        <v>1379</v>
      </c>
      <c r="G626" s="40"/>
      <c r="H626" s="40"/>
      <c r="I626" s="239"/>
      <c r="J626" s="239"/>
      <c r="K626" s="40"/>
      <c r="L626" s="40"/>
      <c r="M626" s="44"/>
      <c r="N626" s="240"/>
      <c r="O626" s="241"/>
      <c r="P626" s="91"/>
      <c r="Q626" s="91"/>
      <c r="R626" s="91"/>
      <c r="S626" s="91"/>
      <c r="T626" s="91"/>
      <c r="U626" s="91"/>
      <c r="V626" s="91"/>
      <c r="W626" s="91"/>
      <c r="X626" s="92"/>
      <c r="Y626" s="38"/>
      <c r="Z626" s="38"/>
      <c r="AA626" s="38"/>
      <c r="AB626" s="38"/>
      <c r="AC626" s="38"/>
      <c r="AD626" s="38"/>
      <c r="AE626" s="38"/>
      <c r="AT626" s="17" t="s">
        <v>152</v>
      </c>
      <c r="AU626" s="17" t="s">
        <v>90</v>
      </c>
    </row>
    <row r="627" s="2" customFormat="1">
      <c r="A627" s="38"/>
      <c r="B627" s="39"/>
      <c r="C627" s="40"/>
      <c r="D627" s="237" t="s">
        <v>155</v>
      </c>
      <c r="E627" s="40"/>
      <c r="F627" s="244" t="s">
        <v>1380</v>
      </c>
      <c r="G627" s="40"/>
      <c r="H627" s="40"/>
      <c r="I627" s="239"/>
      <c r="J627" s="239"/>
      <c r="K627" s="40"/>
      <c r="L627" s="40"/>
      <c r="M627" s="44"/>
      <c r="N627" s="240"/>
      <c r="O627" s="241"/>
      <c r="P627" s="91"/>
      <c r="Q627" s="91"/>
      <c r="R627" s="91"/>
      <c r="S627" s="91"/>
      <c r="T627" s="91"/>
      <c r="U627" s="91"/>
      <c r="V627" s="91"/>
      <c r="W627" s="91"/>
      <c r="X627" s="92"/>
      <c r="Y627" s="38"/>
      <c r="Z627" s="38"/>
      <c r="AA627" s="38"/>
      <c r="AB627" s="38"/>
      <c r="AC627" s="38"/>
      <c r="AD627" s="38"/>
      <c r="AE627" s="38"/>
      <c r="AT627" s="17" t="s">
        <v>155</v>
      </c>
      <c r="AU627" s="17" t="s">
        <v>90</v>
      </c>
    </row>
    <row r="628" s="13" customFormat="1">
      <c r="A628" s="13"/>
      <c r="B628" s="249"/>
      <c r="C628" s="250"/>
      <c r="D628" s="237" t="s">
        <v>253</v>
      </c>
      <c r="E628" s="251" t="s">
        <v>1</v>
      </c>
      <c r="F628" s="252" t="s">
        <v>1381</v>
      </c>
      <c r="G628" s="250"/>
      <c r="H628" s="253">
        <v>26</v>
      </c>
      <c r="I628" s="254"/>
      <c r="J628" s="254"/>
      <c r="K628" s="250"/>
      <c r="L628" s="250"/>
      <c r="M628" s="255"/>
      <c r="N628" s="256"/>
      <c r="O628" s="257"/>
      <c r="P628" s="257"/>
      <c r="Q628" s="257"/>
      <c r="R628" s="257"/>
      <c r="S628" s="257"/>
      <c r="T628" s="257"/>
      <c r="U628" s="257"/>
      <c r="V628" s="257"/>
      <c r="W628" s="257"/>
      <c r="X628" s="258"/>
      <c r="Y628" s="13"/>
      <c r="Z628" s="13"/>
      <c r="AA628" s="13"/>
      <c r="AB628" s="13"/>
      <c r="AC628" s="13"/>
      <c r="AD628" s="13"/>
      <c r="AE628" s="13"/>
      <c r="AT628" s="259" t="s">
        <v>253</v>
      </c>
      <c r="AU628" s="259" t="s">
        <v>90</v>
      </c>
      <c r="AV628" s="13" t="s">
        <v>90</v>
      </c>
      <c r="AW628" s="13" t="s">
        <v>5</v>
      </c>
      <c r="AX628" s="13" t="s">
        <v>88</v>
      </c>
      <c r="AY628" s="259" t="s">
        <v>143</v>
      </c>
    </row>
    <row r="629" s="2" customFormat="1" ht="16.5" customHeight="1">
      <c r="A629" s="38"/>
      <c r="B629" s="39"/>
      <c r="C629" s="285" t="s">
        <v>1382</v>
      </c>
      <c r="D629" s="285" t="s">
        <v>663</v>
      </c>
      <c r="E629" s="286" t="s">
        <v>1383</v>
      </c>
      <c r="F629" s="287" t="s">
        <v>1384</v>
      </c>
      <c r="G629" s="288" t="s">
        <v>388</v>
      </c>
      <c r="H629" s="289">
        <v>26</v>
      </c>
      <c r="I629" s="290"/>
      <c r="J629" s="291"/>
      <c r="K629" s="292">
        <f>ROUND(P629*H629,2)</f>
        <v>0</v>
      </c>
      <c r="L629" s="291"/>
      <c r="M629" s="293"/>
      <c r="N629" s="294" t="s">
        <v>1</v>
      </c>
      <c r="O629" s="231" t="s">
        <v>43</v>
      </c>
      <c r="P629" s="232">
        <f>I629+J629</f>
        <v>0</v>
      </c>
      <c r="Q629" s="232">
        <f>ROUND(I629*H629,2)</f>
        <v>0</v>
      </c>
      <c r="R629" s="232">
        <f>ROUND(J629*H629,2)</f>
        <v>0</v>
      </c>
      <c r="S629" s="91"/>
      <c r="T629" s="233">
        <f>S629*H629</f>
        <v>0</v>
      </c>
      <c r="U629" s="233">
        <v>0.0018</v>
      </c>
      <c r="V629" s="233">
        <f>U629*H629</f>
        <v>0.046800000000000001</v>
      </c>
      <c r="W629" s="233">
        <v>0</v>
      </c>
      <c r="X629" s="234">
        <f>W629*H629</f>
        <v>0</v>
      </c>
      <c r="Y629" s="38"/>
      <c r="Z629" s="38"/>
      <c r="AA629" s="38"/>
      <c r="AB629" s="38"/>
      <c r="AC629" s="38"/>
      <c r="AD629" s="38"/>
      <c r="AE629" s="38"/>
      <c r="AR629" s="235" t="s">
        <v>188</v>
      </c>
      <c r="AT629" s="235" t="s">
        <v>663</v>
      </c>
      <c r="AU629" s="235" t="s">
        <v>90</v>
      </c>
      <c r="AY629" s="17" t="s">
        <v>143</v>
      </c>
      <c r="BE629" s="236">
        <f>IF(O629="základní",K629,0)</f>
        <v>0</v>
      </c>
      <c r="BF629" s="236">
        <f>IF(O629="snížená",K629,0)</f>
        <v>0</v>
      </c>
      <c r="BG629" s="236">
        <f>IF(O629="zákl. přenesená",K629,0)</f>
        <v>0</v>
      </c>
      <c r="BH629" s="236">
        <f>IF(O629="sníž. přenesená",K629,0)</f>
        <v>0</v>
      </c>
      <c r="BI629" s="236">
        <f>IF(O629="nulová",K629,0)</f>
        <v>0</v>
      </c>
      <c r="BJ629" s="17" t="s">
        <v>88</v>
      </c>
      <c r="BK629" s="236">
        <f>ROUND(P629*H629,2)</f>
        <v>0</v>
      </c>
      <c r="BL629" s="17" t="s">
        <v>167</v>
      </c>
      <c r="BM629" s="235" t="s">
        <v>1385</v>
      </c>
    </row>
    <row r="630" s="2" customFormat="1">
      <c r="A630" s="38"/>
      <c r="B630" s="39"/>
      <c r="C630" s="40"/>
      <c r="D630" s="237" t="s">
        <v>152</v>
      </c>
      <c r="E630" s="40"/>
      <c r="F630" s="238" t="s">
        <v>1384</v>
      </c>
      <c r="G630" s="40"/>
      <c r="H630" s="40"/>
      <c r="I630" s="239"/>
      <c r="J630" s="239"/>
      <c r="K630" s="40"/>
      <c r="L630" s="40"/>
      <c r="M630" s="44"/>
      <c r="N630" s="240"/>
      <c r="O630" s="241"/>
      <c r="P630" s="91"/>
      <c r="Q630" s="91"/>
      <c r="R630" s="91"/>
      <c r="S630" s="91"/>
      <c r="T630" s="91"/>
      <c r="U630" s="91"/>
      <c r="V630" s="91"/>
      <c r="W630" s="91"/>
      <c r="X630" s="92"/>
      <c r="Y630" s="38"/>
      <c r="Z630" s="38"/>
      <c r="AA630" s="38"/>
      <c r="AB630" s="38"/>
      <c r="AC630" s="38"/>
      <c r="AD630" s="38"/>
      <c r="AE630" s="38"/>
      <c r="AT630" s="17" t="s">
        <v>152</v>
      </c>
      <c r="AU630" s="17" t="s">
        <v>90</v>
      </c>
    </row>
    <row r="631" s="2" customFormat="1" ht="16.5" customHeight="1">
      <c r="A631" s="38"/>
      <c r="B631" s="39"/>
      <c r="C631" s="285" t="s">
        <v>1386</v>
      </c>
      <c r="D631" s="285" t="s">
        <v>663</v>
      </c>
      <c r="E631" s="286" t="s">
        <v>1387</v>
      </c>
      <c r="F631" s="287" t="s">
        <v>1388</v>
      </c>
      <c r="G631" s="288" t="s">
        <v>311</v>
      </c>
      <c r="H631" s="289">
        <v>60.008000000000003</v>
      </c>
      <c r="I631" s="290"/>
      <c r="J631" s="291"/>
      <c r="K631" s="292">
        <f>ROUND(P631*H631,2)</f>
        <v>0</v>
      </c>
      <c r="L631" s="291"/>
      <c r="M631" s="293"/>
      <c r="N631" s="294" t="s">
        <v>1</v>
      </c>
      <c r="O631" s="231" t="s">
        <v>43</v>
      </c>
      <c r="P631" s="232">
        <f>I631+J631</f>
        <v>0</v>
      </c>
      <c r="Q631" s="232">
        <f>ROUND(I631*H631,2)</f>
        <v>0</v>
      </c>
      <c r="R631" s="232">
        <f>ROUND(J631*H631,2)</f>
        <v>0</v>
      </c>
      <c r="S631" s="91"/>
      <c r="T631" s="233">
        <f>S631*H631</f>
        <v>0</v>
      </c>
      <c r="U631" s="233">
        <v>0.00068000000000000005</v>
      </c>
      <c r="V631" s="233">
        <f>U631*H631</f>
        <v>0.040805440000000005</v>
      </c>
      <c r="W631" s="233">
        <v>0</v>
      </c>
      <c r="X631" s="234">
        <f>W631*H631</f>
        <v>0</v>
      </c>
      <c r="Y631" s="38"/>
      <c r="Z631" s="38"/>
      <c r="AA631" s="38"/>
      <c r="AB631" s="38"/>
      <c r="AC631" s="38"/>
      <c r="AD631" s="38"/>
      <c r="AE631" s="38"/>
      <c r="AR631" s="235" t="s">
        <v>188</v>
      </c>
      <c r="AT631" s="235" t="s">
        <v>663</v>
      </c>
      <c r="AU631" s="235" t="s">
        <v>90</v>
      </c>
      <c r="AY631" s="17" t="s">
        <v>143</v>
      </c>
      <c r="BE631" s="236">
        <f>IF(O631="základní",K631,0)</f>
        <v>0</v>
      </c>
      <c r="BF631" s="236">
        <f>IF(O631="snížená",K631,0)</f>
        <v>0</v>
      </c>
      <c r="BG631" s="236">
        <f>IF(O631="zákl. přenesená",K631,0)</f>
        <v>0</v>
      </c>
      <c r="BH631" s="236">
        <f>IF(O631="sníž. přenesená",K631,0)</f>
        <v>0</v>
      </c>
      <c r="BI631" s="236">
        <f>IF(O631="nulová",K631,0)</f>
        <v>0</v>
      </c>
      <c r="BJ631" s="17" t="s">
        <v>88</v>
      </c>
      <c r="BK631" s="236">
        <f>ROUND(P631*H631,2)</f>
        <v>0</v>
      </c>
      <c r="BL631" s="17" t="s">
        <v>167</v>
      </c>
      <c r="BM631" s="235" t="s">
        <v>1389</v>
      </c>
    </row>
    <row r="632" s="2" customFormat="1">
      <c r="A632" s="38"/>
      <c r="B632" s="39"/>
      <c r="C632" s="40"/>
      <c r="D632" s="237" t="s">
        <v>152</v>
      </c>
      <c r="E632" s="40"/>
      <c r="F632" s="238" t="s">
        <v>1388</v>
      </c>
      <c r="G632" s="40"/>
      <c r="H632" s="40"/>
      <c r="I632" s="239"/>
      <c r="J632" s="239"/>
      <c r="K632" s="40"/>
      <c r="L632" s="40"/>
      <c r="M632" s="44"/>
      <c r="N632" s="240"/>
      <c r="O632" s="241"/>
      <c r="P632" s="91"/>
      <c r="Q632" s="91"/>
      <c r="R632" s="91"/>
      <c r="S632" s="91"/>
      <c r="T632" s="91"/>
      <c r="U632" s="91"/>
      <c r="V632" s="91"/>
      <c r="W632" s="91"/>
      <c r="X632" s="92"/>
      <c r="Y632" s="38"/>
      <c r="Z632" s="38"/>
      <c r="AA632" s="38"/>
      <c r="AB632" s="38"/>
      <c r="AC632" s="38"/>
      <c r="AD632" s="38"/>
      <c r="AE632" s="38"/>
      <c r="AT632" s="17" t="s">
        <v>152</v>
      </c>
      <c r="AU632" s="17" t="s">
        <v>90</v>
      </c>
    </row>
    <row r="633" s="13" customFormat="1">
      <c r="A633" s="13"/>
      <c r="B633" s="249"/>
      <c r="C633" s="250"/>
      <c r="D633" s="237" t="s">
        <v>253</v>
      </c>
      <c r="E633" s="250"/>
      <c r="F633" s="252" t="s">
        <v>1390</v>
      </c>
      <c r="G633" s="250"/>
      <c r="H633" s="253">
        <v>60.008000000000003</v>
      </c>
      <c r="I633" s="254"/>
      <c r="J633" s="254"/>
      <c r="K633" s="250"/>
      <c r="L633" s="250"/>
      <c r="M633" s="255"/>
      <c r="N633" s="256"/>
      <c r="O633" s="257"/>
      <c r="P633" s="257"/>
      <c r="Q633" s="257"/>
      <c r="R633" s="257"/>
      <c r="S633" s="257"/>
      <c r="T633" s="257"/>
      <c r="U633" s="257"/>
      <c r="V633" s="257"/>
      <c r="W633" s="257"/>
      <c r="X633" s="258"/>
      <c r="Y633" s="13"/>
      <c r="Z633" s="13"/>
      <c r="AA633" s="13"/>
      <c r="AB633" s="13"/>
      <c r="AC633" s="13"/>
      <c r="AD633" s="13"/>
      <c r="AE633" s="13"/>
      <c r="AT633" s="259" t="s">
        <v>253</v>
      </c>
      <c r="AU633" s="259" t="s">
        <v>90</v>
      </c>
      <c r="AV633" s="13" t="s">
        <v>90</v>
      </c>
      <c r="AW633" s="13" t="s">
        <v>4</v>
      </c>
      <c r="AX633" s="13" t="s">
        <v>88</v>
      </c>
      <c r="AY633" s="259" t="s">
        <v>143</v>
      </c>
    </row>
    <row r="634" s="2" customFormat="1" ht="24.15" customHeight="1">
      <c r="A634" s="38"/>
      <c r="B634" s="39"/>
      <c r="C634" s="222" t="s">
        <v>1391</v>
      </c>
      <c r="D634" s="222" t="s">
        <v>146</v>
      </c>
      <c r="E634" s="223" t="s">
        <v>1392</v>
      </c>
      <c r="F634" s="224" t="s">
        <v>1377</v>
      </c>
      <c r="G634" s="225" t="s">
        <v>388</v>
      </c>
      <c r="H634" s="226">
        <v>13</v>
      </c>
      <c r="I634" s="227"/>
      <c r="J634" s="227"/>
      <c r="K634" s="228">
        <f>ROUND(P634*H634,2)</f>
        <v>0</v>
      </c>
      <c r="L634" s="229"/>
      <c r="M634" s="44"/>
      <c r="N634" s="230" t="s">
        <v>1</v>
      </c>
      <c r="O634" s="231" t="s">
        <v>43</v>
      </c>
      <c r="P634" s="232">
        <f>I634+J634</f>
        <v>0</v>
      </c>
      <c r="Q634" s="232">
        <f>ROUND(I634*H634,2)</f>
        <v>0</v>
      </c>
      <c r="R634" s="232">
        <f>ROUND(J634*H634,2)</f>
        <v>0</v>
      </c>
      <c r="S634" s="91"/>
      <c r="T634" s="233">
        <f>S634*H634</f>
        <v>0</v>
      </c>
      <c r="U634" s="233">
        <v>0</v>
      </c>
      <c r="V634" s="233">
        <f>U634*H634</f>
        <v>0</v>
      </c>
      <c r="W634" s="233">
        <v>0</v>
      </c>
      <c r="X634" s="234">
        <f>W634*H634</f>
        <v>0</v>
      </c>
      <c r="Y634" s="38"/>
      <c r="Z634" s="38"/>
      <c r="AA634" s="38"/>
      <c r="AB634" s="38"/>
      <c r="AC634" s="38"/>
      <c r="AD634" s="38"/>
      <c r="AE634" s="38"/>
      <c r="AR634" s="235" t="s">
        <v>167</v>
      </c>
      <c r="AT634" s="235" t="s">
        <v>146</v>
      </c>
      <c r="AU634" s="235" t="s">
        <v>90</v>
      </c>
      <c r="AY634" s="17" t="s">
        <v>143</v>
      </c>
      <c r="BE634" s="236">
        <f>IF(O634="základní",K634,0)</f>
        <v>0</v>
      </c>
      <c r="BF634" s="236">
        <f>IF(O634="snížená",K634,0)</f>
        <v>0</v>
      </c>
      <c r="BG634" s="236">
        <f>IF(O634="zákl. přenesená",K634,0)</f>
        <v>0</v>
      </c>
      <c r="BH634" s="236">
        <f>IF(O634="sníž. přenesená",K634,0)</f>
        <v>0</v>
      </c>
      <c r="BI634" s="236">
        <f>IF(O634="nulová",K634,0)</f>
        <v>0</v>
      </c>
      <c r="BJ634" s="17" t="s">
        <v>88</v>
      </c>
      <c r="BK634" s="236">
        <f>ROUND(P634*H634,2)</f>
        <v>0</v>
      </c>
      <c r="BL634" s="17" t="s">
        <v>167</v>
      </c>
      <c r="BM634" s="235" t="s">
        <v>1393</v>
      </c>
    </row>
    <row r="635" s="2" customFormat="1">
      <c r="A635" s="38"/>
      <c r="B635" s="39"/>
      <c r="C635" s="40"/>
      <c r="D635" s="237" t="s">
        <v>152</v>
      </c>
      <c r="E635" s="40"/>
      <c r="F635" s="238" t="s">
        <v>1379</v>
      </c>
      <c r="G635" s="40"/>
      <c r="H635" s="40"/>
      <c r="I635" s="239"/>
      <c r="J635" s="239"/>
      <c r="K635" s="40"/>
      <c r="L635" s="40"/>
      <c r="M635" s="44"/>
      <c r="N635" s="240"/>
      <c r="O635" s="241"/>
      <c r="P635" s="91"/>
      <c r="Q635" s="91"/>
      <c r="R635" s="91"/>
      <c r="S635" s="91"/>
      <c r="T635" s="91"/>
      <c r="U635" s="91"/>
      <c r="V635" s="91"/>
      <c r="W635" s="91"/>
      <c r="X635" s="92"/>
      <c r="Y635" s="38"/>
      <c r="Z635" s="38"/>
      <c r="AA635" s="38"/>
      <c r="AB635" s="38"/>
      <c r="AC635" s="38"/>
      <c r="AD635" s="38"/>
      <c r="AE635" s="38"/>
      <c r="AT635" s="17" t="s">
        <v>152</v>
      </c>
      <c r="AU635" s="17" t="s">
        <v>90</v>
      </c>
    </row>
    <row r="636" s="2" customFormat="1">
      <c r="A636" s="38"/>
      <c r="B636" s="39"/>
      <c r="C636" s="40"/>
      <c r="D636" s="237" t="s">
        <v>155</v>
      </c>
      <c r="E636" s="40"/>
      <c r="F636" s="244" t="s">
        <v>1394</v>
      </c>
      <c r="G636" s="40"/>
      <c r="H636" s="40"/>
      <c r="I636" s="239"/>
      <c r="J636" s="239"/>
      <c r="K636" s="40"/>
      <c r="L636" s="40"/>
      <c r="M636" s="44"/>
      <c r="N636" s="240"/>
      <c r="O636" s="241"/>
      <c r="P636" s="91"/>
      <c r="Q636" s="91"/>
      <c r="R636" s="91"/>
      <c r="S636" s="91"/>
      <c r="T636" s="91"/>
      <c r="U636" s="91"/>
      <c r="V636" s="91"/>
      <c r="W636" s="91"/>
      <c r="X636" s="92"/>
      <c r="Y636" s="38"/>
      <c r="Z636" s="38"/>
      <c r="AA636" s="38"/>
      <c r="AB636" s="38"/>
      <c r="AC636" s="38"/>
      <c r="AD636" s="38"/>
      <c r="AE636" s="38"/>
      <c r="AT636" s="17" t="s">
        <v>155</v>
      </c>
      <c r="AU636" s="17" t="s">
        <v>90</v>
      </c>
    </row>
    <row r="637" s="2" customFormat="1" ht="16.5" customHeight="1">
      <c r="A637" s="38"/>
      <c r="B637" s="39"/>
      <c r="C637" s="285" t="s">
        <v>1395</v>
      </c>
      <c r="D637" s="285" t="s">
        <v>663</v>
      </c>
      <c r="E637" s="286" t="s">
        <v>1396</v>
      </c>
      <c r="F637" s="287" t="s">
        <v>1397</v>
      </c>
      <c r="G637" s="288" t="s">
        <v>311</v>
      </c>
      <c r="H637" s="289">
        <v>26.399999999999999</v>
      </c>
      <c r="I637" s="290"/>
      <c r="J637" s="291"/>
      <c r="K637" s="292">
        <f>ROUND(P637*H637,2)</f>
        <v>0</v>
      </c>
      <c r="L637" s="291"/>
      <c r="M637" s="293"/>
      <c r="N637" s="294" t="s">
        <v>1</v>
      </c>
      <c r="O637" s="231" t="s">
        <v>43</v>
      </c>
      <c r="P637" s="232">
        <f>I637+J637</f>
        <v>0</v>
      </c>
      <c r="Q637" s="232">
        <f>ROUND(I637*H637,2)</f>
        <v>0</v>
      </c>
      <c r="R637" s="232">
        <f>ROUND(J637*H637,2)</f>
        <v>0</v>
      </c>
      <c r="S637" s="91"/>
      <c r="T637" s="233">
        <f>S637*H637</f>
        <v>0</v>
      </c>
      <c r="U637" s="233">
        <v>0.0014499999999999999</v>
      </c>
      <c r="V637" s="233">
        <f>U637*H637</f>
        <v>0.038279999999999995</v>
      </c>
      <c r="W637" s="233">
        <v>0</v>
      </c>
      <c r="X637" s="234">
        <f>W637*H637</f>
        <v>0</v>
      </c>
      <c r="Y637" s="38"/>
      <c r="Z637" s="38"/>
      <c r="AA637" s="38"/>
      <c r="AB637" s="38"/>
      <c r="AC637" s="38"/>
      <c r="AD637" s="38"/>
      <c r="AE637" s="38"/>
      <c r="AR637" s="235" t="s">
        <v>188</v>
      </c>
      <c r="AT637" s="235" t="s">
        <v>663</v>
      </c>
      <c r="AU637" s="235" t="s">
        <v>90</v>
      </c>
      <c r="AY637" s="17" t="s">
        <v>143</v>
      </c>
      <c r="BE637" s="236">
        <f>IF(O637="základní",K637,0)</f>
        <v>0</v>
      </c>
      <c r="BF637" s="236">
        <f>IF(O637="snížená",K637,0)</f>
        <v>0</v>
      </c>
      <c r="BG637" s="236">
        <f>IF(O637="zákl. přenesená",K637,0)</f>
        <v>0</v>
      </c>
      <c r="BH637" s="236">
        <f>IF(O637="sníž. přenesená",K637,0)</f>
        <v>0</v>
      </c>
      <c r="BI637" s="236">
        <f>IF(O637="nulová",K637,0)</f>
        <v>0</v>
      </c>
      <c r="BJ637" s="17" t="s">
        <v>88</v>
      </c>
      <c r="BK637" s="236">
        <f>ROUND(P637*H637,2)</f>
        <v>0</v>
      </c>
      <c r="BL637" s="17" t="s">
        <v>167</v>
      </c>
      <c r="BM637" s="235" t="s">
        <v>1398</v>
      </c>
    </row>
    <row r="638" s="2" customFormat="1">
      <c r="A638" s="38"/>
      <c r="B638" s="39"/>
      <c r="C638" s="40"/>
      <c r="D638" s="237" t="s">
        <v>152</v>
      </c>
      <c r="E638" s="40"/>
      <c r="F638" s="238" t="s">
        <v>1397</v>
      </c>
      <c r="G638" s="40"/>
      <c r="H638" s="40"/>
      <c r="I638" s="239"/>
      <c r="J638" s="239"/>
      <c r="K638" s="40"/>
      <c r="L638" s="40"/>
      <c r="M638" s="44"/>
      <c r="N638" s="240"/>
      <c r="O638" s="241"/>
      <c r="P638" s="91"/>
      <c r="Q638" s="91"/>
      <c r="R638" s="91"/>
      <c r="S638" s="91"/>
      <c r="T638" s="91"/>
      <c r="U638" s="91"/>
      <c r="V638" s="91"/>
      <c r="W638" s="91"/>
      <c r="X638" s="92"/>
      <c r="Y638" s="38"/>
      <c r="Z638" s="38"/>
      <c r="AA638" s="38"/>
      <c r="AB638" s="38"/>
      <c r="AC638" s="38"/>
      <c r="AD638" s="38"/>
      <c r="AE638" s="38"/>
      <c r="AT638" s="17" t="s">
        <v>152</v>
      </c>
      <c r="AU638" s="17" t="s">
        <v>90</v>
      </c>
    </row>
    <row r="639" s="2" customFormat="1">
      <c r="A639" s="38"/>
      <c r="B639" s="39"/>
      <c r="C639" s="40"/>
      <c r="D639" s="237" t="s">
        <v>155</v>
      </c>
      <c r="E639" s="40"/>
      <c r="F639" s="244" t="s">
        <v>1399</v>
      </c>
      <c r="G639" s="40"/>
      <c r="H639" s="40"/>
      <c r="I639" s="239"/>
      <c r="J639" s="239"/>
      <c r="K639" s="40"/>
      <c r="L639" s="40"/>
      <c r="M639" s="44"/>
      <c r="N639" s="240"/>
      <c r="O639" s="241"/>
      <c r="P639" s="91"/>
      <c r="Q639" s="91"/>
      <c r="R639" s="91"/>
      <c r="S639" s="91"/>
      <c r="T639" s="91"/>
      <c r="U639" s="91"/>
      <c r="V639" s="91"/>
      <c r="W639" s="91"/>
      <c r="X639" s="92"/>
      <c r="Y639" s="38"/>
      <c r="Z639" s="38"/>
      <c r="AA639" s="38"/>
      <c r="AB639" s="38"/>
      <c r="AC639" s="38"/>
      <c r="AD639" s="38"/>
      <c r="AE639" s="38"/>
      <c r="AT639" s="17" t="s">
        <v>155</v>
      </c>
      <c r="AU639" s="17" t="s">
        <v>90</v>
      </c>
    </row>
    <row r="640" s="13" customFormat="1">
      <c r="A640" s="13"/>
      <c r="B640" s="249"/>
      <c r="C640" s="250"/>
      <c r="D640" s="237" t="s">
        <v>253</v>
      </c>
      <c r="E640" s="250"/>
      <c r="F640" s="252" t="s">
        <v>1400</v>
      </c>
      <c r="G640" s="250"/>
      <c r="H640" s="253">
        <v>26.399999999999999</v>
      </c>
      <c r="I640" s="254"/>
      <c r="J640" s="254"/>
      <c r="K640" s="250"/>
      <c r="L640" s="250"/>
      <c r="M640" s="255"/>
      <c r="N640" s="256"/>
      <c r="O640" s="257"/>
      <c r="P640" s="257"/>
      <c r="Q640" s="257"/>
      <c r="R640" s="257"/>
      <c r="S640" s="257"/>
      <c r="T640" s="257"/>
      <c r="U640" s="257"/>
      <c r="V640" s="257"/>
      <c r="W640" s="257"/>
      <c r="X640" s="258"/>
      <c r="Y640" s="13"/>
      <c r="Z640" s="13"/>
      <c r="AA640" s="13"/>
      <c r="AB640" s="13"/>
      <c r="AC640" s="13"/>
      <c r="AD640" s="13"/>
      <c r="AE640" s="13"/>
      <c r="AT640" s="259" t="s">
        <v>253</v>
      </c>
      <c r="AU640" s="259" t="s">
        <v>90</v>
      </c>
      <c r="AV640" s="13" t="s">
        <v>90</v>
      </c>
      <c r="AW640" s="13" t="s">
        <v>4</v>
      </c>
      <c r="AX640" s="13" t="s">
        <v>88</v>
      </c>
      <c r="AY640" s="259" t="s">
        <v>143</v>
      </c>
    </row>
    <row r="641" s="2" customFormat="1" ht="21.75" customHeight="1">
      <c r="A641" s="38"/>
      <c r="B641" s="39"/>
      <c r="C641" s="285" t="s">
        <v>1401</v>
      </c>
      <c r="D641" s="285" t="s">
        <v>663</v>
      </c>
      <c r="E641" s="286" t="s">
        <v>1402</v>
      </c>
      <c r="F641" s="287" t="s">
        <v>1403</v>
      </c>
      <c r="G641" s="288" t="s">
        <v>388</v>
      </c>
      <c r="H641" s="289">
        <v>13</v>
      </c>
      <c r="I641" s="290"/>
      <c r="J641" s="291"/>
      <c r="K641" s="292">
        <f>ROUND(P641*H641,2)</f>
        <v>0</v>
      </c>
      <c r="L641" s="291"/>
      <c r="M641" s="293"/>
      <c r="N641" s="294" t="s">
        <v>1</v>
      </c>
      <c r="O641" s="231" t="s">
        <v>43</v>
      </c>
      <c r="P641" s="232">
        <f>I641+J641</f>
        <v>0</v>
      </c>
      <c r="Q641" s="232">
        <f>ROUND(I641*H641,2)</f>
        <v>0</v>
      </c>
      <c r="R641" s="232">
        <f>ROUND(J641*H641,2)</f>
        <v>0</v>
      </c>
      <c r="S641" s="91"/>
      <c r="T641" s="233">
        <f>S641*H641</f>
        <v>0</v>
      </c>
      <c r="U641" s="233">
        <v>0.0018</v>
      </c>
      <c r="V641" s="233">
        <f>U641*H641</f>
        <v>0.023400000000000001</v>
      </c>
      <c r="W641" s="233">
        <v>0</v>
      </c>
      <c r="X641" s="234">
        <f>W641*H641</f>
        <v>0</v>
      </c>
      <c r="Y641" s="38"/>
      <c r="Z641" s="38"/>
      <c r="AA641" s="38"/>
      <c r="AB641" s="38"/>
      <c r="AC641" s="38"/>
      <c r="AD641" s="38"/>
      <c r="AE641" s="38"/>
      <c r="AR641" s="235" t="s">
        <v>188</v>
      </c>
      <c r="AT641" s="235" t="s">
        <v>663</v>
      </c>
      <c r="AU641" s="235" t="s">
        <v>90</v>
      </c>
      <c r="AY641" s="17" t="s">
        <v>143</v>
      </c>
      <c r="BE641" s="236">
        <f>IF(O641="základní",K641,0)</f>
        <v>0</v>
      </c>
      <c r="BF641" s="236">
        <f>IF(O641="snížená",K641,0)</f>
        <v>0</v>
      </c>
      <c r="BG641" s="236">
        <f>IF(O641="zákl. přenesená",K641,0)</f>
        <v>0</v>
      </c>
      <c r="BH641" s="236">
        <f>IF(O641="sníž. přenesená",K641,0)</f>
        <v>0</v>
      </c>
      <c r="BI641" s="236">
        <f>IF(O641="nulová",K641,0)</f>
        <v>0</v>
      </c>
      <c r="BJ641" s="17" t="s">
        <v>88</v>
      </c>
      <c r="BK641" s="236">
        <f>ROUND(P641*H641,2)</f>
        <v>0</v>
      </c>
      <c r="BL641" s="17" t="s">
        <v>167</v>
      </c>
      <c r="BM641" s="235" t="s">
        <v>1404</v>
      </c>
    </row>
    <row r="642" s="2" customFormat="1">
      <c r="A642" s="38"/>
      <c r="B642" s="39"/>
      <c r="C642" s="40"/>
      <c r="D642" s="237" t="s">
        <v>152</v>
      </c>
      <c r="E642" s="40"/>
      <c r="F642" s="238" t="s">
        <v>1405</v>
      </c>
      <c r="G642" s="40"/>
      <c r="H642" s="40"/>
      <c r="I642" s="239"/>
      <c r="J642" s="239"/>
      <c r="K642" s="40"/>
      <c r="L642" s="40"/>
      <c r="M642" s="44"/>
      <c r="N642" s="240"/>
      <c r="O642" s="241"/>
      <c r="P642" s="91"/>
      <c r="Q642" s="91"/>
      <c r="R642" s="91"/>
      <c r="S642" s="91"/>
      <c r="T642" s="91"/>
      <c r="U642" s="91"/>
      <c r="V642" s="91"/>
      <c r="W642" s="91"/>
      <c r="X642" s="92"/>
      <c r="Y642" s="38"/>
      <c r="Z642" s="38"/>
      <c r="AA642" s="38"/>
      <c r="AB642" s="38"/>
      <c r="AC642" s="38"/>
      <c r="AD642" s="38"/>
      <c r="AE642" s="38"/>
      <c r="AT642" s="17" t="s">
        <v>152</v>
      </c>
      <c r="AU642" s="17" t="s">
        <v>90</v>
      </c>
    </row>
    <row r="643" s="2" customFormat="1" ht="24.15" customHeight="1">
      <c r="A643" s="38"/>
      <c r="B643" s="39"/>
      <c r="C643" s="222" t="s">
        <v>1406</v>
      </c>
      <c r="D643" s="222" t="s">
        <v>146</v>
      </c>
      <c r="E643" s="223" t="s">
        <v>1407</v>
      </c>
      <c r="F643" s="224" t="s">
        <v>1408</v>
      </c>
      <c r="G643" s="225" t="s">
        <v>324</v>
      </c>
      <c r="H643" s="226">
        <v>434.69999999999999</v>
      </c>
      <c r="I643" s="227"/>
      <c r="J643" s="227"/>
      <c r="K643" s="228">
        <f>ROUND(P643*H643,2)</f>
        <v>0</v>
      </c>
      <c r="L643" s="229"/>
      <c r="M643" s="44"/>
      <c r="N643" s="230" t="s">
        <v>1</v>
      </c>
      <c r="O643" s="231" t="s">
        <v>43</v>
      </c>
      <c r="P643" s="232">
        <f>I643+J643</f>
        <v>0</v>
      </c>
      <c r="Q643" s="232">
        <f>ROUND(I643*H643,2)</f>
        <v>0</v>
      </c>
      <c r="R643" s="232">
        <f>ROUND(J643*H643,2)</f>
        <v>0</v>
      </c>
      <c r="S643" s="91"/>
      <c r="T643" s="233">
        <f>S643*H643</f>
        <v>0</v>
      </c>
      <c r="U643" s="233">
        <v>0.0223</v>
      </c>
      <c r="V643" s="233">
        <f>U643*H643</f>
        <v>9.6938099999999992</v>
      </c>
      <c r="W643" s="233">
        <v>0</v>
      </c>
      <c r="X643" s="234">
        <f>W643*H643</f>
        <v>0</v>
      </c>
      <c r="Y643" s="38"/>
      <c r="Z643" s="38"/>
      <c r="AA643" s="38"/>
      <c r="AB643" s="38"/>
      <c r="AC643" s="38"/>
      <c r="AD643" s="38"/>
      <c r="AE643" s="38"/>
      <c r="AR643" s="235" t="s">
        <v>167</v>
      </c>
      <c r="AT643" s="235" t="s">
        <v>146</v>
      </c>
      <c r="AU643" s="235" t="s">
        <v>90</v>
      </c>
      <c r="AY643" s="17" t="s">
        <v>143</v>
      </c>
      <c r="BE643" s="236">
        <f>IF(O643="základní",K643,0)</f>
        <v>0</v>
      </c>
      <c r="BF643" s="236">
        <f>IF(O643="snížená",K643,0)</f>
        <v>0</v>
      </c>
      <c r="BG643" s="236">
        <f>IF(O643="zákl. přenesená",K643,0)</f>
        <v>0</v>
      </c>
      <c r="BH643" s="236">
        <f>IF(O643="sníž. přenesená",K643,0)</f>
        <v>0</v>
      </c>
      <c r="BI643" s="236">
        <f>IF(O643="nulová",K643,0)</f>
        <v>0</v>
      </c>
      <c r="BJ643" s="17" t="s">
        <v>88</v>
      </c>
      <c r="BK643" s="236">
        <f>ROUND(P643*H643,2)</f>
        <v>0</v>
      </c>
      <c r="BL643" s="17" t="s">
        <v>167</v>
      </c>
      <c r="BM643" s="235" t="s">
        <v>1409</v>
      </c>
    </row>
    <row r="644" s="2" customFormat="1">
      <c r="A644" s="38"/>
      <c r="B644" s="39"/>
      <c r="C644" s="40"/>
      <c r="D644" s="237" t="s">
        <v>152</v>
      </c>
      <c r="E644" s="40"/>
      <c r="F644" s="238" t="s">
        <v>1410</v>
      </c>
      <c r="G644" s="40"/>
      <c r="H644" s="40"/>
      <c r="I644" s="239"/>
      <c r="J644" s="239"/>
      <c r="K644" s="40"/>
      <c r="L644" s="40"/>
      <c r="M644" s="44"/>
      <c r="N644" s="240"/>
      <c r="O644" s="241"/>
      <c r="P644" s="91"/>
      <c r="Q644" s="91"/>
      <c r="R644" s="91"/>
      <c r="S644" s="91"/>
      <c r="T644" s="91"/>
      <c r="U644" s="91"/>
      <c r="V644" s="91"/>
      <c r="W644" s="91"/>
      <c r="X644" s="92"/>
      <c r="Y644" s="38"/>
      <c r="Z644" s="38"/>
      <c r="AA644" s="38"/>
      <c r="AB644" s="38"/>
      <c r="AC644" s="38"/>
      <c r="AD644" s="38"/>
      <c r="AE644" s="38"/>
      <c r="AT644" s="17" t="s">
        <v>152</v>
      </c>
      <c r="AU644" s="17" t="s">
        <v>90</v>
      </c>
    </row>
    <row r="645" s="2" customFormat="1">
      <c r="A645" s="38"/>
      <c r="B645" s="39"/>
      <c r="C645" s="40"/>
      <c r="D645" s="242" t="s">
        <v>153</v>
      </c>
      <c r="E645" s="40"/>
      <c r="F645" s="243" t="s">
        <v>1411</v>
      </c>
      <c r="G645" s="40"/>
      <c r="H645" s="40"/>
      <c r="I645" s="239"/>
      <c r="J645" s="239"/>
      <c r="K645" s="40"/>
      <c r="L645" s="40"/>
      <c r="M645" s="44"/>
      <c r="N645" s="240"/>
      <c r="O645" s="241"/>
      <c r="P645" s="91"/>
      <c r="Q645" s="91"/>
      <c r="R645" s="91"/>
      <c r="S645" s="91"/>
      <c r="T645" s="91"/>
      <c r="U645" s="91"/>
      <c r="V645" s="91"/>
      <c r="W645" s="91"/>
      <c r="X645" s="92"/>
      <c r="Y645" s="38"/>
      <c r="Z645" s="38"/>
      <c r="AA645" s="38"/>
      <c r="AB645" s="38"/>
      <c r="AC645" s="38"/>
      <c r="AD645" s="38"/>
      <c r="AE645" s="38"/>
      <c r="AT645" s="17" t="s">
        <v>153</v>
      </c>
      <c r="AU645" s="17" t="s">
        <v>90</v>
      </c>
    </row>
    <row r="646" s="13" customFormat="1">
      <c r="A646" s="13"/>
      <c r="B646" s="249"/>
      <c r="C646" s="250"/>
      <c r="D646" s="237" t="s">
        <v>253</v>
      </c>
      <c r="E646" s="251" t="s">
        <v>1</v>
      </c>
      <c r="F646" s="252" t="s">
        <v>1412</v>
      </c>
      <c r="G646" s="250"/>
      <c r="H646" s="253">
        <v>434.69999999999999</v>
      </c>
      <c r="I646" s="254"/>
      <c r="J646" s="254"/>
      <c r="K646" s="250"/>
      <c r="L646" s="250"/>
      <c r="M646" s="255"/>
      <c r="N646" s="256"/>
      <c r="O646" s="257"/>
      <c r="P646" s="257"/>
      <c r="Q646" s="257"/>
      <c r="R646" s="257"/>
      <c r="S646" s="257"/>
      <c r="T646" s="257"/>
      <c r="U646" s="257"/>
      <c r="V646" s="257"/>
      <c r="W646" s="257"/>
      <c r="X646" s="258"/>
      <c r="Y646" s="13"/>
      <c r="Z646" s="13"/>
      <c r="AA646" s="13"/>
      <c r="AB646" s="13"/>
      <c r="AC646" s="13"/>
      <c r="AD646" s="13"/>
      <c r="AE646" s="13"/>
      <c r="AT646" s="259" t="s">
        <v>253</v>
      </c>
      <c r="AU646" s="259" t="s">
        <v>90</v>
      </c>
      <c r="AV646" s="13" t="s">
        <v>90</v>
      </c>
      <c r="AW646" s="13" t="s">
        <v>5</v>
      </c>
      <c r="AX646" s="13" t="s">
        <v>88</v>
      </c>
      <c r="AY646" s="259" t="s">
        <v>143</v>
      </c>
    </row>
    <row r="647" s="2" customFormat="1" ht="24.15" customHeight="1">
      <c r="A647" s="38"/>
      <c r="B647" s="39"/>
      <c r="C647" s="222" t="s">
        <v>1413</v>
      </c>
      <c r="D647" s="222" t="s">
        <v>146</v>
      </c>
      <c r="E647" s="223" t="s">
        <v>1414</v>
      </c>
      <c r="F647" s="224" t="s">
        <v>1415</v>
      </c>
      <c r="G647" s="225" t="s">
        <v>324</v>
      </c>
      <c r="H647" s="226">
        <v>434.69999999999999</v>
      </c>
      <c r="I647" s="227"/>
      <c r="J647" s="227"/>
      <c r="K647" s="228">
        <f>ROUND(P647*H647,2)</f>
        <v>0</v>
      </c>
      <c r="L647" s="229"/>
      <c r="M647" s="44"/>
      <c r="N647" s="230" t="s">
        <v>1</v>
      </c>
      <c r="O647" s="231" t="s">
        <v>43</v>
      </c>
      <c r="P647" s="232">
        <f>I647+J647</f>
        <v>0</v>
      </c>
      <c r="Q647" s="232">
        <f>ROUND(I647*H647,2)</f>
        <v>0</v>
      </c>
      <c r="R647" s="232">
        <f>ROUND(J647*H647,2)</f>
        <v>0</v>
      </c>
      <c r="S647" s="91"/>
      <c r="T647" s="233">
        <f>S647*H647</f>
        <v>0</v>
      </c>
      <c r="U647" s="233">
        <v>0.00012</v>
      </c>
      <c r="V647" s="233">
        <f>U647*H647</f>
        <v>0.052164000000000002</v>
      </c>
      <c r="W647" s="233">
        <v>0</v>
      </c>
      <c r="X647" s="234">
        <f>W647*H647</f>
        <v>0</v>
      </c>
      <c r="Y647" s="38"/>
      <c r="Z647" s="38"/>
      <c r="AA647" s="38"/>
      <c r="AB647" s="38"/>
      <c r="AC647" s="38"/>
      <c r="AD647" s="38"/>
      <c r="AE647" s="38"/>
      <c r="AR647" s="235" t="s">
        <v>167</v>
      </c>
      <c r="AT647" s="235" t="s">
        <v>146</v>
      </c>
      <c r="AU647" s="235" t="s">
        <v>90</v>
      </c>
      <c r="AY647" s="17" t="s">
        <v>143</v>
      </c>
      <c r="BE647" s="236">
        <f>IF(O647="základní",K647,0)</f>
        <v>0</v>
      </c>
      <c r="BF647" s="236">
        <f>IF(O647="snížená",K647,0)</f>
        <v>0</v>
      </c>
      <c r="BG647" s="236">
        <f>IF(O647="zákl. přenesená",K647,0)</f>
        <v>0</v>
      </c>
      <c r="BH647" s="236">
        <f>IF(O647="sníž. přenesená",K647,0)</f>
        <v>0</v>
      </c>
      <c r="BI647" s="236">
        <f>IF(O647="nulová",K647,0)</f>
        <v>0</v>
      </c>
      <c r="BJ647" s="17" t="s">
        <v>88</v>
      </c>
      <c r="BK647" s="236">
        <f>ROUND(P647*H647,2)</f>
        <v>0</v>
      </c>
      <c r="BL647" s="17" t="s">
        <v>167</v>
      </c>
      <c r="BM647" s="235" t="s">
        <v>1416</v>
      </c>
    </row>
    <row r="648" s="2" customFormat="1">
      <c r="A648" s="38"/>
      <c r="B648" s="39"/>
      <c r="C648" s="40"/>
      <c r="D648" s="237" t="s">
        <v>152</v>
      </c>
      <c r="E648" s="40"/>
      <c r="F648" s="238" t="s">
        <v>1417</v>
      </c>
      <c r="G648" s="40"/>
      <c r="H648" s="40"/>
      <c r="I648" s="239"/>
      <c r="J648" s="239"/>
      <c r="K648" s="40"/>
      <c r="L648" s="40"/>
      <c r="M648" s="44"/>
      <c r="N648" s="240"/>
      <c r="O648" s="241"/>
      <c r="P648" s="91"/>
      <c r="Q648" s="91"/>
      <c r="R648" s="91"/>
      <c r="S648" s="91"/>
      <c r="T648" s="91"/>
      <c r="U648" s="91"/>
      <c r="V648" s="91"/>
      <c r="W648" s="91"/>
      <c r="X648" s="92"/>
      <c r="Y648" s="38"/>
      <c r="Z648" s="38"/>
      <c r="AA648" s="38"/>
      <c r="AB648" s="38"/>
      <c r="AC648" s="38"/>
      <c r="AD648" s="38"/>
      <c r="AE648" s="38"/>
      <c r="AT648" s="17" t="s">
        <v>152</v>
      </c>
      <c r="AU648" s="17" t="s">
        <v>90</v>
      </c>
    </row>
    <row r="649" s="2" customFormat="1">
      <c r="A649" s="38"/>
      <c r="B649" s="39"/>
      <c r="C649" s="40"/>
      <c r="D649" s="242" t="s">
        <v>153</v>
      </c>
      <c r="E649" s="40"/>
      <c r="F649" s="243" t="s">
        <v>1418</v>
      </c>
      <c r="G649" s="40"/>
      <c r="H649" s="40"/>
      <c r="I649" s="239"/>
      <c r="J649" s="239"/>
      <c r="K649" s="40"/>
      <c r="L649" s="40"/>
      <c r="M649" s="44"/>
      <c r="N649" s="240"/>
      <c r="O649" s="241"/>
      <c r="P649" s="91"/>
      <c r="Q649" s="91"/>
      <c r="R649" s="91"/>
      <c r="S649" s="91"/>
      <c r="T649" s="91"/>
      <c r="U649" s="91"/>
      <c r="V649" s="91"/>
      <c r="W649" s="91"/>
      <c r="X649" s="92"/>
      <c r="Y649" s="38"/>
      <c r="Z649" s="38"/>
      <c r="AA649" s="38"/>
      <c r="AB649" s="38"/>
      <c r="AC649" s="38"/>
      <c r="AD649" s="38"/>
      <c r="AE649" s="38"/>
      <c r="AT649" s="17" t="s">
        <v>153</v>
      </c>
      <c r="AU649" s="17" t="s">
        <v>90</v>
      </c>
    </row>
    <row r="650" s="13" customFormat="1">
      <c r="A650" s="13"/>
      <c r="B650" s="249"/>
      <c r="C650" s="250"/>
      <c r="D650" s="237" t="s">
        <v>253</v>
      </c>
      <c r="E650" s="251" t="s">
        <v>1</v>
      </c>
      <c r="F650" s="252" t="s">
        <v>1412</v>
      </c>
      <c r="G650" s="250"/>
      <c r="H650" s="253">
        <v>434.69999999999999</v>
      </c>
      <c r="I650" s="254"/>
      <c r="J650" s="254"/>
      <c r="K650" s="250"/>
      <c r="L650" s="250"/>
      <c r="M650" s="255"/>
      <c r="N650" s="256"/>
      <c r="O650" s="257"/>
      <c r="P650" s="257"/>
      <c r="Q650" s="257"/>
      <c r="R650" s="257"/>
      <c r="S650" s="257"/>
      <c r="T650" s="257"/>
      <c r="U650" s="257"/>
      <c r="V650" s="257"/>
      <c r="W650" s="257"/>
      <c r="X650" s="258"/>
      <c r="Y650" s="13"/>
      <c r="Z650" s="13"/>
      <c r="AA650" s="13"/>
      <c r="AB650" s="13"/>
      <c r="AC650" s="13"/>
      <c r="AD650" s="13"/>
      <c r="AE650" s="13"/>
      <c r="AT650" s="259" t="s">
        <v>253</v>
      </c>
      <c r="AU650" s="259" t="s">
        <v>90</v>
      </c>
      <c r="AV650" s="13" t="s">
        <v>90</v>
      </c>
      <c r="AW650" s="13" t="s">
        <v>5</v>
      </c>
      <c r="AX650" s="13" t="s">
        <v>88</v>
      </c>
      <c r="AY650" s="259" t="s">
        <v>143</v>
      </c>
    </row>
    <row r="651" s="2" customFormat="1" ht="24.15" customHeight="1">
      <c r="A651" s="38"/>
      <c r="B651" s="39"/>
      <c r="C651" s="222" t="s">
        <v>1419</v>
      </c>
      <c r="D651" s="222" t="s">
        <v>146</v>
      </c>
      <c r="E651" s="223" t="s">
        <v>1420</v>
      </c>
      <c r="F651" s="224" t="s">
        <v>1421</v>
      </c>
      <c r="G651" s="225" t="s">
        <v>324</v>
      </c>
      <c r="H651" s="226">
        <v>434.69999999999999</v>
      </c>
      <c r="I651" s="227"/>
      <c r="J651" s="227"/>
      <c r="K651" s="228">
        <f>ROUND(P651*H651,2)</f>
        <v>0</v>
      </c>
      <c r="L651" s="229"/>
      <c r="M651" s="44"/>
      <c r="N651" s="230" t="s">
        <v>1</v>
      </c>
      <c r="O651" s="231" t="s">
        <v>43</v>
      </c>
      <c r="P651" s="232">
        <f>I651+J651</f>
        <v>0</v>
      </c>
      <c r="Q651" s="232">
        <f>ROUND(I651*H651,2)</f>
        <v>0</v>
      </c>
      <c r="R651" s="232">
        <f>ROUND(J651*H651,2)</f>
        <v>0</v>
      </c>
      <c r="S651" s="91"/>
      <c r="T651" s="233">
        <f>S651*H651</f>
        <v>0</v>
      </c>
      <c r="U651" s="233">
        <v>0</v>
      </c>
      <c r="V651" s="233">
        <f>U651*H651</f>
        <v>0</v>
      </c>
      <c r="W651" s="233">
        <v>0</v>
      </c>
      <c r="X651" s="234">
        <f>W651*H651</f>
        <v>0</v>
      </c>
      <c r="Y651" s="38"/>
      <c r="Z651" s="38"/>
      <c r="AA651" s="38"/>
      <c r="AB651" s="38"/>
      <c r="AC651" s="38"/>
      <c r="AD651" s="38"/>
      <c r="AE651" s="38"/>
      <c r="AR651" s="235" t="s">
        <v>167</v>
      </c>
      <c r="AT651" s="235" t="s">
        <v>146</v>
      </c>
      <c r="AU651" s="235" t="s">
        <v>90</v>
      </c>
      <c r="AY651" s="17" t="s">
        <v>143</v>
      </c>
      <c r="BE651" s="236">
        <f>IF(O651="základní",K651,0)</f>
        <v>0</v>
      </c>
      <c r="BF651" s="236">
        <f>IF(O651="snížená",K651,0)</f>
        <v>0</v>
      </c>
      <c r="BG651" s="236">
        <f>IF(O651="zákl. přenesená",K651,0)</f>
        <v>0</v>
      </c>
      <c r="BH651" s="236">
        <f>IF(O651="sníž. přenesená",K651,0)</f>
        <v>0</v>
      </c>
      <c r="BI651" s="236">
        <f>IF(O651="nulová",K651,0)</f>
        <v>0</v>
      </c>
      <c r="BJ651" s="17" t="s">
        <v>88</v>
      </c>
      <c r="BK651" s="236">
        <f>ROUND(P651*H651,2)</f>
        <v>0</v>
      </c>
      <c r="BL651" s="17" t="s">
        <v>167</v>
      </c>
      <c r="BM651" s="235" t="s">
        <v>1422</v>
      </c>
    </row>
    <row r="652" s="2" customFormat="1">
      <c r="A652" s="38"/>
      <c r="B652" s="39"/>
      <c r="C652" s="40"/>
      <c r="D652" s="237" t="s">
        <v>152</v>
      </c>
      <c r="E652" s="40"/>
      <c r="F652" s="238" t="s">
        <v>1423</v>
      </c>
      <c r="G652" s="40"/>
      <c r="H652" s="40"/>
      <c r="I652" s="239"/>
      <c r="J652" s="239"/>
      <c r="K652" s="40"/>
      <c r="L652" s="40"/>
      <c r="M652" s="44"/>
      <c r="N652" s="240"/>
      <c r="O652" s="241"/>
      <c r="P652" s="91"/>
      <c r="Q652" s="91"/>
      <c r="R652" s="91"/>
      <c r="S652" s="91"/>
      <c r="T652" s="91"/>
      <c r="U652" s="91"/>
      <c r="V652" s="91"/>
      <c r="W652" s="91"/>
      <c r="X652" s="92"/>
      <c r="Y652" s="38"/>
      <c r="Z652" s="38"/>
      <c r="AA652" s="38"/>
      <c r="AB652" s="38"/>
      <c r="AC652" s="38"/>
      <c r="AD652" s="38"/>
      <c r="AE652" s="38"/>
      <c r="AT652" s="17" t="s">
        <v>152</v>
      </c>
      <c r="AU652" s="17" t="s">
        <v>90</v>
      </c>
    </row>
    <row r="653" s="2" customFormat="1">
      <c r="A653" s="38"/>
      <c r="B653" s="39"/>
      <c r="C653" s="40"/>
      <c r="D653" s="242" t="s">
        <v>153</v>
      </c>
      <c r="E653" s="40"/>
      <c r="F653" s="243" t="s">
        <v>1424</v>
      </c>
      <c r="G653" s="40"/>
      <c r="H653" s="40"/>
      <c r="I653" s="239"/>
      <c r="J653" s="239"/>
      <c r="K653" s="40"/>
      <c r="L653" s="40"/>
      <c r="M653" s="44"/>
      <c r="N653" s="240"/>
      <c r="O653" s="241"/>
      <c r="P653" s="91"/>
      <c r="Q653" s="91"/>
      <c r="R653" s="91"/>
      <c r="S653" s="91"/>
      <c r="T653" s="91"/>
      <c r="U653" s="91"/>
      <c r="V653" s="91"/>
      <c r="W653" s="91"/>
      <c r="X653" s="92"/>
      <c r="Y653" s="38"/>
      <c r="Z653" s="38"/>
      <c r="AA653" s="38"/>
      <c r="AB653" s="38"/>
      <c r="AC653" s="38"/>
      <c r="AD653" s="38"/>
      <c r="AE653" s="38"/>
      <c r="AT653" s="17" t="s">
        <v>153</v>
      </c>
      <c r="AU653" s="17" t="s">
        <v>90</v>
      </c>
    </row>
    <row r="654" s="13" customFormat="1">
      <c r="A654" s="13"/>
      <c r="B654" s="249"/>
      <c r="C654" s="250"/>
      <c r="D654" s="237" t="s">
        <v>253</v>
      </c>
      <c r="E654" s="251" t="s">
        <v>1</v>
      </c>
      <c r="F654" s="252" t="s">
        <v>1412</v>
      </c>
      <c r="G654" s="250"/>
      <c r="H654" s="253">
        <v>434.69999999999999</v>
      </c>
      <c r="I654" s="254"/>
      <c r="J654" s="254"/>
      <c r="K654" s="250"/>
      <c r="L654" s="250"/>
      <c r="M654" s="255"/>
      <c r="N654" s="256"/>
      <c r="O654" s="257"/>
      <c r="P654" s="257"/>
      <c r="Q654" s="257"/>
      <c r="R654" s="257"/>
      <c r="S654" s="257"/>
      <c r="T654" s="257"/>
      <c r="U654" s="257"/>
      <c r="V654" s="257"/>
      <c r="W654" s="257"/>
      <c r="X654" s="258"/>
      <c r="Y654" s="13"/>
      <c r="Z654" s="13"/>
      <c r="AA654" s="13"/>
      <c r="AB654" s="13"/>
      <c r="AC654" s="13"/>
      <c r="AD654" s="13"/>
      <c r="AE654" s="13"/>
      <c r="AT654" s="259" t="s">
        <v>253</v>
      </c>
      <c r="AU654" s="259" t="s">
        <v>90</v>
      </c>
      <c r="AV654" s="13" t="s">
        <v>90</v>
      </c>
      <c r="AW654" s="13" t="s">
        <v>5</v>
      </c>
      <c r="AX654" s="13" t="s">
        <v>88</v>
      </c>
      <c r="AY654" s="259" t="s">
        <v>143</v>
      </c>
    </row>
    <row r="655" s="2" customFormat="1" ht="24.15" customHeight="1">
      <c r="A655" s="38"/>
      <c r="B655" s="39"/>
      <c r="C655" s="222" t="s">
        <v>1425</v>
      </c>
      <c r="D655" s="222" t="s">
        <v>146</v>
      </c>
      <c r="E655" s="223" t="s">
        <v>1426</v>
      </c>
      <c r="F655" s="224" t="s">
        <v>1427</v>
      </c>
      <c r="G655" s="225" t="s">
        <v>388</v>
      </c>
      <c r="H655" s="226">
        <v>104</v>
      </c>
      <c r="I655" s="227"/>
      <c r="J655" s="227"/>
      <c r="K655" s="228">
        <f>ROUND(P655*H655,2)</f>
        <v>0</v>
      </c>
      <c r="L655" s="229"/>
      <c r="M655" s="44"/>
      <c r="N655" s="230" t="s">
        <v>1</v>
      </c>
      <c r="O655" s="231" t="s">
        <v>43</v>
      </c>
      <c r="P655" s="232">
        <f>I655+J655</f>
        <v>0</v>
      </c>
      <c r="Q655" s="232">
        <f>ROUND(I655*H655,2)</f>
        <v>0</v>
      </c>
      <c r="R655" s="232">
        <f>ROUND(J655*H655,2)</f>
        <v>0</v>
      </c>
      <c r="S655" s="91"/>
      <c r="T655" s="233">
        <f>S655*H655</f>
        <v>0</v>
      </c>
      <c r="U655" s="233">
        <v>1.0000000000000001E-05</v>
      </c>
      <c r="V655" s="233">
        <f>U655*H655</f>
        <v>0.0010400000000000001</v>
      </c>
      <c r="W655" s="233">
        <v>0</v>
      </c>
      <c r="X655" s="234">
        <f>W655*H655</f>
        <v>0</v>
      </c>
      <c r="Y655" s="38"/>
      <c r="Z655" s="38"/>
      <c r="AA655" s="38"/>
      <c r="AB655" s="38"/>
      <c r="AC655" s="38"/>
      <c r="AD655" s="38"/>
      <c r="AE655" s="38"/>
      <c r="AR655" s="235" t="s">
        <v>167</v>
      </c>
      <c r="AT655" s="235" t="s">
        <v>146</v>
      </c>
      <c r="AU655" s="235" t="s">
        <v>90</v>
      </c>
      <c r="AY655" s="17" t="s">
        <v>143</v>
      </c>
      <c r="BE655" s="236">
        <f>IF(O655="základní",K655,0)</f>
        <v>0</v>
      </c>
      <c r="BF655" s="236">
        <f>IF(O655="snížená",K655,0)</f>
        <v>0</v>
      </c>
      <c r="BG655" s="236">
        <f>IF(O655="zákl. přenesená",K655,0)</f>
        <v>0</v>
      </c>
      <c r="BH655" s="236">
        <f>IF(O655="sníž. přenesená",K655,0)</f>
        <v>0</v>
      </c>
      <c r="BI655" s="236">
        <f>IF(O655="nulová",K655,0)</f>
        <v>0</v>
      </c>
      <c r="BJ655" s="17" t="s">
        <v>88</v>
      </c>
      <c r="BK655" s="236">
        <f>ROUND(P655*H655,2)</f>
        <v>0</v>
      </c>
      <c r="BL655" s="17" t="s">
        <v>167</v>
      </c>
      <c r="BM655" s="235" t="s">
        <v>1428</v>
      </c>
    </row>
    <row r="656" s="2" customFormat="1">
      <c r="A656" s="38"/>
      <c r="B656" s="39"/>
      <c r="C656" s="40"/>
      <c r="D656" s="237" t="s">
        <v>152</v>
      </c>
      <c r="E656" s="40"/>
      <c r="F656" s="238" t="s">
        <v>1429</v>
      </c>
      <c r="G656" s="40"/>
      <c r="H656" s="40"/>
      <c r="I656" s="239"/>
      <c r="J656" s="239"/>
      <c r="K656" s="40"/>
      <c r="L656" s="40"/>
      <c r="M656" s="44"/>
      <c r="N656" s="240"/>
      <c r="O656" s="241"/>
      <c r="P656" s="91"/>
      <c r="Q656" s="91"/>
      <c r="R656" s="91"/>
      <c r="S656" s="91"/>
      <c r="T656" s="91"/>
      <c r="U656" s="91"/>
      <c r="V656" s="91"/>
      <c r="W656" s="91"/>
      <c r="X656" s="92"/>
      <c r="Y656" s="38"/>
      <c r="Z656" s="38"/>
      <c r="AA656" s="38"/>
      <c r="AB656" s="38"/>
      <c r="AC656" s="38"/>
      <c r="AD656" s="38"/>
      <c r="AE656" s="38"/>
      <c r="AT656" s="17" t="s">
        <v>152</v>
      </c>
      <c r="AU656" s="17" t="s">
        <v>90</v>
      </c>
    </row>
    <row r="657" s="2" customFormat="1">
      <c r="A657" s="38"/>
      <c r="B657" s="39"/>
      <c r="C657" s="40"/>
      <c r="D657" s="242" t="s">
        <v>153</v>
      </c>
      <c r="E657" s="40"/>
      <c r="F657" s="243" t="s">
        <v>1430</v>
      </c>
      <c r="G657" s="40"/>
      <c r="H657" s="40"/>
      <c r="I657" s="239"/>
      <c r="J657" s="239"/>
      <c r="K657" s="40"/>
      <c r="L657" s="40"/>
      <c r="M657" s="44"/>
      <c r="N657" s="240"/>
      <c r="O657" s="241"/>
      <c r="P657" s="91"/>
      <c r="Q657" s="91"/>
      <c r="R657" s="91"/>
      <c r="S657" s="91"/>
      <c r="T657" s="91"/>
      <c r="U657" s="91"/>
      <c r="V657" s="91"/>
      <c r="W657" s="91"/>
      <c r="X657" s="92"/>
      <c r="Y657" s="38"/>
      <c r="Z657" s="38"/>
      <c r="AA657" s="38"/>
      <c r="AB657" s="38"/>
      <c r="AC657" s="38"/>
      <c r="AD657" s="38"/>
      <c r="AE657" s="38"/>
      <c r="AT657" s="17" t="s">
        <v>153</v>
      </c>
      <c r="AU657" s="17" t="s">
        <v>90</v>
      </c>
    </row>
    <row r="658" s="2" customFormat="1">
      <c r="A658" s="38"/>
      <c r="B658" s="39"/>
      <c r="C658" s="40"/>
      <c r="D658" s="237" t="s">
        <v>155</v>
      </c>
      <c r="E658" s="40"/>
      <c r="F658" s="244" t="s">
        <v>1431</v>
      </c>
      <c r="G658" s="40"/>
      <c r="H658" s="40"/>
      <c r="I658" s="239"/>
      <c r="J658" s="239"/>
      <c r="K658" s="40"/>
      <c r="L658" s="40"/>
      <c r="M658" s="44"/>
      <c r="N658" s="240"/>
      <c r="O658" s="241"/>
      <c r="P658" s="91"/>
      <c r="Q658" s="91"/>
      <c r="R658" s="91"/>
      <c r="S658" s="91"/>
      <c r="T658" s="91"/>
      <c r="U658" s="91"/>
      <c r="V658" s="91"/>
      <c r="W658" s="91"/>
      <c r="X658" s="92"/>
      <c r="Y658" s="38"/>
      <c r="Z658" s="38"/>
      <c r="AA658" s="38"/>
      <c r="AB658" s="38"/>
      <c r="AC658" s="38"/>
      <c r="AD658" s="38"/>
      <c r="AE658" s="38"/>
      <c r="AT658" s="17" t="s">
        <v>155</v>
      </c>
      <c r="AU658" s="17" t="s">
        <v>90</v>
      </c>
    </row>
    <row r="659" s="13" customFormat="1">
      <c r="A659" s="13"/>
      <c r="B659" s="249"/>
      <c r="C659" s="250"/>
      <c r="D659" s="237" t="s">
        <v>253</v>
      </c>
      <c r="E659" s="251" t="s">
        <v>1</v>
      </c>
      <c r="F659" s="252" t="s">
        <v>1432</v>
      </c>
      <c r="G659" s="250"/>
      <c r="H659" s="253">
        <v>104</v>
      </c>
      <c r="I659" s="254"/>
      <c r="J659" s="254"/>
      <c r="K659" s="250"/>
      <c r="L659" s="250"/>
      <c r="M659" s="255"/>
      <c r="N659" s="256"/>
      <c r="O659" s="257"/>
      <c r="P659" s="257"/>
      <c r="Q659" s="257"/>
      <c r="R659" s="257"/>
      <c r="S659" s="257"/>
      <c r="T659" s="257"/>
      <c r="U659" s="257"/>
      <c r="V659" s="257"/>
      <c r="W659" s="257"/>
      <c r="X659" s="258"/>
      <c r="Y659" s="13"/>
      <c r="Z659" s="13"/>
      <c r="AA659" s="13"/>
      <c r="AB659" s="13"/>
      <c r="AC659" s="13"/>
      <c r="AD659" s="13"/>
      <c r="AE659" s="13"/>
      <c r="AT659" s="259" t="s">
        <v>253</v>
      </c>
      <c r="AU659" s="259" t="s">
        <v>90</v>
      </c>
      <c r="AV659" s="13" t="s">
        <v>90</v>
      </c>
      <c r="AW659" s="13" t="s">
        <v>5</v>
      </c>
      <c r="AX659" s="13" t="s">
        <v>88</v>
      </c>
      <c r="AY659" s="259" t="s">
        <v>143</v>
      </c>
    </row>
    <row r="660" s="2" customFormat="1" ht="24.15" customHeight="1">
      <c r="A660" s="38"/>
      <c r="B660" s="39"/>
      <c r="C660" s="285" t="s">
        <v>1433</v>
      </c>
      <c r="D660" s="285" t="s">
        <v>663</v>
      </c>
      <c r="E660" s="286" t="s">
        <v>1434</v>
      </c>
      <c r="F660" s="287" t="s">
        <v>1435</v>
      </c>
      <c r="G660" s="288" t="s">
        <v>1436</v>
      </c>
      <c r="H660" s="289">
        <v>1.04</v>
      </c>
      <c r="I660" s="290"/>
      <c r="J660" s="291"/>
      <c r="K660" s="292">
        <f>ROUND(P660*H660,2)</f>
        <v>0</v>
      </c>
      <c r="L660" s="291"/>
      <c r="M660" s="293"/>
      <c r="N660" s="294" t="s">
        <v>1</v>
      </c>
      <c r="O660" s="231" t="s">
        <v>43</v>
      </c>
      <c r="P660" s="232">
        <f>I660+J660</f>
        <v>0</v>
      </c>
      <c r="Q660" s="232">
        <f>ROUND(I660*H660,2)</f>
        <v>0</v>
      </c>
      <c r="R660" s="232">
        <f>ROUND(J660*H660,2)</f>
        <v>0</v>
      </c>
      <c r="S660" s="91"/>
      <c r="T660" s="233">
        <f>S660*H660</f>
        <v>0</v>
      </c>
      <c r="U660" s="233">
        <v>0</v>
      </c>
      <c r="V660" s="233">
        <f>U660*H660</f>
        <v>0</v>
      </c>
      <c r="W660" s="233">
        <v>0</v>
      </c>
      <c r="X660" s="234">
        <f>W660*H660</f>
        <v>0</v>
      </c>
      <c r="Y660" s="38"/>
      <c r="Z660" s="38"/>
      <c r="AA660" s="38"/>
      <c r="AB660" s="38"/>
      <c r="AC660" s="38"/>
      <c r="AD660" s="38"/>
      <c r="AE660" s="38"/>
      <c r="AR660" s="235" t="s">
        <v>188</v>
      </c>
      <c r="AT660" s="235" t="s">
        <v>663</v>
      </c>
      <c r="AU660" s="235" t="s">
        <v>90</v>
      </c>
      <c r="AY660" s="17" t="s">
        <v>143</v>
      </c>
      <c r="BE660" s="236">
        <f>IF(O660="základní",K660,0)</f>
        <v>0</v>
      </c>
      <c r="BF660" s="236">
        <f>IF(O660="snížená",K660,0)</f>
        <v>0</v>
      </c>
      <c r="BG660" s="236">
        <f>IF(O660="zákl. přenesená",K660,0)</f>
        <v>0</v>
      </c>
      <c r="BH660" s="236">
        <f>IF(O660="sníž. přenesená",K660,0)</f>
        <v>0</v>
      </c>
      <c r="BI660" s="236">
        <f>IF(O660="nulová",K660,0)</f>
        <v>0</v>
      </c>
      <c r="BJ660" s="17" t="s">
        <v>88</v>
      </c>
      <c r="BK660" s="236">
        <f>ROUND(P660*H660,2)</f>
        <v>0</v>
      </c>
      <c r="BL660" s="17" t="s">
        <v>167</v>
      </c>
      <c r="BM660" s="235" t="s">
        <v>1437</v>
      </c>
    </row>
    <row r="661" s="2" customFormat="1">
      <c r="A661" s="38"/>
      <c r="B661" s="39"/>
      <c r="C661" s="40"/>
      <c r="D661" s="237" t="s">
        <v>152</v>
      </c>
      <c r="E661" s="40"/>
      <c r="F661" s="238" t="s">
        <v>1438</v>
      </c>
      <c r="G661" s="40"/>
      <c r="H661" s="40"/>
      <c r="I661" s="239"/>
      <c r="J661" s="239"/>
      <c r="K661" s="40"/>
      <c r="L661" s="40"/>
      <c r="M661" s="44"/>
      <c r="N661" s="240"/>
      <c r="O661" s="241"/>
      <c r="P661" s="91"/>
      <c r="Q661" s="91"/>
      <c r="R661" s="91"/>
      <c r="S661" s="91"/>
      <c r="T661" s="91"/>
      <c r="U661" s="91"/>
      <c r="V661" s="91"/>
      <c r="W661" s="91"/>
      <c r="X661" s="92"/>
      <c r="Y661" s="38"/>
      <c r="Z661" s="38"/>
      <c r="AA661" s="38"/>
      <c r="AB661" s="38"/>
      <c r="AC661" s="38"/>
      <c r="AD661" s="38"/>
      <c r="AE661" s="38"/>
      <c r="AT661" s="17" t="s">
        <v>152</v>
      </c>
      <c r="AU661" s="17" t="s">
        <v>90</v>
      </c>
    </row>
    <row r="662" s="13" customFormat="1">
      <c r="A662" s="13"/>
      <c r="B662" s="249"/>
      <c r="C662" s="250"/>
      <c r="D662" s="237" t="s">
        <v>253</v>
      </c>
      <c r="E662" s="250"/>
      <c r="F662" s="252" t="s">
        <v>1439</v>
      </c>
      <c r="G662" s="250"/>
      <c r="H662" s="253">
        <v>1.04</v>
      </c>
      <c r="I662" s="254"/>
      <c r="J662" s="254"/>
      <c r="K662" s="250"/>
      <c r="L662" s="250"/>
      <c r="M662" s="255"/>
      <c r="N662" s="256"/>
      <c r="O662" s="257"/>
      <c r="P662" s="257"/>
      <c r="Q662" s="257"/>
      <c r="R662" s="257"/>
      <c r="S662" s="257"/>
      <c r="T662" s="257"/>
      <c r="U662" s="257"/>
      <c r="V662" s="257"/>
      <c r="W662" s="257"/>
      <c r="X662" s="258"/>
      <c r="Y662" s="13"/>
      <c r="Z662" s="13"/>
      <c r="AA662" s="13"/>
      <c r="AB662" s="13"/>
      <c r="AC662" s="13"/>
      <c r="AD662" s="13"/>
      <c r="AE662" s="13"/>
      <c r="AT662" s="259" t="s">
        <v>253</v>
      </c>
      <c r="AU662" s="259" t="s">
        <v>90</v>
      </c>
      <c r="AV662" s="13" t="s">
        <v>90</v>
      </c>
      <c r="AW662" s="13" t="s">
        <v>4</v>
      </c>
      <c r="AX662" s="13" t="s">
        <v>88</v>
      </c>
      <c r="AY662" s="259" t="s">
        <v>143</v>
      </c>
    </row>
    <row r="663" s="12" customFormat="1" ht="22.8" customHeight="1">
      <c r="A663" s="12"/>
      <c r="B663" s="205"/>
      <c r="C663" s="206"/>
      <c r="D663" s="207" t="s">
        <v>79</v>
      </c>
      <c r="E663" s="220" t="s">
        <v>1440</v>
      </c>
      <c r="F663" s="220" t="s">
        <v>1441</v>
      </c>
      <c r="G663" s="206"/>
      <c r="H663" s="206"/>
      <c r="I663" s="209"/>
      <c r="J663" s="209"/>
      <c r="K663" s="221">
        <f>BK663</f>
        <v>0</v>
      </c>
      <c r="L663" s="206"/>
      <c r="M663" s="211"/>
      <c r="N663" s="212"/>
      <c r="O663" s="213"/>
      <c r="P663" s="213"/>
      <c r="Q663" s="214">
        <f>SUM(Q664:Q666)</f>
        <v>0</v>
      </c>
      <c r="R663" s="214">
        <f>SUM(R664:R666)</f>
        <v>0</v>
      </c>
      <c r="S663" s="213"/>
      <c r="T663" s="215">
        <f>SUM(T664:T666)</f>
        <v>0</v>
      </c>
      <c r="U663" s="213"/>
      <c r="V663" s="215">
        <f>SUM(V664:V666)</f>
        <v>0</v>
      </c>
      <c r="W663" s="213"/>
      <c r="X663" s="216">
        <f>SUM(X664:X666)</f>
        <v>0</v>
      </c>
      <c r="Y663" s="12"/>
      <c r="Z663" s="12"/>
      <c r="AA663" s="12"/>
      <c r="AB663" s="12"/>
      <c r="AC663" s="12"/>
      <c r="AD663" s="12"/>
      <c r="AE663" s="12"/>
      <c r="AR663" s="217" t="s">
        <v>88</v>
      </c>
      <c r="AT663" s="218" t="s">
        <v>79</v>
      </c>
      <c r="AU663" s="218" t="s">
        <v>88</v>
      </c>
      <c r="AY663" s="217" t="s">
        <v>143</v>
      </c>
      <c r="BK663" s="219">
        <f>SUM(BK664:BK666)</f>
        <v>0</v>
      </c>
    </row>
    <row r="664" s="2" customFormat="1" ht="16.5" customHeight="1">
      <c r="A664" s="38"/>
      <c r="B664" s="39"/>
      <c r="C664" s="222" t="s">
        <v>1442</v>
      </c>
      <c r="D664" s="222" t="s">
        <v>146</v>
      </c>
      <c r="E664" s="223" t="s">
        <v>1443</v>
      </c>
      <c r="F664" s="224" t="s">
        <v>1444</v>
      </c>
      <c r="G664" s="225" t="s">
        <v>473</v>
      </c>
      <c r="H664" s="226">
        <v>2734.1669999999999</v>
      </c>
      <c r="I664" s="227"/>
      <c r="J664" s="227"/>
      <c r="K664" s="228">
        <f>ROUND(P664*H664,2)</f>
        <v>0</v>
      </c>
      <c r="L664" s="229"/>
      <c r="M664" s="44"/>
      <c r="N664" s="230" t="s">
        <v>1</v>
      </c>
      <c r="O664" s="231" t="s">
        <v>43</v>
      </c>
      <c r="P664" s="232">
        <f>I664+J664</f>
        <v>0</v>
      </c>
      <c r="Q664" s="232">
        <f>ROUND(I664*H664,2)</f>
        <v>0</v>
      </c>
      <c r="R664" s="232">
        <f>ROUND(J664*H664,2)</f>
        <v>0</v>
      </c>
      <c r="S664" s="91"/>
      <c r="T664" s="233">
        <f>S664*H664</f>
        <v>0</v>
      </c>
      <c r="U664" s="233">
        <v>0</v>
      </c>
      <c r="V664" s="233">
        <f>U664*H664</f>
        <v>0</v>
      </c>
      <c r="W664" s="233">
        <v>0</v>
      </c>
      <c r="X664" s="234">
        <f>W664*H664</f>
        <v>0</v>
      </c>
      <c r="Y664" s="38"/>
      <c r="Z664" s="38"/>
      <c r="AA664" s="38"/>
      <c r="AB664" s="38"/>
      <c r="AC664" s="38"/>
      <c r="AD664" s="38"/>
      <c r="AE664" s="38"/>
      <c r="AR664" s="235" t="s">
        <v>167</v>
      </c>
      <c r="AT664" s="235" t="s">
        <v>146</v>
      </c>
      <c r="AU664" s="235" t="s">
        <v>90</v>
      </c>
      <c r="AY664" s="17" t="s">
        <v>143</v>
      </c>
      <c r="BE664" s="236">
        <f>IF(O664="základní",K664,0)</f>
        <v>0</v>
      </c>
      <c r="BF664" s="236">
        <f>IF(O664="snížená",K664,0)</f>
        <v>0</v>
      </c>
      <c r="BG664" s="236">
        <f>IF(O664="zákl. přenesená",K664,0)</f>
        <v>0</v>
      </c>
      <c r="BH664" s="236">
        <f>IF(O664="sníž. přenesená",K664,0)</f>
        <v>0</v>
      </c>
      <c r="BI664" s="236">
        <f>IF(O664="nulová",K664,0)</f>
        <v>0</v>
      </c>
      <c r="BJ664" s="17" t="s">
        <v>88</v>
      </c>
      <c r="BK664" s="236">
        <f>ROUND(P664*H664,2)</f>
        <v>0</v>
      </c>
      <c r="BL664" s="17" t="s">
        <v>167</v>
      </c>
      <c r="BM664" s="235" t="s">
        <v>1445</v>
      </c>
    </row>
    <row r="665" s="2" customFormat="1">
      <c r="A665" s="38"/>
      <c r="B665" s="39"/>
      <c r="C665" s="40"/>
      <c r="D665" s="237" t="s">
        <v>152</v>
      </c>
      <c r="E665" s="40"/>
      <c r="F665" s="238" t="s">
        <v>1446</v>
      </c>
      <c r="G665" s="40"/>
      <c r="H665" s="40"/>
      <c r="I665" s="239"/>
      <c r="J665" s="239"/>
      <c r="K665" s="40"/>
      <c r="L665" s="40"/>
      <c r="M665" s="44"/>
      <c r="N665" s="240"/>
      <c r="O665" s="241"/>
      <c r="P665" s="91"/>
      <c r="Q665" s="91"/>
      <c r="R665" s="91"/>
      <c r="S665" s="91"/>
      <c r="T665" s="91"/>
      <c r="U665" s="91"/>
      <c r="V665" s="91"/>
      <c r="W665" s="91"/>
      <c r="X665" s="92"/>
      <c r="Y665" s="38"/>
      <c r="Z665" s="38"/>
      <c r="AA665" s="38"/>
      <c r="AB665" s="38"/>
      <c r="AC665" s="38"/>
      <c r="AD665" s="38"/>
      <c r="AE665" s="38"/>
      <c r="AT665" s="17" t="s">
        <v>152</v>
      </c>
      <c r="AU665" s="17" t="s">
        <v>90</v>
      </c>
    </row>
    <row r="666" s="2" customFormat="1">
      <c r="A666" s="38"/>
      <c r="B666" s="39"/>
      <c r="C666" s="40"/>
      <c r="D666" s="242" t="s">
        <v>153</v>
      </c>
      <c r="E666" s="40"/>
      <c r="F666" s="243" t="s">
        <v>1447</v>
      </c>
      <c r="G666" s="40"/>
      <c r="H666" s="40"/>
      <c r="I666" s="239"/>
      <c r="J666" s="239"/>
      <c r="K666" s="40"/>
      <c r="L666" s="40"/>
      <c r="M666" s="44"/>
      <c r="N666" s="240"/>
      <c r="O666" s="241"/>
      <c r="P666" s="91"/>
      <c r="Q666" s="91"/>
      <c r="R666" s="91"/>
      <c r="S666" s="91"/>
      <c r="T666" s="91"/>
      <c r="U666" s="91"/>
      <c r="V666" s="91"/>
      <c r="W666" s="91"/>
      <c r="X666" s="92"/>
      <c r="Y666" s="38"/>
      <c r="Z666" s="38"/>
      <c r="AA666" s="38"/>
      <c r="AB666" s="38"/>
      <c r="AC666" s="38"/>
      <c r="AD666" s="38"/>
      <c r="AE666" s="38"/>
      <c r="AT666" s="17" t="s">
        <v>153</v>
      </c>
      <c r="AU666" s="17" t="s">
        <v>90</v>
      </c>
    </row>
    <row r="667" s="12" customFormat="1" ht="25.92" customHeight="1">
      <c r="A667" s="12"/>
      <c r="B667" s="205"/>
      <c r="C667" s="206"/>
      <c r="D667" s="207" t="s">
        <v>79</v>
      </c>
      <c r="E667" s="208" t="s">
        <v>542</v>
      </c>
      <c r="F667" s="208" t="s">
        <v>543</v>
      </c>
      <c r="G667" s="206"/>
      <c r="H667" s="206"/>
      <c r="I667" s="209"/>
      <c r="J667" s="209"/>
      <c r="K667" s="210">
        <f>BK667</f>
        <v>0</v>
      </c>
      <c r="L667" s="206"/>
      <c r="M667" s="211"/>
      <c r="N667" s="212"/>
      <c r="O667" s="213"/>
      <c r="P667" s="213"/>
      <c r="Q667" s="214">
        <f>Q668+Q752</f>
        <v>0</v>
      </c>
      <c r="R667" s="214">
        <f>R668+R752</f>
        <v>0</v>
      </c>
      <c r="S667" s="213"/>
      <c r="T667" s="215">
        <f>T668+T752</f>
        <v>0</v>
      </c>
      <c r="U667" s="213"/>
      <c r="V667" s="215">
        <f>V668+V752</f>
        <v>2.6144950000000002</v>
      </c>
      <c r="W667" s="213"/>
      <c r="X667" s="216">
        <f>X668+X752</f>
        <v>0</v>
      </c>
      <c r="Y667" s="12"/>
      <c r="Z667" s="12"/>
      <c r="AA667" s="12"/>
      <c r="AB667" s="12"/>
      <c r="AC667" s="12"/>
      <c r="AD667" s="12"/>
      <c r="AE667" s="12"/>
      <c r="AR667" s="217" t="s">
        <v>90</v>
      </c>
      <c r="AT667" s="218" t="s">
        <v>79</v>
      </c>
      <c r="AU667" s="218" t="s">
        <v>80</v>
      </c>
      <c r="AY667" s="217" t="s">
        <v>143</v>
      </c>
      <c r="BK667" s="219">
        <f>BK668+BK752</f>
        <v>0</v>
      </c>
    </row>
    <row r="668" s="12" customFormat="1" ht="22.8" customHeight="1">
      <c r="A668" s="12"/>
      <c r="B668" s="205"/>
      <c r="C668" s="206"/>
      <c r="D668" s="207" t="s">
        <v>79</v>
      </c>
      <c r="E668" s="220" t="s">
        <v>544</v>
      </c>
      <c r="F668" s="220" t="s">
        <v>545</v>
      </c>
      <c r="G668" s="206"/>
      <c r="H668" s="206"/>
      <c r="I668" s="209"/>
      <c r="J668" s="209"/>
      <c r="K668" s="221">
        <f>BK668</f>
        <v>0</v>
      </c>
      <c r="L668" s="206"/>
      <c r="M668" s="211"/>
      <c r="N668" s="212"/>
      <c r="O668" s="213"/>
      <c r="P668" s="213"/>
      <c r="Q668" s="214">
        <f>SUM(Q669:Q751)</f>
        <v>0</v>
      </c>
      <c r="R668" s="214">
        <f>SUM(R669:R751)</f>
        <v>0</v>
      </c>
      <c r="S668" s="213"/>
      <c r="T668" s="215">
        <f>SUM(T669:T751)</f>
        <v>0</v>
      </c>
      <c r="U668" s="213"/>
      <c r="V668" s="215">
        <f>SUM(V669:V751)</f>
        <v>2.6144950000000002</v>
      </c>
      <c r="W668" s="213"/>
      <c r="X668" s="216">
        <f>SUM(X669:X751)</f>
        <v>0</v>
      </c>
      <c r="Y668" s="12"/>
      <c r="Z668" s="12"/>
      <c r="AA668" s="12"/>
      <c r="AB668" s="12"/>
      <c r="AC668" s="12"/>
      <c r="AD668" s="12"/>
      <c r="AE668" s="12"/>
      <c r="AR668" s="217" t="s">
        <v>90</v>
      </c>
      <c r="AT668" s="218" t="s">
        <v>79</v>
      </c>
      <c r="AU668" s="218" t="s">
        <v>88</v>
      </c>
      <c r="AY668" s="217" t="s">
        <v>143</v>
      </c>
      <c r="BK668" s="219">
        <f>SUM(BK669:BK751)</f>
        <v>0</v>
      </c>
    </row>
    <row r="669" s="2" customFormat="1" ht="24.15" customHeight="1">
      <c r="A669" s="38"/>
      <c r="B669" s="39"/>
      <c r="C669" s="222" t="s">
        <v>1448</v>
      </c>
      <c r="D669" s="222" t="s">
        <v>146</v>
      </c>
      <c r="E669" s="223" t="s">
        <v>1449</v>
      </c>
      <c r="F669" s="224" t="s">
        <v>1450</v>
      </c>
      <c r="G669" s="225" t="s">
        <v>249</v>
      </c>
      <c r="H669" s="226">
        <v>467.33100000000002</v>
      </c>
      <c r="I669" s="227"/>
      <c r="J669" s="227"/>
      <c r="K669" s="228">
        <f>ROUND(P669*H669,2)</f>
        <v>0</v>
      </c>
      <c r="L669" s="229"/>
      <c r="M669" s="44"/>
      <c r="N669" s="230" t="s">
        <v>1</v>
      </c>
      <c r="O669" s="231" t="s">
        <v>43</v>
      </c>
      <c r="P669" s="232">
        <f>I669+J669</f>
        <v>0</v>
      </c>
      <c r="Q669" s="232">
        <f>ROUND(I669*H669,2)</f>
        <v>0</v>
      </c>
      <c r="R669" s="232">
        <f>ROUND(J669*H669,2)</f>
        <v>0</v>
      </c>
      <c r="S669" s="91"/>
      <c r="T669" s="233">
        <f>S669*H669</f>
        <v>0</v>
      </c>
      <c r="U669" s="233">
        <v>0</v>
      </c>
      <c r="V669" s="233">
        <f>U669*H669</f>
        <v>0</v>
      </c>
      <c r="W669" s="233">
        <v>0</v>
      </c>
      <c r="X669" s="234">
        <f>W669*H669</f>
        <v>0</v>
      </c>
      <c r="Y669" s="38"/>
      <c r="Z669" s="38"/>
      <c r="AA669" s="38"/>
      <c r="AB669" s="38"/>
      <c r="AC669" s="38"/>
      <c r="AD669" s="38"/>
      <c r="AE669" s="38"/>
      <c r="AR669" s="235" t="s">
        <v>348</v>
      </c>
      <c r="AT669" s="235" t="s">
        <v>146</v>
      </c>
      <c r="AU669" s="235" t="s">
        <v>90</v>
      </c>
      <c r="AY669" s="17" t="s">
        <v>143</v>
      </c>
      <c r="BE669" s="236">
        <f>IF(O669="základní",K669,0)</f>
        <v>0</v>
      </c>
      <c r="BF669" s="236">
        <f>IF(O669="snížená",K669,0)</f>
        <v>0</v>
      </c>
      <c r="BG669" s="236">
        <f>IF(O669="zákl. přenesená",K669,0)</f>
        <v>0</v>
      </c>
      <c r="BH669" s="236">
        <f>IF(O669="sníž. přenesená",K669,0)</f>
        <v>0</v>
      </c>
      <c r="BI669" s="236">
        <f>IF(O669="nulová",K669,0)</f>
        <v>0</v>
      </c>
      <c r="BJ669" s="17" t="s">
        <v>88</v>
      </c>
      <c r="BK669" s="236">
        <f>ROUND(P669*H669,2)</f>
        <v>0</v>
      </c>
      <c r="BL669" s="17" t="s">
        <v>348</v>
      </c>
      <c r="BM669" s="235" t="s">
        <v>1451</v>
      </c>
    </row>
    <row r="670" s="2" customFormat="1">
      <c r="A670" s="38"/>
      <c r="B670" s="39"/>
      <c r="C670" s="40"/>
      <c r="D670" s="237" t="s">
        <v>152</v>
      </c>
      <c r="E670" s="40"/>
      <c r="F670" s="238" t="s">
        <v>1452</v>
      </c>
      <c r="G670" s="40"/>
      <c r="H670" s="40"/>
      <c r="I670" s="239"/>
      <c r="J670" s="239"/>
      <c r="K670" s="40"/>
      <c r="L670" s="40"/>
      <c r="M670" s="44"/>
      <c r="N670" s="240"/>
      <c r="O670" s="241"/>
      <c r="P670" s="91"/>
      <c r="Q670" s="91"/>
      <c r="R670" s="91"/>
      <c r="S670" s="91"/>
      <c r="T670" s="91"/>
      <c r="U670" s="91"/>
      <c r="V670" s="91"/>
      <c r="W670" s="91"/>
      <c r="X670" s="92"/>
      <c r="Y670" s="38"/>
      <c r="Z670" s="38"/>
      <c r="AA670" s="38"/>
      <c r="AB670" s="38"/>
      <c r="AC670" s="38"/>
      <c r="AD670" s="38"/>
      <c r="AE670" s="38"/>
      <c r="AT670" s="17" t="s">
        <v>152</v>
      </c>
      <c r="AU670" s="17" t="s">
        <v>90</v>
      </c>
    </row>
    <row r="671" s="2" customFormat="1">
      <c r="A671" s="38"/>
      <c r="B671" s="39"/>
      <c r="C671" s="40"/>
      <c r="D671" s="242" t="s">
        <v>153</v>
      </c>
      <c r="E671" s="40"/>
      <c r="F671" s="243" t="s">
        <v>1453</v>
      </c>
      <c r="G671" s="40"/>
      <c r="H671" s="40"/>
      <c r="I671" s="239"/>
      <c r="J671" s="239"/>
      <c r="K671" s="40"/>
      <c r="L671" s="40"/>
      <c r="M671" s="44"/>
      <c r="N671" s="240"/>
      <c r="O671" s="241"/>
      <c r="P671" s="91"/>
      <c r="Q671" s="91"/>
      <c r="R671" s="91"/>
      <c r="S671" s="91"/>
      <c r="T671" s="91"/>
      <c r="U671" s="91"/>
      <c r="V671" s="91"/>
      <c r="W671" s="91"/>
      <c r="X671" s="92"/>
      <c r="Y671" s="38"/>
      <c r="Z671" s="38"/>
      <c r="AA671" s="38"/>
      <c r="AB671" s="38"/>
      <c r="AC671" s="38"/>
      <c r="AD671" s="38"/>
      <c r="AE671" s="38"/>
      <c r="AT671" s="17" t="s">
        <v>153</v>
      </c>
      <c r="AU671" s="17" t="s">
        <v>90</v>
      </c>
    </row>
    <row r="672" s="13" customFormat="1">
      <c r="A672" s="13"/>
      <c r="B672" s="249"/>
      <c r="C672" s="250"/>
      <c r="D672" s="237" t="s">
        <v>253</v>
      </c>
      <c r="E672" s="251" t="s">
        <v>1</v>
      </c>
      <c r="F672" s="252" t="s">
        <v>1454</v>
      </c>
      <c r="G672" s="250"/>
      <c r="H672" s="253">
        <v>161.10900000000001</v>
      </c>
      <c r="I672" s="254"/>
      <c r="J672" s="254"/>
      <c r="K672" s="250"/>
      <c r="L672" s="250"/>
      <c r="M672" s="255"/>
      <c r="N672" s="256"/>
      <c r="O672" s="257"/>
      <c r="P672" s="257"/>
      <c r="Q672" s="257"/>
      <c r="R672" s="257"/>
      <c r="S672" s="257"/>
      <c r="T672" s="257"/>
      <c r="U672" s="257"/>
      <c r="V672" s="257"/>
      <c r="W672" s="257"/>
      <c r="X672" s="258"/>
      <c r="Y672" s="13"/>
      <c r="Z672" s="13"/>
      <c r="AA672" s="13"/>
      <c r="AB672" s="13"/>
      <c r="AC672" s="13"/>
      <c r="AD672" s="13"/>
      <c r="AE672" s="13"/>
      <c r="AT672" s="259" t="s">
        <v>253</v>
      </c>
      <c r="AU672" s="259" t="s">
        <v>90</v>
      </c>
      <c r="AV672" s="13" t="s">
        <v>90</v>
      </c>
      <c r="AW672" s="13" t="s">
        <v>5</v>
      </c>
      <c r="AX672" s="13" t="s">
        <v>80</v>
      </c>
      <c r="AY672" s="259" t="s">
        <v>143</v>
      </c>
    </row>
    <row r="673" s="13" customFormat="1">
      <c r="A673" s="13"/>
      <c r="B673" s="249"/>
      <c r="C673" s="250"/>
      <c r="D673" s="237" t="s">
        <v>253</v>
      </c>
      <c r="E673" s="251" t="s">
        <v>1</v>
      </c>
      <c r="F673" s="252" t="s">
        <v>1455</v>
      </c>
      <c r="G673" s="250"/>
      <c r="H673" s="253">
        <v>44.350000000000001</v>
      </c>
      <c r="I673" s="254"/>
      <c r="J673" s="254"/>
      <c r="K673" s="250"/>
      <c r="L673" s="250"/>
      <c r="M673" s="255"/>
      <c r="N673" s="256"/>
      <c r="O673" s="257"/>
      <c r="P673" s="257"/>
      <c r="Q673" s="257"/>
      <c r="R673" s="257"/>
      <c r="S673" s="257"/>
      <c r="T673" s="257"/>
      <c r="U673" s="257"/>
      <c r="V673" s="257"/>
      <c r="W673" s="257"/>
      <c r="X673" s="258"/>
      <c r="Y673" s="13"/>
      <c r="Z673" s="13"/>
      <c r="AA673" s="13"/>
      <c r="AB673" s="13"/>
      <c r="AC673" s="13"/>
      <c r="AD673" s="13"/>
      <c r="AE673" s="13"/>
      <c r="AT673" s="259" t="s">
        <v>253</v>
      </c>
      <c r="AU673" s="259" t="s">
        <v>90</v>
      </c>
      <c r="AV673" s="13" t="s">
        <v>90</v>
      </c>
      <c r="AW673" s="13" t="s">
        <v>5</v>
      </c>
      <c r="AX673" s="13" t="s">
        <v>80</v>
      </c>
      <c r="AY673" s="259" t="s">
        <v>143</v>
      </c>
    </row>
    <row r="674" s="13" customFormat="1">
      <c r="A674" s="13"/>
      <c r="B674" s="249"/>
      <c r="C674" s="250"/>
      <c r="D674" s="237" t="s">
        <v>253</v>
      </c>
      <c r="E674" s="251" t="s">
        <v>1</v>
      </c>
      <c r="F674" s="252" t="s">
        <v>1456</v>
      </c>
      <c r="G674" s="250"/>
      <c r="H674" s="253">
        <v>81.542000000000002</v>
      </c>
      <c r="I674" s="254"/>
      <c r="J674" s="254"/>
      <c r="K674" s="250"/>
      <c r="L674" s="250"/>
      <c r="M674" s="255"/>
      <c r="N674" s="256"/>
      <c r="O674" s="257"/>
      <c r="P674" s="257"/>
      <c r="Q674" s="257"/>
      <c r="R674" s="257"/>
      <c r="S674" s="257"/>
      <c r="T674" s="257"/>
      <c r="U674" s="257"/>
      <c r="V674" s="257"/>
      <c r="W674" s="257"/>
      <c r="X674" s="258"/>
      <c r="Y674" s="13"/>
      <c r="Z674" s="13"/>
      <c r="AA674" s="13"/>
      <c r="AB674" s="13"/>
      <c r="AC674" s="13"/>
      <c r="AD674" s="13"/>
      <c r="AE674" s="13"/>
      <c r="AT674" s="259" t="s">
        <v>253</v>
      </c>
      <c r="AU674" s="259" t="s">
        <v>90</v>
      </c>
      <c r="AV674" s="13" t="s">
        <v>90</v>
      </c>
      <c r="AW674" s="13" t="s">
        <v>5</v>
      </c>
      <c r="AX674" s="13" t="s">
        <v>80</v>
      </c>
      <c r="AY674" s="259" t="s">
        <v>143</v>
      </c>
    </row>
    <row r="675" s="13" customFormat="1">
      <c r="A675" s="13"/>
      <c r="B675" s="249"/>
      <c r="C675" s="250"/>
      <c r="D675" s="237" t="s">
        <v>253</v>
      </c>
      <c r="E675" s="251" t="s">
        <v>1</v>
      </c>
      <c r="F675" s="252" t="s">
        <v>1457</v>
      </c>
      <c r="G675" s="250"/>
      <c r="H675" s="253">
        <v>3.0299999999999998</v>
      </c>
      <c r="I675" s="254"/>
      <c r="J675" s="254"/>
      <c r="K675" s="250"/>
      <c r="L675" s="250"/>
      <c r="M675" s="255"/>
      <c r="N675" s="256"/>
      <c r="O675" s="257"/>
      <c r="P675" s="257"/>
      <c r="Q675" s="257"/>
      <c r="R675" s="257"/>
      <c r="S675" s="257"/>
      <c r="T675" s="257"/>
      <c r="U675" s="257"/>
      <c r="V675" s="257"/>
      <c r="W675" s="257"/>
      <c r="X675" s="258"/>
      <c r="Y675" s="13"/>
      <c r="Z675" s="13"/>
      <c r="AA675" s="13"/>
      <c r="AB675" s="13"/>
      <c r="AC675" s="13"/>
      <c r="AD675" s="13"/>
      <c r="AE675" s="13"/>
      <c r="AT675" s="259" t="s">
        <v>253</v>
      </c>
      <c r="AU675" s="259" t="s">
        <v>90</v>
      </c>
      <c r="AV675" s="13" t="s">
        <v>90</v>
      </c>
      <c r="AW675" s="13" t="s">
        <v>5</v>
      </c>
      <c r="AX675" s="13" t="s">
        <v>80</v>
      </c>
      <c r="AY675" s="259" t="s">
        <v>143</v>
      </c>
    </row>
    <row r="676" s="13" customFormat="1">
      <c r="A676" s="13"/>
      <c r="B676" s="249"/>
      <c r="C676" s="250"/>
      <c r="D676" s="237" t="s">
        <v>253</v>
      </c>
      <c r="E676" s="251" t="s">
        <v>1</v>
      </c>
      <c r="F676" s="252" t="s">
        <v>1458</v>
      </c>
      <c r="G676" s="250"/>
      <c r="H676" s="253">
        <v>177.30000000000001</v>
      </c>
      <c r="I676" s="254"/>
      <c r="J676" s="254"/>
      <c r="K676" s="250"/>
      <c r="L676" s="250"/>
      <c r="M676" s="255"/>
      <c r="N676" s="256"/>
      <c r="O676" s="257"/>
      <c r="P676" s="257"/>
      <c r="Q676" s="257"/>
      <c r="R676" s="257"/>
      <c r="S676" s="257"/>
      <c r="T676" s="257"/>
      <c r="U676" s="257"/>
      <c r="V676" s="257"/>
      <c r="W676" s="257"/>
      <c r="X676" s="258"/>
      <c r="Y676" s="13"/>
      <c r="Z676" s="13"/>
      <c r="AA676" s="13"/>
      <c r="AB676" s="13"/>
      <c r="AC676" s="13"/>
      <c r="AD676" s="13"/>
      <c r="AE676" s="13"/>
      <c r="AT676" s="259" t="s">
        <v>253</v>
      </c>
      <c r="AU676" s="259" t="s">
        <v>90</v>
      </c>
      <c r="AV676" s="13" t="s">
        <v>90</v>
      </c>
      <c r="AW676" s="13" t="s">
        <v>5</v>
      </c>
      <c r="AX676" s="13" t="s">
        <v>80</v>
      </c>
      <c r="AY676" s="259" t="s">
        <v>143</v>
      </c>
    </row>
    <row r="677" s="14" customFormat="1">
      <c r="A677" s="14"/>
      <c r="B677" s="260"/>
      <c r="C677" s="261"/>
      <c r="D677" s="237" t="s">
        <v>253</v>
      </c>
      <c r="E677" s="262" t="s">
        <v>1</v>
      </c>
      <c r="F677" s="263" t="s">
        <v>262</v>
      </c>
      <c r="G677" s="261"/>
      <c r="H677" s="264">
        <v>467.33100000000002</v>
      </c>
      <c r="I677" s="265"/>
      <c r="J677" s="265"/>
      <c r="K677" s="261"/>
      <c r="L677" s="261"/>
      <c r="M677" s="266"/>
      <c r="N677" s="267"/>
      <c r="O677" s="268"/>
      <c r="P677" s="268"/>
      <c r="Q677" s="268"/>
      <c r="R677" s="268"/>
      <c r="S677" s="268"/>
      <c r="T677" s="268"/>
      <c r="U677" s="268"/>
      <c r="V677" s="268"/>
      <c r="W677" s="268"/>
      <c r="X677" s="269"/>
      <c r="Y677" s="14"/>
      <c r="Z677" s="14"/>
      <c r="AA677" s="14"/>
      <c r="AB677" s="14"/>
      <c r="AC677" s="14"/>
      <c r="AD677" s="14"/>
      <c r="AE677" s="14"/>
      <c r="AT677" s="270" t="s">
        <v>253</v>
      </c>
      <c r="AU677" s="270" t="s">
        <v>90</v>
      </c>
      <c r="AV677" s="14" t="s">
        <v>167</v>
      </c>
      <c r="AW677" s="14" t="s">
        <v>5</v>
      </c>
      <c r="AX677" s="14" t="s">
        <v>88</v>
      </c>
      <c r="AY677" s="270" t="s">
        <v>143</v>
      </c>
    </row>
    <row r="678" s="2" customFormat="1" ht="16.5" customHeight="1">
      <c r="A678" s="38"/>
      <c r="B678" s="39"/>
      <c r="C678" s="285" t="s">
        <v>1459</v>
      </c>
      <c r="D678" s="285" t="s">
        <v>663</v>
      </c>
      <c r="E678" s="286" t="s">
        <v>1460</v>
      </c>
      <c r="F678" s="287" t="s">
        <v>1461</v>
      </c>
      <c r="G678" s="288" t="s">
        <v>473</v>
      </c>
      <c r="H678" s="289">
        <v>0.159</v>
      </c>
      <c r="I678" s="290"/>
      <c r="J678" s="291"/>
      <c r="K678" s="292">
        <f>ROUND(P678*H678,2)</f>
        <v>0</v>
      </c>
      <c r="L678" s="291"/>
      <c r="M678" s="293"/>
      <c r="N678" s="294" t="s">
        <v>1</v>
      </c>
      <c r="O678" s="231" t="s">
        <v>43</v>
      </c>
      <c r="P678" s="232">
        <f>I678+J678</f>
        <v>0</v>
      </c>
      <c r="Q678" s="232">
        <f>ROUND(I678*H678,2)</f>
        <v>0</v>
      </c>
      <c r="R678" s="232">
        <f>ROUND(J678*H678,2)</f>
        <v>0</v>
      </c>
      <c r="S678" s="91"/>
      <c r="T678" s="233">
        <f>S678*H678</f>
        <v>0</v>
      </c>
      <c r="U678" s="233">
        <v>1</v>
      </c>
      <c r="V678" s="233">
        <f>U678*H678</f>
        <v>0.159</v>
      </c>
      <c r="W678" s="233">
        <v>0</v>
      </c>
      <c r="X678" s="234">
        <f>W678*H678</f>
        <v>0</v>
      </c>
      <c r="Y678" s="38"/>
      <c r="Z678" s="38"/>
      <c r="AA678" s="38"/>
      <c r="AB678" s="38"/>
      <c r="AC678" s="38"/>
      <c r="AD678" s="38"/>
      <c r="AE678" s="38"/>
      <c r="AR678" s="235" t="s">
        <v>477</v>
      </c>
      <c r="AT678" s="235" t="s">
        <v>663</v>
      </c>
      <c r="AU678" s="235" t="s">
        <v>90</v>
      </c>
      <c r="AY678" s="17" t="s">
        <v>143</v>
      </c>
      <c r="BE678" s="236">
        <f>IF(O678="základní",K678,0)</f>
        <v>0</v>
      </c>
      <c r="BF678" s="236">
        <f>IF(O678="snížená",K678,0)</f>
        <v>0</v>
      </c>
      <c r="BG678" s="236">
        <f>IF(O678="zákl. přenesená",K678,0)</f>
        <v>0</v>
      </c>
      <c r="BH678" s="236">
        <f>IF(O678="sníž. přenesená",K678,0)</f>
        <v>0</v>
      </c>
      <c r="BI678" s="236">
        <f>IF(O678="nulová",K678,0)</f>
        <v>0</v>
      </c>
      <c r="BJ678" s="17" t="s">
        <v>88</v>
      </c>
      <c r="BK678" s="236">
        <f>ROUND(P678*H678,2)</f>
        <v>0</v>
      </c>
      <c r="BL678" s="17" t="s">
        <v>348</v>
      </c>
      <c r="BM678" s="235" t="s">
        <v>1462</v>
      </c>
    </row>
    <row r="679" s="2" customFormat="1">
      <c r="A679" s="38"/>
      <c r="B679" s="39"/>
      <c r="C679" s="40"/>
      <c r="D679" s="237" t="s">
        <v>152</v>
      </c>
      <c r="E679" s="40"/>
      <c r="F679" s="238" t="s">
        <v>1461</v>
      </c>
      <c r="G679" s="40"/>
      <c r="H679" s="40"/>
      <c r="I679" s="239"/>
      <c r="J679" s="239"/>
      <c r="K679" s="40"/>
      <c r="L679" s="40"/>
      <c r="M679" s="44"/>
      <c r="N679" s="240"/>
      <c r="O679" s="241"/>
      <c r="P679" s="91"/>
      <c r="Q679" s="91"/>
      <c r="R679" s="91"/>
      <c r="S679" s="91"/>
      <c r="T679" s="91"/>
      <c r="U679" s="91"/>
      <c r="V679" s="91"/>
      <c r="W679" s="91"/>
      <c r="X679" s="92"/>
      <c r="Y679" s="38"/>
      <c r="Z679" s="38"/>
      <c r="AA679" s="38"/>
      <c r="AB679" s="38"/>
      <c r="AC679" s="38"/>
      <c r="AD679" s="38"/>
      <c r="AE679" s="38"/>
      <c r="AT679" s="17" t="s">
        <v>152</v>
      </c>
      <c r="AU679" s="17" t="s">
        <v>90</v>
      </c>
    </row>
    <row r="680" s="13" customFormat="1">
      <c r="A680" s="13"/>
      <c r="B680" s="249"/>
      <c r="C680" s="250"/>
      <c r="D680" s="237" t="s">
        <v>253</v>
      </c>
      <c r="E680" s="250"/>
      <c r="F680" s="252" t="s">
        <v>1463</v>
      </c>
      <c r="G680" s="250"/>
      <c r="H680" s="253">
        <v>0.159</v>
      </c>
      <c r="I680" s="254"/>
      <c r="J680" s="254"/>
      <c r="K680" s="250"/>
      <c r="L680" s="250"/>
      <c r="M680" s="255"/>
      <c r="N680" s="256"/>
      <c r="O680" s="257"/>
      <c r="P680" s="257"/>
      <c r="Q680" s="257"/>
      <c r="R680" s="257"/>
      <c r="S680" s="257"/>
      <c r="T680" s="257"/>
      <c r="U680" s="257"/>
      <c r="V680" s="257"/>
      <c r="W680" s="257"/>
      <c r="X680" s="258"/>
      <c r="Y680" s="13"/>
      <c r="Z680" s="13"/>
      <c r="AA680" s="13"/>
      <c r="AB680" s="13"/>
      <c r="AC680" s="13"/>
      <c r="AD680" s="13"/>
      <c r="AE680" s="13"/>
      <c r="AT680" s="259" t="s">
        <v>253</v>
      </c>
      <c r="AU680" s="259" t="s">
        <v>90</v>
      </c>
      <c r="AV680" s="13" t="s">
        <v>90</v>
      </c>
      <c r="AW680" s="13" t="s">
        <v>4</v>
      </c>
      <c r="AX680" s="13" t="s">
        <v>88</v>
      </c>
      <c r="AY680" s="259" t="s">
        <v>143</v>
      </c>
    </row>
    <row r="681" s="2" customFormat="1" ht="24.15" customHeight="1">
      <c r="A681" s="38"/>
      <c r="B681" s="39"/>
      <c r="C681" s="222" t="s">
        <v>1464</v>
      </c>
      <c r="D681" s="222" t="s">
        <v>146</v>
      </c>
      <c r="E681" s="223" t="s">
        <v>1465</v>
      </c>
      <c r="F681" s="224" t="s">
        <v>1466</v>
      </c>
      <c r="G681" s="225" t="s">
        <v>249</v>
      </c>
      <c r="H681" s="226">
        <v>458.74099999999999</v>
      </c>
      <c r="I681" s="227"/>
      <c r="J681" s="227"/>
      <c r="K681" s="228">
        <f>ROUND(P681*H681,2)</f>
        <v>0</v>
      </c>
      <c r="L681" s="229"/>
      <c r="M681" s="44"/>
      <c r="N681" s="230" t="s">
        <v>1</v>
      </c>
      <c r="O681" s="231" t="s">
        <v>43</v>
      </c>
      <c r="P681" s="232">
        <f>I681+J681</f>
        <v>0</v>
      </c>
      <c r="Q681" s="232">
        <f>ROUND(I681*H681,2)</f>
        <v>0</v>
      </c>
      <c r="R681" s="232">
        <f>ROUND(J681*H681,2)</f>
        <v>0</v>
      </c>
      <c r="S681" s="91"/>
      <c r="T681" s="233">
        <f>S681*H681</f>
        <v>0</v>
      </c>
      <c r="U681" s="233">
        <v>0</v>
      </c>
      <c r="V681" s="233">
        <f>U681*H681</f>
        <v>0</v>
      </c>
      <c r="W681" s="233">
        <v>0</v>
      </c>
      <c r="X681" s="234">
        <f>W681*H681</f>
        <v>0</v>
      </c>
      <c r="Y681" s="38"/>
      <c r="Z681" s="38"/>
      <c r="AA681" s="38"/>
      <c r="AB681" s="38"/>
      <c r="AC681" s="38"/>
      <c r="AD681" s="38"/>
      <c r="AE681" s="38"/>
      <c r="AR681" s="235" t="s">
        <v>348</v>
      </c>
      <c r="AT681" s="235" t="s">
        <v>146</v>
      </c>
      <c r="AU681" s="235" t="s">
        <v>90</v>
      </c>
      <c r="AY681" s="17" t="s">
        <v>143</v>
      </c>
      <c r="BE681" s="236">
        <f>IF(O681="základní",K681,0)</f>
        <v>0</v>
      </c>
      <c r="BF681" s="236">
        <f>IF(O681="snížená",K681,0)</f>
        <v>0</v>
      </c>
      <c r="BG681" s="236">
        <f>IF(O681="zákl. přenesená",K681,0)</f>
        <v>0</v>
      </c>
      <c r="BH681" s="236">
        <f>IF(O681="sníž. přenesená",K681,0)</f>
        <v>0</v>
      </c>
      <c r="BI681" s="236">
        <f>IF(O681="nulová",K681,0)</f>
        <v>0</v>
      </c>
      <c r="BJ681" s="17" t="s">
        <v>88</v>
      </c>
      <c r="BK681" s="236">
        <f>ROUND(P681*H681,2)</f>
        <v>0</v>
      </c>
      <c r="BL681" s="17" t="s">
        <v>348</v>
      </c>
      <c r="BM681" s="235" t="s">
        <v>1467</v>
      </c>
    </row>
    <row r="682" s="2" customFormat="1">
      <c r="A682" s="38"/>
      <c r="B682" s="39"/>
      <c r="C682" s="40"/>
      <c r="D682" s="237" t="s">
        <v>152</v>
      </c>
      <c r="E682" s="40"/>
      <c r="F682" s="238" t="s">
        <v>1468</v>
      </c>
      <c r="G682" s="40"/>
      <c r="H682" s="40"/>
      <c r="I682" s="239"/>
      <c r="J682" s="239"/>
      <c r="K682" s="40"/>
      <c r="L682" s="40"/>
      <c r="M682" s="44"/>
      <c r="N682" s="240"/>
      <c r="O682" s="241"/>
      <c r="P682" s="91"/>
      <c r="Q682" s="91"/>
      <c r="R682" s="91"/>
      <c r="S682" s="91"/>
      <c r="T682" s="91"/>
      <c r="U682" s="91"/>
      <c r="V682" s="91"/>
      <c r="W682" s="91"/>
      <c r="X682" s="92"/>
      <c r="Y682" s="38"/>
      <c r="Z682" s="38"/>
      <c r="AA682" s="38"/>
      <c r="AB682" s="38"/>
      <c r="AC682" s="38"/>
      <c r="AD682" s="38"/>
      <c r="AE682" s="38"/>
      <c r="AT682" s="17" t="s">
        <v>152</v>
      </c>
      <c r="AU682" s="17" t="s">
        <v>90</v>
      </c>
    </row>
    <row r="683" s="2" customFormat="1">
      <c r="A683" s="38"/>
      <c r="B683" s="39"/>
      <c r="C683" s="40"/>
      <c r="D683" s="242" t="s">
        <v>153</v>
      </c>
      <c r="E683" s="40"/>
      <c r="F683" s="243" t="s">
        <v>1469</v>
      </c>
      <c r="G683" s="40"/>
      <c r="H683" s="40"/>
      <c r="I683" s="239"/>
      <c r="J683" s="239"/>
      <c r="K683" s="40"/>
      <c r="L683" s="40"/>
      <c r="M683" s="44"/>
      <c r="N683" s="240"/>
      <c r="O683" s="241"/>
      <c r="P683" s="91"/>
      <c r="Q683" s="91"/>
      <c r="R683" s="91"/>
      <c r="S683" s="91"/>
      <c r="T683" s="91"/>
      <c r="U683" s="91"/>
      <c r="V683" s="91"/>
      <c r="W683" s="91"/>
      <c r="X683" s="92"/>
      <c r="Y683" s="38"/>
      <c r="Z683" s="38"/>
      <c r="AA683" s="38"/>
      <c r="AB683" s="38"/>
      <c r="AC683" s="38"/>
      <c r="AD683" s="38"/>
      <c r="AE683" s="38"/>
      <c r="AT683" s="17" t="s">
        <v>153</v>
      </c>
      <c r="AU683" s="17" t="s">
        <v>90</v>
      </c>
    </row>
    <row r="684" s="2" customFormat="1">
      <c r="A684" s="38"/>
      <c r="B684" s="39"/>
      <c r="C684" s="40"/>
      <c r="D684" s="237" t="s">
        <v>155</v>
      </c>
      <c r="E684" s="40"/>
      <c r="F684" s="244" t="s">
        <v>1470</v>
      </c>
      <c r="G684" s="40"/>
      <c r="H684" s="40"/>
      <c r="I684" s="239"/>
      <c r="J684" s="239"/>
      <c r="K684" s="40"/>
      <c r="L684" s="40"/>
      <c r="M684" s="44"/>
      <c r="N684" s="240"/>
      <c r="O684" s="241"/>
      <c r="P684" s="91"/>
      <c r="Q684" s="91"/>
      <c r="R684" s="91"/>
      <c r="S684" s="91"/>
      <c r="T684" s="91"/>
      <c r="U684" s="91"/>
      <c r="V684" s="91"/>
      <c r="W684" s="91"/>
      <c r="X684" s="92"/>
      <c r="Y684" s="38"/>
      <c r="Z684" s="38"/>
      <c r="AA684" s="38"/>
      <c r="AB684" s="38"/>
      <c r="AC684" s="38"/>
      <c r="AD684" s="38"/>
      <c r="AE684" s="38"/>
      <c r="AT684" s="17" t="s">
        <v>155</v>
      </c>
      <c r="AU684" s="17" t="s">
        <v>90</v>
      </c>
    </row>
    <row r="685" s="13" customFormat="1">
      <c r="A685" s="13"/>
      <c r="B685" s="249"/>
      <c r="C685" s="250"/>
      <c r="D685" s="237" t="s">
        <v>253</v>
      </c>
      <c r="E685" s="251" t="s">
        <v>1</v>
      </c>
      <c r="F685" s="252" t="s">
        <v>1471</v>
      </c>
      <c r="G685" s="250"/>
      <c r="H685" s="253">
        <v>241.77799999999999</v>
      </c>
      <c r="I685" s="254"/>
      <c r="J685" s="254"/>
      <c r="K685" s="250"/>
      <c r="L685" s="250"/>
      <c r="M685" s="255"/>
      <c r="N685" s="256"/>
      <c r="O685" s="257"/>
      <c r="P685" s="257"/>
      <c r="Q685" s="257"/>
      <c r="R685" s="257"/>
      <c r="S685" s="257"/>
      <c r="T685" s="257"/>
      <c r="U685" s="257"/>
      <c r="V685" s="257"/>
      <c r="W685" s="257"/>
      <c r="X685" s="258"/>
      <c r="Y685" s="13"/>
      <c r="Z685" s="13"/>
      <c r="AA685" s="13"/>
      <c r="AB685" s="13"/>
      <c r="AC685" s="13"/>
      <c r="AD685" s="13"/>
      <c r="AE685" s="13"/>
      <c r="AT685" s="259" t="s">
        <v>253</v>
      </c>
      <c r="AU685" s="259" t="s">
        <v>90</v>
      </c>
      <c r="AV685" s="13" t="s">
        <v>90</v>
      </c>
      <c r="AW685" s="13" t="s">
        <v>5</v>
      </c>
      <c r="AX685" s="13" t="s">
        <v>80</v>
      </c>
      <c r="AY685" s="259" t="s">
        <v>143</v>
      </c>
    </row>
    <row r="686" s="13" customFormat="1">
      <c r="A686" s="13"/>
      <c r="B686" s="249"/>
      <c r="C686" s="250"/>
      <c r="D686" s="237" t="s">
        <v>253</v>
      </c>
      <c r="E686" s="251" t="s">
        <v>1</v>
      </c>
      <c r="F686" s="252" t="s">
        <v>1472</v>
      </c>
      <c r="G686" s="250"/>
      <c r="H686" s="253">
        <v>88.700000000000003</v>
      </c>
      <c r="I686" s="254"/>
      <c r="J686" s="254"/>
      <c r="K686" s="250"/>
      <c r="L686" s="250"/>
      <c r="M686" s="255"/>
      <c r="N686" s="256"/>
      <c r="O686" s="257"/>
      <c r="P686" s="257"/>
      <c r="Q686" s="257"/>
      <c r="R686" s="257"/>
      <c r="S686" s="257"/>
      <c r="T686" s="257"/>
      <c r="U686" s="257"/>
      <c r="V686" s="257"/>
      <c r="W686" s="257"/>
      <c r="X686" s="258"/>
      <c r="Y686" s="13"/>
      <c r="Z686" s="13"/>
      <c r="AA686" s="13"/>
      <c r="AB686" s="13"/>
      <c r="AC686" s="13"/>
      <c r="AD686" s="13"/>
      <c r="AE686" s="13"/>
      <c r="AT686" s="259" t="s">
        <v>253</v>
      </c>
      <c r="AU686" s="259" t="s">
        <v>90</v>
      </c>
      <c r="AV686" s="13" t="s">
        <v>90</v>
      </c>
      <c r="AW686" s="13" t="s">
        <v>5</v>
      </c>
      <c r="AX686" s="13" t="s">
        <v>80</v>
      </c>
      <c r="AY686" s="259" t="s">
        <v>143</v>
      </c>
    </row>
    <row r="687" s="13" customFormat="1">
      <c r="A687" s="13"/>
      <c r="B687" s="249"/>
      <c r="C687" s="250"/>
      <c r="D687" s="237" t="s">
        <v>253</v>
      </c>
      <c r="E687" s="251" t="s">
        <v>1</v>
      </c>
      <c r="F687" s="252" t="s">
        <v>1473</v>
      </c>
      <c r="G687" s="250"/>
      <c r="H687" s="253">
        <v>122.203</v>
      </c>
      <c r="I687" s="254"/>
      <c r="J687" s="254"/>
      <c r="K687" s="250"/>
      <c r="L687" s="250"/>
      <c r="M687" s="255"/>
      <c r="N687" s="256"/>
      <c r="O687" s="257"/>
      <c r="P687" s="257"/>
      <c r="Q687" s="257"/>
      <c r="R687" s="257"/>
      <c r="S687" s="257"/>
      <c r="T687" s="257"/>
      <c r="U687" s="257"/>
      <c r="V687" s="257"/>
      <c r="W687" s="257"/>
      <c r="X687" s="258"/>
      <c r="Y687" s="13"/>
      <c r="Z687" s="13"/>
      <c r="AA687" s="13"/>
      <c r="AB687" s="13"/>
      <c r="AC687" s="13"/>
      <c r="AD687" s="13"/>
      <c r="AE687" s="13"/>
      <c r="AT687" s="259" t="s">
        <v>253</v>
      </c>
      <c r="AU687" s="259" t="s">
        <v>90</v>
      </c>
      <c r="AV687" s="13" t="s">
        <v>90</v>
      </c>
      <c r="AW687" s="13" t="s">
        <v>5</v>
      </c>
      <c r="AX687" s="13" t="s">
        <v>80</v>
      </c>
      <c r="AY687" s="259" t="s">
        <v>143</v>
      </c>
    </row>
    <row r="688" s="13" customFormat="1">
      <c r="A688" s="13"/>
      <c r="B688" s="249"/>
      <c r="C688" s="250"/>
      <c r="D688" s="237" t="s">
        <v>253</v>
      </c>
      <c r="E688" s="251" t="s">
        <v>1</v>
      </c>
      <c r="F688" s="252" t="s">
        <v>1474</v>
      </c>
      <c r="G688" s="250"/>
      <c r="H688" s="253">
        <v>6.0599999999999996</v>
      </c>
      <c r="I688" s="254"/>
      <c r="J688" s="254"/>
      <c r="K688" s="250"/>
      <c r="L688" s="250"/>
      <c r="M688" s="255"/>
      <c r="N688" s="256"/>
      <c r="O688" s="257"/>
      <c r="P688" s="257"/>
      <c r="Q688" s="257"/>
      <c r="R688" s="257"/>
      <c r="S688" s="257"/>
      <c r="T688" s="257"/>
      <c r="U688" s="257"/>
      <c r="V688" s="257"/>
      <c r="W688" s="257"/>
      <c r="X688" s="258"/>
      <c r="Y688" s="13"/>
      <c r="Z688" s="13"/>
      <c r="AA688" s="13"/>
      <c r="AB688" s="13"/>
      <c r="AC688" s="13"/>
      <c r="AD688" s="13"/>
      <c r="AE688" s="13"/>
      <c r="AT688" s="259" t="s">
        <v>253</v>
      </c>
      <c r="AU688" s="259" t="s">
        <v>90</v>
      </c>
      <c r="AV688" s="13" t="s">
        <v>90</v>
      </c>
      <c r="AW688" s="13" t="s">
        <v>5</v>
      </c>
      <c r="AX688" s="13" t="s">
        <v>80</v>
      </c>
      <c r="AY688" s="259" t="s">
        <v>143</v>
      </c>
    </row>
    <row r="689" s="14" customFormat="1">
      <c r="A689" s="14"/>
      <c r="B689" s="260"/>
      <c r="C689" s="261"/>
      <c r="D689" s="237" t="s">
        <v>253</v>
      </c>
      <c r="E689" s="262" t="s">
        <v>1</v>
      </c>
      <c r="F689" s="263" t="s">
        <v>262</v>
      </c>
      <c r="G689" s="261"/>
      <c r="H689" s="264">
        <v>458.74099999999999</v>
      </c>
      <c r="I689" s="265"/>
      <c r="J689" s="265"/>
      <c r="K689" s="261"/>
      <c r="L689" s="261"/>
      <c r="M689" s="266"/>
      <c r="N689" s="267"/>
      <c r="O689" s="268"/>
      <c r="P689" s="268"/>
      <c r="Q689" s="268"/>
      <c r="R689" s="268"/>
      <c r="S689" s="268"/>
      <c r="T689" s="268"/>
      <c r="U689" s="268"/>
      <c r="V689" s="268"/>
      <c r="W689" s="268"/>
      <c r="X689" s="269"/>
      <c r="Y689" s="14"/>
      <c r="Z689" s="14"/>
      <c r="AA689" s="14"/>
      <c r="AB689" s="14"/>
      <c r="AC689" s="14"/>
      <c r="AD689" s="14"/>
      <c r="AE689" s="14"/>
      <c r="AT689" s="270" t="s">
        <v>253</v>
      </c>
      <c r="AU689" s="270" t="s">
        <v>90</v>
      </c>
      <c r="AV689" s="14" t="s">
        <v>167</v>
      </c>
      <c r="AW689" s="14" t="s">
        <v>5</v>
      </c>
      <c r="AX689" s="14" t="s">
        <v>88</v>
      </c>
      <c r="AY689" s="270" t="s">
        <v>143</v>
      </c>
    </row>
    <row r="690" s="2" customFormat="1" ht="16.5" customHeight="1">
      <c r="A690" s="38"/>
      <c r="B690" s="39"/>
      <c r="C690" s="285" t="s">
        <v>1475</v>
      </c>
      <c r="D690" s="285" t="s">
        <v>663</v>
      </c>
      <c r="E690" s="286" t="s">
        <v>1476</v>
      </c>
      <c r="F690" s="287" t="s">
        <v>1477</v>
      </c>
      <c r="G690" s="288" t="s">
        <v>473</v>
      </c>
      <c r="H690" s="289">
        <v>0.188</v>
      </c>
      <c r="I690" s="290"/>
      <c r="J690" s="291"/>
      <c r="K690" s="292">
        <f>ROUND(P690*H690,2)</f>
        <v>0</v>
      </c>
      <c r="L690" s="291"/>
      <c r="M690" s="293"/>
      <c r="N690" s="294" t="s">
        <v>1</v>
      </c>
      <c r="O690" s="231" t="s">
        <v>43</v>
      </c>
      <c r="P690" s="232">
        <f>I690+J690</f>
        <v>0</v>
      </c>
      <c r="Q690" s="232">
        <f>ROUND(I690*H690,2)</f>
        <v>0</v>
      </c>
      <c r="R690" s="232">
        <f>ROUND(J690*H690,2)</f>
        <v>0</v>
      </c>
      <c r="S690" s="91"/>
      <c r="T690" s="233">
        <f>S690*H690</f>
        <v>0</v>
      </c>
      <c r="U690" s="233">
        <v>1</v>
      </c>
      <c r="V690" s="233">
        <f>U690*H690</f>
        <v>0.188</v>
      </c>
      <c r="W690" s="233">
        <v>0</v>
      </c>
      <c r="X690" s="234">
        <f>W690*H690</f>
        <v>0</v>
      </c>
      <c r="Y690" s="38"/>
      <c r="Z690" s="38"/>
      <c r="AA690" s="38"/>
      <c r="AB690" s="38"/>
      <c r="AC690" s="38"/>
      <c r="AD690" s="38"/>
      <c r="AE690" s="38"/>
      <c r="AR690" s="235" t="s">
        <v>477</v>
      </c>
      <c r="AT690" s="235" t="s">
        <v>663</v>
      </c>
      <c r="AU690" s="235" t="s">
        <v>90</v>
      </c>
      <c r="AY690" s="17" t="s">
        <v>143</v>
      </c>
      <c r="BE690" s="236">
        <f>IF(O690="základní",K690,0)</f>
        <v>0</v>
      </c>
      <c r="BF690" s="236">
        <f>IF(O690="snížená",K690,0)</f>
        <v>0</v>
      </c>
      <c r="BG690" s="236">
        <f>IF(O690="zákl. přenesená",K690,0)</f>
        <v>0</v>
      </c>
      <c r="BH690" s="236">
        <f>IF(O690="sníž. přenesená",K690,0)</f>
        <v>0</v>
      </c>
      <c r="BI690" s="236">
        <f>IF(O690="nulová",K690,0)</f>
        <v>0</v>
      </c>
      <c r="BJ690" s="17" t="s">
        <v>88</v>
      </c>
      <c r="BK690" s="236">
        <f>ROUND(P690*H690,2)</f>
        <v>0</v>
      </c>
      <c r="BL690" s="17" t="s">
        <v>348</v>
      </c>
      <c r="BM690" s="235" t="s">
        <v>1478</v>
      </c>
    </row>
    <row r="691" s="2" customFormat="1">
      <c r="A691" s="38"/>
      <c r="B691" s="39"/>
      <c r="C691" s="40"/>
      <c r="D691" s="237" t="s">
        <v>152</v>
      </c>
      <c r="E691" s="40"/>
      <c r="F691" s="238" t="s">
        <v>1477</v>
      </c>
      <c r="G691" s="40"/>
      <c r="H691" s="40"/>
      <c r="I691" s="239"/>
      <c r="J691" s="239"/>
      <c r="K691" s="40"/>
      <c r="L691" s="40"/>
      <c r="M691" s="44"/>
      <c r="N691" s="240"/>
      <c r="O691" s="241"/>
      <c r="P691" s="91"/>
      <c r="Q691" s="91"/>
      <c r="R691" s="91"/>
      <c r="S691" s="91"/>
      <c r="T691" s="91"/>
      <c r="U691" s="91"/>
      <c r="V691" s="91"/>
      <c r="W691" s="91"/>
      <c r="X691" s="92"/>
      <c r="Y691" s="38"/>
      <c r="Z691" s="38"/>
      <c r="AA691" s="38"/>
      <c r="AB691" s="38"/>
      <c r="AC691" s="38"/>
      <c r="AD691" s="38"/>
      <c r="AE691" s="38"/>
      <c r="AT691" s="17" t="s">
        <v>152</v>
      </c>
      <c r="AU691" s="17" t="s">
        <v>90</v>
      </c>
    </row>
    <row r="692" s="13" customFormat="1">
      <c r="A692" s="13"/>
      <c r="B692" s="249"/>
      <c r="C692" s="250"/>
      <c r="D692" s="237" t="s">
        <v>253</v>
      </c>
      <c r="E692" s="250"/>
      <c r="F692" s="252" t="s">
        <v>1479</v>
      </c>
      <c r="G692" s="250"/>
      <c r="H692" s="253">
        <v>0.188</v>
      </c>
      <c r="I692" s="254"/>
      <c r="J692" s="254"/>
      <c r="K692" s="250"/>
      <c r="L692" s="250"/>
      <c r="M692" s="255"/>
      <c r="N692" s="256"/>
      <c r="O692" s="257"/>
      <c r="P692" s="257"/>
      <c r="Q692" s="257"/>
      <c r="R692" s="257"/>
      <c r="S692" s="257"/>
      <c r="T692" s="257"/>
      <c r="U692" s="257"/>
      <c r="V692" s="257"/>
      <c r="W692" s="257"/>
      <c r="X692" s="258"/>
      <c r="Y692" s="13"/>
      <c r="Z692" s="13"/>
      <c r="AA692" s="13"/>
      <c r="AB692" s="13"/>
      <c r="AC692" s="13"/>
      <c r="AD692" s="13"/>
      <c r="AE692" s="13"/>
      <c r="AT692" s="259" t="s">
        <v>253</v>
      </c>
      <c r="AU692" s="259" t="s">
        <v>90</v>
      </c>
      <c r="AV692" s="13" t="s">
        <v>90</v>
      </c>
      <c r="AW692" s="13" t="s">
        <v>4</v>
      </c>
      <c r="AX692" s="13" t="s">
        <v>88</v>
      </c>
      <c r="AY692" s="259" t="s">
        <v>143</v>
      </c>
    </row>
    <row r="693" s="2" customFormat="1" ht="24.15" customHeight="1">
      <c r="A693" s="38"/>
      <c r="B693" s="39"/>
      <c r="C693" s="222" t="s">
        <v>1480</v>
      </c>
      <c r="D693" s="222" t="s">
        <v>146</v>
      </c>
      <c r="E693" s="223" t="s">
        <v>1481</v>
      </c>
      <c r="F693" s="224" t="s">
        <v>1482</v>
      </c>
      <c r="G693" s="225" t="s">
        <v>249</v>
      </c>
      <c r="H693" s="226">
        <v>18.899999999999999</v>
      </c>
      <c r="I693" s="227"/>
      <c r="J693" s="227"/>
      <c r="K693" s="228">
        <f>ROUND(P693*H693,2)</f>
        <v>0</v>
      </c>
      <c r="L693" s="229"/>
      <c r="M693" s="44"/>
      <c r="N693" s="230" t="s">
        <v>1</v>
      </c>
      <c r="O693" s="231" t="s">
        <v>43</v>
      </c>
      <c r="P693" s="232">
        <f>I693+J693</f>
        <v>0</v>
      </c>
      <c r="Q693" s="232">
        <f>ROUND(I693*H693,2)</f>
        <v>0</v>
      </c>
      <c r="R693" s="232">
        <f>ROUND(J693*H693,2)</f>
        <v>0</v>
      </c>
      <c r="S693" s="91"/>
      <c r="T693" s="233">
        <f>S693*H693</f>
        <v>0</v>
      </c>
      <c r="U693" s="233">
        <v>0.00040000000000000002</v>
      </c>
      <c r="V693" s="233">
        <f>U693*H693</f>
        <v>0.0075599999999999999</v>
      </c>
      <c r="W693" s="233">
        <v>0</v>
      </c>
      <c r="X693" s="234">
        <f>W693*H693</f>
        <v>0</v>
      </c>
      <c r="Y693" s="38"/>
      <c r="Z693" s="38"/>
      <c r="AA693" s="38"/>
      <c r="AB693" s="38"/>
      <c r="AC693" s="38"/>
      <c r="AD693" s="38"/>
      <c r="AE693" s="38"/>
      <c r="AR693" s="235" t="s">
        <v>348</v>
      </c>
      <c r="AT693" s="235" t="s">
        <v>146</v>
      </c>
      <c r="AU693" s="235" t="s">
        <v>90</v>
      </c>
      <c r="AY693" s="17" t="s">
        <v>143</v>
      </c>
      <c r="BE693" s="236">
        <f>IF(O693="základní",K693,0)</f>
        <v>0</v>
      </c>
      <c r="BF693" s="236">
        <f>IF(O693="snížená",K693,0)</f>
        <v>0</v>
      </c>
      <c r="BG693" s="236">
        <f>IF(O693="zákl. přenesená",K693,0)</f>
        <v>0</v>
      </c>
      <c r="BH693" s="236">
        <f>IF(O693="sníž. přenesená",K693,0)</f>
        <v>0</v>
      </c>
      <c r="BI693" s="236">
        <f>IF(O693="nulová",K693,0)</f>
        <v>0</v>
      </c>
      <c r="BJ693" s="17" t="s">
        <v>88</v>
      </c>
      <c r="BK693" s="236">
        <f>ROUND(P693*H693,2)</f>
        <v>0</v>
      </c>
      <c r="BL693" s="17" t="s">
        <v>348</v>
      </c>
      <c r="BM693" s="235" t="s">
        <v>1483</v>
      </c>
    </row>
    <row r="694" s="2" customFormat="1">
      <c r="A694" s="38"/>
      <c r="B694" s="39"/>
      <c r="C694" s="40"/>
      <c r="D694" s="237" t="s">
        <v>152</v>
      </c>
      <c r="E694" s="40"/>
      <c r="F694" s="238" t="s">
        <v>1484</v>
      </c>
      <c r="G694" s="40"/>
      <c r="H694" s="40"/>
      <c r="I694" s="239"/>
      <c r="J694" s="239"/>
      <c r="K694" s="40"/>
      <c r="L694" s="40"/>
      <c r="M694" s="44"/>
      <c r="N694" s="240"/>
      <c r="O694" s="241"/>
      <c r="P694" s="91"/>
      <c r="Q694" s="91"/>
      <c r="R694" s="91"/>
      <c r="S694" s="91"/>
      <c r="T694" s="91"/>
      <c r="U694" s="91"/>
      <c r="V694" s="91"/>
      <c r="W694" s="91"/>
      <c r="X694" s="92"/>
      <c r="Y694" s="38"/>
      <c r="Z694" s="38"/>
      <c r="AA694" s="38"/>
      <c r="AB694" s="38"/>
      <c r="AC694" s="38"/>
      <c r="AD694" s="38"/>
      <c r="AE694" s="38"/>
      <c r="AT694" s="17" t="s">
        <v>152</v>
      </c>
      <c r="AU694" s="17" t="s">
        <v>90</v>
      </c>
    </row>
    <row r="695" s="2" customFormat="1">
      <c r="A695" s="38"/>
      <c r="B695" s="39"/>
      <c r="C695" s="40"/>
      <c r="D695" s="237" t="s">
        <v>155</v>
      </c>
      <c r="E695" s="40"/>
      <c r="F695" s="244" t="s">
        <v>1485</v>
      </c>
      <c r="G695" s="40"/>
      <c r="H695" s="40"/>
      <c r="I695" s="239"/>
      <c r="J695" s="239"/>
      <c r="K695" s="40"/>
      <c r="L695" s="40"/>
      <c r="M695" s="44"/>
      <c r="N695" s="240"/>
      <c r="O695" s="241"/>
      <c r="P695" s="91"/>
      <c r="Q695" s="91"/>
      <c r="R695" s="91"/>
      <c r="S695" s="91"/>
      <c r="T695" s="91"/>
      <c r="U695" s="91"/>
      <c r="V695" s="91"/>
      <c r="W695" s="91"/>
      <c r="X695" s="92"/>
      <c r="Y695" s="38"/>
      <c r="Z695" s="38"/>
      <c r="AA695" s="38"/>
      <c r="AB695" s="38"/>
      <c r="AC695" s="38"/>
      <c r="AD695" s="38"/>
      <c r="AE695" s="38"/>
      <c r="AT695" s="17" t="s">
        <v>155</v>
      </c>
      <c r="AU695" s="17" t="s">
        <v>90</v>
      </c>
    </row>
    <row r="696" s="13" customFormat="1">
      <c r="A696" s="13"/>
      <c r="B696" s="249"/>
      <c r="C696" s="250"/>
      <c r="D696" s="237" t="s">
        <v>253</v>
      </c>
      <c r="E696" s="251" t="s">
        <v>1</v>
      </c>
      <c r="F696" s="252" t="s">
        <v>1486</v>
      </c>
      <c r="G696" s="250"/>
      <c r="H696" s="253">
        <v>13.5</v>
      </c>
      <c r="I696" s="254"/>
      <c r="J696" s="254"/>
      <c r="K696" s="250"/>
      <c r="L696" s="250"/>
      <c r="M696" s="255"/>
      <c r="N696" s="256"/>
      <c r="O696" s="257"/>
      <c r="P696" s="257"/>
      <c r="Q696" s="257"/>
      <c r="R696" s="257"/>
      <c r="S696" s="257"/>
      <c r="T696" s="257"/>
      <c r="U696" s="257"/>
      <c r="V696" s="257"/>
      <c r="W696" s="257"/>
      <c r="X696" s="258"/>
      <c r="Y696" s="13"/>
      <c r="Z696" s="13"/>
      <c r="AA696" s="13"/>
      <c r="AB696" s="13"/>
      <c r="AC696" s="13"/>
      <c r="AD696" s="13"/>
      <c r="AE696" s="13"/>
      <c r="AT696" s="259" t="s">
        <v>253</v>
      </c>
      <c r="AU696" s="259" t="s">
        <v>90</v>
      </c>
      <c r="AV696" s="13" t="s">
        <v>90</v>
      </c>
      <c r="AW696" s="13" t="s">
        <v>5</v>
      </c>
      <c r="AX696" s="13" t="s">
        <v>80</v>
      </c>
      <c r="AY696" s="259" t="s">
        <v>143</v>
      </c>
    </row>
    <row r="697" s="13" customFormat="1">
      <c r="A697" s="13"/>
      <c r="B697" s="249"/>
      <c r="C697" s="250"/>
      <c r="D697" s="237" t="s">
        <v>253</v>
      </c>
      <c r="E697" s="251" t="s">
        <v>1</v>
      </c>
      <c r="F697" s="252" t="s">
        <v>1487</v>
      </c>
      <c r="G697" s="250"/>
      <c r="H697" s="253">
        <v>5.4000000000000004</v>
      </c>
      <c r="I697" s="254"/>
      <c r="J697" s="254"/>
      <c r="K697" s="250"/>
      <c r="L697" s="250"/>
      <c r="M697" s="255"/>
      <c r="N697" s="256"/>
      <c r="O697" s="257"/>
      <c r="P697" s="257"/>
      <c r="Q697" s="257"/>
      <c r="R697" s="257"/>
      <c r="S697" s="257"/>
      <c r="T697" s="257"/>
      <c r="U697" s="257"/>
      <c r="V697" s="257"/>
      <c r="W697" s="257"/>
      <c r="X697" s="258"/>
      <c r="Y697" s="13"/>
      <c r="Z697" s="13"/>
      <c r="AA697" s="13"/>
      <c r="AB697" s="13"/>
      <c r="AC697" s="13"/>
      <c r="AD697" s="13"/>
      <c r="AE697" s="13"/>
      <c r="AT697" s="259" t="s">
        <v>253</v>
      </c>
      <c r="AU697" s="259" t="s">
        <v>90</v>
      </c>
      <c r="AV697" s="13" t="s">
        <v>90</v>
      </c>
      <c r="AW697" s="13" t="s">
        <v>5</v>
      </c>
      <c r="AX697" s="13" t="s">
        <v>80</v>
      </c>
      <c r="AY697" s="259" t="s">
        <v>143</v>
      </c>
    </row>
    <row r="698" s="14" customFormat="1">
      <c r="A698" s="14"/>
      <c r="B698" s="260"/>
      <c r="C698" s="261"/>
      <c r="D698" s="237" t="s">
        <v>253</v>
      </c>
      <c r="E698" s="262" t="s">
        <v>1</v>
      </c>
      <c r="F698" s="263" t="s">
        <v>262</v>
      </c>
      <c r="G698" s="261"/>
      <c r="H698" s="264">
        <v>18.899999999999999</v>
      </c>
      <c r="I698" s="265"/>
      <c r="J698" s="265"/>
      <c r="K698" s="261"/>
      <c r="L698" s="261"/>
      <c r="M698" s="266"/>
      <c r="N698" s="267"/>
      <c r="O698" s="268"/>
      <c r="P698" s="268"/>
      <c r="Q698" s="268"/>
      <c r="R698" s="268"/>
      <c r="S698" s="268"/>
      <c r="T698" s="268"/>
      <c r="U698" s="268"/>
      <c r="V698" s="268"/>
      <c r="W698" s="268"/>
      <c r="X698" s="269"/>
      <c r="Y698" s="14"/>
      <c r="Z698" s="14"/>
      <c r="AA698" s="14"/>
      <c r="AB698" s="14"/>
      <c r="AC698" s="14"/>
      <c r="AD698" s="14"/>
      <c r="AE698" s="14"/>
      <c r="AT698" s="270" t="s">
        <v>253</v>
      </c>
      <c r="AU698" s="270" t="s">
        <v>90</v>
      </c>
      <c r="AV698" s="14" t="s">
        <v>167</v>
      </c>
      <c r="AW698" s="14" t="s">
        <v>5</v>
      </c>
      <c r="AX698" s="14" t="s">
        <v>88</v>
      </c>
      <c r="AY698" s="270" t="s">
        <v>143</v>
      </c>
    </row>
    <row r="699" s="2" customFormat="1" ht="55.5" customHeight="1">
      <c r="A699" s="38"/>
      <c r="B699" s="39"/>
      <c r="C699" s="285" t="s">
        <v>1488</v>
      </c>
      <c r="D699" s="285" t="s">
        <v>663</v>
      </c>
      <c r="E699" s="286" t="s">
        <v>1489</v>
      </c>
      <c r="F699" s="287" t="s">
        <v>1490</v>
      </c>
      <c r="G699" s="288" t="s">
        <v>249</v>
      </c>
      <c r="H699" s="289">
        <v>22.027999999999999</v>
      </c>
      <c r="I699" s="290"/>
      <c r="J699" s="291"/>
      <c r="K699" s="292">
        <f>ROUND(P699*H699,2)</f>
        <v>0</v>
      </c>
      <c r="L699" s="291"/>
      <c r="M699" s="293"/>
      <c r="N699" s="294" t="s">
        <v>1</v>
      </c>
      <c r="O699" s="231" t="s">
        <v>43</v>
      </c>
      <c r="P699" s="232">
        <f>I699+J699</f>
        <v>0</v>
      </c>
      <c r="Q699" s="232">
        <f>ROUND(I699*H699,2)</f>
        <v>0</v>
      </c>
      <c r="R699" s="232">
        <f>ROUND(J699*H699,2)</f>
        <v>0</v>
      </c>
      <c r="S699" s="91"/>
      <c r="T699" s="233">
        <f>S699*H699</f>
        <v>0</v>
      </c>
      <c r="U699" s="233">
        <v>0.0044999999999999997</v>
      </c>
      <c r="V699" s="233">
        <f>U699*H699</f>
        <v>0.099125999999999992</v>
      </c>
      <c r="W699" s="233">
        <v>0</v>
      </c>
      <c r="X699" s="234">
        <f>W699*H699</f>
        <v>0</v>
      </c>
      <c r="Y699" s="38"/>
      <c r="Z699" s="38"/>
      <c r="AA699" s="38"/>
      <c r="AB699" s="38"/>
      <c r="AC699" s="38"/>
      <c r="AD699" s="38"/>
      <c r="AE699" s="38"/>
      <c r="AR699" s="235" t="s">
        <v>477</v>
      </c>
      <c r="AT699" s="235" t="s">
        <v>663</v>
      </c>
      <c r="AU699" s="235" t="s">
        <v>90</v>
      </c>
      <c r="AY699" s="17" t="s">
        <v>143</v>
      </c>
      <c r="BE699" s="236">
        <f>IF(O699="základní",K699,0)</f>
        <v>0</v>
      </c>
      <c r="BF699" s="236">
        <f>IF(O699="snížená",K699,0)</f>
        <v>0</v>
      </c>
      <c r="BG699" s="236">
        <f>IF(O699="zákl. přenesená",K699,0)</f>
        <v>0</v>
      </c>
      <c r="BH699" s="236">
        <f>IF(O699="sníž. přenesená",K699,0)</f>
        <v>0</v>
      </c>
      <c r="BI699" s="236">
        <f>IF(O699="nulová",K699,0)</f>
        <v>0</v>
      </c>
      <c r="BJ699" s="17" t="s">
        <v>88</v>
      </c>
      <c r="BK699" s="236">
        <f>ROUND(P699*H699,2)</f>
        <v>0</v>
      </c>
      <c r="BL699" s="17" t="s">
        <v>348</v>
      </c>
      <c r="BM699" s="235" t="s">
        <v>1491</v>
      </c>
    </row>
    <row r="700" s="2" customFormat="1">
      <c r="A700" s="38"/>
      <c r="B700" s="39"/>
      <c r="C700" s="40"/>
      <c r="D700" s="237" t="s">
        <v>152</v>
      </c>
      <c r="E700" s="40"/>
      <c r="F700" s="238" t="s">
        <v>1490</v>
      </c>
      <c r="G700" s="40"/>
      <c r="H700" s="40"/>
      <c r="I700" s="239"/>
      <c r="J700" s="239"/>
      <c r="K700" s="40"/>
      <c r="L700" s="40"/>
      <c r="M700" s="44"/>
      <c r="N700" s="240"/>
      <c r="O700" s="241"/>
      <c r="P700" s="91"/>
      <c r="Q700" s="91"/>
      <c r="R700" s="91"/>
      <c r="S700" s="91"/>
      <c r="T700" s="91"/>
      <c r="U700" s="91"/>
      <c r="V700" s="91"/>
      <c r="W700" s="91"/>
      <c r="X700" s="92"/>
      <c r="Y700" s="38"/>
      <c r="Z700" s="38"/>
      <c r="AA700" s="38"/>
      <c r="AB700" s="38"/>
      <c r="AC700" s="38"/>
      <c r="AD700" s="38"/>
      <c r="AE700" s="38"/>
      <c r="AT700" s="17" t="s">
        <v>152</v>
      </c>
      <c r="AU700" s="17" t="s">
        <v>90</v>
      </c>
    </row>
    <row r="701" s="13" customFormat="1">
      <c r="A701" s="13"/>
      <c r="B701" s="249"/>
      <c r="C701" s="250"/>
      <c r="D701" s="237" t="s">
        <v>253</v>
      </c>
      <c r="E701" s="250"/>
      <c r="F701" s="252" t="s">
        <v>1492</v>
      </c>
      <c r="G701" s="250"/>
      <c r="H701" s="253">
        <v>22.027999999999999</v>
      </c>
      <c r="I701" s="254"/>
      <c r="J701" s="254"/>
      <c r="K701" s="250"/>
      <c r="L701" s="250"/>
      <c r="M701" s="255"/>
      <c r="N701" s="256"/>
      <c r="O701" s="257"/>
      <c r="P701" s="257"/>
      <c r="Q701" s="257"/>
      <c r="R701" s="257"/>
      <c r="S701" s="257"/>
      <c r="T701" s="257"/>
      <c r="U701" s="257"/>
      <c r="V701" s="257"/>
      <c r="W701" s="257"/>
      <c r="X701" s="258"/>
      <c r="Y701" s="13"/>
      <c r="Z701" s="13"/>
      <c r="AA701" s="13"/>
      <c r="AB701" s="13"/>
      <c r="AC701" s="13"/>
      <c r="AD701" s="13"/>
      <c r="AE701" s="13"/>
      <c r="AT701" s="259" t="s">
        <v>253</v>
      </c>
      <c r="AU701" s="259" t="s">
        <v>90</v>
      </c>
      <c r="AV701" s="13" t="s">
        <v>90</v>
      </c>
      <c r="AW701" s="13" t="s">
        <v>4</v>
      </c>
      <c r="AX701" s="13" t="s">
        <v>88</v>
      </c>
      <c r="AY701" s="259" t="s">
        <v>143</v>
      </c>
    </row>
    <row r="702" s="2" customFormat="1" ht="24.15" customHeight="1">
      <c r="A702" s="38"/>
      <c r="B702" s="39"/>
      <c r="C702" s="222" t="s">
        <v>1493</v>
      </c>
      <c r="D702" s="222" t="s">
        <v>146</v>
      </c>
      <c r="E702" s="223" t="s">
        <v>1494</v>
      </c>
      <c r="F702" s="224" t="s">
        <v>1482</v>
      </c>
      <c r="G702" s="225" t="s">
        <v>249</v>
      </c>
      <c r="H702" s="226">
        <v>18.18</v>
      </c>
      <c r="I702" s="227"/>
      <c r="J702" s="227"/>
      <c r="K702" s="228">
        <f>ROUND(P702*H702,2)</f>
        <v>0</v>
      </c>
      <c r="L702" s="229"/>
      <c r="M702" s="44"/>
      <c r="N702" s="230" t="s">
        <v>1</v>
      </c>
      <c r="O702" s="231" t="s">
        <v>43</v>
      </c>
      <c r="P702" s="232">
        <f>I702+J702</f>
        <v>0</v>
      </c>
      <c r="Q702" s="232">
        <f>ROUND(I702*H702,2)</f>
        <v>0</v>
      </c>
      <c r="R702" s="232">
        <f>ROUND(J702*H702,2)</f>
        <v>0</v>
      </c>
      <c r="S702" s="91"/>
      <c r="T702" s="233">
        <f>S702*H702</f>
        <v>0</v>
      </c>
      <c r="U702" s="233">
        <v>0.00040000000000000002</v>
      </c>
      <c r="V702" s="233">
        <f>U702*H702</f>
        <v>0.0072719999999999998</v>
      </c>
      <c r="W702" s="233">
        <v>0</v>
      </c>
      <c r="X702" s="234">
        <f>W702*H702</f>
        <v>0</v>
      </c>
      <c r="Y702" s="38"/>
      <c r="Z702" s="38"/>
      <c r="AA702" s="38"/>
      <c r="AB702" s="38"/>
      <c r="AC702" s="38"/>
      <c r="AD702" s="38"/>
      <c r="AE702" s="38"/>
      <c r="AR702" s="235" t="s">
        <v>348</v>
      </c>
      <c r="AT702" s="235" t="s">
        <v>146</v>
      </c>
      <c r="AU702" s="235" t="s">
        <v>90</v>
      </c>
      <c r="AY702" s="17" t="s">
        <v>143</v>
      </c>
      <c r="BE702" s="236">
        <f>IF(O702="základní",K702,0)</f>
        <v>0</v>
      </c>
      <c r="BF702" s="236">
        <f>IF(O702="snížená",K702,0)</f>
        <v>0</v>
      </c>
      <c r="BG702" s="236">
        <f>IF(O702="zákl. přenesená",K702,0)</f>
        <v>0</v>
      </c>
      <c r="BH702" s="236">
        <f>IF(O702="sníž. přenesená",K702,0)</f>
        <v>0</v>
      </c>
      <c r="BI702" s="236">
        <f>IF(O702="nulová",K702,0)</f>
        <v>0</v>
      </c>
      <c r="BJ702" s="17" t="s">
        <v>88</v>
      </c>
      <c r="BK702" s="236">
        <f>ROUND(P702*H702,2)</f>
        <v>0</v>
      </c>
      <c r="BL702" s="17" t="s">
        <v>348</v>
      </c>
      <c r="BM702" s="235" t="s">
        <v>1495</v>
      </c>
    </row>
    <row r="703" s="2" customFormat="1">
      <c r="A703" s="38"/>
      <c r="B703" s="39"/>
      <c r="C703" s="40"/>
      <c r="D703" s="237" t="s">
        <v>152</v>
      </c>
      <c r="E703" s="40"/>
      <c r="F703" s="238" t="s">
        <v>1484</v>
      </c>
      <c r="G703" s="40"/>
      <c r="H703" s="40"/>
      <c r="I703" s="239"/>
      <c r="J703" s="239"/>
      <c r="K703" s="40"/>
      <c r="L703" s="40"/>
      <c r="M703" s="44"/>
      <c r="N703" s="240"/>
      <c r="O703" s="241"/>
      <c r="P703" s="91"/>
      <c r="Q703" s="91"/>
      <c r="R703" s="91"/>
      <c r="S703" s="91"/>
      <c r="T703" s="91"/>
      <c r="U703" s="91"/>
      <c r="V703" s="91"/>
      <c r="W703" s="91"/>
      <c r="X703" s="92"/>
      <c r="Y703" s="38"/>
      <c r="Z703" s="38"/>
      <c r="AA703" s="38"/>
      <c r="AB703" s="38"/>
      <c r="AC703" s="38"/>
      <c r="AD703" s="38"/>
      <c r="AE703" s="38"/>
      <c r="AT703" s="17" t="s">
        <v>152</v>
      </c>
      <c r="AU703" s="17" t="s">
        <v>90</v>
      </c>
    </row>
    <row r="704" s="13" customFormat="1">
      <c r="A704" s="13"/>
      <c r="B704" s="249"/>
      <c r="C704" s="250"/>
      <c r="D704" s="237" t="s">
        <v>253</v>
      </c>
      <c r="E704" s="251" t="s">
        <v>1</v>
      </c>
      <c r="F704" s="252" t="s">
        <v>1496</v>
      </c>
      <c r="G704" s="250"/>
      <c r="H704" s="253">
        <v>18.18</v>
      </c>
      <c r="I704" s="254"/>
      <c r="J704" s="254"/>
      <c r="K704" s="250"/>
      <c r="L704" s="250"/>
      <c r="M704" s="255"/>
      <c r="N704" s="256"/>
      <c r="O704" s="257"/>
      <c r="P704" s="257"/>
      <c r="Q704" s="257"/>
      <c r="R704" s="257"/>
      <c r="S704" s="257"/>
      <c r="T704" s="257"/>
      <c r="U704" s="257"/>
      <c r="V704" s="257"/>
      <c r="W704" s="257"/>
      <c r="X704" s="258"/>
      <c r="Y704" s="13"/>
      <c r="Z704" s="13"/>
      <c r="AA704" s="13"/>
      <c r="AB704" s="13"/>
      <c r="AC704" s="13"/>
      <c r="AD704" s="13"/>
      <c r="AE704" s="13"/>
      <c r="AT704" s="259" t="s">
        <v>253</v>
      </c>
      <c r="AU704" s="259" t="s">
        <v>90</v>
      </c>
      <c r="AV704" s="13" t="s">
        <v>90</v>
      </c>
      <c r="AW704" s="13" t="s">
        <v>5</v>
      </c>
      <c r="AX704" s="13" t="s">
        <v>88</v>
      </c>
      <c r="AY704" s="259" t="s">
        <v>143</v>
      </c>
    </row>
    <row r="705" s="2" customFormat="1" ht="49.05" customHeight="1">
      <c r="A705" s="38"/>
      <c r="B705" s="39"/>
      <c r="C705" s="285" t="s">
        <v>1497</v>
      </c>
      <c r="D705" s="285" t="s">
        <v>663</v>
      </c>
      <c r="E705" s="286" t="s">
        <v>1498</v>
      </c>
      <c r="F705" s="287" t="s">
        <v>1499</v>
      </c>
      <c r="G705" s="288" t="s">
        <v>249</v>
      </c>
      <c r="H705" s="289">
        <v>21.189</v>
      </c>
      <c r="I705" s="290"/>
      <c r="J705" s="291"/>
      <c r="K705" s="292">
        <f>ROUND(P705*H705,2)</f>
        <v>0</v>
      </c>
      <c r="L705" s="291"/>
      <c r="M705" s="293"/>
      <c r="N705" s="294" t="s">
        <v>1</v>
      </c>
      <c r="O705" s="231" t="s">
        <v>43</v>
      </c>
      <c r="P705" s="232">
        <f>I705+J705</f>
        <v>0</v>
      </c>
      <c r="Q705" s="232">
        <f>ROUND(I705*H705,2)</f>
        <v>0</v>
      </c>
      <c r="R705" s="232">
        <f>ROUND(J705*H705,2)</f>
        <v>0</v>
      </c>
      <c r="S705" s="91"/>
      <c r="T705" s="233">
        <f>S705*H705</f>
        <v>0</v>
      </c>
      <c r="U705" s="233">
        <v>0.0064000000000000003</v>
      </c>
      <c r="V705" s="233">
        <f>U705*H705</f>
        <v>0.1356096</v>
      </c>
      <c r="W705" s="233">
        <v>0</v>
      </c>
      <c r="X705" s="234">
        <f>W705*H705</f>
        <v>0</v>
      </c>
      <c r="Y705" s="38"/>
      <c r="Z705" s="38"/>
      <c r="AA705" s="38"/>
      <c r="AB705" s="38"/>
      <c r="AC705" s="38"/>
      <c r="AD705" s="38"/>
      <c r="AE705" s="38"/>
      <c r="AR705" s="235" t="s">
        <v>477</v>
      </c>
      <c r="AT705" s="235" t="s">
        <v>663</v>
      </c>
      <c r="AU705" s="235" t="s">
        <v>90</v>
      </c>
      <c r="AY705" s="17" t="s">
        <v>143</v>
      </c>
      <c r="BE705" s="236">
        <f>IF(O705="základní",K705,0)</f>
        <v>0</v>
      </c>
      <c r="BF705" s="236">
        <f>IF(O705="snížená",K705,0)</f>
        <v>0</v>
      </c>
      <c r="BG705" s="236">
        <f>IF(O705="zákl. přenesená",K705,0)</f>
        <v>0</v>
      </c>
      <c r="BH705" s="236">
        <f>IF(O705="sníž. přenesená",K705,0)</f>
        <v>0</v>
      </c>
      <c r="BI705" s="236">
        <f>IF(O705="nulová",K705,0)</f>
        <v>0</v>
      </c>
      <c r="BJ705" s="17" t="s">
        <v>88</v>
      </c>
      <c r="BK705" s="236">
        <f>ROUND(P705*H705,2)</f>
        <v>0</v>
      </c>
      <c r="BL705" s="17" t="s">
        <v>348</v>
      </c>
      <c r="BM705" s="235" t="s">
        <v>1500</v>
      </c>
    </row>
    <row r="706" s="2" customFormat="1">
      <c r="A706" s="38"/>
      <c r="B706" s="39"/>
      <c r="C706" s="40"/>
      <c r="D706" s="237" t="s">
        <v>152</v>
      </c>
      <c r="E706" s="40"/>
      <c r="F706" s="238" t="s">
        <v>1499</v>
      </c>
      <c r="G706" s="40"/>
      <c r="H706" s="40"/>
      <c r="I706" s="239"/>
      <c r="J706" s="239"/>
      <c r="K706" s="40"/>
      <c r="L706" s="40"/>
      <c r="M706" s="44"/>
      <c r="N706" s="240"/>
      <c r="O706" s="241"/>
      <c r="P706" s="91"/>
      <c r="Q706" s="91"/>
      <c r="R706" s="91"/>
      <c r="S706" s="91"/>
      <c r="T706" s="91"/>
      <c r="U706" s="91"/>
      <c r="V706" s="91"/>
      <c r="W706" s="91"/>
      <c r="X706" s="92"/>
      <c r="Y706" s="38"/>
      <c r="Z706" s="38"/>
      <c r="AA706" s="38"/>
      <c r="AB706" s="38"/>
      <c r="AC706" s="38"/>
      <c r="AD706" s="38"/>
      <c r="AE706" s="38"/>
      <c r="AT706" s="17" t="s">
        <v>152</v>
      </c>
      <c r="AU706" s="17" t="s">
        <v>90</v>
      </c>
    </row>
    <row r="707" s="13" customFormat="1">
      <c r="A707" s="13"/>
      <c r="B707" s="249"/>
      <c r="C707" s="250"/>
      <c r="D707" s="237" t="s">
        <v>253</v>
      </c>
      <c r="E707" s="250"/>
      <c r="F707" s="252" t="s">
        <v>1501</v>
      </c>
      <c r="G707" s="250"/>
      <c r="H707" s="253">
        <v>21.189</v>
      </c>
      <c r="I707" s="254"/>
      <c r="J707" s="254"/>
      <c r="K707" s="250"/>
      <c r="L707" s="250"/>
      <c r="M707" s="255"/>
      <c r="N707" s="256"/>
      <c r="O707" s="257"/>
      <c r="P707" s="257"/>
      <c r="Q707" s="257"/>
      <c r="R707" s="257"/>
      <c r="S707" s="257"/>
      <c r="T707" s="257"/>
      <c r="U707" s="257"/>
      <c r="V707" s="257"/>
      <c r="W707" s="257"/>
      <c r="X707" s="258"/>
      <c r="Y707" s="13"/>
      <c r="Z707" s="13"/>
      <c r="AA707" s="13"/>
      <c r="AB707" s="13"/>
      <c r="AC707" s="13"/>
      <c r="AD707" s="13"/>
      <c r="AE707" s="13"/>
      <c r="AT707" s="259" t="s">
        <v>253</v>
      </c>
      <c r="AU707" s="259" t="s">
        <v>90</v>
      </c>
      <c r="AV707" s="13" t="s">
        <v>90</v>
      </c>
      <c r="AW707" s="13" t="s">
        <v>4</v>
      </c>
      <c r="AX707" s="13" t="s">
        <v>88</v>
      </c>
      <c r="AY707" s="259" t="s">
        <v>143</v>
      </c>
    </row>
    <row r="708" s="2" customFormat="1" ht="24.15" customHeight="1">
      <c r="A708" s="38"/>
      <c r="B708" s="39"/>
      <c r="C708" s="222" t="s">
        <v>1502</v>
      </c>
      <c r="D708" s="222" t="s">
        <v>146</v>
      </c>
      <c r="E708" s="223" t="s">
        <v>1503</v>
      </c>
      <c r="F708" s="224" t="s">
        <v>1504</v>
      </c>
      <c r="G708" s="225" t="s">
        <v>249</v>
      </c>
      <c r="H708" s="226">
        <v>216.44</v>
      </c>
      <c r="I708" s="227"/>
      <c r="J708" s="227"/>
      <c r="K708" s="228">
        <f>ROUND(P708*H708,2)</f>
        <v>0</v>
      </c>
      <c r="L708" s="229"/>
      <c r="M708" s="44"/>
      <c r="N708" s="230" t="s">
        <v>1</v>
      </c>
      <c r="O708" s="231" t="s">
        <v>43</v>
      </c>
      <c r="P708" s="232">
        <f>I708+J708</f>
        <v>0</v>
      </c>
      <c r="Q708" s="232">
        <f>ROUND(I708*H708,2)</f>
        <v>0</v>
      </c>
      <c r="R708" s="232">
        <f>ROUND(J708*H708,2)</f>
        <v>0</v>
      </c>
      <c r="S708" s="91"/>
      <c r="T708" s="233">
        <f>S708*H708</f>
        <v>0</v>
      </c>
      <c r="U708" s="233">
        <v>0.00040000000000000002</v>
      </c>
      <c r="V708" s="233">
        <f>U708*H708</f>
        <v>0.086576</v>
      </c>
      <c r="W708" s="233">
        <v>0</v>
      </c>
      <c r="X708" s="234">
        <f>W708*H708</f>
        <v>0</v>
      </c>
      <c r="Y708" s="38"/>
      <c r="Z708" s="38"/>
      <c r="AA708" s="38"/>
      <c r="AB708" s="38"/>
      <c r="AC708" s="38"/>
      <c r="AD708" s="38"/>
      <c r="AE708" s="38"/>
      <c r="AR708" s="235" t="s">
        <v>348</v>
      </c>
      <c r="AT708" s="235" t="s">
        <v>146</v>
      </c>
      <c r="AU708" s="235" t="s">
        <v>90</v>
      </c>
      <c r="AY708" s="17" t="s">
        <v>143</v>
      </c>
      <c r="BE708" s="236">
        <f>IF(O708="základní",K708,0)</f>
        <v>0</v>
      </c>
      <c r="BF708" s="236">
        <f>IF(O708="snížená",K708,0)</f>
        <v>0</v>
      </c>
      <c r="BG708" s="236">
        <f>IF(O708="zákl. přenesená",K708,0)</f>
        <v>0</v>
      </c>
      <c r="BH708" s="236">
        <f>IF(O708="sníž. přenesená",K708,0)</f>
        <v>0</v>
      </c>
      <c r="BI708" s="236">
        <f>IF(O708="nulová",K708,0)</f>
        <v>0</v>
      </c>
      <c r="BJ708" s="17" t="s">
        <v>88</v>
      </c>
      <c r="BK708" s="236">
        <f>ROUND(P708*H708,2)</f>
        <v>0</v>
      </c>
      <c r="BL708" s="17" t="s">
        <v>348</v>
      </c>
      <c r="BM708" s="235" t="s">
        <v>1505</v>
      </c>
    </row>
    <row r="709" s="2" customFormat="1">
      <c r="A709" s="38"/>
      <c r="B709" s="39"/>
      <c r="C709" s="40"/>
      <c r="D709" s="237" t="s">
        <v>152</v>
      </c>
      <c r="E709" s="40"/>
      <c r="F709" s="238" t="s">
        <v>1506</v>
      </c>
      <c r="G709" s="40"/>
      <c r="H709" s="40"/>
      <c r="I709" s="239"/>
      <c r="J709" s="239"/>
      <c r="K709" s="40"/>
      <c r="L709" s="40"/>
      <c r="M709" s="44"/>
      <c r="N709" s="240"/>
      <c r="O709" s="241"/>
      <c r="P709" s="91"/>
      <c r="Q709" s="91"/>
      <c r="R709" s="91"/>
      <c r="S709" s="91"/>
      <c r="T709" s="91"/>
      <c r="U709" s="91"/>
      <c r="V709" s="91"/>
      <c r="W709" s="91"/>
      <c r="X709" s="92"/>
      <c r="Y709" s="38"/>
      <c r="Z709" s="38"/>
      <c r="AA709" s="38"/>
      <c r="AB709" s="38"/>
      <c r="AC709" s="38"/>
      <c r="AD709" s="38"/>
      <c r="AE709" s="38"/>
      <c r="AT709" s="17" t="s">
        <v>152</v>
      </c>
      <c r="AU709" s="17" t="s">
        <v>90</v>
      </c>
    </row>
    <row r="710" s="2" customFormat="1">
      <c r="A710" s="38"/>
      <c r="B710" s="39"/>
      <c r="C710" s="40"/>
      <c r="D710" s="242" t="s">
        <v>153</v>
      </c>
      <c r="E710" s="40"/>
      <c r="F710" s="243" t="s">
        <v>1507</v>
      </c>
      <c r="G710" s="40"/>
      <c r="H710" s="40"/>
      <c r="I710" s="239"/>
      <c r="J710" s="239"/>
      <c r="K710" s="40"/>
      <c r="L710" s="40"/>
      <c r="M710" s="44"/>
      <c r="N710" s="240"/>
      <c r="O710" s="241"/>
      <c r="P710" s="91"/>
      <c r="Q710" s="91"/>
      <c r="R710" s="91"/>
      <c r="S710" s="91"/>
      <c r="T710" s="91"/>
      <c r="U710" s="91"/>
      <c r="V710" s="91"/>
      <c r="W710" s="91"/>
      <c r="X710" s="92"/>
      <c r="Y710" s="38"/>
      <c r="Z710" s="38"/>
      <c r="AA710" s="38"/>
      <c r="AB710" s="38"/>
      <c r="AC710" s="38"/>
      <c r="AD710" s="38"/>
      <c r="AE710" s="38"/>
      <c r="AT710" s="17" t="s">
        <v>153</v>
      </c>
      <c r="AU710" s="17" t="s">
        <v>90</v>
      </c>
    </row>
    <row r="711" s="13" customFormat="1">
      <c r="A711" s="13"/>
      <c r="B711" s="249"/>
      <c r="C711" s="250"/>
      <c r="D711" s="237" t="s">
        <v>253</v>
      </c>
      <c r="E711" s="251" t="s">
        <v>1</v>
      </c>
      <c r="F711" s="252" t="s">
        <v>1508</v>
      </c>
      <c r="G711" s="250"/>
      <c r="H711" s="253">
        <v>44.390000000000001</v>
      </c>
      <c r="I711" s="254"/>
      <c r="J711" s="254"/>
      <c r="K711" s="250"/>
      <c r="L711" s="250"/>
      <c r="M711" s="255"/>
      <c r="N711" s="256"/>
      <c r="O711" s="257"/>
      <c r="P711" s="257"/>
      <c r="Q711" s="257"/>
      <c r="R711" s="257"/>
      <c r="S711" s="257"/>
      <c r="T711" s="257"/>
      <c r="U711" s="257"/>
      <c r="V711" s="257"/>
      <c r="W711" s="257"/>
      <c r="X711" s="258"/>
      <c r="Y711" s="13"/>
      <c r="Z711" s="13"/>
      <c r="AA711" s="13"/>
      <c r="AB711" s="13"/>
      <c r="AC711" s="13"/>
      <c r="AD711" s="13"/>
      <c r="AE711" s="13"/>
      <c r="AT711" s="259" t="s">
        <v>253</v>
      </c>
      <c r="AU711" s="259" t="s">
        <v>90</v>
      </c>
      <c r="AV711" s="13" t="s">
        <v>90</v>
      </c>
      <c r="AW711" s="13" t="s">
        <v>5</v>
      </c>
      <c r="AX711" s="13" t="s">
        <v>80</v>
      </c>
      <c r="AY711" s="259" t="s">
        <v>143</v>
      </c>
    </row>
    <row r="712" s="13" customFormat="1">
      <c r="A712" s="13"/>
      <c r="B712" s="249"/>
      <c r="C712" s="250"/>
      <c r="D712" s="237" t="s">
        <v>253</v>
      </c>
      <c r="E712" s="251" t="s">
        <v>1</v>
      </c>
      <c r="F712" s="252" t="s">
        <v>1509</v>
      </c>
      <c r="G712" s="250"/>
      <c r="H712" s="253">
        <v>172.05000000000001</v>
      </c>
      <c r="I712" s="254"/>
      <c r="J712" s="254"/>
      <c r="K712" s="250"/>
      <c r="L712" s="250"/>
      <c r="M712" s="255"/>
      <c r="N712" s="256"/>
      <c r="O712" s="257"/>
      <c r="P712" s="257"/>
      <c r="Q712" s="257"/>
      <c r="R712" s="257"/>
      <c r="S712" s="257"/>
      <c r="T712" s="257"/>
      <c r="U712" s="257"/>
      <c r="V712" s="257"/>
      <c r="W712" s="257"/>
      <c r="X712" s="258"/>
      <c r="Y712" s="13"/>
      <c r="Z712" s="13"/>
      <c r="AA712" s="13"/>
      <c r="AB712" s="13"/>
      <c r="AC712" s="13"/>
      <c r="AD712" s="13"/>
      <c r="AE712" s="13"/>
      <c r="AT712" s="259" t="s">
        <v>253</v>
      </c>
      <c r="AU712" s="259" t="s">
        <v>90</v>
      </c>
      <c r="AV712" s="13" t="s">
        <v>90</v>
      </c>
      <c r="AW712" s="13" t="s">
        <v>5</v>
      </c>
      <c r="AX712" s="13" t="s">
        <v>80</v>
      </c>
      <c r="AY712" s="259" t="s">
        <v>143</v>
      </c>
    </row>
    <row r="713" s="14" customFormat="1">
      <c r="A713" s="14"/>
      <c r="B713" s="260"/>
      <c r="C713" s="261"/>
      <c r="D713" s="237" t="s">
        <v>253</v>
      </c>
      <c r="E713" s="262" t="s">
        <v>1</v>
      </c>
      <c r="F713" s="263" t="s">
        <v>262</v>
      </c>
      <c r="G713" s="261"/>
      <c r="H713" s="264">
        <v>216.44</v>
      </c>
      <c r="I713" s="265"/>
      <c r="J713" s="265"/>
      <c r="K713" s="261"/>
      <c r="L713" s="261"/>
      <c r="M713" s="266"/>
      <c r="N713" s="267"/>
      <c r="O713" s="268"/>
      <c r="P713" s="268"/>
      <c r="Q713" s="268"/>
      <c r="R713" s="268"/>
      <c r="S713" s="268"/>
      <c r="T713" s="268"/>
      <c r="U713" s="268"/>
      <c r="V713" s="268"/>
      <c r="W713" s="268"/>
      <c r="X713" s="269"/>
      <c r="Y713" s="14"/>
      <c r="Z713" s="14"/>
      <c r="AA713" s="14"/>
      <c r="AB713" s="14"/>
      <c r="AC713" s="14"/>
      <c r="AD713" s="14"/>
      <c r="AE713" s="14"/>
      <c r="AT713" s="270" t="s">
        <v>253</v>
      </c>
      <c r="AU713" s="270" t="s">
        <v>90</v>
      </c>
      <c r="AV713" s="14" t="s">
        <v>167</v>
      </c>
      <c r="AW713" s="14" t="s">
        <v>5</v>
      </c>
      <c r="AX713" s="14" t="s">
        <v>88</v>
      </c>
      <c r="AY713" s="270" t="s">
        <v>143</v>
      </c>
    </row>
    <row r="714" s="2" customFormat="1" ht="49.05" customHeight="1">
      <c r="A714" s="38"/>
      <c r="B714" s="39"/>
      <c r="C714" s="285" t="s">
        <v>1510</v>
      </c>
      <c r="D714" s="285" t="s">
        <v>663</v>
      </c>
      <c r="E714" s="286" t="s">
        <v>1498</v>
      </c>
      <c r="F714" s="287" t="s">
        <v>1499</v>
      </c>
      <c r="G714" s="288" t="s">
        <v>249</v>
      </c>
      <c r="H714" s="289">
        <v>264.27300000000002</v>
      </c>
      <c r="I714" s="290"/>
      <c r="J714" s="291"/>
      <c r="K714" s="292">
        <f>ROUND(P714*H714,2)</f>
        <v>0</v>
      </c>
      <c r="L714" s="291"/>
      <c r="M714" s="293"/>
      <c r="N714" s="294" t="s">
        <v>1</v>
      </c>
      <c r="O714" s="231" t="s">
        <v>43</v>
      </c>
      <c r="P714" s="232">
        <f>I714+J714</f>
        <v>0</v>
      </c>
      <c r="Q714" s="232">
        <f>ROUND(I714*H714,2)</f>
        <v>0</v>
      </c>
      <c r="R714" s="232">
        <f>ROUND(J714*H714,2)</f>
        <v>0</v>
      </c>
      <c r="S714" s="91"/>
      <c r="T714" s="233">
        <f>S714*H714</f>
        <v>0</v>
      </c>
      <c r="U714" s="233">
        <v>0.0064000000000000003</v>
      </c>
      <c r="V714" s="233">
        <f>U714*H714</f>
        <v>1.6913472000000003</v>
      </c>
      <c r="W714" s="233">
        <v>0</v>
      </c>
      <c r="X714" s="234">
        <f>W714*H714</f>
        <v>0</v>
      </c>
      <c r="Y714" s="38"/>
      <c r="Z714" s="38"/>
      <c r="AA714" s="38"/>
      <c r="AB714" s="38"/>
      <c r="AC714" s="38"/>
      <c r="AD714" s="38"/>
      <c r="AE714" s="38"/>
      <c r="AR714" s="235" t="s">
        <v>477</v>
      </c>
      <c r="AT714" s="235" t="s">
        <v>663</v>
      </c>
      <c r="AU714" s="235" t="s">
        <v>90</v>
      </c>
      <c r="AY714" s="17" t="s">
        <v>143</v>
      </c>
      <c r="BE714" s="236">
        <f>IF(O714="základní",K714,0)</f>
        <v>0</v>
      </c>
      <c r="BF714" s="236">
        <f>IF(O714="snížená",K714,0)</f>
        <v>0</v>
      </c>
      <c r="BG714" s="236">
        <f>IF(O714="zákl. přenesená",K714,0)</f>
        <v>0</v>
      </c>
      <c r="BH714" s="236">
        <f>IF(O714="sníž. přenesená",K714,0)</f>
        <v>0</v>
      </c>
      <c r="BI714" s="236">
        <f>IF(O714="nulová",K714,0)</f>
        <v>0</v>
      </c>
      <c r="BJ714" s="17" t="s">
        <v>88</v>
      </c>
      <c r="BK714" s="236">
        <f>ROUND(P714*H714,2)</f>
        <v>0</v>
      </c>
      <c r="BL714" s="17" t="s">
        <v>348</v>
      </c>
      <c r="BM714" s="235" t="s">
        <v>1511</v>
      </c>
    </row>
    <row r="715" s="2" customFormat="1">
      <c r="A715" s="38"/>
      <c r="B715" s="39"/>
      <c r="C715" s="40"/>
      <c r="D715" s="237" t="s">
        <v>152</v>
      </c>
      <c r="E715" s="40"/>
      <c r="F715" s="238" t="s">
        <v>1499</v>
      </c>
      <c r="G715" s="40"/>
      <c r="H715" s="40"/>
      <c r="I715" s="239"/>
      <c r="J715" s="239"/>
      <c r="K715" s="40"/>
      <c r="L715" s="40"/>
      <c r="M715" s="44"/>
      <c r="N715" s="240"/>
      <c r="O715" s="241"/>
      <c r="P715" s="91"/>
      <c r="Q715" s="91"/>
      <c r="R715" s="91"/>
      <c r="S715" s="91"/>
      <c r="T715" s="91"/>
      <c r="U715" s="91"/>
      <c r="V715" s="91"/>
      <c r="W715" s="91"/>
      <c r="X715" s="92"/>
      <c r="Y715" s="38"/>
      <c r="Z715" s="38"/>
      <c r="AA715" s="38"/>
      <c r="AB715" s="38"/>
      <c r="AC715" s="38"/>
      <c r="AD715" s="38"/>
      <c r="AE715" s="38"/>
      <c r="AT715" s="17" t="s">
        <v>152</v>
      </c>
      <c r="AU715" s="17" t="s">
        <v>90</v>
      </c>
    </row>
    <row r="716" s="13" customFormat="1">
      <c r="A716" s="13"/>
      <c r="B716" s="249"/>
      <c r="C716" s="250"/>
      <c r="D716" s="237" t="s">
        <v>253</v>
      </c>
      <c r="E716" s="250"/>
      <c r="F716" s="252" t="s">
        <v>1512</v>
      </c>
      <c r="G716" s="250"/>
      <c r="H716" s="253">
        <v>264.27300000000002</v>
      </c>
      <c r="I716" s="254"/>
      <c r="J716" s="254"/>
      <c r="K716" s="250"/>
      <c r="L716" s="250"/>
      <c r="M716" s="255"/>
      <c r="N716" s="256"/>
      <c r="O716" s="257"/>
      <c r="P716" s="257"/>
      <c r="Q716" s="257"/>
      <c r="R716" s="257"/>
      <c r="S716" s="257"/>
      <c r="T716" s="257"/>
      <c r="U716" s="257"/>
      <c r="V716" s="257"/>
      <c r="W716" s="257"/>
      <c r="X716" s="258"/>
      <c r="Y716" s="13"/>
      <c r="Z716" s="13"/>
      <c r="AA716" s="13"/>
      <c r="AB716" s="13"/>
      <c r="AC716" s="13"/>
      <c r="AD716" s="13"/>
      <c r="AE716" s="13"/>
      <c r="AT716" s="259" t="s">
        <v>253</v>
      </c>
      <c r="AU716" s="259" t="s">
        <v>90</v>
      </c>
      <c r="AV716" s="13" t="s">
        <v>90</v>
      </c>
      <c r="AW716" s="13" t="s">
        <v>4</v>
      </c>
      <c r="AX716" s="13" t="s">
        <v>88</v>
      </c>
      <c r="AY716" s="259" t="s">
        <v>143</v>
      </c>
    </row>
    <row r="717" s="2" customFormat="1" ht="24.15" customHeight="1">
      <c r="A717" s="38"/>
      <c r="B717" s="39"/>
      <c r="C717" s="222" t="s">
        <v>1513</v>
      </c>
      <c r="D717" s="222" t="s">
        <v>146</v>
      </c>
      <c r="E717" s="223" t="s">
        <v>1514</v>
      </c>
      <c r="F717" s="224" t="s">
        <v>1515</v>
      </c>
      <c r="G717" s="225" t="s">
        <v>249</v>
      </c>
      <c r="H717" s="226">
        <v>109.2</v>
      </c>
      <c r="I717" s="227"/>
      <c r="J717" s="227"/>
      <c r="K717" s="228">
        <f>ROUND(P717*H717,2)</f>
        <v>0</v>
      </c>
      <c r="L717" s="229"/>
      <c r="M717" s="44"/>
      <c r="N717" s="230" t="s">
        <v>1</v>
      </c>
      <c r="O717" s="231" t="s">
        <v>43</v>
      </c>
      <c r="P717" s="232">
        <f>I717+J717</f>
        <v>0</v>
      </c>
      <c r="Q717" s="232">
        <f>ROUND(I717*H717,2)</f>
        <v>0</v>
      </c>
      <c r="R717" s="232">
        <f>ROUND(J717*H717,2)</f>
        <v>0</v>
      </c>
      <c r="S717" s="91"/>
      <c r="T717" s="233">
        <f>S717*H717</f>
        <v>0</v>
      </c>
      <c r="U717" s="233">
        <v>0</v>
      </c>
      <c r="V717" s="233">
        <f>U717*H717</f>
        <v>0</v>
      </c>
      <c r="W717" s="233">
        <v>0</v>
      </c>
      <c r="X717" s="234">
        <f>W717*H717</f>
        <v>0</v>
      </c>
      <c r="Y717" s="38"/>
      <c r="Z717" s="38"/>
      <c r="AA717" s="38"/>
      <c r="AB717" s="38"/>
      <c r="AC717" s="38"/>
      <c r="AD717" s="38"/>
      <c r="AE717" s="38"/>
      <c r="AR717" s="235" t="s">
        <v>348</v>
      </c>
      <c r="AT717" s="235" t="s">
        <v>146</v>
      </c>
      <c r="AU717" s="235" t="s">
        <v>90</v>
      </c>
      <c r="AY717" s="17" t="s">
        <v>143</v>
      </c>
      <c r="BE717" s="236">
        <f>IF(O717="základní",K717,0)</f>
        <v>0</v>
      </c>
      <c r="BF717" s="236">
        <f>IF(O717="snížená",K717,0)</f>
        <v>0</v>
      </c>
      <c r="BG717" s="236">
        <f>IF(O717="zákl. přenesená",K717,0)</f>
        <v>0</v>
      </c>
      <c r="BH717" s="236">
        <f>IF(O717="sníž. přenesená",K717,0)</f>
        <v>0</v>
      </c>
      <c r="BI717" s="236">
        <f>IF(O717="nulová",K717,0)</f>
        <v>0</v>
      </c>
      <c r="BJ717" s="17" t="s">
        <v>88</v>
      </c>
      <c r="BK717" s="236">
        <f>ROUND(P717*H717,2)</f>
        <v>0</v>
      </c>
      <c r="BL717" s="17" t="s">
        <v>348</v>
      </c>
      <c r="BM717" s="235" t="s">
        <v>1516</v>
      </c>
    </row>
    <row r="718" s="2" customFormat="1">
      <c r="A718" s="38"/>
      <c r="B718" s="39"/>
      <c r="C718" s="40"/>
      <c r="D718" s="237" t="s">
        <v>152</v>
      </c>
      <c r="E718" s="40"/>
      <c r="F718" s="238" t="s">
        <v>1517</v>
      </c>
      <c r="G718" s="40"/>
      <c r="H718" s="40"/>
      <c r="I718" s="239"/>
      <c r="J718" s="239"/>
      <c r="K718" s="40"/>
      <c r="L718" s="40"/>
      <c r="M718" s="44"/>
      <c r="N718" s="240"/>
      <c r="O718" s="241"/>
      <c r="P718" s="91"/>
      <c r="Q718" s="91"/>
      <c r="R718" s="91"/>
      <c r="S718" s="91"/>
      <c r="T718" s="91"/>
      <c r="U718" s="91"/>
      <c r="V718" s="91"/>
      <c r="W718" s="91"/>
      <c r="X718" s="92"/>
      <c r="Y718" s="38"/>
      <c r="Z718" s="38"/>
      <c r="AA718" s="38"/>
      <c r="AB718" s="38"/>
      <c r="AC718" s="38"/>
      <c r="AD718" s="38"/>
      <c r="AE718" s="38"/>
      <c r="AT718" s="17" t="s">
        <v>152</v>
      </c>
      <c r="AU718" s="17" t="s">
        <v>90</v>
      </c>
    </row>
    <row r="719" s="2" customFormat="1">
      <c r="A719" s="38"/>
      <c r="B719" s="39"/>
      <c r="C719" s="40"/>
      <c r="D719" s="242" t="s">
        <v>153</v>
      </c>
      <c r="E719" s="40"/>
      <c r="F719" s="243" t="s">
        <v>1518</v>
      </c>
      <c r="G719" s="40"/>
      <c r="H719" s="40"/>
      <c r="I719" s="239"/>
      <c r="J719" s="239"/>
      <c r="K719" s="40"/>
      <c r="L719" s="40"/>
      <c r="M719" s="44"/>
      <c r="N719" s="240"/>
      <c r="O719" s="241"/>
      <c r="P719" s="91"/>
      <c r="Q719" s="91"/>
      <c r="R719" s="91"/>
      <c r="S719" s="91"/>
      <c r="T719" s="91"/>
      <c r="U719" s="91"/>
      <c r="V719" s="91"/>
      <c r="W719" s="91"/>
      <c r="X719" s="92"/>
      <c r="Y719" s="38"/>
      <c r="Z719" s="38"/>
      <c r="AA719" s="38"/>
      <c r="AB719" s="38"/>
      <c r="AC719" s="38"/>
      <c r="AD719" s="38"/>
      <c r="AE719" s="38"/>
      <c r="AT719" s="17" t="s">
        <v>153</v>
      </c>
      <c r="AU719" s="17" t="s">
        <v>90</v>
      </c>
    </row>
    <row r="720" s="13" customFormat="1">
      <c r="A720" s="13"/>
      <c r="B720" s="249"/>
      <c r="C720" s="250"/>
      <c r="D720" s="237" t="s">
        <v>253</v>
      </c>
      <c r="E720" s="251" t="s">
        <v>1</v>
      </c>
      <c r="F720" s="252" t="s">
        <v>1519</v>
      </c>
      <c r="G720" s="250"/>
      <c r="H720" s="253">
        <v>109.2</v>
      </c>
      <c r="I720" s="254"/>
      <c r="J720" s="254"/>
      <c r="K720" s="250"/>
      <c r="L720" s="250"/>
      <c r="M720" s="255"/>
      <c r="N720" s="256"/>
      <c r="O720" s="257"/>
      <c r="P720" s="257"/>
      <c r="Q720" s="257"/>
      <c r="R720" s="257"/>
      <c r="S720" s="257"/>
      <c r="T720" s="257"/>
      <c r="U720" s="257"/>
      <c r="V720" s="257"/>
      <c r="W720" s="257"/>
      <c r="X720" s="258"/>
      <c r="Y720" s="13"/>
      <c r="Z720" s="13"/>
      <c r="AA720" s="13"/>
      <c r="AB720" s="13"/>
      <c r="AC720" s="13"/>
      <c r="AD720" s="13"/>
      <c r="AE720" s="13"/>
      <c r="AT720" s="259" t="s">
        <v>253</v>
      </c>
      <c r="AU720" s="259" t="s">
        <v>90</v>
      </c>
      <c r="AV720" s="13" t="s">
        <v>90</v>
      </c>
      <c r="AW720" s="13" t="s">
        <v>5</v>
      </c>
      <c r="AX720" s="13" t="s">
        <v>88</v>
      </c>
      <c r="AY720" s="259" t="s">
        <v>143</v>
      </c>
    </row>
    <row r="721" s="2" customFormat="1" ht="24.15" customHeight="1">
      <c r="A721" s="38"/>
      <c r="B721" s="39"/>
      <c r="C721" s="285" t="s">
        <v>1520</v>
      </c>
      <c r="D721" s="285" t="s">
        <v>663</v>
      </c>
      <c r="E721" s="286" t="s">
        <v>1521</v>
      </c>
      <c r="F721" s="287" t="s">
        <v>1522</v>
      </c>
      <c r="G721" s="288" t="s">
        <v>249</v>
      </c>
      <c r="H721" s="289">
        <v>114.66</v>
      </c>
      <c r="I721" s="290"/>
      <c r="J721" s="291"/>
      <c r="K721" s="292">
        <f>ROUND(P721*H721,2)</f>
        <v>0</v>
      </c>
      <c r="L721" s="291"/>
      <c r="M721" s="293"/>
      <c r="N721" s="294" t="s">
        <v>1</v>
      </c>
      <c r="O721" s="231" t="s">
        <v>43</v>
      </c>
      <c r="P721" s="232">
        <f>I721+J721</f>
        <v>0</v>
      </c>
      <c r="Q721" s="232">
        <f>ROUND(I721*H721,2)</f>
        <v>0</v>
      </c>
      <c r="R721" s="232">
        <f>ROUND(J721*H721,2)</f>
        <v>0</v>
      </c>
      <c r="S721" s="91"/>
      <c r="T721" s="233">
        <f>S721*H721</f>
        <v>0</v>
      </c>
      <c r="U721" s="233">
        <v>0.00029999999999999997</v>
      </c>
      <c r="V721" s="233">
        <f>U721*H721</f>
        <v>0.034397999999999998</v>
      </c>
      <c r="W721" s="233">
        <v>0</v>
      </c>
      <c r="X721" s="234">
        <f>W721*H721</f>
        <v>0</v>
      </c>
      <c r="Y721" s="38"/>
      <c r="Z721" s="38"/>
      <c r="AA721" s="38"/>
      <c r="AB721" s="38"/>
      <c r="AC721" s="38"/>
      <c r="AD721" s="38"/>
      <c r="AE721" s="38"/>
      <c r="AR721" s="235" t="s">
        <v>477</v>
      </c>
      <c r="AT721" s="235" t="s">
        <v>663</v>
      </c>
      <c r="AU721" s="235" t="s">
        <v>90</v>
      </c>
      <c r="AY721" s="17" t="s">
        <v>143</v>
      </c>
      <c r="BE721" s="236">
        <f>IF(O721="základní",K721,0)</f>
        <v>0</v>
      </c>
      <c r="BF721" s="236">
        <f>IF(O721="snížená",K721,0)</f>
        <v>0</v>
      </c>
      <c r="BG721" s="236">
        <f>IF(O721="zákl. přenesená",K721,0)</f>
        <v>0</v>
      </c>
      <c r="BH721" s="236">
        <f>IF(O721="sníž. přenesená",K721,0)</f>
        <v>0</v>
      </c>
      <c r="BI721" s="236">
        <f>IF(O721="nulová",K721,0)</f>
        <v>0</v>
      </c>
      <c r="BJ721" s="17" t="s">
        <v>88</v>
      </c>
      <c r="BK721" s="236">
        <f>ROUND(P721*H721,2)</f>
        <v>0</v>
      </c>
      <c r="BL721" s="17" t="s">
        <v>348</v>
      </c>
      <c r="BM721" s="235" t="s">
        <v>1523</v>
      </c>
    </row>
    <row r="722" s="2" customFormat="1">
      <c r="A722" s="38"/>
      <c r="B722" s="39"/>
      <c r="C722" s="40"/>
      <c r="D722" s="237" t="s">
        <v>152</v>
      </c>
      <c r="E722" s="40"/>
      <c r="F722" s="238" t="s">
        <v>1522</v>
      </c>
      <c r="G722" s="40"/>
      <c r="H722" s="40"/>
      <c r="I722" s="239"/>
      <c r="J722" s="239"/>
      <c r="K722" s="40"/>
      <c r="L722" s="40"/>
      <c r="M722" s="44"/>
      <c r="N722" s="240"/>
      <c r="O722" s="241"/>
      <c r="P722" s="91"/>
      <c r="Q722" s="91"/>
      <c r="R722" s="91"/>
      <c r="S722" s="91"/>
      <c r="T722" s="91"/>
      <c r="U722" s="91"/>
      <c r="V722" s="91"/>
      <c r="W722" s="91"/>
      <c r="X722" s="92"/>
      <c r="Y722" s="38"/>
      <c r="Z722" s="38"/>
      <c r="AA722" s="38"/>
      <c r="AB722" s="38"/>
      <c r="AC722" s="38"/>
      <c r="AD722" s="38"/>
      <c r="AE722" s="38"/>
      <c r="AT722" s="17" t="s">
        <v>152</v>
      </c>
      <c r="AU722" s="17" t="s">
        <v>90</v>
      </c>
    </row>
    <row r="723" s="13" customFormat="1">
      <c r="A723" s="13"/>
      <c r="B723" s="249"/>
      <c r="C723" s="250"/>
      <c r="D723" s="237" t="s">
        <v>253</v>
      </c>
      <c r="E723" s="250"/>
      <c r="F723" s="252" t="s">
        <v>1524</v>
      </c>
      <c r="G723" s="250"/>
      <c r="H723" s="253">
        <v>114.66</v>
      </c>
      <c r="I723" s="254"/>
      <c r="J723" s="254"/>
      <c r="K723" s="250"/>
      <c r="L723" s="250"/>
      <c r="M723" s="255"/>
      <c r="N723" s="256"/>
      <c r="O723" s="257"/>
      <c r="P723" s="257"/>
      <c r="Q723" s="257"/>
      <c r="R723" s="257"/>
      <c r="S723" s="257"/>
      <c r="T723" s="257"/>
      <c r="U723" s="257"/>
      <c r="V723" s="257"/>
      <c r="W723" s="257"/>
      <c r="X723" s="258"/>
      <c r="Y723" s="13"/>
      <c r="Z723" s="13"/>
      <c r="AA723" s="13"/>
      <c r="AB723" s="13"/>
      <c r="AC723" s="13"/>
      <c r="AD723" s="13"/>
      <c r="AE723" s="13"/>
      <c r="AT723" s="259" t="s">
        <v>253</v>
      </c>
      <c r="AU723" s="259" t="s">
        <v>90</v>
      </c>
      <c r="AV723" s="13" t="s">
        <v>90</v>
      </c>
      <c r="AW723" s="13" t="s">
        <v>4</v>
      </c>
      <c r="AX723" s="13" t="s">
        <v>88</v>
      </c>
      <c r="AY723" s="259" t="s">
        <v>143</v>
      </c>
    </row>
    <row r="724" s="2" customFormat="1" ht="24.15" customHeight="1">
      <c r="A724" s="38"/>
      <c r="B724" s="39"/>
      <c r="C724" s="222" t="s">
        <v>1525</v>
      </c>
      <c r="D724" s="222" t="s">
        <v>146</v>
      </c>
      <c r="E724" s="223" t="s">
        <v>1526</v>
      </c>
      <c r="F724" s="224" t="s">
        <v>1527</v>
      </c>
      <c r="G724" s="225" t="s">
        <v>249</v>
      </c>
      <c r="H724" s="226">
        <v>84.469999999999999</v>
      </c>
      <c r="I724" s="227"/>
      <c r="J724" s="227"/>
      <c r="K724" s="228">
        <f>ROUND(P724*H724,2)</f>
        <v>0</v>
      </c>
      <c r="L724" s="229"/>
      <c r="M724" s="44"/>
      <c r="N724" s="230" t="s">
        <v>1</v>
      </c>
      <c r="O724" s="231" t="s">
        <v>43</v>
      </c>
      <c r="P724" s="232">
        <f>I724+J724</f>
        <v>0</v>
      </c>
      <c r="Q724" s="232">
        <f>ROUND(I724*H724,2)</f>
        <v>0</v>
      </c>
      <c r="R724" s="232">
        <f>ROUND(J724*H724,2)</f>
        <v>0</v>
      </c>
      <c r="S724" s="91"/>
      <c r="T724" s="233">
        <f>S724*H724</f>
        <v>0</v>
      </c>
      <c r="U724" s="233">
        <v>0</v>
      </c>
      <c r="V724" s="233">
        <f>U724*H724</f>
        <v>0</v>
      </c>
      <c r="W724" s="233">
        <v>0</v>
      </c>
      <c r="X724" s="234">
        <f>W724*H724</f>
        <v>0</v>
      </c>
      <c r="Y724" s="38"/>
      <c r="Z724" s="38"/>
      <c r="AA724" s="38"/>
      <c r="AB724" s="38"/>
      <c r="AC724" s="38"/>
      <c r="AD724" s="38"/>
      <c r="AE724" s="38"/>
      <c r="AR724" s="235" t="s">
        <v>348</v>
      </c>
      <c r="AT724" s="235" t="s">
        <v>146</v>
      </c>
      <c r="AU724" s="235" t="s">
        <v>90</v>
      </c>
      <c r="AY724" s="17" t="s">
        <v>143</v>
      </c>
      <c r="BE724" s="236">
        <f>IF(O724="základní",K724,0)</f>
        <v>0</v>
      </c>
      <c r="BF724" s="236">
        <f>IF(O724="snížená",K724,0)</f>
        <v>0</v>
      </c>
      <c r="BG724" s="236">
        <f>IF(O724="zákl. přenesená",K724,0)</f>
        <v>0</v>
      </c>
      <c r="BH724" s="236">
        <f>IF(O724="sníž. přenesená",K724,0)</f>
        <v>0</v>
      </c>
      <c r="BI724" s="236">
        <f>IF(O724="nulová",K724,0)</f>
        <v>0</v>
      </c>
      <c r="BJ724" s="17" t="s">
        <v>88</v>
      </c>
      <c r="BK724" s="236">
        <f>ROUND(P724*H724,2)</f>
        <v>0</v>
      </c>
      <c r="BL724" s="17" t="s">
        <v>348</v>
      </c>
      <c r="BM724" s="235" t="s">
        <v>1528</v>
      </c>
    </row>
    <row r="725" s="2" customFormat="1">
      <c r="A725" s="38"/>
      <c r="B725" s="39"/>
      <c r="C725" s="40"/>
      <c r="D725" s="237" t="s">
        <v>152</v>
      </c>
      <c r="E725" s="40"/>
      <c r="F725" s="238" t="s">
        <v>1529</v>
      </c>
      <c r="G725" s="40"/>
      <c r="H725" s="40"/>
      <c r="I725" s="239"/>
      <c r="J725" s="239"/>
      <c r="K725" s="40"/>
      <c r="L725" s="40"/>
      <c r="M725" s="44"/>
      <c r="N725" s="240"/>
      <c r="O725" s="241"/>
      <c r="P725" s="91"/>
      <c r="Q725" s="91"/>
      <c r="R725" s="91"/>
      <c r="S725" s="91"/>
      <c r="T725" s="91"/>
      <c r="U725" s="91"/>
      <c r="V725" s="91"/>
      <c r="W725" s="91"/>
      <c r="X725" s="92"/>
      <c r="Y725" s="38"/>
      <c r="Z725" s="38"/>
      <c r="AA725" s="38"/>
      <c r="AB725" s="38"/>
      <c r="AC725" s="38"/>
      <c r="AD725" s="38"/>
      <c r="AE725" s="38"/>
      <c r="AT725" s="17" t="s">
        <v>152</v>
      </c>
      <c r="AU725" s="17" t="s">
        <v>90</v>
      </c>
    </row>
    <row r="726" s="2" customFormat="1">
      <c r="A726" s="38"/>
      <c r="B726" s="39"/>
      <c r="C726" s="40"/>
      <c r="D726" s="242" t="s">
        <v>153</v>
      </c>
      <c r="E726" s="40"/>
      <c r="F726" s="243" t="s">
        <v>1530</v>
      </c>
      <c r="G726" s="40"/>
      <c r="H726" s="40"/>
      <c r="I726" s="239"/>
      <c r="J726" s="239"/>
      <c r="K726" s="40"/>
      <c r="L726" s="40"/>
      <c r="M726" s="44"/>
      <c r="N726" s="240"/>
      <c r="O726" s="241"/>
      <c r="P726" s="91"/>
      <c r="Q726" s="91"/>
      <c r="R726" s="91"/>
      <c r="S726" s="91"/>
      <c r="T726" s="91"/>
      <c r="U726" s="91"/>
      <c r="V726" s="91"/>
      <c r="W726" s="91"/>
      <c r="X726" s="92"/>
      <c r="Y726" s="38"/>
      <c r="Z726" s="38"/>
      <c r="AA726" s="38"/>
      <c r="AB726" s="38"/>
      <c r="AC726" s="38"/>
      <c r="AD726" s="38"/>
      <c r="AE726" s="38"/>
      <c r="AT726" s="17" t="s">
        <v>153</v>
      </c>
      <c r="AU726" s="17" t="s">
        <v>90</v>
      </c>
    </row>
    <row r="727" s="13" customFormat="1">
      <c r="A727" s="13"/>
      <c r="B727" s="249"/>
      <c r="C727" s="250"/>
      <c r="D727" s="237" t="s">
        <v>253</v>
      </c>
      <c r="E727" s="251" t="s">
        <v>1</v>
      </c>
      <c r="F727" s="252" t="s">
        <v>1531</v>
      </c>
      <c r="G727" s="250"/>
      <c r="H727" s="253">
        <v>84.469999999999999</v>
      </c>
      <c r="I727" s="254"/>
      <c r="J727" s="254"/>
      <c r="K727" s="250"/>
      <c r="L727" s="250"/>
      <c r="M727" s="255"/>
      <c r="N727" s="256"/>
      <c r="O727" s="257"/>
      <c r="P727" s="257"/>
      <c r="Q727" s="257"/>
      <c r="R727" s="257"/>
      <c r="S727" s="257"/>
      <c r="T727" s="257"/>
      <c r="U727" s="257"/>
      <c r="V727" s="257"/>
      <c r="W727" s="257"/>
      <c r="X727" s="258"/>
      <c r="Y727" s="13"/>
      <c r="Z727" s="13"/>
      <c r="AA727" s="13"/>
      <c r="AB727" s="13"/>
      <c r="AC727" s="13"/>
      <c r="AD727" s="13"/>
      <c r="AE727" s="13"/>
      <c r="AT727" s="259" t="s">
        <v>253</v>
      </c>
      <c r="AU727" s="259" t="s">
        <v>90</v>
      </c>
      <c r="AV727" s="13" t="s">
        <v>90</v>
      </c>
      <c r="AW727" s="13" t="s">
        <v>5</v>
      </c>
      <c r="AX727" s="13" t="s">
        <v>88</v>
      </c>
      <c r="AY727" s="259" t="s">
        <v>143</v>
      </c>
    </row>
    <row r="728" s="2" customFormat="1" ht="24.15" customHeight="1">
      <c r="A728" s="38"/>
      <c r="B728" s="39"/>
      <c r="C728" s="285" t="s">
        <v>1532</v>
      </c>
      <c r="D728" s="285" t="s">
        <v>663</v>
      </c>
      <c r="E728" s="286" t="s">
        <v>1521</v>
      </c>
      <c r="F728" s="287" t="s">
        <v>1522</v>
      </c>
      <c r="G728" s="288" t="s">
        <v>249</v>
      </c>
      <c r="H728" s="289">
        <v>88.694000000000003</v>
      </c>
      <c r="I728" s="290"/>
      <c r="J728" s="291"/>
      <c r="K728" s="292">
        <f>ROUND(P728*H728,2)</f>
        <v>0</v>
      </c>
      <c r="L728" s="291"/>
      <c r="M728" s="293"/>
      <c r="N728" s="294" t="s">
        <v>1</v>
      </c>
      <c r="O728" s="231" t="s">
        <v>43</v>
      </c>
      <c r="P728" s="232">
        <f>I728+J728</f>
        <v>0</v>
      </c>
      <c r="Q728" s="232">
        <f>ROUND(I728*H728,2)</f>
        <v>0</v>
      </c>
      <c r="R728" s="232">
        <f>ROUND(J728*H728,2)</f>
        <v>0</v>
      </c>
      <c r="S728" s="91"/>
      <c r="T728" s="233">
        <f>S728*H728</f>
        <v>0</v>
      </c>
      <c r="U728" s="233">
        <v>0.00029999999999999997</v>
      </c>
      <c r="V728" s="233">
        <f>U728*H728</f>
        <v>0.026608199999999999</v>
      </c>
      <c r="W728" s="233">
        <v>0</v>
      </c>
      <c r="X728" s="234">
        <f>W728*H728</f>
        <v>0</v>
      </c>
      <c r="Y728" s="38"/>
      <c r="Z728" s="38"/>
      <c r="AA728" s="38"/>
      <c r="AB728" s="38"/>
      <c r="AC728" s="38"/>
      <c r="AD728" s="38"/>
      <c r="AE728" s="38"/>
      <c r="AR728" s="235" t="s">
        <v>477</v>
      </c>
      <c r="AT728" s="235" t="s">
        <v>663</v>
      </c>
      <c r="AU728" s="235" t="s">
        <v>90</v>
      </c>
      <c r="AY728" s="17" t="s">
        <v>143</v>
      </c>
      <c r="BE728" s="236">
        <f>IF(O728="základní",K728,0)</f>
        <v>0</v>
      </c>
      <c r="BF728" s="236">
        <f>IF(O728="snížená",K728,0)</f>
        <v>0</v>
      </c>
      <c r="BG728" s="236">
        <f>IF(O728="zákl. přenesená",K728,0)</f>
        <v>0</v>
      </c>
      <c r="BH728" s="236">
        <f>IF(O728="sníž. přenesená",K728,0)</f>
        <v>0</v>
      </c>
      <c r="BI728" s="236">
        <f>IF(O728="nulová",K728,0)</f>
        <v>0</v>
      </c>
      <c r="BJ728" s="17" t="s">
        <v>88</v>
      </c>
      <c r="BK728" s="236">
        <f>ROUND(P728*H728,2)</f>
        <v>0</v>
      </c>
      <c r="BL728" s="17" t="s">
        <v>348</v>
      </c>
      <c r="BM728" s="235" t="s">
        <v>1533</v>
      </c>
    </row>
    <row r="729" s="2" customFormat="1">
      <c r="A729" s="38"/>
      <c r="B729" s="39"/>
      <c r="C729" s="40"/>
      <c r="D729" s="237" t="s">
        <v>152</v>
      </c>
      <c r="E729" s="40"/>
      <c r="F729" s="238" t="s">
        <v>1522</v>
      </c>
      <c r="G729" s="40"/>
      <c r="H729" s="40"/>
      <c r="I729" s="239"/>
      <c r="J729" s="239"/>
      <c r="K729" s="40"/>
      <c r="L729" s="40"/>
      <c r="M729" s="44"/>
      <c r="N729" s="240"/>
      <c r="O729" s="241"/>
      <c r="P729" s="91"/>
      <c r="Q729" s="91"/>
      <c r="R729" s="91"/>
      <c r="S729" s="91"/>
      <c r="T729" s="91"/>
      <c r="U729" s="91"/>
      <c r="V729" s="91"/>
      <c r="W729" s="91"/>
      <c r="X729" s="92"/>
      <c r="Y729" s="38"/>
      <c r="Z729" s="38"/>
      <c r="AA729" s="38"/>
      <c r="AB729" s="38"/>
      <c r="AC729" s="38"/>
      <c r="AD729" s="38"/>
      <c r="AE729" s="38"/>
      <c r="AT729" s="17" t="s">
        <v>152</v>
      </c>
      <c r="AU729" s="17" t="s">
        <v>90</v>
      </c>
    </row>
    <row r="730" s="13" customFormat="1">
      <c r="A730" s="13"/>
      <c r="B730" s="249"/>
      <c r="C730" s="250"/>
      <c r="D730" s="237" t="s">
        <v>253</v>
      </c>
      <c r="E730" s="250"/>
      <c r="F730" s="252" t="s">
        <v>1534</v>
      </c>
      <c r="G730" s="250"/>
      <c r="H730" s="253">
        <v>88.694000000000003</v>
      </c>
      <c r="I730" s="254"/>
      <c r="J730" s="254"/>
      <c r="K730" s="250"/>
      <c r="L730" s="250"/>
      <c r="M730" s="255"/>
      <c r="N730" s="256"/>
      <c r="O730" s="257"/>
      <c r="P730" s="257"/>
      <c r="Q730" s="257"/>
      <c r="R730" s="257"/>
      <c r="S730" s="257"/>
      <c r="T730" s="257"/>
      <c r="U730" s="257"/>
      <c r="V730" s="257"/>
      <c r="W730" s="257"/>
      <c r="X730" s="258"/>
      <c r="Y730" s="13"/>
      <c r="Z730" s="13"/>
      <c r="AA730" s="13"/>
      <c r="AB730" s="13"/>
      <c r="AC730" s="13"/>
      <c r="AD730" s="13"/>
      <c r="AE730" s="13"/>
      <c r="AT730" s="259" t="s">
        <v>253</v>
      </c>
      <c r="AU730" s="259" t="s">
        <v>90</v>
      </c>
      <c r="AV730" s="13" t="s">
        <v>90</v>
      </c>
      <c r="AW730" s="13" t="s">
        <v>4</v>
      </c>
      <c r="AX730" s="13" t="s">
        <v>88</v>
      </c>
      <c r="AY730" s="259" t="s">
        <v>143</v>
      </c>
    </row>
    <row r="731" s="2" customFormat="1" ht="24.15" customHeight="1">
      <c r="A731" s="38"/>
      <c r="B731" s="39"/>
      <c r="C731" s="222" t="s">
        <v>1535</v>
      </c>
      <c r="D731" s="222" t="s">
        <v>146</v>
      </c>
      <c r="E731" s="223" t="s">
        <v>1536</v>
      </c>
      <c r="F731" s="224" t="s">
        <v>1537</v>
      </c>
      <c r="G731" s="225" t="s">
        <v>249</v>
      </c>
      <c r="H731" s="226">
        <v>566.18100000000004</v>
      </c>
      <c r="I731" s="227"/>
      <c r="J731" s="227"/>
      <c r="K731" s="228">
        <f>ROUND(P731*H731,2)</f>
        <v>0</v>
      </c>
      <c r="L731" s="229"/>
      <c r="M731" s="44"/>
      <c r="N731" s="230" t="s">
        <v>1</v>
      </c>
      <c r="O731" s="231" t="s">
        <v>43</v>
      </c>
      <c r="P731" s="232">
        <f>I731+J731</f>
        <v>0</v>
      </c>
      <c r="Q731" s="232">
        <f>ROUND(I731*H731,2)</f>
        <v>0</v>
      </c>
      <c r="R731" s="232">
        <f>ROUND(J731*H731,2)</f>
        <v>0</v>
      </c>
      <c r="S731" s="91"/>
      <c r="T731" s="233">
        <f>S731*H731</f>
        <v>0</v>
      </c>
      <c r="U731" s="233">
        <v>0</v>
      </c>
      <c r="V731" s="233">
        <f>U731*H731</f>
        <v>0</v>
      </c>
      <c r="W731" s="233">
        <v>0</v>
      </c>
      <c r="X731" s="234">
        <f>W731*H731</f>
        <v>0</v>
      </c>
      <c r="Y731" s="38"/>
      <c r="Z731" s="38"/>
      <c r="AA731" s="38"/>
      <c r="AB731" s="38"/>
      <c r="AC731" s="38"/>
      <c r="AD731" s="38"/>
      <c r="AE731" s="38"/>
      <c r="AR731" s="235" t="s">
        <v>348</v>
      </c>
      <c r="AT731" s="235" t="s">
        <v>146</v>
      </c>
      <c r="AU731" s="235" t="s">
        <v>90</v>
      </c>
      <c r="AY731" s="17" t="s">
        <v>143</v>
      </c>
      <c r="BE731" s="236">
        <f>IF(O731="základní",K731,0)</f>
        <v>0</v>
      </c>
      <c r="BF731" s="236">
        <f>IF(O731="snížená",K731,0)</f>
        <v>0</v>
      </c>
      <c r="BG731" s="236">
        <f>IF(O731="zákl. přenesená",K731,0)</f>
        <v>0</v>
      </c>
      <c r="BH731" s="236">
        <f>IF(O731="sníž. přenesená",K731,0)</f>
        <v>0</v>
      </c>
      <c r="BI731" s="236">
        <f>IF(O731="nulová",K731,0)</f>
        <v>0</v>
      </c>
      <c r="BJ731" s="17" t="s">
        <v>88</v>
      </c>
      <c r="BK731" s="236">
        <f>ROUND(P731*H731,2)</f>
        <v>0</v>
      </c>
      <c r="BL731" s="17" t="s">
        <v>348</v>
      </c>
      <c r="BM731" s="235" t="s">
        <v>1538</v>
      </c>
    </row>
    <row r="732" s="2" customFormat="1">
      <c r="A732" s="38"/>
      <c r="B732" s="39"/>
      <c r="C732" s="40"/>
      <c r="D732" s="237" t="s">
        <v>152</v>
      </c>
      <c r="E732" s="40"/>
      <c r="F732" s="238" t="s">
        <v>1539</v>
      </c>
      <c r="G732" s="40"/>
      <c r="H732" s="40"/>
      <c r="I732" s="239"/>
      <c r="J732" s="239"/>
      <c r="K732" s="40"/>
      <c r="L732" s="40"/>
      <c r="M732" s="44"/>
      <c r="N732" s="240"/>
      <c r="O732" s="241"/>
      <c r="P732" s="91"/>
      <c r="Q732" s="91"/>
      <c r="R732" s="91"/>
      <c r="S732" s="91"/>
      <c r="T732" s="91"/>
      <c r="U732" s="91"/>
      <c r="V732" s="91"/>
      <c r="W732" s="91"/>
      <c r="X732" s="92"/>
      <c r="Y732" s="38"/>
      <c r="Z732" s="38"/>
      <c r="AA732" s="38"/>
      <c r="AB732" s="38"/>
      <c r="AC732" s="38"/>
      <c r="AD732" s="38"/>
      <c r="AE732" s="38"/>
      <c r="AT732" s="17" t="s">
        <v>152</v>
      </c>
      <c r="AU732" s="17" t="s">
        <v>90</v>
      </c>
    </row>
    <row r="733" s="2" customFormat="1">
      <c r="A733" s="38"/>
      <c r="B733" s="39"/>
      <c r="C733" s="40"/>
      <c r="D733" s="242" t="s">
        <v>153</v>
      </c>
      <c r="E733" s="40"/>
      <c r="F733" s="243" t="s">
        <v>1540</v>
      </c>
      <c r="G733" s="40"/>
      <c r="H733" s="40"/>
      <c r="I733" s="239"/>
      <c r="J733" s="239"/>
      <c r="K733" s="40"/>
      <c r="L733" s="40"/>
      <c r="M733" s="44"/>
      <c r="N733" s="240"/>
      <c r="O733" s="241"/>
      <c r="P733" s="91"/>
      <c r="Q733" s="91"/>
      <c r="R733" s="91"/>
      <c r="S733" s="91"/>
      <c r="T733" s="91"/>
      <c r="U733" s="91"/>
      <c r="V733" s="91"/>
      <c r="W733" s="91"/>
      <c r="X733" s="92"/>
      <c r="Y733" s="38"/>
      <c r="Z733" s="38"/>
      <c r="AA733" s="38"/>
      <c r="AB733" s="38"/>
      <c r="AC733" s="38"/>
      <c r="AD733" s="38"/>
      <c r="AE733" s="38"/>
      <c r="AT733" s="17" t="s">
        <v>153</v>
      </c>
      <c r="AU733" s="17" t="s">
        <v>90</v>
      </c>
    </row>
    <row r="734" s="13" customFormat="1">
      <c r="A734" s="13"/>
      <c r="B734" s="249"/>
      <c r="C734" s="250"/>
      <c r="D734" s="237" t="s">
        <v>253</v>
      </c>
      <c r="E734" s="251" t="s">
        <v>1</v>
      </c>
      <c r="F734" s="252" t="s">
        <v>1541</v>
      </c>
      <c r="G734" s="250"/>
      <c r="H734" s="253">
        <v>89.218999999999994</v>
      </c>
      <c r="I734" s="254"/>
      <c r="J734" s="254"/>
      <c r="K734" s="250"/>
      <c r="L734" s="250"/>
      <c r="M734" s="255"/>
      <c r="N734" s="256"/>
      <c r="O734" s="257"/>
      <c r="P734" s="257"/>
      <c r="Q734" s="257"/>
      <c r="R734" s="257"/>
      <c r="S734" s="257"/>
      <c r="T734" s="257"/>
      <c r="U734" s="257"/>
      <c r="V734" s="257"/>
      <c r="W734" s="257"/>
      <c r="X734" s="258"/>
      <c r="Y734" s="13"/>
      <c r="Z734" s="13"/>
      <c r="AA734" s="13"/>
      <c r="AB734" s="13"/>
      <c r="AC734" s="13"/>
      <c r="AD734" s="13"/>
      <c r="AE734" s="13"/>
      <c r="AT734" s="259" t="s">
        <v>253</v>
      </c>
      <c r="AU734" s="259" t="s">
        <v>90</v>
      </c>
      <c r="AV734" s="13" t="s">
        <v>90</v>
      </c>
      <c r="AW734" s="13" t="s">
        <v>5</v>
      </c>
      <c r="AX734" s="13" t="s">
        <v>80</v>
      </c>
      <c r="AY734" s="259" t="s">
        <v>143</v>
      </c>
    </row>
    <row r="735" s="13" customFormat="1">
      <c r="A735" s="13"/>
      <c r="B735" s="249"/>
      <c r="C735" s="250"/>
      <c r="D735" s="237" t="s">
        <v>253</v>
      </c>
      <c r="E735" s="251" t="s">
        <v>1</v>
      </c>
      <c r="F735" s="252" t="s">
        <v>1455</v>
      </c>
      <c r="G735" s="250"/>
      <c r="H735" s="253">
        <v>44.350000000000001</v>
      </c>
      <c r="I735" s="254"/>
      <c r="J735" s="254"/>
      <c r="K735" s="250"/>
      <c r="L735" s="250"/>
      <c r="M735" s="255"/>
      <c r="N735" s="256"/>
      <c r="O735" s="257"/>
      <c r="P735" s="257"/>
      <c r="Q735" s="257"/>
      <c r="R735" s="257"/>
      <c r="S735" s="257"/>
      <c r="T735" s="257"/>
      <c r="U735" s="257"/>
      <c r="V735" s="257"/>
      <c r="W735" s="257"/>
      <c r="X735" s="258"/>
      <c r="Y735" s="13"/>
      <c r="Z735" s="13"/>
      <c r="AA735" s="13"/>
      <c r="AB735" s="13"/>
      <c r="AC735" s="13"/>
      <c r="AD735" s="13"/>
      <c r="AE735" s="13"/>
      <c r="AT735" s="259" t="s">
        <v>253</v>
      </c>
      <c r="AU735" s="259" t="s">
        <v>90</v>
      </c>
      <c r="AV735" s="13" t="s">
        <v>90</v>
      </c>
      <c r="AW735" s="13" t="s">
        <v>5</v>
      </c>
      <c r="AX735" s="13" t="s">
        <v>80</v>
      </c>
      <c r="AY735" s="259" t="s">
        <v>143</v>
      </c>
    </row>
    <row r="736" s="13" customFormat="1">
      <c r="A736" s="13"/>
      <c r="B736" s="249"/>
      <c r="C736" s="250"/>
      <c r="D736" s="237" t="s">
        <v>253</v>
      </c>
      <c r="E736" s="251" t="s">
        <v>1</v>
      </c>
      <c r="F736" s="252" t="s">
        <v>1542</v>
      </c>
      <c r="G736" s="250"/>
      <c r="H736" s="253">
        <v>101.982</v>
      </c>
      <c r="I736" s="254"/>
      <c r="J736" s="254"/>
      <c r="K736" s="250"/>
      <c r="L736" s="250"/>
      <c r="M736" s="255"/>
      <c r="N736" s="256"/>
      <c r="O736" s="257"/>
      <c r="P736" s="257"/>
      <c r="Q736" s="257"/>
      <c r="R736" s="257"/>
      <c r="S736" s="257"/>
      <c r="T736" s="257"/>
      <c r="U736" s="257"/>
      <c r="V736" s="257"/>
      <c r="W736" s="257"/>
      <c r="X736" s="258"/>
      <c r="Y736" s="13"/>
      <c r="Z736" s="13"/>
      <c r="AA736" s="13"/>
      <c r="AB736" s="13"/>
      <c r="AC736" s="13"/>
      <c r="AD736" s="13"/>
      <c r="AE736" s="13"/>
      <c r="AT736" s="259" t="s">
        <v>253</v>
      </c>
      <c r="AU736" s="259" t="s">
        <v>90</v>
      </c>
      <c r="AV736" s="13" t="s">
        <v>90</v>
      </c>
      <c r="AW736" s="13" t="s">
        <v>5</v>
      </c>
      <c r="AX736" s="13" t="s">
        <v>80</v>
      </c>
      <c r="AY736" s="259" t="s">
        <v>143</v>
      </c>
    </row>
    <row r="737" s="13" customFormat="1">
      <c r="A737" s="13"/>
      <c r="B737" s="249"/>
      <c r="C737" s="250"/>
      <c r="D737" s="237" t="s">
        <v>253</v>
      </c>
      <c r="E737" s="251" t="s">
        <v>1</v>
      </c>
      <c r="F737" s="252" t="s">
        <v>1457</v>
      </c>
      <c r="G737" s="250"/>
      <c r="H737" s="253">
        <v>3.0299999999999998</v>
      </c>
      <c r="I737" s="254"/>
      <c r="J737" s="254"/>
      <c r="K737" s="250"/>
      <c r="L737" s="250"/>
      <c r="M737" s="255"/>
      <c r="N737" s="256"/>
      <c r="O737" s="257"/>
      <c r="P737" s="257"/>
      <c r="Q737" s="257"/>
      <c r="R737" s="257"/>
      <c r="S737" s="257"/>
      <c r="T737" s="257"/>
      <c r="U737" s="257"/>
      <c r="V737" s="257"/>
      <c r="W737" s="257"/>
      <c r="X737" s="258"/>
      <c r="Y737" s="13"/>
      <c r="Z737" s="13"/>
      <c r="AA737" s="13"/>
      <c r="AB737" s="13"/>
      <c r="AC737" s="13"/>
      <c r="AD737" s="13"/>
      <c r="AE737" s="13"/>
      <c r="AT737" s="259" t="s">
        <v>253</v>
      </c>
      <c r="AU737" s="259" t="s">
        <v>90</v>
      </c>
      <c r="AV737" s="13" t="s">
        <v>90</v>
      </c>
      <c r="AW737" s="13" t="s">
        <v>5</v>
      </c>
      <c r="AX737" s="13" t="s">
        <v>80</v>
      </c>
      <c r="AY737" s="259" t="s">
        <v>143</v>
      </c>
    </row>
    <row r="738" s="13" customFormat="1">
      <c r="A738" s="13"/>
      <c r="B738" s="249"/>
      <c r="C738" s="250"/>
      <c r="D738" s="237" t="s">
        <v>253</v>
      </c>
      <c r="E738" s="251" t="s">
        <v>1</v>
      </c>
      <c r="F738" s="252" t="s">
        <v>1543</v>
      </c>
      <c r="G738" s="250"/>
      <c r="H738" s="253">
        <v>327.60000000000002</v>
      </c>
      <c r="I738" s="254"/>
      <c r="J738" s="254"/>
      <c r="K738" s="250"/>
      <c r="L738" s="250"/>
      <c r="M738" s="255"/>
      <c r="N738" s="256"/>
      <c r="O738" s="257"/>
      <c r="P738" s="257"/>
      <c r="Q738" s="257"/>
      <c r="R738" s="257"/>
      <c r="S738" s="257"/>
      <c r="T738" s="257"/>
      <c r="U738" s="257"/>
      <c r="V738" s="257"/>
      <c r="W738" s="257"/>
      <c r="X738" s="258"/>
      <c r="Y738" s="13"/>
      <c r="Z738" s="13"/>
      <c r="AA738" s="13"/>
      <c r="AB738" s="13"/>
      <c r="AC738" s="13"/>
      <c r="AD738" s="13"/>
      <c r="AE738" s="13"/>
      <c r="AT738" s="259" t="s">
        <v>253</v>
      </c>
      <c r="AU738" s="259" t="s">
        <v>90</v>
      </c>
      <c r="AV738" s="13" t="s">
        <v>90</v>
      </c>
      <c r="AW738" s="13" t="s">
        <v>5</v>
      </c>
      <c r="AX738" s="13" t="s">
        <v>80</v>
      </c>
      <c r="AY738" s="259" t="s">
        <v>143</v>
      </c>
    </row>
    <row r="739" s="14" customFormat="1">
      <c r="A739" s="14"/>
      <c r="B739" s="260"/>
      <c r="C739" s="261"/>
      <c r="D739" s="237" t="s">
        <v>253</v>
      </c>
      <c r="E739" s="262" t="s">
        <v>1</v>
      </c>
      <c r="F739" s="263" t="s">
        <v>262</v>
      </c>
      <c r="G739" s="261"/>
      <c r="H739" s="264">
        <v>566.18100000000004</v>
      </c>
      <c r="I739" s="265"/>
      <c r="J739" s="265"/>
      <c r="K739" s="261"/>
      <c r="L739" s="261"/>
      <c r="M739" s="266"/>
      <c r="N739" s="267"/>
      <c r="O739" s="268"/>
      <c r="P739" s="268"/>
      <c r="Q739" s="268"/>
      <c r="R739" s="268"/>
      <c r="S739" s="268"/>
      <c r="T739" s="268"/>
      <c r="U739" s="268"/>
      <c r="V739" s="268"/>
      <c r="W739" s="268"/>
      <c r="X739" s="269"/>
      <c r="Y739" s="14"/>
      <c r="Z739" s="14"/>
      <c r="AA739" s="14"/>
      <c r="AB739" s="14"/>
      <c r="AC739" s="14"/>
      <c r="AD739" s="14"/>
      <c r="AE739" s="14"/>
      <c r="AT739" s="270" t="s">
        <v>253</v>
      </c>
      <c r="AU739" s="270" t="s">
        <v>90</v>
      </c>
      <c r="AV739" s="14" t="s">
        <v>167</v>
      </c>
      <c r="AW739" s="14" t="s">
        <v>5</v>
      </c>
      <c r="AX739" s="14" t="s">
        <v>88</v>
      </c>
      <c r="AY739" s="270" t="s">
        <v>143</v>
      </c>
    </row>
    <row r="740" s="2" customFormat="1" ht="24.15" customHeight="1">
      <c r="A740" s="38"/>
      <c r="B740" s="39"/>
      <c r="C740" s="285" t="s">
        <v>1544</v>
      </c>
      <c r="D740" s="285" t="s">
        <v>663</v>
      </c>
      <c r="E740" s="286" t="s">
        <v>1521</v>
      </c>
      <c r="F740" s="287" t="s">
        <v>1522</v>
      </c>
      <c r="G740" s="288" t="s">
        <v>249</v>
      </c>
      <c r="H740" s="289">
        <v>594.49000000000001</v>
      </c>
      <c r="I740" s="290"/>
      <c r="J740" s="291"/>
      <c r="K740" s="292">
        <f>ROUND(P740*H740,2)</f>
        <v>0</v>
      </c>
      <c r="L740" s="291"/>
      <c r="M740" s="293"/>
      <c r="N740" s="294" t="s">
        <v>1</v>
      </c>
      <c r="O740" s="231" t="s">
        <v>43</v>
      </c>
      <c r="P740" s="232">
        <f>I740+J740</f>
        <v>0</v>
      </c>
      <c r="Q740" s="232">
        <f>ROUND(I740*H740,2)</f>
        <v>0</v>
      </c>
      <c r="R740" s="232">
        <f>ROUND(J740*H740,2)</f>
        <v>0</v>
      </c>
      <c r="S740" s="91"/>
      <c r="T740" s="233">
        <f>S740*H740</f>
        <v>0</v>
      </c>
      <c r="U740" s="233">
        <v>0.00029999999999999997</v>
      </c>
      <c r="V740" s="233">
        <f>U740*H740</f>
        <v>0.17834699999999998</v>
      </c>
      <c r="W740" s="233">
        <v>0</v>
      </c>
      <c r="X740" s="234">
        <f>W740*H740</f>
        <v>0</v>
      </c>
      <c r="Y740" s="38"/>
      <c r="Z740" s="38"/>
      <c r="AA740" s="38"/>
      <c r="AB740" s="38"/>
      <c r="AC740" s="38"/>
      <c r="AD740" s="38"/>
      <c r="AE740" s="38"/>
      <c r="AR740" s="235" t="s">
        <v>477</v>
      </c>
      <c r="AT740" s="235" t="s">
        <v>663</v>
      </c>
      <c r="AU740" s="235" t="s">
        <v>90</v>
      </c>
      <c r="AY740" s="17" t="s">
        <v>143</v>
      </c>
      <c r="BE740" s="236">
        <f>IF(O740="základní",K740,0)</f>
        <v>0</v>
      </c>
      <c r="BF740" s="236">
        <f>IF(O740="snížená",K740,0)</f>
        <v>0</v>
      </c>
      <c r="BG740" s="236">
        <f>IF(O740="zákl. přenesená",K740,0)</f>
        <v>0</v>
      </c>
      <c r="BH740" s="236">
        <f>IF(O740="sníž. přenesená",K740,0)</f>
        <v>0</v>
      </c>
      <c r="BI740" s="236">
        <f>IF(O740="nulová",K740,0)</f>
        <v>0</v>
      </c>
      <c r="BJ740" s="17" t="s">
        <v>88</v>
      </c>
      <c r="BK740" s="236">
        <f>ROUND(P740*H740,2)</f>
        <v>0</v>
      </c>
      <c r="BL740" s="17" t="s">
        <v>348</v>
      </c>
      <c r="BM740" s="235" t="s">
        <v>1545</v>
      </c>
    </row>
    <row r="741" s="2" customFormat="1">
      <c r="A741" s="38"/>
      <c r="B741" s="39"/>
      <c r="C741" s="40"/>
      <c r="D741" s="237" t="s">
        <v>152</v>
      </c>
      <c r="E741" s="40"/>
      <c r="F741" s="238" t="s">
        <v>1522</v>
      </c>
      <c r="G741" s="40"/>
      <c r="H741" s="40"/>
      <c r="I741" s="239"/>
      <c r="J741" s="239"/>
      <c r="K741" s="40"/>
      <c r="L741" s="40"/>
      <c r="M741" s="44"/>
      <c r="N741" s="240"/>
      <c r="O741" s="241"/>
      <c r="P741" s="91"/>
      <c r="Q741" s="91"/>
      <c r="R741" s="91"/>
      <c r="S741" s="91"/>
      <c r="T741" s="91"/>
      <c r="U741" s="91"/>
      <c r="V741" s="91"/>
      <c r="W741" s="91"/>
      <c r="X741" s="92"/>
      <c r="Y741" s="38"/>
      <c r="Z741" s="38"/>
      <c r="AA741" s="38"/>
      <c r="AB741" s="38"/>
      <c r="AC741" s="38"/>
      <c r="AD741" s="38"/>
      <c r="AE741" s="38"/>
      <c r="AT741" s="17" t="s">
        <v>152</v>
      </c>
      <c r="AU741" s="17" t="s">
        <v>90</v>
      </c>
    </row>
    <row r="742" s="13" customFormat="1">
      <c r="A742" s="13"/>
      <c r="B742" s="249"/>
      <c r="C742" s="250"/>
      <c r="D742" s="237" t="s">
        <v>253</v>
      </c>
      <c r="E742" s="250"/>
      <c r="F742" s="252" t="s">
        <v>1546</v>
      </c>
      <c r="G742" s="250"/>
      <c r="H742" s="253">
        <v>594.49000000000001</v>
      </c>
      <c r="I742" s="254"/>
      <c r="J742" s="254"/>
      <c r="K742" s="250"/>
      <c r="L742" s="250"/>
      <c r="M742" s="255"/>
      <c r="N742" s="256"/>
      <c r="O742" s="257"/>
      <c r="P742" s="257"/>
      <c r="Q742" s="257"/>
      <c r="R742" s="257"/>
      <c r="S742" s="257"/>
      <c r="T742" s="257"/>
      <c r="U742" s="257"/>
      <c r="V742" s="257"/>
      <c r="W742" s="257"/>
      <c r="X742" s="258"/>
      <c r="Y742" s="13"/>
      <c r="Z742" s="13"/>
      <c r="AA742" s="13"/>
      <c r="AB742" s="13"/>
      <c r="AC742" s="13"/>
      <c r="AD742" s="13"/>
      <c r="AE742" s="13"/>
      <c r="AT742" s="259" t="s">
        <v>253</v>
      </c>
      <c r="AU742" s="259" t="s">
        <v>90</v>
      </c>
      <c r="AV742" s="13" t="s">
        <v>90</v>
      </c>
      <c r="AW742" s="13" t="s">
        <v>4</v>
      </c>
      <c r="AX742" s="13" t="s">
        <v>88</v>
      </c>
      <c r="AY742" s="259" t="s">
        <v>143</v>
      </c>
    </row>
    <row r="743" s="2" customFormat="1" ht="24.15" customHeight="1">
      <c r="A743" s="38"/>
      <c r="B743" s="39"/>
      <c r="C743" s="222" t="s">
        <v>1547</v>
      </c>
      <c r="D743" s="222" t="s">
        <v>146</v>
      </c>
      <c r="E743" s="223" t="s">
        <v>1548</v>
      </c>
      <c r="F743" s="224" t="s">
        <v>1549</v>
      </c>
      <c r="G743" s="225" t="s">
        <v>249</v>
      </c>
      <c r="H743" s="226">
        <v>0.254</v>
      </c>
      <c r="I743" s="227"/>
      <c r="J743" s="227"/>
      <c r="K743" s="228">
        <f>ROUND(P743*H743,2)</f>
        <v>0</v>
      </c>
      <c r="L743" s="229"/>
      <c r="M743" s="44"/>
      <c r="N743" s="230" t="s">
        <v>1</v>
      </c>
      <c r="O743" s="231" t="s">
        <v>43</v>
      </c>
      <c r="P743" s="232">
        <f>I743+J743</f>
        <v>0</v>
      </c>
      <c r="Q743" s="232">
        <f>ROUND(I743*H743,2)</f>
        <v>0</v>
      </c>
      <c r="R743" s="232">
        <f>ROUND(J743*H743,2)</f>
        <v>0</v>
      </c>
      <c r="S743" s="91"/>
      <c r="T743" s="233">
        <f>S743*H743</f>
        <v>0</v>
      </c>
      <c r="U743" s="233">
        <v>0</v>
      </c>
      <c r="V743" s="233">
        <f>U743*H743</f>
        <v>0</v>
      </c>
      <c r="W743" s="233">
        <v>0</v>
      </c>
      <c r="X743" s="234">
        <f>W743*H743</f>
        <v>0</v>
      </c>
      <c r="Y743" s="38"/>
      <c r="Z743" s="38"/>
      <c r="AA743" s="38"/>
      <c r="AB743" s="38"/>
      <c r="AC743" s="38"/>
      <c r="AD743" s="38"/>
      <c r="AE743" s="38"/>
      <c r="AR743" s="235" t="s">
        <v>348</v>
      </c>
      <c r="AT743" s="235" t="s">
        <v>146</v>
      </c>
      <c r="AU743" s="235" t="s">
        <v>90</v>
      </c>
      <c r="AY743" s="17" t="s">
        <v>143</v>
      </c>
      <c r="BE743" s="236">
        <f>IF(O743="základní",K743,0)</f>
        <v>0</v>
      </c>
      <c r="BF743" s="236">
        <f>IF(O743="snížená",K743,0)</f>
        <v>0</v>
      </c>
      <c r="BG743" s="236">
        <f>IF(O743="zákl. přenesená",K743,0)</f>
        <v>0</v>
      </c>
      <c r="BH743" s="236">
        <f>IF(O743="sníž. přenesená",K743,0)</f>
        <v>0</v>
      </c>
      <c r="BI743" s="236">
        <f>IF(O743="nulová",K743,0)</f>
        <v>0</v>
      </c>
      <c r="BJ743" s="17" t="s">
        <v>88</v>
      </c>
      <c r="BK743" s="236">
        <f>ROUND(P743*H743,2)</f>
        <v>0</v>
      </c>
      <c r="BL743" s="17" t="s">
        <v>348</v>
      </c>
      <c r="BM743" s="235" t="s">
        <v>1550</v>
      </c>
    </row>
    <row r="744" s="2" customFormat="1">
      <c r="A744" s="38"/>
      <c r="B744" s="39"/>
      <c r="C744" s="40"/>
      <c r="D744" s="237" t="s">
        <v>152</v>
      </c>
      <c r="E744" s="40"/>
      <c r="F744" s="238" t="s">
        <v>1551</v>
      </c>
      <c r="G744" s="40"/>
      <c r="H744" s="40"/>
      <c r="I744" s="239"/>
      <c r="J744" s="239"/>
      <c r="K744" s="40"/>
      <c r="L744" s="40"/>
      <c r="M744" s="44"/>
      <c r="N744" s="240"/>
      <c r="O744" s="241"/>
      <c r="P744" s="91"/>
      <c r="Q744" s="91"/>
      <c r="R744" s="91"/>
      <c r="S744" s="91"/>
      <c r="T744" s="91"/>
      <c r="U744" s="91"/>
      <c r="V744" s="91"/>
      <c r="W744" s="91"/>
      <c r="X744" s="92"/>
      <c r="Y744" s="38"/>
      <c r="Z744" s="38"/>
      <c r="AA744" s="38"/>
      <c r="AB744" s="38"/>
      <c r="AC744" s="38"/>
      <c r="AD744" s="38"/>
      <c r="AE744" s="38"/>
      <c r="AT744" s="17" t="s">
        <v>152</v>
      </c>
      <c r="AU744" s="17" t="s">
        <v>90</v>
      </c>
    </row>
    <row r="745" s="2" customFormat="1">
      <c r="A745" s="38"/>
      <c r="B745" s="39"/>
      <c r="C745" s="40"/>
      <c r="D745" s="242" t="s">
        <v>153</v>
      </c>
      <c r="E745" s="40"/>
      <c r="F745" s="243" t="s">
        <v>1552</v>
      </c>
      <c r="G745" s="40"/>
      <c r="H745" s="40"/>
      <c r="I745" s="239"/>
      <c r="J745" s="239"/>
      <c r="K745" s="40"/>
      <c r="L745" s="40"/>
      <c r="M745" s="44"/>
      <c r="N745" s="240"/>
      <c r="O745" s="241"/>
      <c r="P745" s="91"/>
      <c r="Q745" s="91"/>
      <c r="R745" s="91"/>
      <c r="S745" s="91"/>
      <c r="T745" s="91"/>
      <c r="U745" s="91"/>
      <c r="V745" s="91"/>
      <c r="W745" s="91"/>
      <c r="X745" s="92"/>
      <c r="Y745" s="38"/>
      <c r="Z745" s="38"/>
      <c r="AA745" s="38"/>
      <c r="AB745" s="38"/>
      <c r="AC745" s="38"/>
      <c r="AD745" s="38"/>
      <c r="AE745" s="38"/>
      <c r="AT745" s="17" t="s">
        <v>153</v>
      </c>
      <c r="AU745" s="17" t="s">
        <v>90</v>
      </c>
    </row>
    <row r="746" s="2" customFormat="1" ht="21.75" customHeight="1">
      <c r="A746" s="38"/>
      <c r="B746" s="39"/>
      <c r="C746" s="285" t="s">
        <v>1553</v>
      </c>
      <c r="D746" s="285" t="s">
        <v>663</v>
      </c>
      <c r="E746" s="286" t="s">
        <v>1554</v>
      </c>
      <c r="F746" s="287" t="s">
        <v>1555</v>
      </c>
      <c r="G746" s="288" t="s">
        <v>249</v>
      </c>
      <c r="H746" s="289">
        <v>0.31</v>
      </c>
      <c r="I746" s="290"/>
      <c r="J746" s="291"/>
      <c r="K746" s="292">
        <f>ROUND(P746*H746,2)</f>
        <v>0</v>
      </c>
      <c r="L746" s="291"/>
      <c r="M746" s="293"/>
      <c r="N746" s="294" t="s">
        <v>1</v>
      </c>
      <c r="O746" s="231" t="s">
        <v>43</v>
      </c>
      <c r="P746" s="232">
        <f>I746+J746</f>
        <v>0</v>
      </c>
      <c r="Q746" s="232">
        <f>ROUND(I746*H746,2)</f>
        <v>0</v>
      </c>
      <c r="R746" s="232">
        <f>ROUND(J746*H746,2)</f>
        <v>0</v>
      </c>
      <c r="S746" s="91"/>
      <c r="T746" s="233">
        <f>S746*H746</f>
        <v>0</v>
      </c>
      <c r="U746" s="233">
        <v>0.0020999999999999999</v>
      </c>
      <c r="V746" s="233">
        <f>U746*H746</f>
        <v>0.00065099999999999999</v>
      </c>
      <c r="W746" s="233">
        <v>0</v>
      </c>
      <c r="X746" s="234">
        <f>W746*H746</f>
        <v>0</v>
      </c>
      <c r="Y746" s="38"/>
      <c r="Z746" s="38"/>
      <c r="AA746" s="38"/>
      <c r="AB746" s="38"/>
      <c r="AC746" s="38"/>
      <c r="AD746" s="38"/>
      <c r="AE746" s="38"/>
      <c r="AR746" s="235" t="s">
        <v>477</v>
      </c>
      <c r="AT746" s="235" t="s">
        <v>663</v>
      </c>
      <c r="AU746" s="235" t="s">
        <v>90</v>
      </c>
      <c r="AY746" s="17" t="s">
        <v>143</v>
      </c>
      <c r="BE746" s="236">
        <f>IF(O746="základní",K746,0)</f>
        <v>0</v>
      </c>
      <c r="BF746" s="236">
        <f>IF(O746="snížená",K746,0)</f>
        <v>0</v>
      </c>
      <c r="BG746" s="236">
        <f>IF(O746="zákl. přenesená",K746,0)</f>
        <v>0</v>
      </c>
      <c r="BH746" s="236">
        <f>IF(O746="sníž. přenesená",K746,0)</f>
        <v>0</v>
      </c>
      <c r="BI746" s="236">
        <f>IF(O746="nulová",K746,0)</f>
        <v>0</v>
      </c>
      <c r="BJ746" s="17" t="s">
        <v>88</v>
      </c>
      <c r="BK746" s="236">
        <f>ROUND(P746*H746,2)</f>
        <v>0</v>
      </c>
      <c r="BL746" s="17" t="s">
        <v>348</v>
      </c>
      <c r="BM746" s="235" t="s">
        <v>1556</v>
      </c>
    </row>
    <row r="747" s="2" customFormat="1">
      <c r="A747" s="38"/>
      <c r="B747" s="39"/>
      <c r="C747" s="40"/>
      <c r="D747" s="237" t="s">
        <v>152</v>
      </c>
      <c r="E747" s="40"/>
      <c r="F747" s="238" t="s">
        <v>1555</v>
      </c>
      <c r="G747" s="40"/>
      <c r="H747" s="40"/>
      <c r="I747" s="239"/>
      <c r="J747" s="239"/>
      <c r="K747" s="40"/>
      <c r="L747" s="40"/>
      <c r="M747" s="44"/>
      <c r="N747" s="240"/>
      <c r="O747" s="241"/>
      <c r="P747" s="91"/>
      <c r="Q747" s="91"/>
      <c r="R747" s="91"/>
      <c r="S747" s="91"/>
      <c r="T747" s="91"/>
      <c r="U747" s="91"/>
      <c r="V747" s="91"/>
      <c r="W747" s="91"/>
      <c r="X747" s="92"/>
      <c r="Y747" s="38"/>
      <c r="Z747" s="38"/>
      <c r="AA747" s="38"/>
      <c r="AB747" s="38"/>
      <c r="AC747" s="38"/>
      <c r="AD747" s="38"/>
      <c r="AE747" s="38"/>
      <c r="AT747" s="17" t="s">
        <v>152</v>
      </c>
      <c r="AU747" s="17" t="s">
        <v>90</v>
      </c>
    </row>
    <row r="748" s="13" customFormat="1">
      <c r="A748" s="13"/>
      <c r="B748" s="249"/>
      <c r="C748" s="250"/>
      <c r="D748" s="237" t="s">
        <v>253</v>
      </c>
      <c r="E748" s="250"/>
      <c r="F748" s="252" t="s">
        <v>1557</v>
      </c>
      <c r="G748" s="250"/>
      <c r="H748" s="253">
        <v>0.31</v>
      </c>
      <c r="I748" s="254"/>
      <c r="J748" s="254"/>
      <c r="K748" s="250"/>
      <c r="L748" s="250"/>
      <c r="M748" s="255"/>
      <c r="N748" s="256"/>
      <c r="O748" s="257"/>
      <c r="P748" s="257"/>
      <c r="Q748" s="257"/>
      <c r="R748" s="257"/>
      <c r="S748" s="257"/>
      <c r="T748" s="257"/>
      <c r="U748" s="257"/>
      <c r="V748" s="257"/>
      <c r="W748" s="257"/>
      <c r="X748" s="258"/>
      <c r="Y748" s="13"/>
      <c r="Z748" s="13"/>
      <c r="AA748" s="13"/>
      <c r="AB748" s="13"/>
      <c r="AC748" s="13"/>
      <c r="AD748" s="13"/>
      <c r="AE748" s="13"/>
      <c r="AT748" s="259" t="s">
        <v>253</v>
      </c>
      <c r="AU748" s="259" t="s">
        <v>90</v>
      </c>
      <c r="AV748" s="13" t="s">
        <v>90</v>
      </c>
      <c r="AW748" s="13" t="s">
        <v>4</v>
      </c>
      <c r="AX748" s="13" t="s">
        <v>88</v>
      </c>
      <c r="AY748" s="259" t="s">
        <v>143</v>
      </c>
    </row>
    <row r="749" s="2" customFormat="1" ht="24.15" customHeight="1">
      <c r="A749" s="38"/>
      <c r="B749" s="39"/>
      <c r="C749" s="222" t="s">
        <v>1558</v>
      </c>
      <c r="D749" s="222" t="s">
        <v>146</v>
      </c>
      <c r="E749" s="223" t="s">
        <v>554</v>
      </c>
      <c r="F749" s="224" t="s">
        <v>555</v>
      </c>
      <c r="G749" s="225" t="s">
        <v>473</v>
      </c>
      <c r="H749" s="226">
        <v>2.6139999999999999</v>
      </c>
      <c r="I749" s="227"/>
      <c r="J749" s="227"/>
      <c r="K749" s="228">
        <f>ROUND(P749*H749,2)</f>
        <v>0</v>
      </c>
      <c r="L749" s="229"/>
      <c r="M749" s="44"/>
      <c r="N749" s="230" t="s">
        <v>1</v>
      </c>
      <c r="O749" s="231" t="s">
        <v>43</v>
      </c>
      <c r="P749" s="232">
        <f>I749+J749</f>
        <v>0</v>
      </c>
      <c r="Q749" s="232">
        <f>ROUND(I749*H749,2)</f>
        <v>0</v>
      </c>
      <c r="R749" s="232">
        <f>ROUND(J749*H749,2)</f>
        <v>0</v>
      </c>
      <c r="S749" s="91"/>
      <c r="T749" s="233">
        <f>S749*H749</f>
        <v>0</v>
      </c>
      <c r="U749" s="233">
        <v>0</v>
      </c>
      <c r="V749" s="233">
        <f>U749*H749</f>
        <v>0</v>
      </c>
      <c r="W749" s="233">
        <v>0</v>
      </c>
      <c r="X749" s="234">
        <f>W749*H749</f>
        <v>0</v>
      </c>
      <c r="Y749" s="38"/>
      <c r="Z749" s="38"/>
      <c r="AA749" s="38"/>
      <c r="AB749" s="38"/>
      <c r="AC749" s="38"/>
      <c r="AD749" s="38"/>
      <c r="AE749" s="38"/>
      <c r="AR749" s="235" t="s">
        <v>348</v>
      </c>
      <c r="AT749" s="235" t="s">
        <v>146</v>
      </c>
      <c r="AU749" s="235" t="s">
        <v>90</v>
      </c>
      <c r="AY749" s="17" t="s">
        <v>143</v>
      </c>
      <c r="BE749" s="236">
        <f>IF(O749="základní",K749,0)</f>
        <v>0</v>
      </c>
      <c r="BF749" s="236">
        <f>IF(O749="snížená",K749,0)</f>
        <v>0</v>
      </c>
      <c r="BG749" s="236">
        <f>IF(O749="zákl. přenesená",K749,0)</f>
        <v>0</v>
      </c>
      <c r="BH749" s="236">
        <f>IF(O749="sníž. přenesená",K749,0)</f>
        <v>0</v>
      </c>
      <c r="BI749" s="236">
        <f>IF(O749="nulová",K749,0)</f>
        <v>0</v>
      </c>
      <c r="BJ749" s="17" t="s">
        <v>88</v>
      </c>
      <c r="BK749" s="236">
        <f>ROUND(P749*H749,2)</f>
        <v>0</v>
      </c>
      <c r="BL749" s="17" t="s">
        <v>348</v>
      </c>
      <c r="BM749" s="235" t="s">
        <v>1559</v>
      </c>
    </row>
    <row r="750" s="2" customFormat="1">
      <c r="A750" s="38"/>
      <c r="B750" s="39"/>
      <c r="C750" s="40"/>
      <c r="D750" s="237" t="s">
        <v>152</v>
      </c>
      <c r="E750" s="40"/>
      <c r="F750" s="238" t="s">
        <v>557</v>
      </c>
      <c r="G750" s="40"/>
      <c r="H750" s="40"/>
      <c r="I750" s="239"/>
      <c r="J750" s="239"/>
      <c r="K750" s="40"/>
      <c r="L750" s="40"/>
      <c r="M750" s="44"/>
      <c r="N750" s="240"/>
      <c r="O750" s="241"/>
      <c r="P750" s="91"/>
      <c r="Q750" s="91"/>
      <c r="R750" s="91"/>
      <c r="S750" s="91"/>
      <c r="T750" s="91"/>
      <c r="U750" s="91"/>
      <c r="V750" s="91"/>
      <c r="W750" s="91"/>
      <c r="X750" s="92"/>
      <c r="Y750" s="38"/>
      <c r="Z750" s="38"/>
      <c r="AA750" s="38"/>
      <c r="AB750" s="38"/>
      <c r="AC750" s="38"/>
      <c r="AD750" s="38"/>
      <c r="AE750" s="38"/>
      <c r="AT750" s="17" t="s">
        <v>152</v>
      </c>
      <c r="AU750" s="17" t="s">
        <v>90</v>
      </c>
    </row>
    <row r="751" s="2" customFormat="1">
      <c r="A751" s="38"/>
      <c r="B751" s="39"/>
      <c r="C751" s="40"/>
      <c r="D751" s="242" t="s">
        <v>153</v>
      </c>
      <c r="E751" s="40"/>
      <c r="F751" s="243" t="s">
        <v>558</v>
      </c>
      <c r="G751" s="40"/>
      <c r="H751" s="40"/>
      <c r="I751" s="239"/>
      <c r="J751" s="239"/>
      <c r="K751" s="40"/>
      <c r="L751" s="40"/>
      <c r="M751" s="44"/>
      <c r="N751" s="240"/>
      <c r="O751" s="241"/>
      <c r="P751" s="91"/>
      <c r="Q751" s="91"/>
      <c r="R751" s="91"/>
      <c r="S751" s="91"/>
      <c r="T751" s="91"/>
      <c r="U751" s="91"/>
      <c r="V751" s="91"/>
      <c r="W751" s="91"/>
      <c r="X751" s="92"/>
      <c r="Y751" s="38"/>
      <c r="Z751" s="38"/>
      <c r="AA751" s="38"/>
      <c r="AB751" s="38"/>
      <c r="AC751" s="38"/>
      <c r="AD751" s="38"/>
      <c r="AE751" s="38"/>
      <c r="AT751" s="17" t="s">
        <v>153</v>
      </c>
      <c r="AU751" s="17" t="s">
        <v>90</v>
      </c>
    </row>
    <row r="752" s="12" customFormat="1" ht="22.8" customHeight="1">
      <c r="A752" s="12"/>
      <c r="B752" s="205"/>
      <c r="C752" s="206"/>
      <c r="D752" s="207" t="s">
        <v>79</v>
      </c>
      <c r="E752" s="220" t="s">
        <v>1560</v>
      </c>
      <c r="F752" s="220" t="s">
        <v>1561</v>
      </c>
      <c r="G752" s="206"/>
      <c r="H752" s="206"/>
      <c r="I752" s="209"/>
      <c r="J752" s="209"/>
      <c r="K752" s="221">
        <f>BK752</f>
        <v>0</v>
      </c>
      <c r="L752" s="206"/>
      <c r="M752" s="211"/>
      <c r="N752" s="295"/>
      <c r="O752" s="296"/>
      <c r="P752" s="296"/>
      <c r="Q752" s="297">
        <v>0</v>
      </c>
      <c r="R752" s="297">
        <v>0</v>
      </c>
      <c r="S752" s="296"/>
      <c r="T752" s="298">
        <v>0</v>
      </c>
      <c r="U752" s="296"/>
      <c r="V752" s="298">
        <v>0</v>
      </c>
      <c r="W752" s="296"/>
      <c r="X752" s="299">
        <v>0</v>
      </c>
      <c r="Y752" s="12"/>
      <c r="Z752" s="12"/>
      <c r="AA752" s="12"/>
      <c r="AB752" s="12"/>
      <c r="AC752" s="12"/>
      <c r="AD752" s="12"/>
      <c r="AE752" s="12"/>
      <c r="AR752" s="217" t="s">
        <v>90</v>
      </c>
      <c r="AT752" s="218" t="s">
        <v>79</v>
      </c>
      <c r="AU752" s="218" t="s">
        <v>88</v>
      </c>
      <c r="AY752" s="217" t="s">
        <v>143</v>
      </c>
      <c r="BK752" s="219">
        <v>0</v>
      </c>
    </row>
    <row r="753" s="2" customFormat="1" ht="6.96" customHeight="1">
      <c r="A753" s="38"/>
      <c r="B753" s="66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44"/>
      <c r="N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</row>
  </sheetData>
  <sheetProtection sheet="1" autoFilter="0" formatColumns="0" formatRows="0" objects="1" scenarios="1" spinCount="100000" saltValue="0EUYIrtX3Ee4cBBsFlw2r9n+K4XdS0yczLYFcnXvjWoOUZRMEz5WqUtHqx08ndZaJmPORae9q4wrcH/RH1ezhw==" hashValue="cwsFzOnvUwMlgWuHegnKj+XAGXSU1FkfdKz7DyBAlM/SXY07d2Joa22UP5Y/u79ErOtfVEqbQfy8+KfdqePuxg==" algorithmName="SHA-512" password="CC35"/>
  <autoFilter ref="C128:L752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M2:Z2"/>
  </mergeCells>
  <hyperlinks>
    <hyperlink ref="F134" r:id="rId1" display="https://podminky.urs.cz/item/CS_URS_2023_01/115101201"/>
    <hyperlink ref="F138" r:id="rId2" display="https://podminky.urs.cz/item/CS_URS_2023_01/121151103"/>
    <hyperlink ref="F142" r:id="rId3" display="https://podminky.urs.cz/item/CS_URS_2023_01/132151701"/>
    <hyperlink ref="F147" r:id="rId4" display="https://podminky.urs.cz/item/CS_URS_2023_01/171152101"/>
    <hyperlink ref="F156" r:id="rId5" display="https://podminky.urs.cz/item/CS_URS_2023_01/171211101"/>
    <hyperlink ref="F161" r:id="rId6" display="https://podminky.urs.cz/item/CS_URS_2023_01/175111101"/>
    <hyperlink ref="F186" r:id="rId7" display="https://podminky.urs.cz/item/CS_URS_2023_01/182351023"/>
    <hyperlink ref="F190" r:id="rId8" display="https://podminky.urs.cz/item/CS_URS_2023_01/183405211"/>
    <hyperlink ref="F198" r:id="rId9" display="https://podminky.urs.cz/item/CS_URS_2023_01/184818232"/>
    <hyperlink ref="F201" r:id="rId10" display="https://podminky.urs.cz/item/CS_URS_2023_01/184818233"/>
    <hyperlink ref="F205" r:id="rId11" display="https://podminky.urs.cz/item/CS_URS_2023_01/212795111"/>
    <hyperlink ref="F210" r:id="rId12" display="https://podminky.urs.cz/item/CS_URS_2023_01/212972113"/>
    <hyperlink ref="F214" r:id="rId13" display="https://podminky.urs.cz/item/CS_URS_2023_01/225311112"/>
    <hyperlink ref="F218" r:id="rId14" display="https://podminky.urs.cz/item/CS_URS_2023_01/225311114"/>
    <hyperlink ref="F222" r:id="rId15" display="https://podminky.urs.cz/item/CS_URS_2023_01/274321118"/>
    <hyperlink ref="F226" r:id="rId16" display="https://podminky.urs.cz/item/CS_URS_2023_01/274354111"/>
    <hyperlink ref="F232" r:id="rId17" display="https://podminky.urs.cz/item/CS_URS_2023_01/274354211"/>
    <hyperlink ref="F238" r:id="rId18" display="https://podminky.urs.cz/item/CS_URS_2023_01/274361116"/>
    <hyperlink ref="F242" r:id="rId19" display="https://podminky.urs.cz/item/CS_URS_2023_01/283111113"/>
    <hyperlink ref="F249" r:id="rId20" display="https://podminky.urs.cz/item/CS_URS_2023_01/283111123"/>
    <hyperlink ref="F256" r:id="rId21" display="https://podminky.urs.cz/item/CS_URS_2023_01/283131113"/>
    <hyperlink ref="F264" r:id="rId22" display="https://podminky.urs.cz/item/CS_URS_2023_01/317122111"/>
    <hyperlink ref="F270" r:id="rId23" display="https://podminky.urs.cz/item/CS_URS_2023_01/317171126"/>
    <hyperlink ref="F276" r:id="rId24" display="https://podminky.urs.cz/item/CS_URS_2023_01/317321118"/>
    <hyperlink ref="F281" r:id="rId25" display="https://podminky.urs.cz/item/CS_URS_2023_01/317353121"/>
    <hyperlink ref="F285" r:id="rId26" display="https://podminky.urs.cz/item/CS_URS_2023_01/317353221"/>
    <hyperlink ref="F289" r:id="rId27" display="https://podminky.urs.cz/item/CS_URS_2023_01/317361116"/>
    <hyperlink ref="F293" r:id="rId28" display="https://podminky.urs.cz/item/CS_URS_2023_01/317661141"/>
    <hyperlink ref="F298" r:id="rId29" display="https://podminky.urs.cz/item/CS_URS_2023_01/317661142"/>
    <hyperlink ref="F303" r:id="rId30" display="https://podminky.urs.cz/item/CS_URS_2023_01/334323218"/>
    <hyperlink ref="F310" r:id="rId31" display="https://podminky.urs.cz/item/CS_URS_2023_01/334352111"/>
    <hyperlink ref="F317" r:id="rId32" display="https://podminky.urs.cz/item/CS_URS_2023_01/334352211"/>
    <hyperlink ref="F324" r:id="rId33" display="https://podminky.urs.cz/item/CS_URS_2023_01/334359112"/>
    <hyperlink ref="F329" r:id="rId34" display="https://podminky.urs.cz/item/CS_URS_2023_01/334361226"/>
    <hyperlink ref="F333" r:id="rId35" display="https://podminky.urs.cz/item/CS_URS_2023_01/334791114"/>
    <hyperlink ref="F338" r:id="rId36" display="https://podminky.urs.cz/item/CS_URS_2023_01/334791115"/>
    <hyperlink ref="F349" r:id="rId37" display="https://podminky.urs.cz/item/CS_URS_2023_01/421321118"/>
    <hyperlink ref="F360" r:id="rId38" display="https://podminky.urs.cz/item/CS_URS_2023_01/421361226"/>
    <hyperlink ref="F364" r:id="rId39" display="https://podminky.urs.cz/item/CS_URS_2023_01/423355315"/>
    <hyperlink ref="F371" r:id="rId40" display="https://podminky.urs.cz/item/CS_URS_2023_01/451315124"/>
    <hyperlink ref="F377" r:id="rId41" display="https://podminky.urs.cz/item/CS_URS_2023_01/451315134"/>
    <hyperlink ref="F382" r:id="rId42" display="https://podminky.urs.cz/item/CS_URS_2023_01/451317777"/>
    <hyperlink ref="F389" r:id="rId43" display="https://podminky.urs.cz/item/CS_URS_2023_01/451319777"/>
    <hyperlink ref="F394" r:id="rId44" display="https://podminky.urs.cz/item/CS_URS_2023_01/451319779"/>
    <hyperlink ref="F400" r:id="rId45" display="https://podminky.urs.cz/item/CS_URS_2023_01/452318510"/>
    <hyperlink ref="F405" r:id="rId46" display="https://podminky.urs.cz/item/CS_URS_2023_01/457311114"/>
    <hyperlink ref="F410" r:id="rId47" display="https://podminky.urs.cz/item/CS_URS_2023_01/465513157"/>
    <hyperlink ref="F425" r:id="rId48" display="https://podminky.urs.cz/item/CS_URS_2023_01/564861011"/>
    <hyperlink ref="F430" r:id="rId49" display="https://podminky.urs.cz/item/CS_URS_2023_01/565155111"/>
    <hyperlink ref="F435" r:id="rId50" display="https://podminky.urs.cz/item/CS_URS_2023_01/573191111"/>
    <hyperlink ref="F440" r:id="rId51" display="https://podminky.urs.cz/item/CS_URS_2023_01/573231107"/>
    <hyperlink ref="F445" r:id="rId52" display="https://podminky.urs.cz/item/CS_URS_2023_01/577134121"/>
    <hyperlink ref="F450" r:id="rId53" display="https://podminky.urs.cz/item/CS_URS_2023_01/596211110"/>
    <hyperlink ref="F472" r:id="rId54" display="https://podminky.urs.cz/item/CS_URS_2023_01/596211210"/>
    <hyperlink ref="F481" r:id="rId55" display="https://podminky.urs.cz/item/CS_URS_2023_01/628611102"/>
    <hyperlink ref="F486" r:id="rId56" display="https://podminky.urs.cz/item/CS_URS_2023_01/628611111"/>
    <hyperlink ref="F491" r:id="rId57" display="https://podminky.urs.cz/item/CS_URS_2023_01/628611131"/>
    <hyperlink ref="F497" r:id="rId58" display="https://podminky.urs.cz/item/CS_URS_2023_01/871313121"/>
    <hyperlink ref="F504" r:id="rId59" display="https://podminky.urs.cz/item/CS_URS_2023_01/871353121"/>
    <hyperlink ref="F514" r:id="rId60" display="https://podminky.urs.cz/item/CS_URS_2023_01/894211111"/>
    <hyperlink ref="F517" r:id="rId61" display="https://podminky.urs.cz/item/CS_URS_2023_01/895941341"/>
    <hyperlink ref="F522" r:id="rId62" display="https://podminky.urs.cz/item/CS_URS_2023_01/895941351"/>
    <hyperlink ref="F527" r:id="rId63" display="https://podminky.urs.cz/item/CS_URS_2023_01/895941366"/>
    <hyperlink ref="F532" r:id="rId64" display="https://podminky.urs.cz/item/CS_URS_2023_01/899131113"/>
    <hyperlink ref="F536" r:id="rId65" display="https://podminky.urs.cz/item/CS_URS_2023_01/899331111"/>
    <hyperlink ref="F541" r:id="rId66" display="https://podminky.urs.cz/item/CS_URS_2023_01/914111111"/>
    <hyperlink ref="F553" r:id="rId67" display="https://podminky.urs.cz/item/CS_URS_2023_01/915231111"/>
    <hyperlink ref="F565" r:id="rId68" display="https://podminky.urs.cz/item/CS_URS_2023_01/916131213"/>
    <hyperlink ref="F573" r:id="rId69" display="https://podminky.urs.cz/item/CS_URS_2023_01/916131213"/>
    <hyperlink ref="F581" r:id="rId70" display="https://podminky.urs.cz/item/CS_URS_2023_01/916231212"/>
    <hyperlink ref="F589" r:id="rId71" display="https://podminky.urs.cz/item/CS_URS_2023_01/916231213"/>
    <hyperlink ref="F597" r:id="rId72" display="https://podminky.urs.cz/item/CS_URS_2023_01/919112233"/>
    <hyperlink ref="F601" r:id="rId73" display="https://podminky.urs.cz/item/CS_URS_2023_01/919122132"/>
    <hyperlink ref="F604" r:id="rId74" display="https://podminky.urs.cz/item/CS_URS_2023_01/931992111"/>
    <hyperlink ref="F608" r:id="rId75" display="https://podminky.urs.cz/item/CS_URS_2023_01/931992121"/>
    <hyperlink ref="F613" r:id="rId76" display="https://podminky.urs.cz/item/CS_URS_2023_01/931994121"/>
    <hyperlink ref="F620" r:id="rId77" display="https://podminky.urs.cz/item/CS_URS_2023_01/935112211"/>
    <hyperlink ref="F645" r:id="rId78" display="https://podminky.urs.cz/item/CS_URS_2023_01/948511111"/>
    <hyperlink ref="F649" r:id="rId79" display="https://podminky.urs.cz/item/CS_URS_2023_01/948511112"/>
    <hyperlink ref="F653" r:id="rId80" display="https://podminky.urs.cz/item/CS_URS_2023_01/948511122"/>
    <hyperlink ref="F657" r:id="rId81" display="https://podminky.urs.cz/item/CS_URS_2023_01/953991412"/>
    <hyperlink ref="F666" r:id="rId82" display="https://podminky.urs.cz/item/CS_URS_2023_01/998004011"/>
    <hyperlink ref="F671" r:id="rId83" display="https://podminky.urs.cz/item/CS_URS_2023_01/711112001"/>
    <hyperlink ref="F683" r:id="rId84" display="https://podminky.urs.cz/item/CS_URS_2023_01/711112002"/>
    <hyperlink ref="F710" r:id="rId85" display="https://podminky.urs.cz/item/CS_URS_2023_01/711142559"/>
    <hyperlink ref="F719" r:id="rId86" display="https://podminky.urs.cz/item/CS_URS_2023_01/711491171"/>
    <hyperlink ref="F726" r:id="rId87" display="https://podminky.urs.cz/item/CS_URS_2023_01/711491172"/>
    <hyperlink ref="F733" r:id="rId88" display="https://podminky.urs.cz/item/CS_URS_2023_01/711491272"/>
    <hyperlink ref="F745" r:id="rId89" display="https://podminky.urs.cz/item/CS_URS_2023_01/711672051"/>
    <hyperlink ref="F751" r:id="rId90" display="https://podminky.urs.cz/item/CS_URS_2023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102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90</v>
      </c>
    </row>
    <row r="4" s="1" customFormat="1" ht="24.96" customHeight="1">
      <c r="B4" s="20"/>
      <c r="D4" s="139" t="s">
        <v>106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Kopřivnice – Most na ul. Erbenova ev.č. 28c-M2 – oprava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107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1562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36</v>
      </c>
      <c r="G12" s="38"/>
      <c r="H12" s="38"/>
      <c r="I12" s="141" t="s">
        <v>23</v>
      </c>
      <c r="J12" s="145" t="str">
        <f>'Rekapitulace stavby'!AN8</f>
        <v>20. 6. 2023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">
        <v>27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28</v>
      </c>
      <c r="F15" s="38"/>
      <c r="G15" s="38"/>
      <c r="H15" s="38"/>
      <c r="I15" s="141" t="s">
        <v>29</v>
      </c>
      <c r="J15" s="144" t="s">
        <v>1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30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29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32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>46974806</v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>Projekční kancelář PRIS spol. s r.o.</v>
      </c>
      <c r="F21" s="38"/>
      <c r="G21" s="38"/>
      <c r="H21" s="38"/>
      <c r="I21" s="141" t="s">
        <v>29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35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29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37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109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110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38"/>
      <c r="K32" s="153">
        <f>ROUND(K130,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38"/>
      <c r="K34" s="154" t="s">
        <v>41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1" t="s">
        <v>43</v>
      </c>
      <c r="F35" s="151">
        <f>ROUND((SUM(BE130:BE383)),  2)</f>
        <v>0</v>
      </c>
      <c r="G35" s="38"/>
      <c r="H35" s="38"/>
      <c r="I35" s="156">
        <v>0.20999999999999999</v>
      </c>
      <c r="J35" s="38"/>
      <c r="K35" s="151">
        <f>ROUND(((SUM(BE130:BE383))*I35),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44</v>
      </c>
      <c r="F36" s="151">
        <f>ROUND((SUM(BF130:BF383)),  2)</f>
        <v>0</v>
      </c>
      <c r="G36" s="38"/>
      <c r="H36" s="38"/>
      <c r="I36" s="156">
        <v>0.14999999999999999</v>
      </c>
      <c r="J36" s="38"/>
      <c r="K36" s="151">
        <f>ROUND(((SUM(BF130:BF383))*I36),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1">
        <f>ROUND((SUM(BG130:BG383)),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46</v>
      </c>
      <c r="F38" s="151">
        <f>ROUND((SUM(BH130:BH383)),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47</v>
      </c>
      <c r="F39" s="151">
        <f>ROUND((SUM(BI130:BI383)),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48</v>
      </c>
      <c r="E41" s="159"/>
      <c r="F41" s="159"/>
      <c r="G41" s="160" t="s">
        <v>49</v>
      </c>
      <c r="H41" s="161" t="s">
        <v>50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Kopřivnice – Most na ul. Erbenova ev.č. 28c-M2 – oprava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401 - Přeložka VO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20. 6. 2023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40"/>
      <c r="E91" s="40"/>
      <c r="F91" s="27" t="str">
        <f>E15</f>
        <v>Město Kopřivnice</v>
      </c>
      <c r="G91" s="40"/>
      <c r="H91" s="40"/>
      <c r="I91" s="32" t="s">
        <v>32</v>
      </c>
      <c r="J91" s="36" t="str">
        <f>E21</f>
        <v>Projekční kancelář PRIS spol. s r.o.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112</v>
      </c>
      <c r="D94" s="177"/>
      <c r="E94" s="177"/>
      <c r="F94" s="177"/>
      <c r="G94" s="177"/>
      <c r="H94" s="177"/>
      <c r="I94" s="178" t="s">
        <v>113</v>
      </c>
      <c r="J94" s="178" t="s">
        <v>114</v>
      </c>
      <c r="K94" s="178" t="s">
        <v>115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116</v>
      </c>
      <c r="D96" s="40"/>
      <c r="E96" s="40"/>
      <c r="F96" s="40"/>
      <c r="G96" s="40"/>
      <c r="H96" s="40"/>
      <c r="I96" s="110">
        <f>Q130</f>
        <v>0</v>
      </c>
      <c r="J96" s="110">
        <f>R130</f>
        <v>0</v>
      </c>
      <c r="K96" s="110">
        <f>K130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0"/>
      <c r="C97" s="181"/>
      <c r="D97" s="182" t="s">
        <v>236</v>
      </c>
      <c r="E97" s="183"/>
      <c r="F97" s="183"/>
      <c r="G97" s="183"/>
      <c r="H97" s="183"/>
      <c r="I97" s="184">
        <f>Q131</f>
        <v>0</v>
      </c>
      <c r="J97" s="184">
        <f>R131</f>
        <v>0</v>
      </c>
      <c r="K97" s="184">
        <f>K131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237</v>
      </c>
      <c r="E98" s="189"/>
      <c r="F98" s="189"/>
      <c r="G98" s="189"/>
      <c r="H98" s="189"/>
      <c r="I98" s="190">
        <f>Q132</f>
        <v>0</v>
      </c>
      <c r="J98" s="190">
        <f>R132</f>
        <v>0</v>
      </c>
      <c r="K98" s="190">
        <f>K132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240</v>
      </c>
      <c r="E99" s="189"/>
      <c r="F99" s="189"/>
      <c r="G99" s="189"/>
      <c r="H99" s="189"/>
      <c r="I99" s="190">
        <f>Q133</f>
        <v>0</v>
      </c>
      <c r="J99" s="190">
        <f>R133</f>
        <v>0</v>
      </c>
      <c r="K99" s="190">
        <f>K133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241</v>
      </c>
      <c r="E100" s="189"/>
      <c r="F100" s="189"/>
      <c r="G100" s="189"/>
      <c r="H100" s="189"/>
      <c r="I100" s="190">
        <f>Q141</f>
        <v>0</v>
      </c>
      <c r="J100" s="190">
        <f>R141</f>
        <v>0</v>
      </c>
      <c r="K100" s="190">
        <f>K141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242</v>
      </c>
      <c r="E101" s="183"/>
      <c r="F101" s="183"/>
      <c r="G101" s="183"/>
      <c r="H101" s="183"/>
      <c r="I101" s="184">
        <f>Q151</f>
        <v>0</v>
      </c>
      <c r="J101" s="184">
        <f>R151</f>
        <v>0</v>
      </c>
      <c r="K101" s="184">
        <f>K151</f>
        <v>0</v>
      </c>
      <c r="L101" s="181"/>
      <c r="M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635</v>
      </c>
      <c r="E102" s="189"/>
      <c r="F102" s="189"/>
      <c r="G102" s="189"/>
      <c r="H102" s="189"/>
      <c r="I102" s="190">
        <f>Q152</f>
        <v>0</v>
      </c>
      <c r="J102" s="190">
        <f>R152</f>
        <v>0</v>
      </c>
      <c r="K102" s="190">
        <f>K152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1563</v>
      </c>
      <c r="E103" s="183"/>
      <c r="F103" s="183"/>
      <c r="G103" s="183"/>
      <c r="H103" s="183"/>
      <c r="I103" s="184">
        <f>Q222</f>
        <v>0</v>
      </c>
      <c r="J103" s="184">
        <f>R222</f>
        <v>0</v>
      </c>
      <c r="K103" s="184">
        <f>K222</f>
        <v>0</v>
      </c>
      <c r="L103" s="181"/>
      <c r="M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1564</v>
      </c>
      <c r="E104" s="189"/>
      <c r="F104" s="189"/>
      <c r="G104" s="189"/>
      <c r="H104" s="189"/>
      <c r="I104" s="190">
        <f>Q223</f>
        <v>0</v>
      </c>
      <c r="J104" s="190">
        <f>R223</f>
        <v>0</v>
      </c>
      <c r="K104" s="190">
        <f>K223</f>
        <v>0</v>
      </c>
      <c r="L104" s="187"/>
      <c r="M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1565</v>
      </c>
      <c r="E105" s="189"/>
      <c r="F105" s="189"/>
      <c r="G105" s="189"/>
      <c r="H105" s="189"/>
      <c r="I105" s="190">
        <f>Q239</f>
        <v>0</v>
      </c>
      <c r="J105" s="190">
        <f>R239</f>
        <v>0</v>
      </c>
      <c r="K105" s="190">
        <f>K239</f>
        <v>0</v>
      </c>
      <c r="L105" s="187"/>
      <c r="M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1566</v>
      </c>
      <c r="E106" s="189"/>
      <c r="F106" s="189"/>
      <c r="G106" s="189"/>
      <c r="H106" s="189"/>
      <c r="I106" s="190">
        <f>Q243</f>
        <v>0</v>
      </c>
      <c r="J106" s="190">
        <f>R243</f>
        <v>0</v>
      </c>
      <c r="K106" s="190">
        <f>K243</f>
        <v>0</v>
      </c>
      <c r="L106" s="187"/>
      <c r="M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1567</v>
      </c>
      <c r="E107" s="189"/>
      <c r="F107" s="189"/>
      <c r="G107" s="189"/>
      <c r="H107" s="189"/>
      <c r="I107" s="190">
        <f>Q374</f>
        <v>0</v>
      </c>
      <c r="J107" s="190">
        <f>R374</f>
        <v>0</v>
      </c>
      <c r="K107" s="190">
        <f>K374</f>
        <v>0</v>
      </c>
      <c r="L107" s="187"/>
      <c r="M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0"/>
      <c r="C108" s="181"/>
      <c r="D108" s="182" t="s">
        <v>1568</v>
      </c>
      <c r="E108" s="183"/>
      <c r="F108" s="183"/>
      <c r="G108" s="183"/>
      <c r="H108" s="183"/>
      <c r="I108" s="184">
        <f>Q378</f>
        <v>0</v>
      </c>
      <c r="J108" s="184">
        <f>R378</f>
        <v>0</v>
      </c>
      <c r="K108" s="184">
        <f>K378</f>
        <v>0</v>
      </c>
      <c r="L108" s="181"/>
      <c r="M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0"/>
      <c r="C109" s="181"/>
      <c r="D109" s="182" t="s">
        <v>118</v>
      </c>
      <c r="E109" s="183"/>
      <c r="F109" s="183"/>
      <c r="G109" s="183"/>
      <c r="H109" s="183"/>
      <c r="I109" s="184">
        <f>Q382</f>
        <v>0</v>
      </c>
      <c r="J109" s="184">
        <f>R382</f>
        <v>0</v>
      </c>
      <c r="K109" s="184">
        <f>K382</f>
        <v>0</v>
      </c>
      <c r="L109" s="181"/>
      <c r="M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6"/>
      <c r="C110" s="187"/>
      <c r="D110" s="188" t="s">
        <v>1569</v>
      </c>
      <c r="E110" s="189"/>
      <c r="F110" s="189"/>
      <c r="G110" s="189"/>
      <c r="H110" s="189"/>
      <c r="I110" s="190">
        <f>Q383</f>
        <v>0</v>
      </c>
      <c r="J110" s="190">
        <f>R383</f>
        <v>0</v>
      </c>
      <c r="K110" s="190">
        <f>K383</f>
        <v>0</v>
      </c>
      <c r="L110" s="187"/>
      <c r="M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123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17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5" t="str">
        <f>E7</f>
        <v>Kopřivnice – Most na ul. Erbenova ev.č. 28c-M2 – oprava</v>
      </c>
      <c r="F120" s="32"/>
      <c r="G120" s="32"/>
      <c r="H120" s="32"/>
      <c r="I120" s="40"/>
      <c r="J120" s="40"/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107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SO 401 - Přeložka VO</v>
      </c>
      <c r="F122" s="40"/>
      <c r="G122" s="40"/>
      <c r="H122" s="40"/>
      <c r="I122" s="40"/>
      <c r="J122" s="40"/>
      <c r="K122" s="40"/>
      <c r="L122" s="40"/>
      <c r="M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21</v>
      </c>
      <c r="D124" s="40"/>
      <c r="E124" s="40"/>
      <c r="F124" s="27" t="str">
        <f>F12</f>
        <v xml:space="preserve"> </v>
      </c>
      <c r="G124" s="40"/>
      <c r="H124" s="40"/>
      <c r="I124" s="32" t="s">
        <v>23</v>
      </c>
      <c r="J124" s="79" t="str">
        <f>IF(J12="","",J12)</f>
        <v>20. 6. 2023</v>
      </c>
      <c r="K124" s="40"/>
      <c r="L124" s="40"/>
      <c r="M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25</v>
      </c>
      <c r="D126" s="40"/>
      <c r="E126" s="40"/>
      <c r="F126" s="27" t="str">
        <f>E15</f>
        <v>Město Kopřivnice</v>
      </c>
      <c r="G126" s="40"/>
      <c r="H126" s="40"/>
      <c r="I126" s="32" t="s">
        <v>32</v>
      </c>
      <c r="J126" s="36" t="str">
        <f>E21</f>
        <v>Projekční kancelář PRIS spol. s r.o.</v>
      </c>
      <c r="K126" s="40"/>
      <c r="L126" s="40"/>
      <c r="M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30</v>
      </c>
      <c r="D127" s="40"/>
      <c r="E127" s="40"/>
      <c r="F127" s="27" t="str">
        <f>IF(E18="","",E18)</f>
        <v>Vyplň údaj</v>
      </c>
      <c r="G127" s="40"/>
      <c r="H127" s="40"/>
      <c r="I127" s="32" t="s">
        <v>35</v>
      </c>
      <c r="J127" s="36" t="str">
        <f>E24</f>
        <v xml:space="preserve"> </v>
      </c>
      <c r="K127" s="40"/>
      <c r="L127" s="40"/>
      <c r="M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2"/>
      <c r="B129" s="193"/>
      <c r="C129" s="194" t="s">
        <v>124</v>
      </c>
      <c r="D129" s="195" t="s">
        <v>63</v>
      </c>
      <c r="E129" s="195" t="s">
        <v>59</v>
      </c>
      <c r="F129" s="195" t="s">
        <v>60</v>
      </c>
      <c r="G129" s="195" t="s">
        <v>125</v>
      </c>
      <c r="H129" s="195" t="s">
        <v>126</v>
      </c>
      <c r="I129" s="195" t="s">
        <v>127</v>
      </c>
      <c r="J129" s="195" t="s">
        <v>128</v>
      </c>
      <c r="K129" s="196" t="s">
        <v>115</v>
      </c>
      <c r="L129" s="197" t="s">
        <v>129</v>
      </c>
      <c r="M129" s="198"/>
      <c r="N129" s="100" t="s">
        <v>1</v>
      </c>
      <c r="O129" s="101" t="s">
        <v>42</v>
      </c>
      <c r="P129" s="101" t="s">
        <v>130</v>
      </c>
      <c r="Q129" s="101" t="s">
        <v>131</v>
      </c>
      <c r="R129" s="101" t="s">
        <v>132</v>
      </c>
      <c r="S129" s="101" t="s">
        <v>133</v>
      </c>
      <c r="T129" s="101" t="s">
        <v>134</v>
      </c>
      <c r="U129" s="101" t="s">
        <v>135</v>
      </c>
      <c r="V129" s="101" t="s">
        <v>136</v>
      </c>
      <c r="W129" s="101" t="s">
        <v>137</v>
      </c>
      <c r="X129" s="102" t="s">
        <v>138</v>
      </c>
      <c r="Y129" s="192"/>
      <c r="Z129" s="192"/>
      <c r="AA129" s="192"/>
      <c r="AB129" s="192"/>
      <c r="AC129" s="192"/>
      <c r="AD129" s="192"/>
      <c r="AE129" s="192"/>
    </row>
    <row r="130" s="2" customFormat="1" ht="22.8" customHeight="1">
      <c r="A130" s="38"/>
      <c r="B130" s="39"/>
      <c r="C130" s="107" t="s">
        <v>139</v>
      </c>
      <c r="D130" s="40"/>
      <c r="E130" s="40"/>
      <c r="F130" s="40"/>
      <c r="G130" s="40"/>
      <c r="H130" s="40"/>
      <c r="I130" s="40"/>
      <c r="J130" s="40"/>
      <c r="K130" s="199">
        <f>BK130</f>
        <v>0</v>
      </c>
      <c r="L130" s="40"/>
      <c r="M130" s="44"/>
      <c r="N130" s="103"/>
      <c r="O130" s="200"/>
      <c r="P130" s="104"/>
      <c r="Q130" s="201">
        <f>Q131+Q151+Q222+Q378+Q382</f>
        <v>0</v>
      </c>
      <c r="R130" s="201">
        <f>R131+R151+R222+R378+R382</f>
        <v>0</v>
      </c>
      <c r="S130" s="104"/>
      <c r="T130" s="202">
        <f>T131+T151+T222+T378+T382</f>
        <v>0</v>
      </c>
      <c r="U130" s="104"/>
      <c r="V130" s="202">
        <f>V131+V151+V222+V378+V382</f>
        <v>0</v>
      </c>
      <c r="W130" s="104"/>
      <c r="X130" s="203">
        <f>X131+X151+X222+X378+X382</f>
        <v>0</v>
      </c>
      <c r="Y130" s="38"/>
      <c r="Z130" s="38"/>
      <c r="AA130" s="38"/>
      <c r="AB130" s="38"/>
      <c r="AC130" s="38"/>
      <c r="AD130" s="38"/>
      <c r="AE130" s="38"/>
      <c r="AT130" s="17" t="s">
        <v>79</v>
      </c>
      <c r="AU130" s="17" t="s">
        <v>117</v>
      </c>
      <c r="BK130" s="204">
        <f>BK131+BK151+BK222+BK378+BK382</f>
        <v>0</v>
      </c>
    </row>
    <row r="131" s="12" customFormat="1" ht="25.92" customHeight="1">
      <c r="A131" s="12"/>
      <c r="B131" s="205"/>
      <c r="C131" s="206"/>
      <c r="D131" s="207" t="s">
        <v>79</v>
      </c>
      <c r="E131" s="208" t="s">
        <v>244</v>
      </c>
      <c r="F131" s="208" t="s">
        <v>245</v>
      </c>
      <c r="G131" s="206"/>
      <c r="H131" s="206"/>
      <c r="I131" s="209"/>
      <c r="J131" s="209"/>
      <c r="K131" s="210">
        <f>BK131</f>
        <v>0</v>
      </c>
      <c r="L131" s="206"/>
      <c r="M131" s="211"/>
      <c r="N131" s="212"/>
      <c r="O131" s="213"/>
      <c r="P131" s="213"/>
      <c r="Q131" s="214">
        <f>Q132+Q133+Q141</f>
        <v>0</v>
      </c>
      <c r="R131" s="214">
        <f>R132+R133+R141</f>
        <v>0</v>
      </c>
      <c r="S131" s="213"/>
      <c r="T131" s="215">
        <f>T132+T133+T141</f>
        <v>0</v>
      </c>
      <c r="U131" s="213"/>
      <c r="V131" s="215">
        <f>V132+V133+V141</f>
        <v>0</v>
      </c>
      <c r="W131" s="213"/>
      <c r="X131" s="216">
        <f>X132+X133+X141</f>
        <v>0</v>
      </c>
      <c r="Y131" s="12"/>
      <c r="Z131" s="12"/>
      <c r="AA131" s="12"/>
      <c r="AB131" s="12"/>
      <c r="AC131" s="12"/>
      <c r="AD131" s="12"/>
      <c r="AE131" s="12"/>
      <c r="AR131" s="217" t="s">
        <v>88</v>
      </c>
      <c r="AT131" s="218" t="s">
        <v>79</v>
      </c>
      <c r="AU131" s="218" t="s">
        <v>80</v>
      </c>
      <c r="AY131" s="217" t="s">
        <v>143</v>
      </c>
      <c r="BK131" s="219">
        <f>BK132+BK133+BK141</f>
        <v>0</v>
      </c>
    </row>
    <row r="132" s="12" customFormat="1" ht="22.8" customHeight="1">
      <c r="A132" s="12"/>
      <c r="B132" s="205"/>
      <c r="C132" s="206"/>
      <c r="D132" s="207" t="s">
        <v>79</v>
      </c>
      <c r="E132" s="220" t="s">
        <v>88</v>
      </c>
      <c r="F132" s="220" t="s">
        <v>246</v>
      </c>
      <c r="G132" s="206"/>
      <c r="H132" s="206"/>
      <c r="I132" s="209"/>
      <c r="J132" s="209"/>
      <c r="K132" s="221">
        <f>BK132</f>
        <v>0</v>
      </c>
      <c r="L132" s="206"/>
      <c r="M132" s="211"/>
      <c r="N132" s="212"/>
      <c r="O132" s="213"/>
      <c r="P132" s="213"/>
      <c r="Q132" s="214">
        <v>0</v>
      </c>
      <c r="R132" s="214">
        <v>0</v>
      </c>
      <c r="S132" s="213"/>
      <c r="T132" s="215">
        <v>0</v>
      </c>
      <c r="U132" s="213"/>
      <c r="V132" s="215">
        <v>0</v>
      </c>
      <c r="W132" s="213"/>
      <c r="X132" s="216">
        <v>0</v>
      </c>
      <c r="Y132" s="12"/>
      <c r="Z132" s="12"/>
      <c r="AA132" s="12"/>
      <c r="AB132" s="12"/>
      <c r="AC132" s="12"/>
      <c r="AD132" s="12"/>
      <c r="AE132" s="12"/>
      <c r="AR132" s="217" t="s">
        <v>88</v>
      </c>
      <c r="AT132" s="218" t="s">
        <v>79</v>
      </c>
      <c r="AU132" s="218" t="s">
        <v>88</v>
      </c>
      <c r="AY132" s="217" t="s">
        <v>143</v>
      </c>
      <c r="BK132" s="219">
        <v>0</v>
      </c>
    </row>
    <row r="133" s="12" customFormat="1" ht="22.8" customHeight="1">
      <c r="A133" s="12"/>
      <c r="B133" s="205"/>
      <c r="C133" s="206"/>
      <c r="D133" s="207" t="s">
        <v>79</v>
      </c>
      <c r="E133" s="220" t="s">
        <v>196</v>
      </c>
      <c r="F133" s="220" t="s">
        <v>393</v>
      </c>
      <c r="G133" s="206"/>
      <c r="H133" s="206"/>
      <c r="I133" s="209"/>
      <c r="J133" s="209"/>
      <c r="K133" s="221">
        <f>BK133</f>
        <v>0</v>
      </c>
      <c r="L133" s="206"/>
      <c r="M133" s="211"/>
      <c r="N133" s="212"/>
      <c r="O133" s="213"/>
      <c r="P133" s="213"/>
      <c r="Q133" s="214">
        <f>SUM(Q134:Q140)</f>
        <v>0</v>
      </c>
      <c r="R133" s="214">
        <f>SUM(R134:R140)</f>
        <v>0</v>
      </c>
      <c r="S133" s="213"/>
      <c r="T133" s="215">
        <f>SUM(T134:T140)</f>
        <v>0</v>
      </c>
      <c r="U133" s="213"/>
      <c r="V133" s="215">
        <f>SUM(V134:V140)</f>
        <v>0</v>
      </c>
      <c r="W133" s="213"/>
      <c r="X133" s="216">
        <f>SUM(X134:X140)</f>
        <v>0</v>
      </c>
      <c r="Y133" s="12"/>
      <c r="Z133" s="12"/>
      <c r="AA133" s="12"/>
      <c r="AB133" s="12"/>
      <c r="AC133" s="12"/>
      <c r="AD133" s="12"/>
      <c r="AE133" s="12"/>
      <c r="AR133" s="217" t="s">
        <v>88</v>
      </c>
      <c r="AT133" s="218" t="s">
        <v>79</v>
      </c>
      <c r="AU133" s="218" t="s">
        <v>88</v>
      </c>
      <c r="AY133" s="217" t="s">
        <v>143</v>
      </c>
      <c r="BK133" s="219">
        <f>SUM(BK134:BK140)</f>
        <v>0</v>
      </c>
    </row>
    <row r="134" s="2" customFormat="1" ht="24.15" customHeight="1">
      <c r="A134" s="38"/>
      <c r="B134" s="39"/>
      <c r="C134" s="222" t="s">
        <v>88</v>
      </c>
      <c r="D134" s="222" t="s">
        <v>146</v>
      </c>
      <c r="E134" s="223" t="s">
        <v>1570</v>
      </c>
      <c r="F134" s="224" t="s">
        <v>1571</v>
      </c>
      <c r="G134" s="225" t="s">
        <v>324</v>
      </c>
      <c r="H134" s="226">
        <v>2</v>
      </c>
      <c r="I134" s="227"/>
      <c r="J134" s="227"/>
      <c r="K134" s="228">
        <f>ROUND(P134*H134,2)</f>
        <v>0</v>
      </c>
      <c r="L134" s="229"/>
      <c r="M134" s="44"/>
      <c r="N134" s="230" t="s">
        <v>1</v>
      </c>
      <c r="O134" s="231" t="s">
        <v>43</v>
      </c>
      <c r="P134" s="232">
        <f>I134+J134</f>
        <v>0</v>
      </c>
      <c r="Q134" s="232">
        <f>ROUND(I134*H134,2)</f>
        <v>0</v>
      </c>
      <c r="R134" s="232">
        <f>ROUND(J134*H134,2)</f>
        <v>0</v>
      </c>
      <c r="S134" s="91"/>
      <c r="T134" s="233">
        <f>S134*H134</f>
        <v>0</v>
      </c>
      <c r="U134" s="233">
        <v>0</v>
      </c>
      <c r="V134" s="233">
        <f>U134*H134</f>
        <v>0</v>
      </c>
      <c r="W134" s="233">
        <v>0</v>
      </c>
      <c r="X134" s="234">
        <f>W134*H134</f>
        <v>0</v>
      </c>
      <c r="Y134" s="38"/>
      <c r="Z134" s="38"/>
      <c r="AA134" s="38"/>
      <c r="AB134" s="38"/>
      <c r="AC134" s="38"/>
      <c r="AD134" s="38"/>
      <c r="AE134" s="38"/>
      <c r="AR134" s="235" t="s">
        <v>167</v>
      </c>
      <c r="AT134" s="235" t="s">
        <v>146</v>
      </c>
      <c r="AU134" s="235" t="s">
        <v>90</v>
      </c>
      <c r="AY134" s="17" t="s">
        <v>143</v>
      </c>
      <c r="BE134" s="236">
        <f>IF(O134="základní",K134,0)</f>
        <v>0</v>
      </c>
      <c r="BF134" s="236">
        <f>IF(O134="snížená",K134,0)</f>
        <v>0</v>
      </c>
      <c r="BG134" s="236">
        <f>IF(O134="zákl. přenesená",K134,0)</f>
        <v>0</v>
      </c>
      <c r="BH134" s="236">
        <f>IF(O134="sníž. přenesená",K134,0)</f>
        <v>0</v>
      </c>
      <c r="BI134" s="236">
        <f>IF(O134="nulová",K134,0)</f>
        <v>0</v>
      </c>
      <c r="BJ134" s="17" t="s">
        <v>88</v>
      </c>
      <c r="BK134" s="236">
        <f>ROUND(P134*H134,2)</f>
        <v>0</v>
      </c>
      <c r="BL134" s="17" t="s">
        <v>167</v>
      </c>
      <c r="BM134" s="235" t="s">
        <v>90</v>
      </c>
    </row>
    <row r="135" s="2" customFormat="1">
      <c r="A135" s="38"/>
      <c r="B135" s="39"/>
      <c r="C135" s="40"/>
      <c r="D135" s="237" t="s">
        <v>152</v>
      </c>
      <c r="E135" s="40"/>
      <c r="F135" s="238" t="s">
        <v>1571</v>
      </c>
      <c r="G135" s="40"/>
      <c r="H135" s="40"/>
      <c r="I135" s="239"/>
      <c r="J135" s="239"/>
      <c r="K135" s="40"/>
      <c r="L135" s="40"/>
      <c r="M135" s="44"/>
      <c r="N135" s="240"/>
      <c r="O135" s="241"/>
      <c r="P135" s="91"/>
      <c r="Q135" s="91"/>
      <c r="R135" s="91"/>
      <c r="S135" s="91"/>
      <c r="T135" s="91"/>
      <c r="U135" s="91"/>
      <c r="V135" s="91"/>
      <c r="W135" s="91"/>
      <c r="X135" s="92"/>
      <c r="Y135" s="38"/>
      <c r="Z135" s="38"/>
      <c r="AA135" s="38"/>
      <c r="AB135" s="38"/>
      <c r="AC135" s="38"/>
      <c r="AD135" s="38"/>
      <c r="AE135" s="38"/>
      <c r="AT135" s="17" t="s">
        <v>152</v>
      </c>
      <c r="AU135" s="17" t="s">
        <v>90</v>
      </c>
    </row>
    <row r="136" s="2" customFormat="1">
      <c r="A136" s="38"/>
      <c r="B136" s="39"/>
      <c r="C136" s="40"/>
      <c r="D136" s="242" t="s">
        <v>153</v>
      </c>
      <c r="E136" s="40"/>
      <c r="F136" s="243" t="s">
        <v>1572</v>
      </c>
      <c r="G136" s="40"/>
      <c r="H136" s="40"/>
      <c r="I136" s="239"/>
      <c r="J136" s="239"/>
      <c r="K136" s="40"/>
      <c r="L136" s="40"/>
      <c r="M136" s="44"/>
      <c r="N136" s="240"/>
      <c r="O136" s="241"/>
      <c r="P136" s="91"/>
      <c r="Q136" s="91"/>
      <c r="R136" s="91"/>
      <c r="S136" s="91"/>
      <c r="T136" s="91"/>
      <c r="U136" s="91"/>
      <c r="V136" s="91"/>
      <c r="W136" s="91"/>
      <c r="X136" s="92"/>
      <c r="Y136" s="38"/>
      <c r="Z136" s="38"/>
      <c r="AA136" s="38"/>
      <c r="AB136" s="38"/>
      <c r="AC136" s="38"/>
      <c r="AD136" s="38"/>
      <c r="AE136" s="38"/>
      <c r="AT136" s="17" t="s">
        <v>153</v>
      </c>
      <c r="AU136" s="17" t="s">
        <v>90</v>
      </c>
    </row>
    <row r="137" s="2" customFormat="1" ht="16.5" customHeight="1">
      <c r="A137" s="38"/>
      <c r="B137" s="39"/>
      <c r="C137" s="285" t="s">
        <v>90</v>
      </c>
      <c r="D137" s="285" t="s">
        <v>663</v>
      </c>
      <c r="E137" s="286" t="s">
        <v>1573</v>
      </c>
      <c r="F137" s="287" t="s">
        <v>1574</v>
      </c>
      <c r="G137" s="288" t="s">
        <v>311</v>
      </c>
      <c r="H137" s="289">
        <v>6</v>
      </c>
      <c r="I137" s="290"/>
      <c r="J137" s="291"/>
      <c r="K137" s="292">
        <f>ROUND(P137*H137,2)</f>
        <v>0</v>
      </c>
      <c r="L137" s="291"/>
      <c r="M137" s="293"/>
      <c r="N137" s="294" t="s">
        <v>1</v>
      </c>
      <c r="O137" s="231" t="s">
        <v>43</v>
      </c>
      <c r="P137" s="232">
        <f>I137+J137</f>
        <v>0</v>
      </c>
      <c r="Q137" s="232">
        <f>ROUND(I137*H137,2)</f>
        <v>0</v>
      </c>
      <c r="R137" s="232">
        <f>ROUND(J137*H137,2)</f>
        <v>0</v>
      </c>
      <c r="S137" s="91"/>
      <c r="T137" s="233">
        <f>S137*H137</f>
        <v>0</v>
      </c>
      <c r="U137" s="233">
        <v>0</v>
      </c>
      <c r="V137" s="233">
        <f>U137*H137</f>
        <v>0</v>
      </c>
      <c r="W137" s="233">
        <v>0</v>
      </c>
      <c r="X137" s="234">
        <f>W137*H137</f>
        <v>0</v>
      </c>
      <c r="Y137" s="38"/>
      <c r="Z137" s="38"/>
      <c r="AA137" s="38"/>
      <c r="AB137" s="38"/>
      <c r="AC137" s="38"/>
      <c r="AD137" s="38"/>
      <c r="AE137" s="38"/>
      <c r="AR137" s="235" t="s">
        <v>188</v>
      </c>
      <c r="AT137" s="235" t="s">
        <v>663</v>
      </c>
      <c r="AU137" s="235" t="s">
        <v>90</v>
      </c>
      <c r="AY137" s="17" t="s">
        <v>143</v>
      </c>
      <c r="BE137" s="236">
        <f>IF(O137="základní",K137,0)</f>
        <v>0</v>
      </c>
      <c r="BF137" s="236">
        <f>IF(O137="snížená",K137,0)</f>
        <v>0</v>
      </c>
      <c r="BG137" s="236">
        <f>IF(O137="zákl. přenesená",K137,0)</f>
        <v>0</v>
      </c>
      <c r="BH137" s="236">
        <f>IF(O137="sníž. přenesená",K137,0)</f>
        <v>0</v>
      </c>
      <c r="BI137" s="236">
        <f>IF(O137="nulová",K137,0)</f>
        <v>0</v>
      </c>
      <c r="BJ137" s="17" t="s">
        <v>88</v>
      </c>
      <c r="BK137" s="236">
        <f>ROUND(P137*H137,2)</f>
        <v>0</v>
      </c>
      <c r="BL137" s="17" t="s">
        <v>167</v>
      </c>
      <c r="BM137" s="235" t="s">
        <v>167</v>
      </c>
    </row>
    <row r="138" s="2" customFormat="1">
      <c r="A138" s="38"/>
      <c r="B138" s="39"/>
      <c r="C138" s="40"/>
      <c r="D138" s="237" t="s">
        <v>152</v>
      </c>
      <c r="E138" s="40"/>
      <c r="F138" s="238" t="s">
        <v>1574</v>
      </c>
      <c r="G138" s="40"/>
      <c r="H138" s="40"/>
      <c r="I138" s="239"/>
      <c r="J138" s="239"/>
      <c r="K138" s="40"/>
      <c r="L138" s="40"/>
      <c r="M138" s="44"/>
      <c r="N138" s="240"/>
      <c r="O138" s="241"/>
      <c r="P138" s="91"/>
      <c r="Q138" s="91"/>
      <c r="R138" s="91"/>
      <c r="S138" s="91"/>
      <c r="T138" s="91"/>
      <c r="U138" s="91"/>
      <c r="V138" s="91"/>
      <c r="W138" s="91"/>
      <c r="X138" s="92"/>
      <c r="Y138" s="38"/>
      <c r="Z138" s="38"/>
      <c r="AA138" s="38"/>
      <c r="AB138" s="38"/>
      <c r="AC138" s="38"/>
      <c r="AD138" s="38"/>
      <c r="AE138" s="38"/>
      <c r="AT138" s="17" t="s">
        <v>152</v>
      </c>
      <c r="AU138" s="17" t="s">
        <v>90</v>
      </c>
    </row>
    <row r="139" s="2" customFormat="1" ht="16.5" customHeight="1">
      <c r="A139" s="38"/>
      <c r="B139" s="39"/>
      <c r="C139" s="285" t="s">
        <v>162</v>
      </c>
      <c r="D139" s="285" t="s">
        <v>663</v>
      </c>
      <c r="E139" s="286" t="s">
        <v>1575</v>
      </c>
      <c r="F139" s="287" t="s">
        <v>1576</v>
      </c>
      <c r="G139" s="288" t="s">
        <v>311</v>
      </c>
      <c r="H139" s="289">
        <v>30</v>
      </c>
      <c r="I139" s="290"/>
      <c r="J139" s="291"/>
      <c r="K139" s="292">
        <f>ROUND(P139*H139,2)</f>
        <v>0</v>
      </c>
      <c r="L139" s="291"/>
      <c r="M139" s="293"/>
      <c r="N139" s="294" t="s">
        <v>1</v>
      </c>
      <c r="O139" s="231" t="s">
        <v>43</v>
      </c>
      <c r="P139" s="232">
        <f>I139+J139</f>
        <v>0</v>
      </c>
      <c r="Q139" s="232">
        <f>ROUND(I139*H139,2)</f>
        <v>0</v>
      </c>
      <c r="R139" s="232">
        <f>ROUND(J139*H139,2)</f>
        <v>0</v>
      </c>
      <c r="S139" s="91"/>
      <c r="T139" s="233">
        <f>S139*H139</f>
        <v>0</v>
      </c>
      <c r="U139" s="233">
        <v>0</v>
      </c>
      <c r="V139" s="233">
        <f>U139*H139</f>
        <v>0</v>
      </c>
      <c r="W139" s="233">
        <v>0</v>
      </c>
      <c r="X139" s="234">
        <f>W139*H139</f>
        <v>0</v>
      </c>
      <c r="Y139" s="38"/>
      <c r="Z139" s="38"/>
      <c r="AA139" s="38"/>
      <c r="AB139" s="38"/>
      <c r="AC139" s="38"/>
      <c r="AD139" s="38"/>
      <c r="AE139" s="38"/>
      <c r="AR139" s="235" t="s">
        <v>188</v>
      </c>
      <c r="AT139" s="235" t="s">
        <v>663</v>
      </c>
      <c r="AU139" s="235" t="s">
        <v>90</v>
      </c>
      <c r="AY139" s="17" t="s">
        <v>143</v>
      </c>
      <c r="BE139" s="236">
        <f>IF(O139="základní",K139,0)</f>
        <v>0</v>
      </c>
      <c r="BF139" s="236">
        <f>IF(O139="snížená",K139,0)</f>
        <v>0</v>
      </c>
      <c r="BG139" s="236">
        <f>IF(O139="zákl. přenesená",K139,0)</f>
        <v>0</v>
      </c>
      <c r="BH139" s="236">
        <f>IF(O139="sníž. přenesená",K139,0)</f>
        <v>0</v>
      </c>
      <c r="BI139" s="236">
        <f>IF(O139="nulová",K139,0)</f>
        <v>0</v>
      </c>
      <c r="BJ139" s="17" t="s">
        <v>88</v>
      </c>
      <c r="BK139" s="236">
        <f>ROUND(P139*H139,2)</f>
        <v>0</v>
      </c>
      <c r="BL139" s="17" t="s">
        <v>167</v>
      </c>
      <c r="BM139" s="235" t="s">
        <v>176</v>
      </c>
    </row>
    <row r="140" s="2" customFormat="1">
      <c r="A140" s="38"/>
      <c r="B140" s="39"/>
      <c r="C140" s="40"/>
      <c r="D140" s="237" t="s">
        <v>152</v>
      </c>
      <c r="E140" s="40"/>
      <c r="F140" s="238" t="s">
        <v>1576</v>
      </c>
      <c r="G140" s="40"/>
      <c r="H140" s="40"/>
      <c r="I140" s="239"/>
      <c r="J140" s="239"/>
      <c r="K140" s="40"/>
      <c r="L140" s="40"/>
      <c r="M140" s="44"/>
      <c r="N140" s="240"/>
      <c r="O140" s="241"/>
      <c r="P140" s="91"/>
      <c r="Q140" s="91"/>
      <c r="R140" s="91"/>
      <c r="S140" s="91"/>
      <c r="T140" s="91"/>
      <c r="U140" s="91"/>
      <c r="V140" s="91"/>
      <c r="W140" s="91"/>
      <c r="X140" s="92"/>
      <c r="Y140" s="38"/>
      <c r="Z140" s="38"/>
      <c r="AA140" s="38"/>
      <c r="AB140" s="38"/>
      <c r="AC140" s="38"/>
      <c r="AD140" s="38"/>
      <c r="AE140" s="38"/>
      <c r="AT140" s="17" t="s">
        <v>152</v>
      </c>
      <c r="AU140" s="17" t="s">
        <v>90</v>
      </c>
    </row>
    <row r="141" s="12" customFormat="1" ht="22.8" customHeight="1">
      <c r="A141" s="12"/>
      <c r="B141" s="205"/>
      <c r="C141" s="206"/>
      <c r="D141" s="207" t="s">
        <v>79</v>
      </c>
      <c r="E141" s="220" t="s">
        <v>468</v>
      </c>
      <c r="F141" s="220" t="s">
        <v>469</v>
      </c>
      <c r="G141" s="206"/>
      <c r="H141" s="206"/>
      <c r="I141" s="209"/>
      <c r="J141" s="209"/>
      <c r="K141" s="221">
        <f>BK141</f>
        <v>0</v>
      </c>
      <c r="L141" s="206"/>
      <c r="M141" s="211"/>
      <c r="N141" s="212"/>
      <c r="O141" s="213"/>
      <c r="P141" s="213"/>
      <c r="Q141" s="214">
        <f>SUM(Q142:Q150)</f>
        <v>0</v>
      </c>
      <c r="R141" s="214">
        <f>SUM(R142:R150)</f>
        <v>0</v>
      </c>
      <c r="S141" s="213"/>
      <c r="T141" s="215">
        <f>SUM(T142:T150)</f>
        <v>0</v>
      </c>
      <c r="U141" s="213"/>
      <c r="V141" s="215">
        <f>SUM(V142:V150)</f>
        <v>0</v>
      </c>
      <c r="W141" s="213"/>
      <c r="X141" s="216">
        <f>SUM(X142:X150)</f>
        <v>0</v>
      </c>
      <c r="Y141" s="12"/>
      <c r="Z141" s="12"/>
      <c r="AA141" s="12"/>
      <c r="AB141" s="12"/>
      <c r="AC141" s="12"/>
      <c r="AD141" s="12"/>
      <c r="AE141" s="12"/>
      <c r="AR141" s="217" t="s">
        <v>88</v>
      </c>
      <c r="AT141" s="218" t="s">
        <v>79</v>
      </c>
      <c r="AU141" s="218" t="s">
        <v>88</v>
      </c>
      <c r="AY141" s="217" t="s">
        <v>143</v>
      </c>
      <c r="BK141" s="219">
        <f>SUM(BK142:BK150)</f>
        <v>0</v>
      </c>
    </row>
    <row r="142" s="2" customFormat="1" ht="44.25" customHeight="1">
      <c r="A142" s="38"/>
      <c r="B142" s="39"/>
      <c r="C142" s="222" t="s">
        <v>167</v>
      </c>
      <c r="D142" s="222" t="s">
        <v>146</v>
      </c>
      <c r="E142" s="223" t="s">
        <v>1577</v>
      </c>
      <c r="F142" s="224" t="s">
        <v>499</v>
      </c>
      <c r="G142" s="225" t="s">
        <v>473</v>
      </c>
      <c r="H142" s="226">
        <v>5.2000000000000002</v>
      </c>
      <c r="I142" s="227"/>
      <c r="J142" s="227"/>
      <c r="K142" s="228">
        <f>ROUND(P142*H142,2)</f>
        <v>0</v>
      </c>
      <c r="L142" s="229"/>
      <c r="M142" s="44"/>
      <c r="N142" s="230" t="s">
        <v>1</v>
      </c>
      <c r="O142" s="231" t="s">
        <v>43</v>
      </c>
      <c r="P142" s="232">
        <f>I142+J142</f>
        <v>0</v>
      </c>
      <c r="Q142" s="232">
        <f>ROUND(I142*H142,2)</f>
        <v>0</v>
      </c>
      <c r="R142" s="232">
        <f>ROUND(J142*H142,2)</f>
        <v>0</v>
      </c>
      <c r="S142" s="91"/>
      <c r="T142" s="233">
        <f>S142*H142</f>
        <v>0</v>
      </c>
      <c r="U142" s="233">
        <v>0</v>
      </c>
      <c r="V142" s="233">
        <f>U142*H142</f>
        <v>0</v>
      </c>
      <c r="W142" s="233">
        <v>0</v>
      </c>
      <c r="X142" s="234">
        <f>W142*H142</f>
        <v>0</v>
      </c>
      <c r="Y142" s="38"/>
      <c r="Z142" s="38"/>
      <c r="AA142" s="38"/>
      <c r="AB142" s="38"/>
      <c r="AC142" s="38"/>
      <c r="AD142" s="38"/>
      <c r="AE142" s="38"/>
      <c r="AR142" s="235" t="s">
        <v>167</v>
      </c>
      <c r="AT142" s="235" t="s">
        <v>146</v>
      </c>
      <c r="AU142" s="235" t="s">
        <v>90</v>
      </c>
      <c r="AY142" s="17" t="s">
        <v>143</v>
      </c>
      <c r="BE142" s="236">
        <f>IF(O142="základní",K142,0)</f>
        <v>0</v>
      </c>
      <c r="BF142" s="236">
        <f>IF(O142="snížená",K142,0)</f>
        <v>0</v>
      </c>
      <c r="BG142" s="236">
        <f>IF(O142="zákl. přenesená",K142,0)</f>
        <v>0</v>
      </c>
      <c r="BH142" s="236">
        <f>IF(O142="sníž. přenesená",K142,0)</f>
        <v>0</v>
      </c>
      <c r="BI142" s="236">
        <f>IF(O142="nulová",K142,0)</f>
        <v>0</v>
      </c>
      <c r="BJ142" s="17" t="s">
        <v>88</v>
      </c>
      <c r="BK142" s="236">
        <f>ROUND(P142*H142,2)</f>
        <v>0</v>
      </c>
      <c r="BL142" s="17" t="s">
        <v>167</v>
      </c>
      <c r="BM142" s="235" t="s">
        <v>188</v>
      </c>
    </row>
    <row r="143" s="2" customFormat="1">
      <c r="A143" s="38"/>
      <c r="B143" s="39"/>
      <c r="C143" s="40"/>
      <c r="D143" s="237" t="s">
        <v>152</v>
      </c>
      <c r="E143" s="40"/>
      <c r="F143" s="238" t="s">
        <v>499</v>
      </c>
      <c r="G143" s="40"/>
      <c r="H143" s="40"/>
      <c r="I143" s="239"/>
      <c r="J143" s="239"/>
      <c r="K143" s="40"/>
      <c r="L143" s="40"/>
      <c r="M143" s="44"/>
      <c r="N143" s="240"/>
      <c r="O143" s="241"/>
      <c r="P143" s="91"/>
      <c r="Q143" s="91"/>
      <c r="R143" s="91"/>
      <c r="S143" s="91"/>
      <c r="T143" s="91"/>
      <c r="U143" s="91"/>
      <c r="V143" s="91"/>
      <c r="W143" s="91"/>
      <c r="X143" s="92"/>
      <c r="Y143" s="38"/>
      <c r="Z143" s="38"/>
      <c r="AA143" s="38"/>
      <c r="AB143" s="38"/>
      <c r="AC143" s="38"/>
      <c r="AD143" s="38"/>
      <c r="AE143" s="38"/>
      <c r="AT143" s="17" t="s">
        <v>152</v>
      </c>
      <c r="AU143" s="17" t="s">
        <v>90</v>
      </c>
    </row>
    <row r="144" s="2" customFormat="1">
      <c r="A144" s="38"/>
      <c r="B144" s="39"/>
      <c r="C144" s="40"/>
      <c r="D144" s="242" t="s">
        <v>153</v>
      </c>
      <c r="E144" s="40"/>
      <c r="F144" s="243" t="s">
        <v>1578</v>
      </c>
      <c r="G144" s="40"/>
      <c r="H144" s="40"/>
      <c r="I144" s="239"/>
      <c r="J144" s="239"/>
      <c r="K144" s="40"/>
      <c r="L144" s="40"/>
      <c r="M144" s="44"/>
      <c r="N144" s="240"/>
      <c r="O144" s="241"/>
      <c r="P144" s="91"/>
      <c r="Q144" s="91"/>
      <c r="R144" s="91"/>
      <c r="S144" s="91"/>
      <c r="T144" s="91"/>
      <c r="U144" s="91"/>
      <c r="V144" s="91"/>
      <c r="W144" s="91"/>
      <c r="X144" s="92"/>
      <c r="Y144" s="38"/>
      <c r="Z144" s="38"/>
      <c r="AA144" s="38"/>
      <c r="AB144" s="38"/>
      <c r="AC144" s="38"/>
      <c r="AD144" s="38"/>
      <c r="AE144" s="38"/>
      <c r="AT144" s="17" t="s">
        <v>153</v>
      </c>
      <c r="AU144" s="17" t="s">
        <v>90</v>
      </c>
    </row>
    <row r="145" s="2" customFormat="1" ht="44.25" customHeight="1">
      <c r="A145" s="38"/>
      <c r="B145" s="39"/>
      <c r="C145" s="222" t="s">
        <v>142</v>
      </c>
      <c r="D145" s="222" t="s">
        <v>146</v>
      </c>
      <c r="E145" s="223" t="s">
        <v>1579</v>
      </c>
      <c r="F145" s="224" t="s">
        <v>1580</v>
      </c>
      <c r="G145" s="225" t="s">
        <v>473</v>
      </c>
      <c r="H145" s="226">
        <v>2</v>
      </c>
      <c r="I145" s="227"/>
      <c r="J145" s="227"/>
      <c r="K145" s="228">
        <f>ROUND(P145*H145,2)</f>
        <v>0</v>
      </c>
      <c r="L145" s="229"/>
      <c r="M145" s="44"/>
      <c r="N145" s="230" t="s">
        <v>1</v>
      </c>
      <c r="O145" s="231" t="s">
        <v>43</v>
      </c>
      <c r="P145" s="232">
        <f>I145+J145</f>
        <v>0</v>
      </c>
      <c r="Q145" s="232">
        <f>ROUND(I145*H145,2)</f>
        <v>0</v>
      </c>
      <c r="R145" s="232">
        <f>ROUND(J145*H145,2)</f>
        <v>0</v>
      </c>
      <c r="S145" s="91"/>
      <c r="T145" s="233">
        <f>S145*H145</f>
        <v>0</v>
      </c>
      <c r="U145" s="233">
        <v>0</v>
      </c>
      <c r="V145" s="233">
        <f>U145*H145</f>
        <v>0</v>
      </c>
      <c r="W145" s="233">
        <v>0</v>
      </c>
      <c r="X145" s="234">
        <f>W145*H145</f>
        <v>0</v>
      </c>
      <c r="Y145" s="38"/>
      <c r="Z145" s="38"/>
      <c r="AA145" s="38"/>
      <c r="AB145" s="38"/>
      <c r="AC145" s="38"/>
      <c r="AD145" s="38"/>
      <c r="AE145" s="38"/>
      <c r="AR145" s="235" t="s">
        <v>167</v>
      </c>
      <c r="AT145" s="235" t="s">
        <v>146</v>
      </c>
      <c r="AU145" s="235" t="s">
        <v>90</v>
      </c>
      <c r="AY145" s="17" t="s">
        <v>143</v>
      </c>
      <c r="BE145" s="236">
        <f>IF(O145="základní",K145,0)</f>
        <v>0</v>
      </c>
      <c r="BF145" s="236">
        <f>IF(O145="snížená",K145,0)</f>
        <v>0</v>
      </c>
      <c r="BG145" s="236">
        <f>IF(O145="zákl. přenesená",K145,0)</f>
        <v>0</v>
      </c>
      <c r="BH145" s="236">
        <f>IF(O145="sníž. přenesená",K145,0)</f>
        <v>0</v>
      </c>
      <c r="BI145" s="236">
        <f>IF(O145="nulová",K145,0)</f>
        <v>0</v>
      </c>
      <c r="BJ145" s="17" t="s">
        <v>88</v>
      </c>
      <c r="BK145" s="236">
        <f>ROUND(P145*H145,2)</f>
        <v>0</v>
      </c>
      <c r="BL145" s="17" t="s">
        <v>167</v>
      </c>
      <c r="BM145" s="235" t="s">
        <v>203</v>
      </c>
    </row>
    <row r="146" s="2" customFormat="1">
      <c r="A146" s="38"/>
      <c r="B146" s="39"/>
      <c r="C146" s="40"/>
      <c r="D146" s="237" t="s">
        <v>152</v>
      </c>
      <c r="E146" s="40"/>
      <c r="F146" s="238" t="s">
        <v>1580</v>
      </c>
      <c r="G146" s="40"/>
      <c r="H146" s="40"/>
      <c r="I146" s="239"/>
      <c r="J146" s="239"/>
      <c r="K146" s="40"/>
      <c r="L146" s="40"/>
      <c r="M146" s="44"/>
      <c r="N146" s="240"/>
      <c r="O146" s="241"/>
      <c r="P146" s="91"/>
      <c r="Q146" s="91"/>
      <c r="R146" s="91"/>
      <c r="S146" s="91"/>
      <c r="T146" s="91"/>
      <c r="U146" s="91"/>
      <c r="V146" s="91"/>
      <c r="W146" s="91"/>
      <c r="X146" s="92"/>
      <c r="Y146" s="38"/>
      <c r="Z146" s="38"/>
      <c r="AA146" s="38"/>
      <c r="AB146" s="38"/>
      <c r="AC146" s="38"/>
      <c r="AD146" s="38"/>
      <c r="AE146" s="38"/>
      <c r="AT146" s="17" t="s">
        <v>152</v>
      </c>
      <c r="AU146" s="17" t="s">
        <v>90</v>
      </c>
    </row>
    <row r="147" s="2" customFormat="1">
      <c r="A147" s="38"/>
      <c r="B147" s="39"/>
      <c r="C147" s="40"/>
      <c r="D147" s="242" t="s">
        <v>153</v>
      </c>
      <c r="E147" s="40"/>
      <c r="F147" s="243" t="s">
        <v>1581</v>
      </c>
      <c r="G147" s="40"/>
      <c r="H147" s="40"/>
      <c r="I147" s="239"/>
      <c r="J147" s="239"/>
      <c r="K147" s="40"/>
      <c r="L147" s="40"/>
      <c r="M147" s="44"/>
      <c r="N147" s="240"/>
      <c r="O147" s="241"/>
      <c r="P147" s="91"/>
      <c r="Q147" s="91"/>
      <c r="R147" s="91"/>
      <c r="S147" s="91"/>
      <c r="T147" s="91"/>
      <c r="U147" s="91"/>
      <c r="V147" s="91"/>
      <c r="W147" s="91"/>
      <c r="X147" s="92"/>
      <c r="Y147" s="38"/>
      <c r="Z147" s="38"/>
      <c r="AA147" s="38"/>
      <c r="AB147" s="38"/>
      <c r="AC147" s="38"/>
      <c r="AD147" s="38"/>
      <c r="AE147" s="38"/>
      <c r="AT147" s="17" t="s">
        <v>153</v>
      </c>
      <c r="AU147" s="17" t="s">
        <v>90</v>
      </c>
    </row>
    <row r="148" s="2" customFormat="1" ht="44.25" customHeight="1">
      <c r="A148" s="38"/>
      <c r="B148" s="39"/>
      <c r="C148" s="222" t="s">
        <v>176</v>
      </c>
      <c r="D148" s="222" t="s">
        <v>146</v>
      </c>
      <c r="E148" s="223" t="s">
        <v>1582</v>
      </c>
      <c r="F148" s="224" t="s">
        <v>531</v>
      </c>
      <c r="G148" s="225" t="s">
        <v>473</v>
      </c>
      <c r="H148" s="226">
        <v>42.799999999999997</v>
      </c>
      <c r="I148" s="227"/>
      <c r="J148" s="227"/>
      <c r="K148" s="228">
        <f>ROUND(P148*H148,2)</f>
        <v>0</v>
      </c>
      <c r="L148" s="229"/>
      <c r="M148" s="44"/>
      <c r="N148" s="230" t="s">
        <v>1</v>
      </c>
      <c r="O148" s="231" t="s">
        <v>43</v>
      </c>
      <c r="P148" s="232">
        <f>I148+J148</f>
        <v>0</v>
      </c>
      <c r="Q148" s="232">
        <f>ROUND(I148*H148,2)</f>
        <v>0</v>
      </c>
      <c r="R148" s="232">
        <f>ROUND(J148*H148,2)</f>
        <v>0</v>
      </c>
      <c r="S148" s="91"/>
      <c r="T148" s="233">
        <f>S148*H148</f>
        <v>0</v>
      </c>
      <c r="U148" s="233">
        <v>0</v>
      </c>
      <c r="V148" s="233">
        <f>U148*H148</f>
        <v>0</v>
      </c>
      <c r="W148" s="233">
        <v>0</v>
      </c>
      <c r="X148" s="234">
        <f>W148*H148</f>
        <v>0</v>
      </c>
      <c r="Y148" s="38"/>
      <c r="Z148" s="38"/>
      <c r="AA148" s="38"/>
      <c r="AB148" s="38"/>
      <c r="AC148" s="38"/>
      <c r="AD148" s="38"/>
      <c r="AE148" s="38"/>
      <c r="AR148" s="235" t="s">
        <v>167</v>
      </c>
      <c r="AT148" s="235" t="s">
        <v>146</v>
      </c>
      <c r="AU148" s="235" t="s">
        <v>90</v>
      </c>
      <c r="AY148" s="17" t="s">
        <v>143</v>
      </c>
      <c r="BE148" s="236">
        <f>IF(O148="základní",K148,0)</f>
        <v>0</v>
      </c>
      <c r="BF148" s="236">
        <f>IF(O148="snížená",K148,0)</f>
        <v>0</v>
      </c>
      <c r="BG148" s="236">
        <f>IF(O148="zákl. přenesená",K148,0)</f>
        <v>0</v>
      </c>
      <c r="BH148" s="236">
        <f>IF(O148="sníž. přenesená",K148,0)</f>
        <v>0</v>
      </c>
      <c r="BI148" s="236">
        <f>IF(O148="nulová",K148,0)</f>
        <v>0</v>
      </c>
      <c r="BJ148" s="17" t="s">
        <v>88</v>
      </c>
      <c r="BK148" s="236">
        <f>ROUND(P148*H148,2)</f>
        <v>0</v>
      </c>
      <c r="BL148" s="17" t="s">
        <v>167</v>
      </c>
      <c r="BM148" s="235" t="s">
        <v>215</v>
      </c>
    </row>
    <row r="149" s="2" customFormat="1">
      <c r="A149" s="38"/>
      <c r="B149" s="39"/>
      <c r="C149" s="40"/>
      <c r="D149" s="237" t="s">
        <v>152</v>
      </c>
      <c r="E149" s="40"/>
      <c r="F149" s="238" t="s">
        <v>531</v>
      </c>
      <c r="G149" s="40"/>
      <c r="H149" s="40"/>
      <c r="I149" s="239"/>
      <c r="J149" s="239"/>
      <c r="K149" s="40"/>
      <c r="L149" s="40"/>
      <c r="M149" s="44"/>
      <c r="N149" s="240"/>
      <c r="O149" s="241"/>
      <c r="P149" s="91"/>
      <c r="Q149" s="91"/>
      <c r="R149" s="91"/>
      <c r="S149" s="91"/>
      <c r="T149" s="91"/>
      <c r="U149" s="91"/>
      <c r="V149" s="91"/>
      <c r="W149" s="91"/>
      <c r="X149" s="92"/>
      <c r="Y149" s="38"/>
      <c r="Z149" s="38"/>
      <c r="AA149" s="38"/>
      <c r="AB149" s="38"/>
      <c r="AC149" s="38"/>
      <c r="AD149" s="38"/>
      <c r="AE149" s="38"/>
      <c r="AT149" s="17" t="s">
        <v>152</v>
      </c>
      <c r="AU149" s="17" t="s">
        <v>90</v>
      </c>
    </row>
    <row r="150" s="2" customFormat="1">
      <c r="A150" s="38"/>
      <c r="B150" s="39"/>
      <c r="C150" s="40"/>
      <c r="D150" s="242" t="s">
        <v>153</v>
      </c>
      <c r="E150" s="40"/>
      <c r="F150" s="243" t="s">
        <v>1583</v>
      </c>
      <c r="G150" s="40"/>
      <c r="H150" s="40"/>
      <c r="I150" s="239"/>
      <c r="J150" s="239"/>
      <c r="K150" s="40"/>
      <c r="L150" s="40"/>
      <c r="M150" s="44"/>
      <c r="N150" s="240"/>
      <c r="O150" s="241"/>
      <c r="P150" s="91"/>
      <c r="Q150" s="91"/>
      <c r="R150" s="91"/>
      <c r="S150" s="91"/>
      <c r="T150" s="91"/>
      <c r="U150" s="91"/>
      <c r="V150" s="91"/>
      <c r="W150" s="91"/>
      <c r="X150" s="92"/>
      <c r="Y150" s="38"/>
      <c r="Z150" s="38"/>
      <c r="AA150" s="38"/>
      <c r="AB150" s="38"/>
      <c r="AC150" s="38"/>
      <c r="AD150" s="38"/>
      <c r="AE150" s="38"/>
      <c r="AT150" s="17" t="s">
        <v>153</v>
      </c>
      <c r="AU150" s="17" t="s">
        <v>90</v>
      </c>
    </row>
    <row r="151" s="12" customFormat="1" ht="25.92" customHeight="1">
      <c r="A151" s="12"/>
      <c r="B151" s="205"/>
      <c r="C151" s="206"/>
      <c r="D151" s="207" t="s">
        <v>79</v>
      </c>
      <c r="E151" s="208" t="s">
        <v>542</v>
      </c>
      <c r="F151" s="208" t="s">
        <v>543</v>
      </c>
      <c r="G151" s="206"/>
      <c r="H151" s="206"/>
      <c r="I151" s="209"/>
      <c r="J151" s="209"/>
      <c r="K151" s="210">
        <f>BK151</f>
        <v>0</v>
      </c>
      <c r="L151" s="206"/>
      <c r="M151" s="211"/>
      <c r="N151" s="212"/>
      <c r="O151" s="213"/>
      <c r="P151" s="213"/>
      <c r="Q151" s="214">
        <f>Q152</f>
        <v>0</v>
      </c>
      <c r="R151" s="214">
        <f>R152</f>
        <v>0</v>
      </c>
      <c r="S151" s="213"/>
      <c r="T151" s="215">
        <f>T152</f>
        <v>0</v>
      </c>
      <c r="U151" s="213"/>
      <c r="V151" s="215">
        <f>V152</f>
        <v>0</v>
      </c>
      <c r="W151" s="213"/>
      <c r="X151" s="216">
        <f>X152</f>
        <v>0</v>
      </c>
      <c r="Y151" s="12"/>
      <c r="Z151" s="12"/>
      <c r="AA151" s="12"/>
      <c r="AB151" s="12"/>
      <c r="AC151" s="12"/>
      <c r="AD151" s="12"/>
      <c r="AE151" s="12"/>
      <c r="AR151" s="217" t="s">
        <v>90</v>
      </c>
      <c r="AT151" s="218" t="s">
        <v>79</v>
      </c>
      <c r="AU151" s="218" t="s">
        <v>80</v>
      </c>
      <c r="AY151" s="217" t="s">
        <v>143</v>
      </c>
      <c r="BK151" s="219">
        <f>BK152</f>
        <v>0</v>
      </c>
    </row>
    <row r="152" s="12" customFormat="1" ht="22.8" customHeight="1">
      <c r="A152" s="12"/>
      <c r="B152" s="205"/>
      <c r="C152" s="206"/>
      <c r="D152" s="207" t="s">
        <v>79</v>
      </c>
      <c r="E152" s="220" t="s">
        <v>1560</v>
      </c>
      <c r="F152" s="220" t="s">
        <v>1561</v>
      </c>
      <c r="G152" s="206"/>
      <c r="H152" s="206"/>
      <c r="I152" s="209"/>
      <c r="J152" s="209"/>
      <c r="K152" s="221">
        <f>BK152</f>
        <v>0</v>
      </c>
      <c r="L152" s="206"/>
      <c r="M152" s="211"/>
      <c r="N152" s="212"/>
      <c r="O152" s="213"/>
      <c r="P152" s="213"/>
      <c r="Q152" s="214">
        <f>SUM(Q153:Q221)</f>
        <v>0</v>
      </c>
      <c r="R152" s="214">
        <f>SUM(R153:R221)</f>
        <v>0</v>
      </c>
      <c r="S152" s="213"/>
      <c r="T152" s="215">
        <f>SUM(T153:T221)</f>
        <v>0</v>
      </c>
      <c r="U152" s="213"/>
      <c r="V152" s="215">
        <f>SUM(V153:V221)</f>
        <v>0</v>
      </c>
      <c r="W152" s="213"/>
      <c r="X152" s="216">
        <f>SUM(X153:X221)</f>
        <v>0</v>
      </c>
      <c r="Y152" s="12"/>
      <c r="Z152" s="12"/>
      <c r="AA152" s="12"/>
      <c r="AB152" s="12"/>
      <c r="AC152" s="12"/>
      <c r="AD152" s="12"/>
      <c r="AE152" s="12"/>
      <c r="AR152" s="217" t="s">
        <v>90</v>
      </c>
      <c r="AT152" s="218" t="s">
        <v>79</v>
      </c>
      <c r="AU152" s="218" t="s">
        <v>88</v>
      </c>
      <c r="AY152" s="217" t="s">
        <v>143</v>
      </c>
      <c r="BK152" s="219">
        <f>SUM(BK153:BK221)</f>
        <v>0</v>
      </c>
    </row>
    <row r="153" s="2" customFormat="1" ht="55.5" customHeight="1">
      <c r="A153" s="38"/>
      <c r="B153" s="39"/>
      <c r="C153" s="222" t="s">
        <v>182</v>
      </c>
      <c r="D153" s="222" t="s">
        <v>146</v>
      </c>
      <c r="E153" s="223" t="s">
        <v>1584</v>
      </c>
      <c r="F153" s="224" t="s">
        <v>1585</v>
      </c>
      <c r="G153" s="225" t="s">
        <v>311</v>
      </c>
      <c r="H153" s="226">
        <v>12</v>
      </c>
      <c r="I153" s="227"/>
      <c r="J153" s="227"/>
      <c r="K153" s="228">
        <f>ROUND(P153*H153,2)</f>
        <v>0</v>
      </c>
      <c r="L153" s="229"/>
      <c r="M153" s="44"/>
      <c r="N153" s="230" t="s">
        <v>1</v>
      </c>
      <c r="O153" s="231" t="s">
        <v>43</v>
      </c>
      <c r="P153" s="232">
        <f>I153+J153</f>
        <v>0</v>
      </c>
      <c r="Q153" s="232">
        <f>ROUND(I153*H153,2)</f>
        <v>0</v>
      </c>
      <c r="R153" s="232">
        <f>ROUND(J153*H153,2)</f>
        <v>0</v>
      </c>
      <c r="S153" s="91"/>
      <c r="T153" s="233">
        <f>S153*H153</f>
        <v>0</v>
      </c>
      <c r="U153" s="233">
        <v>0</v>
      </c>
      <c r="V153" s="233">
        <f>U153*H153</f>
        <v>0</v>
      </c>
      <c r="W153" s="233">
        <v>0</v>
      </c>
      <c r="X153" s="234">
        <f>W153*H153</f>
        <v>0</v>
      </c>
      <c r="Y153" s="38"/>
      <c r="Z153" s="38"/>
      <c r="AA153" s="38"/>
      <c r="AB153" s="38"/>
      <c r="AC153" s="38"/>
      <c r="AD153" s="38"/>
      <c r="AE153" s="38"/>
      <c r="AR153" s="235" t="s">
        <v>348</v>
      </c>
      <c r="AT153" s="235" t="s">
        <v>146</v>
      </c>
      <c r="AU153" s="235" t="s">
        <v>90</v>
      </c>
      <c r="AY153" s="17" t="s">
        <v>143</v>
      </c>
      <c r="BE153" s="236">
        <f>IF(O153="základní",K153,0)</f>
        <v>0</v>
      </c>
      <c r="BF153" s="236">
        <f>IF(O153="snížená",K153,0)</f>
        <v>0</v>
      </c>
      <c r="BG153" s="236">
        <f>IF(O153="zákl. přenesená",K153,0)</f>
        <v>0</v>
      </c>
      <c r="BH153" s="236">
        <f>IF(O153="sníž. přenesená",K153,0)</f>
        <v>0</v>
      </c>
      <c r="BI153" s="236">
        <f>IF(O153="nulová",K153,0)</f>
        <v>0</v>
      </c>
      <c r="BJ153" s="17" t="s">
        <v>88</v>
      </c>
      <c r="BK153" s="236">
        <f>ROUND(P153*H153,2)</f>
        <v>0</v>
      </c>
      <c r="BL153" s="17" t="s">
        <v>348</v>
      </c>
      <c r="BM153" s="235" t="s">
        <v>229</v>
      </c>
    </row>
    <row r="154" s="2" customFormat="1">
      <c r="A154" s="38"/>
      <c r="B154" s="39"/>
      <c r="C154" s="40"/>
      <c r="D154" s="237" t="s">
        <v>152</v>
      </c>
      <c r="E154" s="40"/>
      <c r="F154" s="238" t="s">
        <v>1585</v>
      </c>
      <c r="G154" s="40"/>
      <c r="H154" s="40"/>
      <c r="I154" s="239"/>
      <c r="J154" s="239"/>
      <c r="K154" s="40"/>
      <c r="L154" s="40"/>
      <c r="M154" s="44"/>
      <c r="N154" s="240"/>
      <c r="O154" s="241"/>
      <c r="P154" s="91"/>
      <c r="Q154" s="91"/>
      <c r="R154" s="91"/>
      <c r="S154" s="91"/>
      <c r="T154" s="91"/>
      <c r="U154" s="91"/>
      <c r="V154" s="91"/>
      <c r="W154" s="91"/>
      <c r="X154" s="92"/>
      <c r="Y154" s="38"/>
      <c r="Z154" s="38"/>
      <c r="AA154" s="38"/>
      <c r="AB154" s="38"/>
      <c r="AC154" s="38"/>
      <c r="AD154" s="38"/>
      <c r="AE154" s="38"/>
      <c r="AT154" s="17" t="s">
        <v>152</v>
      </c>
      <c r="AU154" s="17" t="s">
        <v>90</v>
      </c>
    </row>
    <row r="155" s="2" customFormat="1">
      <c r="A155" s="38"/>
      <c r="B155" s="39"/>
      <c r="C155" s="40"/>
      <c r="D155" s="242" t="s">
        <v>153</v>
      </c>
      <c r="E155" s="40"/>
      <c r="F155" s="243" t="s">
        <v>1586</v>
      </c>
      <c r="G155" s="40"/>
      <c r="H155" s="40"/>
      <c r="I155" s="239"/>
      <c r="J155" s="239"/>
      <c r="K155" s="40"/>
      <c r="L155" s="40"/>
      <c r="M155" s="44"/>
      <c r="N155" s="240"/>
      <c r="O155" s="241"/>
      <c r="P155" s="91"/>
      <c r="Q155" s="91"/>
      <c r="R155" s="91"/>
      <c r="S155" s="91"/>
      <c r="T155" s="91"/>
      <c r="U155" s="91"/>
      <c r="V155" s="91"/>
      <c r="W155" s="91"/>
      <c r="X155" s="92"/>
      <c r="Y155" s="38"/>
      <c r="Z155" s="38"/>
      <c r="AA155" s="38"/>
      <c r="AB155" s="38"/>
      <c r="AC155" s="38"/>
      <c r="AD155" s="38"/>
      <c r="AE155" s="38"/>
      <c r="AT155" s="17" t="s">
        <v>153</v>
      </c>
      <c r="AU155" s="17" t="s">
        <v>90</v>
      </c>
    </row>
    <row r="156" s="2" customFormat="1" ht="49.05" customHeight="1">
      <c r="A156" s="38"/>
      <c r="B156" s="39"/>
      <c r="C156" s="222" t="s">
        <v>188</v>
      </c>
      <c r="D156" s="222" t="s">
        <v>146</v>
      </c>
      <c r="E156" s="223" t="s">
        <v>1587</v>
      </c>
      <c r="F156" s="224" t="s">
        <v>1588</v>
      </c>
      <c r="G156" s="225" t="s">
        <v>311</v>
      </c>
      <c r="H156" s="226">
        <v>100</v>
      </c>
      <c r="I156" s="227"/>
      <c r="J156" s="227"/>
      <c r="K156" s="228">
        <f>ROUND(P156*H156,2)</f>
        <v>0</v>
      </c>
      <c r="L156" s="229"/>
      <c r="M156" s="44"/>
      <c r="N156" s="230" t="s">
        <v>1</v>
      </c>
      <c r="O156" s="231" t="s">
        <v>43</v>
      </c>
      <c r="P156" s="232">
        <f>I156+J156</f>
        <v>0</v>
      </c>
      <c r="Q156" s="232">
        <f>ROUND(I156*H156,2)</f>
        <v>0</v>
      </c>
      <c r="R156" s="232">
        <f>ROUND(J156*H156,2)</f>
        <v>0</v>
      </c>
      <c r="S156" s="91"/>
      <c r="T156" s="233">
        <f>S156*H156</f>
        <v>0</v>
      </c>
      <c r="U156" s="233">
        <v>0</v>
      </c>
      <c r="V156" s="233">
        <f>U156*H156</f>
        <v>0</v>
      </c>
      <c r="W156" s="233">
        <v>0</v>
      </c>
      <c r="X156" s="234">
        <f>W156*H156</f>
        <v>0</v>
      </c>
      <c r="Y156" s="38"/>
      <c r="Z156" s="38"/>
      <c r="AA156" s="38"/>
      <c r="AB156" s="38"/>
      <c r="AC156" s="38"/>
      <c r="AD156" s="38"/>
      <c r="AE156" s="38"/>
      <c r="AR156" s="235" t="s">
        <v>348</v>
      </c>
      <c r="AT156" s="235" t="s">
        <v>146</v>
      </c>
      <c r="AU156" s="235" t="s">
        <v>90</v>
      </c>
      <c r="AY156" s="17" t="s">
        <v>143</v>
      </c>
      <c r="BE156" s="236">
        <f>IF(O156="základní",K156,0)</f>
        <v>0</v>
      </c>
      <c r="BF156" s="236">
        <f>IF(O156="snížená",K156,0)</f>
        <v>0</v>
      </c>
      <c r="BG156" s="236">
        <f>IF(O156="zákl. přenesená",K156,0)</f>
        <v>0</v>
      </c>
      <c r="BH156" s="236">
        <f>IF(O156="sníž. přenesená",K156,0)</f>
        <v>0</v>
      </c>
      <c r="BI156" s="236">
        <f>IF(O156="nulová",K156,0)</f>
        <v>0</v>
      </c>
      <c r="BJ156" s="17" t="s">
        <v>88</v>
      </c>
      <c r="BK156" s="236">
        <f>ROUND(P156*H156,2)</f>
        <v>0</v>
      </c>
      <c r="BL156" s="17" t="s">
        <v>348</v>
      </c>
      <c r="BM156" s="235" t="s">
        <v>348</v>
      </c>
    </row>
    <row r="157" s="2" customFormat="1">
      <c r="A157" s="38"/>
      <c r="B157" s="39"/>
      <c r="C157" s="40"/>
      <c r="D157" s="237" t="s">
        <v>152</v>
      </c>
      <c r="E157" s="40"/>
      <c r="F157" s="238" t="s">
        <v>1588</v>
      </c>
      <c r="G157" s="40"/>
      <c r="H157" s="40"/>
      <c r="I157" s="239"/>
      <c r="J157" s="239"/>
      <c r="K157" s="40"/>
      <c r="L157" s="40"/>
      <c r="M157" s="44"/>
      <c r="N157" s="240"/>
      <c r="O157" s="241"/>
      <c r="P157" s="91"/>
      <c r="Q157" s="91"/>
      <c r="R157" s="91"/>
      <c r="S157" s="91"/>
      <c r="T157" s="91"/>
      <c r="U157" s="91"/>
      <c r="V157" s="91"/>
      <c r="W157" s="91"/>
      <c r="X157" s="92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90</v>
      </c>
    </row>
    <row r="158" s="2" customFormat="1">
      <c r="A158" s="38"/>
      <c r="B158" s="39"/>
      <c r="C158" s="40"/>
      <c r="D158" s="242" t="s">
        <v>153</v>
      </c>
      <c r="E158" s="40"/>
      <c r="F158" s="243" t="s">
        <v>1589</v>
      </c>
      <c r="G158" s="40"/>
      <c r="H158" s="40"/>
      <c r="I158" s="239"/>
      <c r="J158" s="239"/>
      <c r="K158" s="40"/>
      <c r="L158" s="40"/>
      <c r="M158" s="44"/>
      <c r="N158" s="240"/>
      <c r="O158" s="241"/>
      <c r="P158" s="91"/>
      <c r="Q158" s="91"/>
      <c r="R158" s="91"/>
      <c r="S158" s="91"/>
      <c r="T158" s="91"/>
      <c r="U158" s="91"/>
      <c r="V158" s="91"/>
      <c r="W158" s="91"/>
      <c r="X158" s="92"/>
      <c r="Y158" s="38"/>
      <c r="Z158" s="38"/>
      <c r="AA158" s="38"/>
      <c r="AB158" s="38"/>
      <c r="AC158" s="38"/>
      <c r="AD158" s="38"/>
      <c r="AE158" s="38"/>
      <c r="AT158" s="17" t="s">
        <v>153</v>
      </c>
      <c r="AU158" s="17" t="s">
        <v>90</v>
      </c>
    </row>
    <row r="159" s="2" customFormat="1" ht="37.8" customHeight="1">
      <c r="A159" s="38"/>
      <c r="B159" s="39"/>
      <c r="C159" s="222" t="s">
        <v>196</v>
      </c>
      <c r="D159" s="222" t="s">
        <v>146</v>
      </c>
      <c r="E159" s="223" t="s">
        <v>1590</v>
      </c>
      <c r="F159" s="224" t="s">
        <v>1591</v>
      </c>
      <c r="G159" s="225" t="s">
        <v>388</v>
      </c>
      <c r="H159" s="226">
        <v>11</v>
      </c>
      <c r="I159" s="227"/>
      <c r="J159" s="227"/>
      <c r="K159" s="228">
        <f>ROUND(P159*H159,2)</f>
        <v>0</v>
      </c>
      <c r="L159" s="229"/>
      <c r="M159" s="44"/>
      <c r="N159" s="230" t="s">
        <v>1</v>
      </c>
      <c r="O159" s="231" t="s">
        <v>43</v>
      </c>
      <c r="P159" s="232">
        <f>I159+J159</f>
        <v>0</v>
      </c>
      <c r="Q159" s="232">
        <f>ROUND(I159*H159,2)</f>
        <v>0</v>
      </c>
      <c r="R159" s="232">
        <f>ROUND(J159*H159,2)</f>
        <v>0</v>
      </c>
      <c r="S159" s="91"/>
      <c r="T159" s="233">
        <f>S159*H159</f>
        <v>0</v>
      </c>
      <c r="U159" s="233">
        <v>0</v>
      </c>
      <c r="V159" s="233">
        <f>U159*H159</f>
        <v>0</v>
      </c>
      <c r="W159" s="233">
        <v>0</v>
      </c>
      <c r="X159" s="234">
        <f>W159*H159</f>
        <v>0</v>
      </c>
      <c r="Y159" s="38"/>
      <c r="Z159" s="38"/>
      <c r="AA159" s="38"/>
      <c r="AB159" s="38"/>
      <c r="AC159" s="38"/>
      <c r="AD159" s="38"/>
      <c r="AE159" s="38"/>
      <c r="AR159" s="235" t="s">
        <v>348</v>
      </c>
      <c r="AT159" s="235" t="s">
        <v>146</v>
      </c>
      <c r="AU159" s="235" t="s">
        <v>90</v>
      </c>
      <c r="AY159" s="17" t="s">
        <v>143</v>
      </c>
      <c r="BE159" s="236">
        <f>IF(O159="základní",K159,0)</f>
        <v>0</v>
      </c>
      <c r="BF159" s="236">
        <f>IF(O159="snížená",K159,0)</f>
        <v>0</v>
      </c>
      <c r="BG159" s="236">
        <f>IF(O159="zákl. přenesená",K159,0)</f>
        <v>0</v>
      </c>
      <c r="BH159" s="236">
        <f>IF(O159="sníž. přenesená",K159,0)</f>
        <v>0</v>
      </c>
      <c r="BI159" s="236">
        <f>IF(O159="nulová",K159,0)</f>
        <v>0</v>
      </c>
      <c r="BJ159" s="17" t="s">
        <v>88</v>
      </c>
      <c r="BK159" s="236">
        <f>ROUND(P159*H159,2)</f>
        <v>0</v>
      </c>
      <c r="BL159" s="17" t="s">
        <v>348</v>
      </c>
      <c r="BM159" s="235" t="s">
        <v>366</v>
      </c>
    </row>
    <row r="160" s="2" customFormat="1">
      <c r="A160" s="38"/>
      <c r="B160" s="39"/>
      <c r="C160" s="40"/>
      <c r="D160" s="237" t="s">
        <v>152</v>
      </c>
      <c r="E160" s="40"/>
      <c r="F160" s="238" t="s">
        <v>1591</v>
      </c>
      <c r="G160" s="40"/>
      <c r="H160" s="40"/>
      <c r="I160" s="239"/>
      <c r="J160" s="239"/>
      <c r="K160" s="40"/>
      <c r="L160" s="40"/>
      <c r="M160" s="44"/>
      <c r="N160" s="240"/>
      <c r="O160" s="241"/>
      <c r="P160" s="91"/>
      <c r="Q160" s="91"/>
      <c r="R160" s="91"/>
      <c r="S160" s="91"/>
      <c r="T160" s="91"/>
      <c r="U160" s="91"/>
      <c r="V160" s="91"/>
      <c r="W160" s="91"/>
      <c r="X160" s="92"/>
      <c r="Y160" s="38"/>
      <c r="Z160" s="38"/>
      <c r="AA160" s="38"/>
      <c r="AB160" s="38"/>
      <c r="AC160" s="38"/>
      <c r="AD160" s="38"/>
      <c r="AE160" s="38"/>
      <c r="AT160" s="17" t="s">
        <v>152</v>
      </c>
      <c r="AU160" s="17" t="s">
        <v>90</v>
      </c>
    </row>
    <row r="161" s="2" customFormat="1">
      <c r="A161" s="38"/>
      <c r="B161" s="39"/>
      <c r="C161" s="40"/>
      <c r="D161" s="242" t="s">
        <v>153</v>
      </c>
      <c r="E161" s="40"/>
      <c r="F161" s="243" t="s">
        <v>1592</v>
      </c>
      <c r="G161" s="40"/>
      <c r="H161" s="40"/>
      <c r="I161" s="239"/>
      <c r="J161" s="239"/>
      <c r="K161" s="40"/>
      <c r="L161" s="40"/>
      <c r="M161" s="44"/>
      <c r="N161" s="240"/>
      <c r="O161" s="241"/>
      <c r="P161" s="91"/>
      <c r="Q161" s="91"/>
      <c r="R161" s="91"/>
      <c r="S161" s="91"/>
      <c r="T161" s="91"/>
      <c r="U161" s="91"/>
      <c r="V161" s="91"/>
      <c r="W161" s="91"/>
      <c r="X161" s="92"/>
      <c r="Y161" s="38"/>
      <c r="Z161" s="38"/>
      <c r="AA161" s="38"/>
      <c r="AB161" s="38"/>
      <c r="AC161" s="38"/>
      <c r="AD161" s="38"/>
      <c r="AE161" s="38"/>
      <c r="AT161" s="17" t="s">
        <v>153</v>
      </c>
      <c r="AU161" s="17" t="s">
        <v>90</v>
      </c>
    </row>
    <row r="162" s="2" customFormat="1" ht="37.8" customHeight="1">
      <c r="A162" s="38"/>
      <c r="B162" s="39"/>
      <c r="C162" s="222" t="s">
        <v>203</v>
      </c>
      <c r="D162" s="222" t="s">
        <v>146</v>
      </c>
      <c r="E162" s="223" t="s">
        <v>1593</v>
      </c>
      <c r="F162" s="224" t="s">
        <v>1594</v>
      </c>
      <c r="G162" s="225" t="s">
        <v>388</v>
      </c>
      <c r="H162" s="226">
        <v>23</v>
      </c>
      <c r="I162" s="227"/>
      <c r="J162" s="227"/>
      <c r="K162" s="228">
        <f>ROUND(P162*H162,2)</f>
        <v>0</v>
      </c>
      <c r="L162" s="229"/>
      <c r="M162" s="44"/>
      <c r="N162" s="230" t="s">
        <v>1</v>
      </c>
      <c r="O162" s="231" t="s">
        <v>43</v>
      </c>
      <c r="P162" s="232">
        <f>I162+J162</f>
        <v>0</v>
      </c>
      <c r="Q162" s="232">
        <f>ROUND(I162*H162,2)</f>
        <v>0</v>
      </c>
      <c r="R162" s="232">
        <f>ROUND(J162*H162,2)</f>
        <v>0</v>
      </c>
      <c r="S162" s="91"/>
      <c r="T162" s="233">
        <f>S162*H162</f>
        <v>0</v>
      </c>
      <c r="U162" s="233">
        <v>0</v>
      </c>
      <c r="V162" s="233">
        <f>U162*H162</f>
        <v>0</v>
      </c>
      <c r="W162" s="233">
        <v>0</v>
      </c>
      <c r="X162" s="234">
        <f>W162*H162</f>
        <v>0</v>
      </c>
      <c r="Y162" s="38"/>
      <c r="Z162" s="38"/>
      <c r="AA162" s="38"/>
      <c r="AB162" s="38"/>
      <c r="AC162" s="38"/>
      <c r="AD162" s="38"/>
      <c r="AE162" s="38"/>
      <c r="AR162" s="235" t="s">
        <v>348</v>
      </c>
      <c r="AT162" s="235" t="s">
        <v>146</v>
      </c>
      <c r="AU162" s="235" t="s">
        <v>90</v>
      </c>
      <c r="AY162" s="17" t="s">
        <v>143</v>
      </c>
      <c r="BE162" s="236">
        <f>IF(O162="základní",K162,0)</f>
        <v>0</v>
      </c>
      <c r="BF162" s="236">
        <f>IF(O162="snížená",K162,0)</f>
        <v>0</v>
      </c>
      <c r="BG162" s="236">
        <f>IF(O162="zákl. přenesená",K162,0)</f>
        <v>0</v>
      </c>
      <c r="BH162" s="236">
        <f>IF(O162="sníž. přenesená",K162,0)</f>
        <v>0</v>
      </c>
      <c r="BI162" s="236">
        <f>IF(O162="nulová",K162,0)</f>
        <v>0</v>
      </c>
      <c r="BJ162" s="17" t="s">
        <v>88</v>
      </c>
      <c r="BK162" s="236">
        <f>ROUND(P162*H162,2)</f>
        <v>0</v>
      </c>
      <c r="BL162" s="17" t="s">
        <v>348</v>
      </c>
      <c r="BM162" s="235" t="s">
        <v>380</v>
      </c>
    </row>
    <row r="163" s="2" customFormat="1">
      <c r="A163" s="38"/>
      <c r="B163" s="39"/>
      <c r="C163" s="40"/>
      <c r="D163" s="237" t="s">
        <v>152</v>
      </c>
      <c r="E163" s="40"/>
      <c r="F163" s="238" t="s">
        <v>1594</v>
      </c>
      <c r="G163" s="40"/>
      <c r="H163" s="40"/>
      <c r="I163" s="239"/>
      <c r="J163" s="239"/>
      <c r="K163" s="40"/>
      <c r="L163" s="40"/>
      <c r="M163" s="44"/>
      <c r="N163" s="240"/>
      <c r="O163" s="241"/>
      <c r="P163" s="91"/>
      <c r="Q163" s="91"/>
      <c r="R163" s="91"/>
      <c r="S163" s="91"/>
      <c r="T163" s="91"/>
      <c r="U163" s="91"/>
      <c r="V163" s="91"/>
      <c r="W163" s="91"/>
      <c r="X163" s="92"/>
      <c r="Y163" s="38"/>
      <c r="Z163" s="38"/>
      <c r="AA163" s="38"/>
      <c r="AB163" s="38"/>
      <c r="AC163" s="38"/>
      <c r="AD163" s="38"/>
      <c r="AE163" s="38"/>
      <c r="AT163" s="17" t="s">
        <v>152</v>
      </c>
      <c r="AU163" s="17" t="s">
        <v>90</v>
      </c>
    </row>
    <row r="164" s="2" customFormat="1">
      <c r="A164" s="38"/>
      <c r="B164" s="39"/>
      <c r="C164" s="40"/>
      <c r="D164" s="242" t="s">
        <v>153</v>
      </c>
      <c r="E164" s="40"/>
      <c r="F164" s="243" t="s">
        <v>1595</v>
      </c>
      <c r="G164" s="40"/>
      <c r="H164" s="40"/>
      <c r="I164" s="239"/>
      <c r="J164" s="239"/>
      <c r="K164" s="40"/>
      <c r="L164" s="40"/>
      <c r="M164" s="44"/>
      <c r="N164" s="240"/>
      <c r="O164" s="241"/>
      <c r="P164" s="91"/>
      <c r="Q164" s="91"/>
      <c r="R164" s="91"/>
      <c r="S164" s="91"/>
      <c r="T164" s="91"/>
      <c r="U164" s="91"/>
      <c r="V164" s="91"/>
      <c r="W164" s="91"/>
      <c r="X164" s="92"/>
      <c r="Y164" s="38"/>
      <c r="Z164" s="38"/>
      <c r="AA164" s="38"/>
      <c r="AB164" s="38"/>
      <c r="AC164" s="38"/>
      <c r="AD164" s="38"/>
      <c r="AE164" s="38"/>
      <c r="AT164" s="17" t="s">
        <v>153</v>
      </c>
      <c r="AU164" s="17" t="s">
        <v>90</v>
      </c>
    </row>
    <row r="165" s="2" customFormat="1" ht="37.8" customHeight="1">
      <c r="A165" s="38"/>
      <c r="B165" s="39"/>
      <c r="C165" s="285" t="s">
        <v>209</v>
      </c>
      <c r="D165" s="285" t="s">
        <v>663</v>
      </c>
      <c r="E165" s="286" t="s">
        <v>1596</v>
      </c>
      <c r="F165" s="287" t="s">
        <v>1597</v>
      </c>
      <c r="G165" s="288" t="s">
        <v>311</v>
      </c>
      <c r="H165" s="289">
        <v>12</v>
      </c>
      <c r="I165" s="290"/>
      <c r="J165" s="291"/>
      <c r="K165" s="292">
        <f>ROUND(P165*H165,2)</f>
        <v>0</v>
      </c>
      <c r="L165" s="291"/>
      <c r="M165" s="293"/>
      <c r="N165" s="294" t="s">
        <v>1</v>
      </c>
      <c r="O165" s="231" t="s">
        <v>43</v>
      </c>
      <c r="P165" s="232">
        <f>I165+J165</f>
        <v>0</v>
      </c>
      <c r="Q165" s="232">
        <f>ROUND(I165*H165,2)</f>
        <v>0</v>
      </c>
      <c r="R165" s="232">
        <f>ROUND(J165*H165,2)</f>
        <v>0</v>
      </c>
      <c r="S165" s="91"/>
      <c r="T165" s="233">
        <f>S165*H165</f>
        <v>0</v>
      </c>
      <c r="U165" s="233">
        <v>0</v>
      </c>
      <c r="V165" s="233">
        <f>U165*H165</f>
        <v>0</v>
      </c>
      <c r="W165" s="233">
        <v>0</v>
      </c>
      <c r="X165" s="234">
        <f>W165*H165</f>
        <v>0</v>
      </c>
      <c r="Y165" s="38"/>
      <c r="Z165" s="38"/>
      <c r="AA165" s="38"/>
      <c r="AB165" s="38"/>
      <c r="AC165" s="38"/>
      <c r="AD165" s="38"/>
      <c r="AE165" s="38"/>
      <c r="AR165" s="235" t="s">
        <v>477</v>
      </c>
      <c r="AT165" s="235" t="s">
        <v>663</v>
      </c>
      <c r="AU165" s="235" t="s">
        <v>90</v>
      </c>
      <c r="AY165" s="17" t="s">
        <v>143</v>
      </c>
      <c r="BE165" s="236">
        <f>IF(O165="základní",K165,0)</f>
        <v>0</v>
      </c>
      <c r="BF165" s="236">
        <f>IF(O165="snížená",K165,0)</f>
        <v>0</v>
      </c>
      <c r="BG165" s="236">
        <f>IF(O165="zákl. přenesená",K165,0)</f>
        <v>0</v>
      </c>
      <c r="BH165" s="236">
        <f>IF(O165="sníž. přenesená",K165,0)</f>
        <v>0</v>
      </c>
      <c r="BI165" s="236">
        <f>IF(O165="nulová",K165,0)</f>
        <v>0</v>
      </c>
      <c r="BJ165" s="17" t="s">
        <v>88</v>
      </c>
      <c r="BK165" s="236">
        <f>ROUND(P165*H165,2)</f>
        <v>0</v>
      </c>
      <c r="BL165" s="17" t="s">
        <v>348</v>
      </c>
      <c r="BM165" s="235" t="s">
        <v>394</v>
      </c>
    </row>
    <row r="166" s="2" customFormat="1">
      <c r="A166" s="38"/>
      <c r="B166" s="39"/>
      <c r="C166" s="40"/>
      <c r="D166" s="237" t="s">
        <v>152</v>
      </c>
      <c r="E166" s="40"/>
      <c r="F166" s="238" t="s">
        <v>1597</v>
      </c>
      <c r="G166" s="40"/>
      <c r="H166" s="40"/>
      <c r="I166" s="239"/>
      <c r="J166" s="239"/>
      <c r="K166" s="40"/>
      <c r="L166" s="40"/>
      <c r="M166" s="44"/>
      <c r="N166" s="240"/>
      <c r="O166" s="241"/>
      <c r="P166" s="91"/>
      <c r="Q166" s="91"/>
      <c r="R166" s="91"/>
      <c r="S166" s="91"/>
      <c r="T166" s="91"/>
      <c r="U166" s="91"/>
      <c r="V166" s="91"/>
      <c r="W166" s="91"/>
      <c r="X166" s="92"/>
      <c r="Y166" s="38"/>
      <c r="Z166" s="38"/>
      <c r="AA166" s="38"/>
      <c r="AB166" s="38"/>
      <c r="AC166" s="38"/>
      <c r="AD166" s="38"/>
      <c r="AE166" s="38"/>
      <c r="AT166" s="17" t="s">
        <v>152</v>
      </c>
      <c r="AU166" s="17" t="s">
        <v>90</v>
      </c>
    </row>
    <row r="167" s="2" customFormat="1" ht="37.8" customHeight="1">
      <c r="A167" s="38"/>
      <c r="B167" s="39"/>
      <c r="C167" s="222" t="s">
        <v>215</v>
      </c>
      <c r="D167" s="222" t="s">
        <v>146</v>
      </c>
      <c r="E167" s="223" t="s">
        <v>1598</v>
      </c>
      <c r="F167" s="224" t="s">
        <v>1599</v>
      </c>
      <c r="G167" s="225" t="s">
        <v>388</v>
      </c>
      <c r="H167" s="226">
        <v>23</v>
      </c>
      <c r="I167" s="227"/>
      <c r="J167" s="227"/>
      <c r="K167" s="228">
        <f>ROUND(P167*H167,2)</f>
        <v>0</v>
      </c>
      <c r="L167" s="229"/>
      <c r="M167" s="44"/>
      <c r="N167" s="230" t="s">
        <v>1</v>
      </c>
      <c r="O167" s="231" t="s">
        <v>43</v>
      </c>
      <c r="P167" s="232">
        <f>I167+J167</f>
        <v>0</v>
      </c>
      <c r="Q167" s="232">
        <f>ROUND(I167*H167,2)</f>
        <v>0</v>
      </c>
      <c r="R167" s="232">
        <f>ROUND(J167*H167,2)</f>
        <v>0</v>
      </c>
      <c r="S167" s="91"/>
      <c r="T167" s="233">
        <f>S167*H167</f>
        <v>0</v>
      </c>
      <c r="U167" s="233">
        <v>0</v>
      </c>
      <c r="V167" s="233">
        <f>U167*H167</f>
        <v>0</v>
      </c>
      <c r="W167" s="233">
        <v>0</v>
      </c>
      <c r="X167" s="234">
        <f>W167*H167</f>
        <v>0</v>
      </c>
      <c r="Y167" s="38"/>
      <c r="Z167" s="38"/>
      <c r="AA167" s="38"/>
      <c r="AB167" s="38"/>
      <c r="AC167" s="38"/>
      <c r="AD167" s="38"/>
      <c r="AE167" s="38"/>
      <c r="AR167" s="235" t="s">
        <v>348</v>
      </c>
      <c r="AT167" s="235" t="s">
        <v>146</v>
      </c>
      <c r="AU167" s="235" t="s">
        <v>90</v>
      </c>
      <c r="AY167" s="17" t="s">
        <v>143</v>
      </c>
      <c r="BE167" s="236">
        <f>IF(O167="základní",K167,0)</f>
        <v>0</v>
      </c>
      <c r="BF167" s="236">
        <f>IF(O167="snížená",K167,0)</f>
        <v>0</v>
      </c>
      <c r="BG167" s="236">
        <f>IF(O167="zákl. přenesená",K167,0)</f>
        <v>0</v>
      </c>
      <c r="BH167" s="236">
        <f>IF(O167="sníž. přenesená",K167,0)</f>
        <v>0</v>
      </c>
      <c r="BI167" s="236">
        <f>IF(O167="nulová",K167,0)</f>
        <v>0</v>
      </c>
      <c r="BJ167" s="17" t="s">
        <v>88</v>
      </c>
      <c r="BK167" s="236">
        <f>ROUND(P167*H167,2)</f>
        <v>0</v>
      </c>
      <c r="BL167" s="17" t="s">
        <v>348</v>
      </c>
      <c r="BM167" s="235" t="s">
        <v>409</v>
      </c>
    </row>
    <row r="168" s="2" customFormat="1">
      <c r="A168" s="38"/>
      <c r="B168" s="39"/>
      <c r="C168" s="40"/>
      <c r="D168" s="237" t="s">
        <v>152</v>
      </c>
      <c r="E168" s="40"/>
      <c r="F168" s="238" t="s">
        <v>1599</v>
      </c>
      <c r="G168" s="40"/>
      <c r="H168" s="40"/>
      <c r="I168" s="239"/>
      <c r="J168" s="239"/>
      <c r="K168" s="40"/>
      <c r="L168" s="40"/>
      <c r="M168" s="44"/>
      <c r="N168" s="240"/>
      <c r="O168" s="241"/>
      <c r="P168" s="91"/>
      <c r="Q168" s="91"/>
      <c r="R168" s="91"/>
      <c r="S168" s="91"/>
      <c r="T168" s="91"/>
      <c r="U168" s="91"/>
      <c r="V168" s="91"/>
      <c r="W168" s="91"/>
      <c r="X168" s="92"/>
      <c r="Y168" s="38"/>
      <c r="Z168" s="38"/>
      <c r="AA168" s="38"/>
      <c r="AB168" s="38"/>
      <c r="AC168" s="38"/>
      <c r="AD168" s="38"/>
      <c r="AE168" s="38"/>
      <c r="AT168" s="17" t="s">
        <v>152</v>
      </c>
      <c r="AU168" s="17" t="s">
        <v>90</v>
      </c>
    </row>
    <row r="169" s="2" customFormat="1">
      <c r="A169" s="38"/>
      <c r="B169" s="39"/>
      <c r="C169" s="40"/>
      <c r="D169" s="242" t="s">
        <v>153</v>
      </c>
      <c r="E169" s="40"/>
      <c r="F169" s="243" t="s">
        <v>1600</v>
      </c>
      <c r="G169" s="40"/>
      <c r="H169" s="40"/>
      <c r="I169" s="239"/>
      <c r="J169" s="239"/>
      <c r="K169" s="40"/>
      <c r="L169" s="40"/>
      <c r="M169" s="44"/>
      <c r="N169" s="240"/>
      <c r="O169" s="241"/>
      <c r="P169" s="91"/>
      <c r="Q169" s="91"/>
      <c r="R169" s="91"/>
      <c r="S169" s="91"/>
      <c r="T169" s="91"/>
      <c r="U169" s="91"/>
      <c r="V169" s="91"/>
      <c r="W169" s="91"/>
      <c r="X169" s="92"/>
      <c r="Y169" s="38"/>
      <c r="Z169" s="38"/>
      <c r="AA169" s="38"/>
      <c r="AB169" s="38"/>
      <c r="AC169" s="38"/>
      <c r="AD169" s="38"/>
      <c r="AE169" s="38"/>
      <c r="AT169" s="17" t="s">
        <v>153</v>
      </c>
      <c r="AU169" s="17" t="s">
        <v>90</v>
      </c>
    </row>
    <row r="170" s="2" customFormat="1" ht="37.8" customHeight="1">
      <c r="A170" s="38"/>
      <c r="B170" s="39"/>
      <c r="C170" s="222" t="s">
        <v>221</v>
      </c>
      <c r="D170" s="222" t="s">
        <v>146</v>
      </c>
      <c r="E170" s="223" t="s">
        <v>1601</v>
      </c>
      <c r="F170" s="224" t="s">
        <v>1602</v>
      </c>
      <c r="G170" s="225" t="s">
        <v>388</v>
      </c>
      <c r="H170" s="226">
        <v>6</v>
      </c>
      <c r="I170" s="227"/>
      <c r="J170" s="227"/>
      <c r="K170" s="228">
        <f>ROUND(P170*H170,2)</f>
        <v>0</v>
      </c>
      <c r="L170" s="229"/>
      <c r="M170" s="44"/>
      <c r="N170" s="230" t="s">
        <v>1</v>
      </c>
      <c r="O170" s="231" t="s">
        <v>43</v>
      </c>
      <c r="P170" s="232">
        <f>I170+J170</f>
        <v>0</v>
      </c>
      <c r="Q170" s="232">
        <f>ROUND(I170*H170,2)</f>
        <v>0</v>
      </c>
      <c r="R170" s="232">
        <f>ROUND(J170*H170,2)</f>
        <v>0</v>
      </c>
      <c r="S170" s="91"/>
      <c r="T170" s="233">
        <f>S170*H170</f>
        <v>0</v>
      </c>
      <c r="U170" s="233">
        <v>0</v>
      </c>
      <c r="V170" s="233">
        <f>U170*H170</f>
        <v>0</v>
      </c>
      <c r="W170" s="233">
        <v>0</v>
      </c>
      <c r="X170" s="234">
        <f>W170*H170</f>
        <v>0</v>
      </c>
      <c r="Y170" s="38"/>
      <c r="Z170" s="38"/>
      <c r="AA170" s="38"/>
      <c r="AB170" s="38"/>
      <c r="AC170" s="38"/>
      <c r="AD170" s="38"/>
      <c r="AE170" s="38"/>
      <c r="AR170" s="235" t="s">
        <v>348</v>
      </c>
      <c r="AT170" s="235" t="s">
        <v>146</v>
      </c>
      <c r="AU170" s="235" t="s">
        <v>90</v>
      </c>
      <c r="AY170" s="17" t="s">
        <v>143</v>
      </c>
      <c r="BE170" s="236">
        <f>IF(O170="základní",K170,0)</f>
        <v>0</v>
      </c>
      <c r="BF170" s="236">
        <f>IF(O170="snížená",K170,0)</f>
        <v>0</v>
      </c>
      <c r="BG170" s="236">
        <f>IF(O170="zákl. přenesená",K170,0)</f>
        <v>0</v>
      </c>
      <c r="BH170" s="236">
        <f>IF(O170="sníž. přenesená",K170,0)</f>
        <v>0</v>
      </c>
      <c r="BI170" s="236">
        <f>IF(O170="nulová",K170,0)</f>
        <v>0</v>
      </c>
      <c r="BJ170" s="17" t="s">
        <v>88</v>
      </c>
      <c r="BK170" s="236">
        <f>ROUND(P170*H170,2)</f>
        <v>0</v>
      </c>
      <c r="BL170" s="17" t="s">
        <v>348</v>
      </c>
      <c r="BM170" s="235" t="s">
        <v>428</v>
      </c>
    </row>
    <row r="171" s="2" customFormat="1">
      <c r="A171" s="38"/>
      <c r="B171" s="39"/>
      <c r="C171" s="40"/>
      <c r="D171" s="237" t="s">
        <v>152</v>
      </c>
      <c r="E171" s="40"/>
      <c r="F171" s="238" t="s">
        <v>1602</v>
      </c>
      <c r="G171" s="40"/>
      <c r="H171" s="40"/>
      <c r="I171" s="239"/>
      <c r="J171" s="239"/>
      <c r="K171" s="40"/>
      <c r="L171" s="40"/>
      <c r="M171" s="44"/>
      <c r="N171" s="240"/>
      <c r="O171" s="241"/>
      <c r="P171" s="91"/>
      <c r="Q171" s="91"/>
      <c r="R171" s="91"/>
      <c r="S171" s="91"/>
      <c r="T171" s="91"/>
      <c r="U171" s="91"/>
      <c r="V171" s="91"/>
      <c r="W171" s="91"/>
      <c r="X171" s="92"/>
      <c r="Y171" s="38"/>
      <c r="Z171" s="38"/>
      <c r="AA171" s="38"/>
      <c r="AB171" s="38"/>
      <c r="AC171" s="38"/>
      <c r="AD171" s="38"/>
      <c r="AE171" s="38"/>
      <c r="AT171" s="17" t="s">
        <v>152</v>
      </c>
      <c r="AU171" s="17" t="s">
        <v>90</v>
      </c>
    </row>
    <row r="172" s="2" customFormat="1">
      <c r="A172" s="38"/>
      <c r="B172" s="39"/>
      <c r="C172" s="40"/>
      <c r="D172" s="242" t="s">
        <v>153</v>
      </c>
      <c r="E172" s="40"/>
      <c r="F172" s="243" t="s">
        <v>1603</v>
      </c>
      <c r="G172" s="40"/>
      <c r="H172" s="40"/>
      <c r="I172" s="239"/>
      <c r="J172" s="239"/>
      <c r="K172" s="40"/>
      <c r="L172" s="40"/>
      <c r="M172" s="44"/>
      <c r="N172" s="240"/>
      <c r="O172" s="241"/>
      <c r="P172" s="91"/>
      <c r="Q172" s="91"/>
      <c r="R172" s="91"/>
      <c r="S172" s="91"/>
      <c r="T172" s="91"/>
      <c r="U172" s="91"/>
      <c r="V172" s="91"/>
      <c r="W172" s="91"/>
      <c r="X172" s="92"/>
      <c r="Y172" s="38"/>
      <c r="Z172" s="38"/>
      <c r="AA172" s="38"/>
      <c r="AB172" s="38"/>
      <c r="AC172" s="38"/>
      <c r="AD172" s="38"/>
      <c r="AE172" s="38"/>
      <c r="AT172" s="17" t="s">
        <v>153</v>
      </c>
      <c r="AU172" s="17" t="s">
        <v>90</v>
      </c>
    </row>
    <row r="173" s="2" customFormat="1" ht="33" customHeight="1">
      <c r="A173" s="38"/>
      <c r="B173" s="39"/>
      <c r="C173" s="222" t="s">
        <v>229</v>
      </c>
      <c r="D173" s="222" t="s">
        <v>146</v>
      </c>
      <c r="E173" s="223" t="s">
        <v>1604</v>
      </c>
      <c r="F173" s="224" t="s">
        <v>1605</v>
      </c>
      <c r="G173" s="225" t="s">
        <v>388</v>
      </c>
      <c r="H173" s="226">
        <v>4</v>
      </c>
      <c r="I173" s="227"/>
      <c r="J173" s="227"/>
      <c r="K173" s="228">
        <f>ROUND(P173*H173,2)</f>
        <v>0</v>
      </c>
      <c r="L173" s="229"/>
      <c r="M173" s="44"/>
      <c r="N173" s="230" t="s">
        <v>1</v>
      </c>
      <c r="O173" s="231" t="s">
        <v>43</v>
      </c>
      <c r="P173" s="232">
        <f>I173+J173</f>
        <v>0</v>
      </c>
      <c r="Q173" s="232">
        <f>ROUND(I173*H173,2)</f>
        <v>0</v>
      </c>
      <c r="R173" s="232">
        <f>ROUND(J173*H173,2)</f>
        <v>0</v>
      </c>
      <c r="S173" s="91"/>
      <c r="T173" s="233">
        <f>S173*H173</f>
        <v>0</v>
      </c>
      <c r="U173" s="233">
        <v>0</v>
      </c>
      <c r="V173" s="233">
        <f>U173*H173</f>
        <v>0</v>
      </c>
      <c r="W173" s="233">
        <v>0</v>
      </c>
      <c r="X173" s="234">
        <f>W173*H173</f>
        <v>0</v>
      </c>
      <c r="Y173" s="38"/>
      <c r="Z173" s="38"/>
      <c r="AA173" s="38"/>
      <c r="AB173" s="38"/>
      <c r="AC173" s="38"/>
      <c r="AD173" s="38"/>
      <c r="AE173" s="38"/>
      <c r="AR173" s="235" t="s">
        <v>348</v>
      </c>
      <c r="AT173" s="235" t="s">
        <v>146</v>
      </c>
      <c r="AU173" s="235" t="s">
        <v>90</v>
      </c>
      <c r="AY173" s="17" t="s">
        <v>143</v>
      </c>
      <c r="BE173" s="236">
        <f>IF(O173="základní",K173,0)</f>
        <v>0</v>
      </c>
      <c r="BF173" s="236">
        <f>IF(O173="snížená",K173,0)</f>
        <v>0</v>
      </c>
      <c r="BG173" s="236">
        <f>IF(O173="zákl. přenesená",K173,0)</f>
        <v>0</v>
      </c>
      <c r="BH173" s="236">
        <f>IF(O173="sníž. přenesená",K173,0)</f>
        <v>0</v>
      </c>
      <c r="BI173" s="236">
        <f>IF(O173="nulová",K173,0)</f>
        <v>0</v>
      </c>
      <c r="BJ173" s="17" t="s">
        <v>88</v>
      </c>
      <c r="BK173" s="236">
        <f>ROUND(P173*H173,2)</f>
        <v>0</v>
      </c>
      <c r="BL173" s="17" t="s">
        <v>348</v>
      </c>
      <c r="BM173" s="235" t="s">
        <v>446</v>
      </c>
    </row>
    <row r="174" s="2" customFormat="1">
      <c r="A174" s="38"/>
      <c r="B174" s="39"/>
      <c r="C174" s="40"/>
      <c r="D174" s="237" t="s">
        <v>152</v>
      </c>
      <c r="E174" s="40"/>
      <c r="F174" s="238" t="s">
        <v>1605</v>
      </c>
      <c r="G174" s="40"/>
      <c r="H174" s="40"/>
      <c r="I174" s="239"/>
      <c r="J174" s="239"/>
      <c r="K174" s="40"/>
      <c r="L174" s="40"/>
      <c r="M174" s="44"/>
      <c r="N174" s="240"/>
      <c r="O174" s="241"/>
      <c r="P174" s="91"/>
      <c r="Q174" s="91"/>
      <c r="R174" s="91"/>
      <c r="S174" s="91"/>
      <c r="T174" s="91"/>
      <c r="U174" s="91"/>
      <c r="V174" s="91"/>
      <c r="W174" s="91"/>
      <c r="X174" s="92"/>
      <c r="Y174" s="38"/>
      <c r="Z174" s="38"/>
      <c r="AA174" s="38"/>
      <c r="AB174" s="38"/>
      <c r="AC174" s="38"/>
      <c r="AD174" s="38"/>
      <c r="AE174" s="38"/>
      <c r="AT174" s="17" t="s">
        <v>152</v>
      </c>
      <c r="AU174" s="17" t="s">
        <v>90</v>
      </c>
    </row>
    <row r="175" s="2" customFormat="1">
      <c r="A175" s="38"/>
      <c r="B175" s="39"/>
      <c r="C175" s="40"/>
      <c r="D175" s="242" t="s">
        <v>153</v>
      </c>
      <c r="E175" s="40"/>
      <c r="F175" s="243" t="s">
        <v>1606</v>
      </c>
      <c r="G175" s="40"/>
      <c r="H175" s="40"/>
      <c r="I175" s="239"/>
      <c r="J175" s="239"/>
      <c r="K175" s="40"/>
      <c r="L175" s="40"/>
      <c r="M175" s="44"/>
      <c r="N175" s="240"/>
      <c r="O175" s="241"/>
      <c r="P175" s="91"/>
      <c r="Q175" s="91"/>
      <c r="R175" s="91"/>
      <c r="S175" s="91"/>
      <c r="T175" s="91"/>
      <c r="U175" s="91"/>
      <c r="V175" s="91"/>
      <c r="W175" s="91"/>
      <c r="X175" s="92"/>
      <c r="Y175" s="38"/>
      <c r="Z175" s="38"/>
      <c r="AA175" s="38"/>
      <c r="AB175" s="38"/>
      <c r="AC175" s="38"/>
      <c r="AD175" s="38"/>
      <c r="AE175" s="38"/>
      <c r="AT175" s="17" t="s">
        <v>153</v>
      </c>
      <c r="AU175" s="17" t="s">
        <v>90</v>
      </c>
    </row>
    <row r="176" s="2" customFormat="1" ht="24.15" customHeight="1">
      <c r="A176" s="38"/>
      <c r="B176" s="39"/>
      <c r="C176" s="222" t="s">
        <v>9</v>
      </c>
      <c r="D176" s="222" t="s">
        <v>146</v>
      </c>
      <c r="E176" s="223" t="s">
        <v>1607</v>
      </c>
      <c r="F176" s="224" t="s">
        <v>1608</v>
      </c>
      <c r="G176" s="225" t="s">
        <v>388</v>
      </c>
      <c r="H176" s="226">
        <v>5</v>
      </c>
      <c r="I176" s="227"/>
      <c r="J176" s="227"/>
      <c r="K176" s="228">
        <f>ROUND(P176*H176,2)</f>
        <v>0</v>
      </c>
      <c r="L176" s="229"/>
      <c r="M176" s="44"/>
      <c r="N176" s="230" t="s">
        <v>1</v>
      </c>
      <c r="O176" s="231" t="s">
        <v>43</v>
      </c>
      <c r="P176" s="232">
        <f>I176+J176</f>
        <v>0</v>
      </c>
      <c r="Q176" s="232">
        <f>ROUND(I176*H176,2)</f>
        <v>0</v>
      </c>
      <c r="R176" s="232">
        <f>ROUND(J176*H176,2)</f>
        <v>0</v>
      </c>
      <c r="S176" s="91"/>
      <c r="T176" s="233">
        <f>S176*H176</f>
        <v>0</v>
      </c>
      <c r="U176" s="233">
        <v>0</v>
      </c>
      <c r="V176" s="233">
        <f>U176*H176</f>
        <v>0</v>
      </c>
      <c r="W176" s="233">
        <v>0</v>
      </c>
      <c r="X176" s="234">
        <f>W176*H176</f>
        <v>0</v>
      </c>
      <c r="Y176" s="38"/>
      <c r="Z176" s="38"/>
      <c r="AA176" s="38"/>
      <c r="AB176" s="38"/>
      <c r="AC176" s="38"/>
      <c r="AD176" s="38"/>
      <c r="AE176" s="38"/>
      <c r="AR176" s="235" t="s">
        <v>348</v>
      </c>
      <c r="AT176" s="235" t="s">
        <v>146</v>
      </c>
      <c r="AU176" s="235" t="s">
        <v>90</v>
      </c>
      <c r="AY176" s="17" t="s">
        <v>143</v>
      </c>
      <c r="BE176" s="236">
        <f>IF(O176="základní",K176,0)</f>
        <v>0</v>
      </c>
      <c r="BF176" s="236">
        <f>IF(O176="snížená",K176,0)</f>
        <v>0</v>
      </c>
      <c r="BG176" s="236">
        <f>IF(O176="zákl. přenesená",K176,0)</f>
        <v>0</v>
      </c>
      <c r="BH176" s="236">
        <f>IF(O176="sníž. přenesená",K176,0)</f>
        <v>0</v>
      </c>
      <c r="BI176" s="236">
        <f>IF(O176="nulová",K176,0)</f>
        <v>0</v>
      </c>
      <c r="BJ176" s="17" t="s">
        <v>88</v>
      </c>
      <c r="BK176" s="236">
        <f>ROUND(P176*H176,2)</f>
        <v>0</v>
      </c>
      <c r="BL176" s="17" t="s">
        <v>348</v>
      </c>
      <c r="BM176" s="235" t="s">
        <v>461</v>
      </c>
    </row>
    <row r="177" s="2" customFormat="1">
      <c r="A177" s="38"/>
      <c r="B177" s="39"/>
      <c r="C177" s="40"/>
      <c r="D177" s="237" t="s">
        <v>152</v>
      </c>
      <c r="E177" s="40"/>
      <c r="F177" s="238" t="s">
        <v>1608</v>
      </c>
      <c r="G177" s="40"/>
      <c r="H177" s="40"/>
      <c r="I177" s="239"/>
      <c r="J177" s="239"/>
      <c r="K177" s="40"/>
      <c r="L177" s="40"/>
      <c r="M177" s="44"/>
      <c r="N177" s="240"/>
      <c r="O177" s="241"/>
      <c r="P177" s="91"/>
      <c r="Q177" s="91"/>
      <c r="R177" s="91"/>
      <c r="S177" s="91"/>
      <c r="T177" s="91"/>
      <c r="U177" s="91"/>
      <c r="V177" s="91"/>
      <c r="W177" s="91"/>
      <c r="X177" s="92"/>
      <c r="Y177" s="38"/>
      <c r="Z177" s="38"/>
      <c r="AA177" s="38"/>
      <c r="AB177" s="38"/>
      <c r="AC177" s="38"/>
      <c r="AD177" s="38"/>
      <c r="AE177" s="38"/>
      <c r="AT177" s="17" t="s">
        <v>152</v>
      </c>
      <c r="AU177" s="17" t="s">
        <v>90</v>
      </c>
    </row>
    <row r="178" s="2" customFormat="1">
      <c r="A178" s="38"/>
      <c r="B178" s="39"/>
      <c r="C178" s="40"/>
      <c r="D178" s="242" t="s">
        <v>153</v>
      </c>
      <c r="E178" s="40"/>
      <c r="F178" s="243" t="s">
        <v>1609</v>
      </c>
      <c r="G178" s="40"/>
      <c r="H178" s="40"/>
      <c r="I178" s="239"/>
      <c r="J178" s="239"/>
      <c r="K178" s="40"/>
      <c r="L178" s="40"/>
      <c r="M178" s="44"/>
      <c r="N178" s="240"/>
      <c r="O178" s="241"/>
      <c r="P178" s="91"/>
      <c r="Q178" s="91"/>
      <c r="R178" s="91"/>
      <c r="S178" s="91"/>
      <c r="T178" s="91"/>
      <c r="U178" s="91"/>
      <c r="V178" s="91"/>
      <c r="W178" s="91"/>
      <c r="X178" s="92"/>
      <c r="Y178" s="38"/>
      <c r="Z178" s="38"/>
      <c r="AA178" s="38"/>
      <c r="AB178" s="38"/>
      <c r="AC178" s="38"/>
      <c r="AD178" s="38"/>
      <c r="AE178" s="38"/>
      <c r="AT178" s="17" t="s">
        <v>153</v>
      </c>
      <c r="AU178" s="17" t="s">
        <v>90</v>
      </c>
    </row>
    <row r="179" s="2" customFormat="1" ht="76.35" customHeight="1">
      <c r="A179" s="38"/>
      <c r="B179" s="39"/>
      <c r="C179" s="285" t="s">
        <v>348</v>
      </c>
      <c r="D179" s="285" t="s">
        <v>663</v>
      </c>
      <c r="E179" s="286" t="s">
        <v>1610</v>
      </c>
      <c r="F179" s="287" t="s">
        <v>1611</v>
      </c>
      <c r="G179" s="288" t="s">
        <v>388</v>
      </c>
      <c r="H179" s="289">
        <v>3</v>
      </c>
      <c r="I179" s="290"/>
      <c r="J179" s="291"/>
      <c r="K179" s="292">
        <f>ROUND(P179*H179,2)</f>
        <v>0</v>
      </c>
      <c r="L179" s="291"/>
      <c r="M179" s="293"/>
      <c r="N179" s="294" t="s">
        <v>1</v>
      </c>
      <c r="O179" s="231" t="s">
        <v>43</v>
      </c>
      <c r="P179" s="232">
        <f>I179+J179</f>
        <v>0</v>
      </c>
      <c r="Q179" s="232">
        <f>ROUND(I179*H179,2)</f>
        <v>0</v>
      </c>
      <c r="R179" s="232">
        <f>ROUND(J179*H179,2)</f>
        <v>0</v>
      </c>
      <c r="S179" s="91"/>
      <c r="T179" s="233">
        <f>S179*H179</f>
        <v>0</v>
      </c>
      <c r="U179" s="233">
        <v>0</v>
      </c>
      <c r="V179" s="233">
        <f>U179*H179</f>
        <v>0</v>
      </c>
      <c r="W179" s="233">
        <v>0</v>
      </c>
      <c r="X179" s="234">
        <f>W179*H179</f>
        <v>0</v>
      </c>
      <c r="Y179" s="38"/>
      <c r="Z179" s="38"/>
      <c r="AA179" s="38"/>
      <c r="AB179" s="38"/>
      <c r="AC179" s="38"/>
      <c r="AD179" s="38"/>
      <c r="AE179" s="38"/>
      <c r="AR179" s="235" t="s">
        <v>477</v>
      </c>
      <c r="AT179" s="235" t="s">
        <v>663</v>
      </c>
      <c r="AU179" s="235" t="s">
        <v>90</v>
      </c>
      <c r="AY179" s="17" t="s">
        <v>143</v>
      </c>
      <c r="BE179" s="236">
        <f>IF(O179="základní",K179,0)</f>
        <v>0</v>
      </c>
      <c r="BF179" s="236">
        <f>IF(O179="snížená",K179,0)</f>
        <v>0</v>
      </c>
      <c r="BG179" s="236">
        <f>IF(O179="zákl. přenesená",K179,0)</f>
        <v>0</v>
      </c>
      <c r="BH179" s="236">
        <f>IF(O179="sníž. přenesená",K179,0)</f>
        <v>0</v>
      </c>
      <c r="BI179" s="236">
        <f>IF(O179="nulová",K179,0)</f>
        <v>0</v>
      </c>
      <c r="BJ179" s="17" t="s">
        <v>88</v>
      </c>
      <c r="BK179" s="236">
        <f>ROUND(P179*H179,2)</f>
        <v>0</v>
      </c>
      <c r="BL179" s="17" t="s">
        <v>348</v>
      </c>
      <c r="BM179" s="235" t="s">
        <v>477</v>
      </c>
    </row>
    <row r="180" s="2" customFormat="1">
      <c r="A180" s="38"/>
      <c r="B180" s="39"/>
      <c r="C180" s="40"/>
      <c r="D180" s="237" t="s">
        <v>152</v>
      </c>
      <c r="E180" s="40"/>
      <c r="F180" s="238" t="s">
        <v>1612</v>
      </c>
      <c r="G180" s="40"/>
      <c r="H180" s="40"/>
      <c r="I180" s="239"/>
      <c r="J180" s="239"/>
      <c r="K180" s="40"/>
      <c r="L180" s="40"/>
      <c r="M180" s="44"/>
      <c r="N180" s="240"/>
      <c r="O180" s="241"/>
      <c r="P180" s="91"/>
      <c r="Q180" s="91"/>
      <c r="R180" s="91"/>
      <c r="S180" s="91"/>
      <c r="T180" s="91"/>
      <c r="U180" s="91"/>
      <c r="V180" s="91"/>
      <c r="W180" s="91"/>
      <c r="X180" s="92"/>
      <c r="Y180" s="38"/>
      <c r="Z180" s="38"/>
      <c r="AA180" s="38"/>
      <c r="AB180" s="38"/>
      <c r="AC180" s="38"/>
      <c r="AD180" s="38"/>
      <c r="AE180" s="38"/>
      <c r="AT180" s="17" t="s">
        <v>152</v>
      </c>
      <c r="AU180" s="17" t="s">
        <v>90</v>
      </c>
    </row>
    <row r="181" s="2" customFormat="1" ht="16.5" customHeight="1">
      <c r="A181" s="38"/>
      <c r="B181" s="39"/>
      <c r="C181" s="285" t="s">
        <v>358</v>
      </c>
      <c r="D181" s="285" t="s">
        <v>663</v>
      </c>
      <c r="E181" s="286" t="s">
        <v>1613</v>
      </c>
      <c r="F181" s="287" t="s">
        <v>1614</v>
      </c>
      <c r="G181" s="288" t="s">
        <v>438</v>
      </c>
      <c r="H181" s="289">
        <v>141</v>
      </c>
      <c r="I181" s="290"/>
      <c r="J181" s="291"/>
      <c r="K181" s="292">
        <f>ROUND(P181*H181,2)</f>
        <v>0</v>
      </c>
      <c r="L181" s="291"/>
      <c r="M181" s="293"/>
      <c r="N181" s="294" t="s">
        <v>1</v>
      </c>
      <c r="O181" s="231" t="s">
        <v>43</v>
      </c>
      <c r="P181" s="232">
        <f>I181+J181</f>
        <v>0</v>
      </c>
      <c r="Q181" s="232">
        <f>ROUND(I181*H181,2)</f>
        <v>0</v>
      </c>
      <c r="R181" s="232">
        <f>ROUND(J181*H181,2)</f>
        <v>0</v>
      </c>
      <c r="S181" s="91"/>
      <c r="T181" s="233">
        <f>S181*H181</f>
        <v>0</v>
      </c>
      <c r="U181" s="233">
        <v>0</v>
      </c>
      <c r="V181" s="233">
        <f>U181*H181</f>
        <v>0</v>
      </c>
      <c r="W181" s="233">
        <v>0</v>
      </c>
      <c r="X181" s="234">
        <f>W181*H181</f>
        <v>0</v>
      </c>
      <c r="Y181" s="38"/>
      <c r="Z181" s="38"/>
      <c r="AA181" s="38"/>
      <c r="AB181" s="38"/>
      <c r="AC181" s="38"/>
      <c r="AD181" s="38"/>
      <c r="AE181" s="38"/>
      <c r="AR181" s="235" t="s">
        <v>477</v>
      </c>
      <c r="AT181" s="235" t="s">
        <v>663</v>
      </c>
      <c r="AU181" s="235" t="s">
        <v>90</v>
      </c>
      <c r="AY181" s="17" t="s">
        <v>143</v>
      </c>
      <c r="BE181" s="236">
        <f>IF(O181="základní",K181,0)</f>
        <v>0</v>
      </c>
      <c r="BF181" s="236">
        <f>IF(O181="snížená",K181,0)</f>
        <v>0</v>
      </c>
      <c r="BG181" s="236">
        <f>IF(O181="zákl. přenesená",K181,0)</f>
        <v>0</v>
      </c>
      <c r="BH181" s="236">
        <f>IF(O181="sníž. přenesená",K181,0)</f>
        <v>0</v>
      </c>
      <c r="BI181" s="236">
        <f>IF(O181="nulová",K181,0)</f>
        <v>0</v>
      </c>
      <c r="BJ181" s="17" t="s">
        <v>88</v>
      </c>
      <c r="BK181" s="236">
        <f>ROUND(P181*H181,2)</f>
        <v>0</v>
      </c>
      <c r="BL181" s="17" t="s">
        <v>348</v>
      </c>
      <c r="BM181" s="235" t="s">
        <v>489</v>
      </c>
    </row>
    <row r="182" s="2" customFormat="1">
      <c r="A182" s="38"/>
      <c r="B182" s="39"/>
      <c r="C182" s="40"/>
      <c r="D182" s="237" t="s">
        <v>152</v>
      </c>
      <c r="E182" s="40"/>
      <c r="F182" s="238" t="s">
        <v>1614</v>
      </c>
      <c r="G182" s="40"/>
      <c r="H182" s="40"/>
      <c r="I182" s="239"/>
      <c r="J182" s="239"/>
      <c r="K182" s="40"/>
      <c r="L182" s="40"/>
      <c r="M182" s="44"/>
      <c r="N182" s="240"/>
      <c r="O182" s="241"/>
      <c r="P182" s="91"/>
      <c r="Q182" s="91"/>
      <c r="R182" s="91"/>
      <c r="S182" s="91"/>
      <c r="T182" s="91"/>
      <c r="U182" s="91"/>
      <c r="V182" s="91"/>
      <c r="W182" s="91"/>
      <c r="X182" s="92"/>
      <c r="Y182" s="38"/>
      <c r="Z182" s="38"/>
      <c r="AA182" s="38"/>
      <c r="AB182" s="38"/>
      <c r="AC182" s="38"/>
      <c r="AD182" s="38"/>
      <c r="AE182" s="38"/>
      <c r="AT182" s="17" t="s">
        <v>152</v>
      </c>
      <c r="AU182" s="17" t="s">
        <v>90</v>
      </c>
    </row>
    <row r="183" s="2" customFormat="1" ht="44.25" customHeight="1">
      <c r="A183" s="38"/>
      <c r="B183" s="39"/>
      <c r="C183" s="285" t="s">
        <v>366</v>
      </c>
      <c r="D183" s="285" t="s">
        <v>663</v>
      </c>
      <c r="E183" s="286" t="s">
        <v>1615</v>
      </c>
      <c r="F183" s="287" t="s">
        <v>1616</v>
      </c>
      <c r="G183" s="288" t="s">
        <v>388</v>
      </c>
      <c r="H183" s="289">
        <v>2</v>
      </c>
      <c r="I183" s="290"/>
      <c r="J183" s="291"/>
      <c r="K183" s="292">
        <f>ROUND(P183*H183,2)</f>
        <v>0</v>
      </c>
      <c r="L183" s="291"/>
      <c r="M183" s="293"/>
      <c r="N183" s="294" t="s">
        <v>1</v>
      </c>
      <c r="O183" s="231" t="s">
        <v>43</v>
      </c>
      <c r="P183" s="232">
        <f>I183+J183</f>
        <v>0</v>
      </c>
      <c r="Q183" s="232">
        <f>ROUND(I183*H183,2)</f>
        <v>0</v>
      </c>
      <c r="R183" s="232">
        <f>ROUND(J183*H183,2)</f>
        <v>0</v>
      </c>
      <c r="S183" s="91"/>
      <c r="T183" s="233">
        <f>S183*H183</f>
        <v>0</v>
      </c>
      <c r="U183" s="233">
        <v>0</v>
      </c>
      <c r="V183" s="233">
        <f>U183*H183</f>
        <v>0</v>
      </c>
      <c r="W183" s="233">
        <v>0</v>
      </c>
      <c r="X183" s="234">
        <f>W183*H183</f>
        <v>0</v>
      </c>
      <c r="Y183" s="38"/>
      <c r="Z183" s="38"/>
      <c r="AA183" s="38"/>
      <c r="AB183" s="38"/>
      <c r="AC183" s="38"/>
      <c r="AD183" s="38"/>
      <c r="AE183" s="38"/>
      <c r="AR183" s="235" t="s">
        <v>477</v>
      </c>
      <c r="AT183" s="235" t="s">
        <v>663</v>
      </c>
      <c r="AU183" s="235" t="s">
        <v>90</v>
      </c>
      <c r="AY183" s="17" t="s">
        <v>143</v>
      </c>
      <c r="BE183" s="236">
        <f>IF(O183="základní",K183,0)</f>
        <v>0</v>
      </c>
      <c r="BF183" s="236">
        <f>IF(O183="snížená",K183,0)</f>
        <v>0</v>
      </c>
      <c r="BG183" s="236">
        <f>IF(O183="zákl. přenesená",K183,0)</f>
        <v>0</v>
      </c>
      <c r="BH183" s="236">
        <f>IF(O183="sníž. přenesená",K183,0)</f>
        <v>0</v>
      </c>
      <c r="BI183" s="236">
        <f>IF(O183="nulová",K183,0)</f>
        <v>0</v>
      </c>
      <c r="BJ183" s="17" t="s">
        <v>88</v>
      </c>
      <c r="BK183" s="236">
        <f>ROUND(P183*H183,2)</f>
        <v>0</v>
      </c>
      <c r="BL183" s="17" t="s">
        <v>348</v>
      </c>
      <c r="BM183" s="235" t="s">
        <v>510</v>
      </c>
    </row>
    <row r="184" s="2" customFormat="1">
      <c r="A184" s="38"/>
      <c r="B184" s="39"/>
      <c r="C184" s="40"/>
      <c r="D184" s="237" t="s">
        <v>152</v>
      </c>
      <c r="E184" s="40"/>
      <c r="F184" s="238" t="s">
        <v>1616</v>
      </c>
      <c r="G184" s="40"/>
      <c r="H184" s="40"/>
      <c r="I184" s="239"/>
      <c r="J184" s="239"/>
      <c r="K184" s="40"/>
      <c r="L184" s="40"/>
      <c r="M184" s="44"/>
      <c r="N184" s="240"/>
      <c r="O184" s="241"/>
      <c r="P184" s="91"/>
      <c r="Q184" s="91"/>
      <c r="R184" s="91"/>
      <c r="S184" s="91"/>
      <c r="T184" s="91"/>
      <c r="U184" s="91"/>
      <c r="V184" s="91"/>
      <c r="W184" s="91"/>
      <c r="X184" s="92"/>
      <c r="Y184" s="38"/>
      <c r="Z184" s="38"/>
      <c r="AA184" s="38"/>
      <c r="AB184" s="38"/>
      <c r="AC184" s="38"/>
      <c r="AD184" s="38"/>
      <c r="AE184" s="38"/>
      <c r="AT184" s="17" t="s">
        <v>152</v>
      </c>
      <c r="AU184" s="17" t="s">
        <v>90</v>
      </c>
    </row>
    <row r="185" s="2" customFormat="1" ht="37.8" customHeight="1">
      <c r="A185" s="38"/>
      <c r="B185" s="39"/>
      <c r="C185" s="285" t="s">
        <v>374</v>
      </c>
      <c r="D185" s="285" t="s">
        <v>663</v>
      </c>
      <c r="E185" s="286" t="s">
        <v>1617</v>
      </c>
      <c r="F185" s="287" t="s">
        <v>1618</v>
      </c>
      <c r="G185" s="288" t="s">
        <v>388</v>
      </c>
      <c r="H185" s="289">
        <v>4</v>
      </c>
      <c r="I185" s="290"/>
      <c r="J185" s="291"/>
      <c r="K185" s="292">
        <f>ROUND(P185*H185,2)</f>
        <v>0</v>
      </c>
      <c r="L185" s="291"/>
      <c r="M185" s="293"/>
      <c r="N185" s="294" t="s">
        <v>1</v>
      </c>
      <c r="O185" s="231" t="s">
        <v>43</v>
      </c>
      <c r="P185" s="232">
        <f>I185+J185</f>
        <v>0</v>
      </c>
      <c r="Q185" s="232">
        <f>ROUND(I185*H185,2)</f>
        <v>0</v>
      </c>
      <c r="R185" s="232">
        <f>ROUND(J185*H185,2)</f>
        <v>0</v>
      </c>
      <c r="S185" s="91"/>
      <c r="T185" s="233">
        <f>S185*H185</f>
        <v>0</v>
      </c>
      <c r="U185" s="233">
        <v>0</v>
      </c>
      <c r="V185" s="233">
        <f>U185*H185</f>
        <v>0</v>
      </c>
      <c r="W185" s="233">
        <v>0</v>
      </c>
      <c r="X185" s="234">
        <f>W185*H185</f>
        <v>0</v>
      </c>
      <c r="Y185" s="38"/>
      <c r="Z185" s="38"/>
      <c r="AA185" s="38"/>
      <c r="AB185" s="38"/>
      <c r="AC185" s="38"/>
      <c r="AD185" s="38"/>
      <c r="AE185" s="38"/>
      <c r="AR185" s="235" t="s">
        <v>477</v>
      </c>
      <c r="AT185" s="235" t="s">
        <v>663</v>
      </c>
      <c r="AU185" s="235" t="s">
        <v>90</v>
      </c>
      <c r="AY185" s="17" t="s">
        <v>143</v>
      </c>
      <c r="BE185" s="236">
        <f>IF(O185="základní",K185,0)</f>
        <v>0</v>
      </c>
      <c r="BF185" s="236">
        <f>IF(O185="snížená",K185,0)</f>
        <v>0</v>
      </c>
      <c r="BG185" s="236">
        <f>IF(O185="zákl. přenesená",K185,0)</f>
        <v>0</v>
      </c>
      <c r="BH185" s="236">
        <f>IF(O185="sníž. přenesená",K185,0)</f>
        <v>0</v>
      </c>
      <c r="BI185" s="236">
        <f>IF(O185="nulová",K185,0)</f>
        <v>0</v>
      </c>
      <c r="BJ185" s="17" t="s">
        <v>88</v>
      </c>
      <c r="BK185" s="236">
        <f>ROUND(P185*H185,2)</f>
        <v>0</v>
      </c>
      <c r="BL185" s="17" t="s">
        <v>348</v>
      </c>
      <c r="BM185" s="235" t="s">
        <v>546</v>
      </c>
    </row>
    <row r="186" s="2" customFormat="1">
      <c r="A186" s="38"/>
      <c r="B186" s="39"/>
      <c r="C186" s="40"/>
      <c r="D186" s="237" t="s">
        <v>152</v>
      </c>
      <c r="E186" s="40"/>
      <c r="F186" s="238" t="s">
        <v>1618</v>
      </c>
      <c r="G186" s="40"/>
      <c r="H186" s="40"/>
      <c r="I186" s="239"/>
      <c r="J186" s="239"/>
      <c r="K186" s="40"/>
      <c r="L186" s="40"/>
      <c r="M186" s="44"/>
      <c r="N186" s="240"/>
      <c r="O186" s="241"/>
      <c r="P186" s="91"/>
      <c r="Q186" s="91"/>
      <c r="R186" s="91"/>
      <c r="S186" s="91"/>
      <c r="T186" s="91"/>
      <c r="U186" s="91"/>
      <c r="V186" s="91"/>
      <c r="W186" s="91"/>
      <c r="X186" s="92"/>
      <c r="Y186" s="38"/>
      <c r="Z186" s="38"/>
      <c r="AA186" s="38"/>
      <c r="AB186" s="38"/>
      <c r="AC186" s="38"/>
      <c r="AD186" s="38"/>
      <c r="AE186" s="38"/>
      <c r="AT186" s="17" t="s">
        <v>152</v>
      </c>
      <c r="AU186" s="17" t="s">
        <v>90</v>
      </c>
    </row>
    <row r="187" s="2" customFormat="1" ht="33" customHeight="1">
      <c r="A187" s="38"/>
      <c r="B187" s="39"/>
      <c r="C187" s="285" t="s">
        <v>380</v>
      </c>
      <c r="D187" s="285" t="s">
        <v>663</v>
      </c>
      <c r="E187" s="286" t="s">
        <v>1619</v>
      </c>
      <c r="F187" s="287" t="s">
        <v>1620</v>
      </c>
      <c r="G187" s="288" t="s">
        <v>388</v>
      </c>
      <c r="H187" s="289">
        <v>2</v>
      </c>
      <c r="I187" s="290"/>
      <c r="J187" s="291"/>
      <c r="K187" s="292">
        <f>ROUND(P187*H187,2)</f>
        <v>0</v>
      </c>
      <c r="L187" s="291"/>
      <c r="M187" s="293"/>
      <c r="N187" s="294" t="s">
        <v>1</v>
      </c>
      <c r="O187" s="231" t="s">
        <v>43</v>
      </c>
      <c r="P187" s="232">
        <f>I187+J187</f>
        <v>0</v>
      </c>
      <c r="Q187" s="232">
        <f>ROUND(I187*H187,2)</f>
        <v>0</v>
      </c>
      <c r="R187" s="232">
        <f>ROUND(J187*H187,2)</f>
        <v>0</v>
      </c>
      <c r="S187" s="91"/>
      <c r="T187" s="233">
        <f>S187*H187</f>
        <v>0</v>
      </c>
      <c r="U187" s="233">
        <v>0</v>
      </c>
      <c r="V187" s="233">
        <f>U187*H187</f>
        <v>0</v>
      </c>
      <c r="W187" s="233">
        <v>0</v>
      </c>
      <c r="X187" s="234">
        <f>W187*H187</f>
        <v>0</v>
      </c>
      <c r="Y187" s="38"/>
      <c r="Z187" s="38"/>
      <c r="AA187" s="38"/>
      <c r="AB187" s="38"/>
      <c r="AC187" s="38"/>
      <c r="AD187" s="38"/>
      <c r="AE187" s="38"/>
      <c r="AR187" s="235" t="s">
        <v>477</v>
      </c>
      <c r="AT187" s="235" t="s">
        <v>663</v>
      </c>
      <c r="AU187" s="235" t="s">
        <v>90</v>
      </c>
      <c r="AY187" s="17" t="s">
        <v>143</v>
      </c>
      <c r="BE187" s="236">
        <f>IF(O187="základní",K187,0)</f>
        <v>0</v>
      </c>
      <c r="BF187" s="236">
        <f>IF(O187="snížená",K187,0)</f>
        <v>0</v>
      </c>
      <c r="BG187" s="236">
        <f>IF(O187="zákl. přenesená",K187,0)</f>
        <v>0</v>
      </c>
      <c r="BH187" s="236">
        <f>IF(O187="sníž. přenesená",K187,0)</f>
        <v>0</v>
      </c>
      <c r="BI187" s="236">
        <f>IF(O187="nulová",K187,0)</f>
        <v>0</v>
      </c>
      <c r="BJ187" s="17" t="s">
        <v>88</v>
      </c>
      <c r="BK187" s="236">
        <f>ROUND(P187*H187,2)</f>
        <v>0</v>
      </c>
      <c r="BL187" s="17" t="s">
        <v>348</v>
      </c>
      <c r="BM187" s="235" t="s">
        <v>520</v>
      </c>
    </row>
    <row r="188" s="2" customFormat="1">
      <c r="A188" s="38"/>
      <c r="B188" s="39"/>
      <c r="C188" s="40"/>
      <c r="D188" s="237" t="s">
        <v>152</v>
      </c>
      <c r="E188" s="40"/>
      <c r="F188" s="238" t="s">
        <v>1620</v>
      </c>
      <c r="G188" s="40"/>
      <c r="H188" s="40"/>
      <c r="I188" s="239"/>
      <c r="J188" s="239"/>
      <c r="K188" s="40"/>
      <c r="L188" s="40"/>
      <c r="M188" s="44"/>
      <c r="N188" s="240"/>
      <c r="O188" s="241"/>
      <c r="P188" s="91"/>
      <c r="Q188" s="91"/>
      <c r="R188" s="91"/>
      <c r="S188" s="91"/>
      <c r="T188" s="91"/>
      <c r="U188" s="91"/>
      <c r="V188" s="91"/>
      <c r="W188" s="91"/>
      <c r="X188" s="92"/>
      <c r="Y188" s="38"/>
      <c r="Z188" s="38"/>
      <c r="AA188" s="38"/>
      <c r="AB188" s="38"/>
      <c r="AC188" s="38"/>
      <c r="AD188" s="38"/>
      <c r="AE188" s="38"/>
      <c r="AT188" s="17" t="s">
        <v>152</v>
      </c>
      <c r="AU188" s="17" t="s">
        <v>90</v>
      </c>
    </row>
    <row r="189" s="2" customFormat="1" ht="49.05" customHeight="1">
      <c r="A189" s="38"/>
      <c r="B189" s="39"/>
      <c r="C189" s="222" t="s">
        <v>8</v>
      </c>
      <c r="D189" s="222" t="s">
        <v>146</v>
      </c>
      <c r="E189" s="223" t="s">
        <v>1621</v>
      </c>
      <c r="F189" s="224" t="s">
        <v>1622</v>
      </c>
      <c r="G189" s="225" t="s">
        <v>311</v>
      </c>
      <c r="H189" s="226">
        <v>129</v>
      </c>
      <c r="I189" s="227"/>
      <c r="J189" s="227"/>
      <c r="K189" s="228">
        <f>ROUND(P189*H189,2)</f>
        <v>0</v>
      </c>
      <c r="L189" s="229"/>
      <c r="M189" s="44"/>
      <c r="N189" s="230" t="s">
        <v>1</v>
      </c>
      <c r="O189" s="231" t="s">
        <v>43</v>
      </c>
      <c r="P189" s="232">
        <f>I189+J189</f>
        <v>0</v>
      </c>
      <c r="Q189" s="232">
        <f>ROUND(I189*H189,2)</f>
        <v>0</v>
      </c>
      <c r="R189" s="232">
        <f>ROUND(J189*H189,2)</f>
        <v>0</v>
      </c>
      <c r="S189" s="91"/>
      <c r="T189" s="233">
        <f>S189*H189</f>
        <v>0</v>
      </c>
      <c r="U189" s="233">
        <v>0</v>
      </c>
      <c r="V189" s="233">
        <f>U189*H189</f>
        <v>0</v>
      </c>
      <c r="W189" s="233">
        <v>0</v>
      </c>
      <c r="X189" s="234">
        <f>W189*H189</f>
        <v>0</v>
      </c>
      <c r="Y189" s="38"/>
      <c r="Z189" s="38"/>
      <c r="AA189" s="38"/>
      <c r="AB189" s="38"/>
      <c r="AC189" s="38"/>
      <c r="AD189" s="38"/>
      <c r="AE189" s="38"/>
      <c r="AR189" s="235" t="s">
        <v>348</v>
      </c>
      <c r="AT189" s="235" t="s">
        <v>146</v>
      </c>
      <c r="AU189" s="235" t="s">
        <v>90</v>
      </c>
      <c r="AY189" s="17" t="s">
        <v>143</v>
      </c>
      <c r="BE189" s="236">
        <f>IF(O189="základní",K189,0)</f>
        <v>0</v>
      </c>
      <c r="BF189" s="236">
        <f>IF(O189="snížená",K189,0)</f>
        <v>0</v>
      </c>
      <c r="BG189" s="236">
        <f>IF(O189="zákl. přenesená",K189,0)</f>
        <v>0</v>
      </c>
      <c r="BH189" s="236">
        <f>IF(O189="sníž. přenesená",K189,0)</f>
        <v>0</v>
      </c>
      <c r="BI189" s="236">
        <f>IF(O189="nulová",K189,0)</f>
        <v>0</v>
      </c>
      <c r="BJ189" s="17" t="s">
        <v>88</v>
      </c>
      <c r="BK189" s="236">
        <f>ROUND(P189*H189,2)</f>
        <v>0</v>
      </c>
      <c r="BL189" s="17" t="s">
        <v>348</v>
      </c>
      <c r="BM189" s="235" t="s">
        <v>865</v>
      </c>
    </row>
    <row r="190" s="2" customFormat="1">
      <c r="A190" s="38"/>
      <c r="B190" s="39"/>
      <c r="C190" s="40"/>
      <c r="D190" s="237" t="s">
        <v>152</v>
      </c>
      <c r="E190" s="40"/>
      <c r="F190" s="238" t="s">
        <v>1622</v>
      </c>
      <c r="G190" s="40"/>
      <c r="H190" s="40"/>
      <c r="I190" s="239"/>
      <c r="J190" s="239"/>
      <c r="K190" s="40"/>
      <c r="L190" s="40"/>
      <c r="M190" s="44"/>
      <c r="N190" s="240"/>
      <c r="O190" s="241"/>
      <c r="P190" s="91"/>
      <c r="Q190" s="91"/>
      <c r="R190" s="91"/>
      <c r="S190" s="91"/>
      <c r="T190" s="91"/>
      <c r="U190" s="91"/>
      <c r="V190" s="91"/>
      <c r="W190" s="91"/>
      <c r="X190" s="92"/>
      <c r="Y190" s="38"/>
      <c r="Z190" s="38"/>
      <c r="AA190" s="38"/>
      <c r="AB190" s="38"/>
      <c r="AC190" s="38"/>
      <c r="AD190" s="38"/>
      <c r="AE190" s="38"/>
      <c r="AT190" s="17" t="s">
        <v>152</v>
      </c>
      <c r="AU190" s="17" t="s">
        <v>90</v>
      </c>
    </row>
    <row r="191" s="2" customFormat="1">
      <c r="A191" s="38"/>
      <c r="B191" s="39"/>
      <c r="C191" s="40"/>
      <c r="D191" s="242" t="s">
        <v>153</v>
      </c>
      <c r="E191" s="40"/>
      <c r="F191" s="243" t="s">
        <v>1623</v>
      </c>
      <c r="G191" s="40"/>
      <c r="H191" s="40"/>
      <c r="I191" s="239"/>
      <c r="J191" s="239"/>
      <c r="K191" s="40"/>
      <c r="L191" s="40"/>
      <c r="M191" s="44"/>
      <c r="N191" s="240"/>
      <c r="O191" s="241"/>
      <c r="P191" s="91"/>
      <c r="Q191" s="91"/>
      <c r="R191" s="91"/>
      <c r="S191" s="91"/>
      <c r="T191" s="91"/>
      <c r="U191" s="91"/>
      <c r="V191" s="91"/>
      <c r="W191" s="91"/>
      <c r="X191" s="92"/>
      <c r="Y191" s="38"/>
      <c r="Z191" s="38"/>
      <c r="AA191" s="38"/>
      <c r="AB191" s="38"/>
      <c r="AC191" s="38"/>
      <c r="AD191" s="38"/>
      <c r="AE191" s="38"/>
      <c r="AT191" s="17" t="s">
        <v>153</v>
      </c>
      <c r="AU191" s="17" t="s">
        <v>90</v>
      </c>
    </row>
    <row r="192" s="2" customFormat="1" ht="49.05" customHeight="1">
      <c r="A192" s="38"/>
      <c r="B192" s="39"/>
      <c r="C192" s="222" t="s">
        <v>394</v>
      </c>
      <c r="D192" s="222" t="s">
        <v>146</v>
      </c>
      <c r="E192" s="223" t="s">
        <v>1624</v>
      </c>
      <c r="F192" s="224" t="s">
        <v>1625</v>
      </c>
      <c r="G192" s="225" t="s">
        <v>311</v>
      </c>
      <c r="H192" s="226">
        <v>12</v>
      </c>
      <c r="I192" s="227"/>
      <c r="J192" s="227"/>
      <c r="K192" s="228">
        <f>ROUND(P192*H192,2)</f>
        <v>0</v>
      </c>
      <c r="L192" s="229"/>
      <c r="M192" s="44"/>
      <c r="N192" s="230" t="s">
        <v>1</v>
      </c>
      <c r="O192" s="231" t="s">
        <v>43</v>
      </c>
      <c r="P192" s="232">
        <f>I192+J192</f>
        <v>0</v>
      </c>
      <c r="Q192" s="232">
        <f>ROUND(I192*H192,2)</f>
        <v>0</v>
      </c>
      <c r="R192" s="232">
        <f>ROUND(J192*H192,2)</f>
        <v>0</v>
      </c>
      <c r="S192" s="91"/>
      <c r="T192" s="233">
        <f>S192*H192</f>
        <v>0</v>
      </c>
      <c r="U192" s="233">
        <v>0</v>
      </c>
      <c r="V192" s="233">
        <f>U192*H192</f>
        <v>0</v>
      </c>
      <c r="W192" s="233">
        <v>0</v>
      </c>
      <c r="X192" s="234">
        <f>W192*H192</f>
        <v>0</v>
      </c>
      <c r="Y192" s="38"/>
      <c r="Z192" s="38"/>
      <c r="AA192" s="38"/>
      <c r="AB192" s="38"/>
      <c r="AC192" s="38"/>
      <c r="AD192" s="38"/>
      <c r="AE192" s="38"/>
      <c r="AR192" s="235" t="s">
        <v>348</v>
      </c>
      <c r="AT192" s="235" t="s">
        <v>146</v>
      </c>
      <c r="AU192" s="235" t="s">
        <v>90</v>
      </c>
      <c r="AY192" s="17" t="s">
        <v>143</v>
      </c>
      <c r="BE192" s="236">
        <f>IF(O192="základní",K192,0)</f>
        <v>0</v>
      </c>
      <c r="BF192" s="236">
        <f>IF(O192="snížená",K192,0)</f>
        <v>0</v>
      </c>
      <c r="BG192" s="236">
        <f>IF(O192="zákl. přenesená",K192,0)</f>
        <v>0</v>
      </c>
      <c r="BH192" s="236">
        <f>IF(O192="sníž. přenesená",K192,0)</f>
        <v>0</v>
      </c>
      <c r="BI192" s="236">
        <f>IF(O192="nulová",K192,0)</f>
        <v>0</v>
      </c>
      <c r="BJ192" s="17" t="s">
        <v>88</v>
      </c>
      <c r="BK192" s="236">
        <f>ROUND(P192*H192,2)</f>
        <v>0</v>
      </c>
      <c r="BL192" s="17" t="s">
        <v>348</v>
      </c>
      <c r="BM192" s="235" t="s">
        <v>882</v>
      </c>
    </row>
    <row r="193" s="2" customFormat="1">
      <c r="A193" s="38"/>
      <c r="B193" s="39"/>
      <c r="C193" s="40"/>
      <c r="D193" s="237" t="s">
        <v>152</v>
      </c>
      <c r="E193" s="40"/>
      <c r="F193" s="238" t="s">
        <v>1625</v>
      </c>
      <c r="G193" s="40"/>
      <c r="H193" s="40"/>
      <c r="I193" s="239"/>
      <c r="J193" s="239"/>
      <c r="K193" s="40"/>
      <c r="L193" s="40"/>
      <c r="M193" s="44"/>
      <c r="N193" s="240"/>
      <c r="O193" s="241"/>
      <c r="P193" s="91"/>
      <c r="Q193" s="91"/>
      <c r="R193" s="91"/>
      <c r="S193" s="91"/>
      <c r="T193" s="91"/>
      <c r="U193" s="91"/>
      <c r="V193" s="91"/>
      <c r="W193" s="91"/>
      <c r="X193" s="92"/>
      <c r="Y193" s="38"/>
      <c r="Z193" s="38"/>
      <c r="AA193" s="38"/>
      <c r="AB193" s="38"/>
      <c r="AC193" s="38"/>
      <c r="AD193" s="38"/>
      <c r="AE193" s="38"/>
      <c r="AT193" s="17" t="s">
        <v>152</v>
      </c>
      <c r="AU193" s="17" t="s">
        <v>90</v>
      </c>
    </row>
    <row r="194" s="2" customFormat="1">
      <c r="A194" s="38"/>
      <c r="B194" s="39"/>
      <c r="C194" s="40"/>
      <c r="D194" s="242" t="s">
        <v>153</v>
      </c>
      <c r="E194" s="40"/>
      <c r="F194" s="243" t="s">
        <v>1626</v>
      </c>
      <c r="G194" s="40"/>
      <c r="H194" s="40"/>
      <c r="I194" s="239"/>
      <c r="J194" s="239"/>
      <c r="K194" s="40"/>
      <c r="L194" s="40"/>
      <c r="M194" s="44"/>
      <c r="N194" s="240"/>
      <c r="O194" s="241"/>
      <c r="P194" s="91"/>
      <c r="Q194" s="91"/>
      <c r="R194" s="91"/>
      <c r="S194" s="91"/>
      <c r="T194" s="91"/>
      <c r="U194" s="91"/>
      <c r="V194" s="91"/>
      <c r="W194" s="91"/>
      <c r="X194" s="92"/>
      <c r="Y194" s="38"/>
      <c r="Z194" s="38"/>
      <c r="AA194" s="38"/>
      <c r="AB194" s="38"/>
      <c r="AC194" s="38"/>
      <c r="AD194" s="38"/>
      <c r="AE194" s="38"/>
      <c r="AT194" s="17" t="s">
        <v>153</v>
      </c>
      <c r="AU194" s="17" t="s">
        <v>90</v>
      </c>
    </row>
    <row r="195" s="2" customFormat="1" ht="24.15" customHeight="1">
      <c r="A195" s="38"/>
      <c r="B195" s="39"/>
      <c r="C195" s="222" t="s">
        <v>401</v>
      </c>
      <c r="D195" s="222" t="s">
        <v>146</v>
      </c>
      <c r="E195" s="223" t="s">
        <v>1627</v>
      </c>
      <c r="F195" s="224" t="s">
        <v>1628</v>
      </c>
      <c r="G195" s="225" t="s">
        <v>388</v>
      </c>
      <c r="H195" s="226">
        <v>18</v>
      </c>
      <c r="I195" s="227"/>
      <c r="J195" s="227"/>
      <c r="K195" s="228">
        <f>ROUND(P195*H195,2)</f>
        <v>0</v>
      </c>
      <c r="L195" s="229"/>
      <c r="M195" s="44"/>
      <c r="N195" s="230" t="s">
        <v>1</v>
      </c>
      <c r="O195" s="231" t="s">
        <v>43</v>
      </c>
      <c r="P195" s="232">
        <f>I195+J195</f>
        <v>0</v>
      </c>
      <c r="Q195" s="232">
        <f>ROUND(I195*H195,2)</f>
        <v>0</v>
      </c>
      <c r="R195" s="232">
        <f>ROUND(J195*H195,2)</f>
        <v>0</v>
      </c>
      <c r="S195" s="91"/>
      <c r="T195" s="233">
        <f>S195*H195</f>
        <v>0</v>
      </c>
      <c r="U195" s="233">
        <v>0</v>
      </c>
      <c r="V195" s="233">
        <f>U195*H195</f>
        <v>0</v>
      </c>
      <c r="W195" s="233">
        <v>0</v>
      </c>
      <c r="X195" s="234">
        <f>W195*H195</f>
        <v>0</v>
      </c>
      <c r="Y195" s="38"/>
      <c r="Z195" s="38"/>
      <c r="AA195" s="38"/>
      <c r="AB195" s="38"/>
      <c r="AC195" s="38"/>
      <c r="AD195" s="38"/>
      <c r="AE195" s="38"/>
      <c r="AR195" s="235" t="s">
        <v>348</v>
      </c>
      <c r="AT195" s="235" t="s">
        <v>146</v>
      </c>
      <c r="AU195" s="235" t="s">
        <v>90</v>
      </c>
      <c r="AY195" s="17" t="s">
        <v>143</v>
      </c>
      <c r="BE195" s="236">
        <f>IF(O195="základní",K195,0)</f>
        <v>0</v>
      </c>
      <c r="BF195" s="236">
        <f>IF(O195="snížená",K195,0)</f>
        <v>0</v>
      </c>
      <c r="BG195" s="236">
        <f>IF(O195="zákl. přenesená",K195,0)</f>
        <v>0</v>
      </c>
      <c r="BH195" s="236">
        <f>IF(O195="sníž. přenesená",K195,0)</f>
        <v>0</v>
      </c>
      <c r="BI195" s="236">
        <f>IF(O195="nulová",K195,0)</f>
        <v>0</v>
      </c>
      <c r="BJ195" s="17" t="s">
        <v>88</v>
      </c>
      <c r="BK195" s="236">
        <f>ROUND(P195*H195,2)</f>
        <v>0</v>
      </c>
      <c r="BL195" s="17" t="s">
        <v>348</v>
      </c>
      <c r="BM195" s="235" t="s">
        <v>897</v>
      </c>
    </row>
    <row r="196" s="2" customFormat="1">
      <c r="A196" s="38"/>
      <c r="B196" s="39"/>
      <c r="C196" s="40"/>
      <c r="D196" s="237" t="s">
        <v>152</v>
      </c>
      <c r="E196" s="40"/>
      <c r="F196" s="238" t="s">
        <v>1628</v>
      </c>
      <c r="G196" s="40"/>
      <c r="H196" s="40"/>
      <c r="I196" s="239"/>
      <c r="J196" s="239"/>
      <c r="K196" s="40"/>
      <c r="L196" s="40"/>
      <c r="M196" s="44"/>
      <c r="N196" s="240"/>
      <c r="O196" s="241"/>
      <c r="P196" s="91"/>
      <c r="Q196" s="91"/>
      <c r="R196" s="91"/>
      <c r="S196" s="91"/>
      <c r="T196" s="91"/>
      <c r="U196" s="91"/>
      <c r="V196" s="91"/>
      <c r="W196" s="91"/>
      <c r="X196" s="92"/>
      <c r="Y196" s="38"/>
      <c r="Z196" s="38"/>
      <c r="AA196" s="38"/>
      <c r="AB196" s="38"/>
      <c r="AC196" s="38"/>
      <c r="AD196" s="38"/>
      <c r="AE196" s="38"/>
      <c r="AT196" s="17" t="s">
        <v>152</v>
      </c>
      <c r="AU196" s="17" t="s">
        <v>90</v>
      </c>
    </row>
    <row r="197" s="2" customFormat="1">
      <c r="A197" s="38"/>
      <c r="B197" s="39"/>
      <c r="C197" s="40"/>
      <c r="D197" s="242" t="s">
        <v>153</v>
      </c>
      <c r="E197" s="40"/>
      <c r="F197" s="243" t="s">
        <v>1629</v>
      </c>
      <c r="G197" s="40"/>
      <c r="H197" s="40"/>
      <c r="I197" s="239"/>
      <c r="J197" s="239"/>
      <c r="K197" s="40"/>
      <c r="L197" s="40"/>
      <c r="M197" s="44"/>
      <c r="N197" s="240"/>
      <c r="O197" s="241"/>
      <c r="P197" s="91"/>
      <c r="Q197" s="91"/>
      <c r="R197" s="91"/>
      <c r="S197" s="91"/>
      <c r="T197" s="91"/>
      <c r="U197" s="91"/>
      <c r="V197" s="91"/>
      <c r="W197" s="91"/>
      <c r="X197" s="92"/>
      <c r="Y197" s="38"/>
      <c r="Z197" s="38"/>
      <c r="AA197" s="38"/>
      <c r="AB197" s="38"/>
      <c r="AC197" s="38"/>
      <c r="AD197" s="38"/>
      <c r="AE197" s="38"/>
      <c r="AT197" s="17" t="s">
        <v>153</v>
      </c>
      <c r="AU197" s="17" t="s">
        <v>90</v>
      </c>
    </row>
    <row r="198" s="2" customFormat="1" ht="16.5" customHeight="1">
      <c r="A198" s="38"/>
      <c r="B198" s="39"/>
      <c r="C198" s="285" t="s">
        <v>409</v>
      </c>
      <c r="D198" s="285" t="s">
        <v>663</v>
      </c>
      <c r="E198" s="286" t="s">
        <v>1630</v>
      </c>
      <c r="F198" s="287" t="s">
        <v>1631</v>
      </c>
      <c r="G198" s="288" t="s">
        <v>388</v>
      </c>
      <c r="H198" s="289">
        <v>18</v>
      </c>
      <c r="I198" s="290"/>
      <c r="J198" s="291"/>
      <c r="K198" s="292">
        <f>ROUND(P198*H198,2)</f>
        <v>0</v>
      </c>
      <c r="L198" s="291"/>
      <c r="M198" s="293"/>
      <c r="N198" s="294" t="s">
        <v>1</v>
      </c>
      <c r="O198" s="231" t="s">
        <v>43</v>
      </c>
      <c r="P198" s="232">
        <f>I198+J198</f>
        <v>0</v>
      </c>
      <c r="Q198" s="232">
        <f>ROUND(I198*H198,2)</f>
        <v>0</v>
      </c>
      <c r="R198" s="232">
        <f>ROUND(J198*H198,2)</f>
        <v>0</v>
      </c>
      <c r="S198" s="91"/>
      <c r="T198" s="233">
        <f>S198*H198</f>
        <v>0</v>
      </c>
      <c r="U198" s="233">
        <v>0</v>
      </c>
      <c r="V198" s="233">
        <f>U198*H198</f>
        <v>0</v>
      </c>
      <c r="W198" s="233">
        <v>0</v>
      </c>
      <c r="X198" s="234">
        <f>W198*H198</f>
        <v>0</v>
      </c>
      <c r="Y198" s="38"/>
      <c r="Z198" s="38"/>
      <c r="AA198" s="38"/>
      <c r="AB198" s="38"/>
      <c r="AC198" s="38"/>
      <c r="AD198" s="38"/>
      <c r="AE198" s="38"/>
      <c r="AR198" s="235" t="s">
        <v>477</v>
      </c>
      <c r="AT198" s="235" t="s">
        <v>663</v>
      </c>
      <c r="AU198" s="235" t="s">
        <v>90</v>
      </c>
      <c r="AY198" s="17" t="s">
        <v>143</v>
      </c>
      <c r="BE198" s="236">
        <f>IF(O198="základní",K198,0)</f>
        <v>0</v>
      </c>
      <c r="BF198" s="236">
        <f>IF(O198="snížená",K198,0)</f>
        <v>0</v>
      </c>
      <c r="BG198" s="236">
        <f>IF(O198="zákl. přenesená",K198,0)</f>
        <v>0</v>
      </c>
      <c r="BH198" s="236">
        <f>IF(O198="sníž. přenesená",K198,0)</f>
        <v>0</v>
      </c>
      <c r="BI198" s="236">
        <f>IF(O198="nulová",K198,0)</f>
        <v>0</v>
      </c>
      <c r="BJ198" s="17" t="s">
        <v>88</v>
      </c>
      <c r="BK198" s="236">
        <f>ROUND(P198*H198,2)</f>
        <v>0</v>
      </c>
      <c r="BL198" s="17" t="s">
        <v>348</v>
      </c>
      <c r="BM198" s="235" t="s">
        <v>911</v>
      </c>
    </row>
    <row r="199" s="2" customFormat="1">
      <c r="A199" s="38"/>
      <c r="B199" s="39"/>
      <c r="C199" s="40"/>
      <c r="D199" s="237" t="s">
        <v>152</v>
      </c>
      <c r="E199" s="40"/>
      <c r="F199" s="238" t="s">
        <v>1631</v>
      </c>
      <c r="G199" s="40"/>
      <c r="H199" s="40"/>
      <c r="I199" s="239"/>
      <c r="J199" s="239"/>
      <c r="K199" s="40"/>
      <c r="L199" s="40"/>
      <c r="M199" s="44"/>
      <c r="N199" s="240"/>
      <c r="O199" s="241"/>
      <c r="P199" s="91"/>
      <c r="Q199" s="91"/>
      <c r="R199" s="91"/>
      <c r="S199" s="91"/>
      <c r="T199" s="91"/>
      <c r="U199" s="91"/>
      <c r="V199" s="91"/>
      <c r="W199" s="91"/>
      <c r="X199" s="92"/>
      <c r="Y199" s="38"/>
      <c r="Z199" s="38"/>
      <c r="AA199" s="38"/>
      <c r="AB199" s="38"/>
      <c r="AC199" s="38"/>
      <c r="AD199" s="38"/>
      <c r="AE199" s="38"/>
      <c r="AT199" s="17" t="s">
        <v>152</v>
      </c>
      <c r="AU199" s="17" t="s">
        <v>90</v>
      </c>
    </row>
    <row r="200" s="2" customFormat="1" ht="44.25" customHeight="1">
      <c r="A200" s="38"/>
      <c r="B200" s="39"/>
      <c r="C200" s="222" t="s">
        <v>420</v>
      </c>
      <c r="D200" s="222" t="s">
        <v>146</v>
      </c>
      <c r="E200" s="223" t="s">
        <v>1632</v>
      </c>
      <c r="F200" s="224" t="s">
        <v>1633</v>
      </c>
      <c r="G200" s="225" t="s">
        <v>388</v>
      </c>
      <c r="H200" s="226">
        <v>1</v>
      </c>
      <c r="I200" s="227"/>
      <c r="J200" s="227"/>
      <c r="K200" s="228">
        <f>ROUND(P200*H200,2)</f>
        <v>0</v>
      </c>
      <c r="L200" s="229"/>
      <c r="M200" s="44"/>
      <c r="N200" s="230" t="s">
        <v>1</v>
      </c>
      <c r="O200" s="231" t="s">
        <v>43</v>
      </c>
      <c r="P200" s="232">
        <f>I200+J200</f>
        <v>0</v>
      </c>
      <c r="Q200" s="232">
        <f>ROUND(I200*H200,2)</f>
        <v>0</v>
      </c>
      <c r="R200" s="232">
        <f>ROUND(J200*H200,2)</f>
        <v>0</v>
      </c>
      <c r="S200" s="91"/>
      <c r="T200" s="233">
        <f>S200*H200</f>
        <v>0</v>
      </c>
      <c r="U200" s="233">
        <v>0</v>
      </c>
      <c r="V200" s="233">
        <f>U200*H200</f>
        <v>0</v>
      </c>
      <c r="W200" s="233">
        <v>0</v>
      </c>
      <c r="X200" s="234">
        <f>W200*H200</f>
        <v>0</v>
      </c>
      <c r="Y200" s="38"/>
      <c r="Z200" s="38"/>
      <c r="AA200" s="38"/>
      <c r="AB200" s="38"/>
      <c r="AC200" s="38"/>
      <c r="AD200" s="38"/>
      <c r="AE200" s="38"/>
      <c r="AR200" s="235" t="s">
        <v>348</v>
      </c>
      <c r="AT200" s="235" t="s">
        <v>146</v>
      </c>
      <c r="AU200" s="235" t="s">
        <v>90</v>
      </c>
      <c r="AY200" s="17" t="s">
        <v>143</v>
      </c>
      <c r="BE200" s="236">
        <f>IF(O200="základní",K200,0)</f>
        <v>0</v>
      </c>
      <c r="BF200" s="236">
        <f>IF(O200="snížená",K200,0)</f>
        <v>0</v>
      </c>
      <c r="BG200" s="236">
        <f>IF(O200="zákl. přenesená",K200,0)</f>
        <v>0</v>
      </c>
      <c r="BH200" s="236">
        <f>IF(O200="sníž. přenesená",K200,0)</f>
        <v>0</v>
      </c>
      <c r="BI200" s="236">
        <f>IF(O200="nulová",K200,0)</f>
        <v>0</v>
      </c>
      <c r="BJ200" s="17" t="s">
        <v>88</v>
      </c>
      <c r="BK200" s="236">
        <f>ROUND(P200*H200,2)</f>
        <v>0</v>
      </c>
      <c r="BL200" s="17" t="s">
        <v>348</v>
      </c>
      <c r="BM200" s="235" t="s">
        <v>927</v>
      </c>
    </row>
    <row r="201" s="2" customFormat="1">
      <c r="A201" s="38"/>
      <c r="B201" s="39"/>
      <c r="C201" s="40"/>
      <c r="D201" s="237" t="s">
        <v>152</v>
      </c>
      <c r="E201" s="40"/>
      <c r="F201" s="238" t="s">
        <v>1633</v>
      </c>
      <c r="G201" s="40"/>
      <c r="H201" s="40"/>
      <c r="I201" s="239"/>
      <c r="J201" s="239"/>
      <c r="K201" s="40"/>
      <c r="L201" s="40"/>
      <c r="M201" s="44"/>
      <c r="N201" s="240"/>
      <c r="O201" s="241"/>
      <c r="P201" s="91"/>
      <c r="Q201" s="91"/>
      <c r="R201" s="91"/>
      <c r="S201" s="91"/>
      <c r="T201" s="91"/>
      <c r="U201" s="91"/>
      <c r="V201" s="91"/>
      <c r="W201" s="91"/>
      <c r="X201" s="92"/>
      <c r="Y201" s="38"/>
      <c r="Z201" s="38"/>
      <c r="AA201" s="38"/>
      <c r="AB201" s="38"/>
      <c r="AC201" s="38"/>
      <c r="AD201" s="38"/>
      <c r="AE201" s="38"/>
      <c r="AT201" s="17" t="s">
        <v>152</v>
      </c>
      <c r="AU201" s="17" t="s">
        <v>90</v>
      </c>
    </row>
    <row r="202" s="2" customFormat="1">
      <c r="A202" s="38"/>
      <c r="B202" s="39"/>
      <c r="C202" s="40"/>
      <c r="D202" s="242" t="s">
        <v>153</v>
      </c>
      <c r="E202" s="40"/>
      <c r="F202" s="243" t="s">
        <v>1634</v>
      </c>
      <c r="G202" s="40"/>
      <c r="H202" s="40"/>
      <c r="I202" s="239"/>
      <c r="J202" s="239"/>
      <c r="K202" s="40"/>
      <c r="L202" s="40"/>
      <c r="M202" s="44"/>
      <c r="N202" s="240"/>
      <c r="O202" s="241"/>
      <c r="P202" s="91"/>
      <c r="Q202" s="91"/>
      <c r="R202" s="91"/>
      <c r="S202" s="91"/>
      <c r="T202" s="91"/>
      <c r="U202" s="91"/>
      <c r="V202" s="91"/>
      <c r="W202" s="91"/>
      <c r="X202" s="92"/>
      <c r="Y202" s="38"/>
      <c r="Z202" s="38"/>
      <c r="AA202" s="38"/>
      <c r="AB202" s="38"/>
      <c r="AC202" s="38"/>
      <c r="AD202" s="38"/>
      <c r="AE202" s="38"/>
      <c r="AT202" s="17" t="s">
        <v>153</v>
      </c>
      <c r="AU202" s="17" t="s">
        <v>90</v>
      </c>
    </row>
    <row r="203" s="2" customFormat="1" ht="55.5" customHeight="1">
      <c r="A203" s="38"/>
      <c r="B203" s="39"/>
      <c r="C203" s="222" t="s">
        <v>428</v>
      </c>
      <c r="D203" s="222" t="s">
        <v>146</v>
      </c>
      <c r="E203" s="223" t="s">
        <v>1635</v>
      </c>
      <c r="F203" s="224" t="s">
        <v>1636</v>
      </c>
      <c r="G203" s="225" t="s">
        <v>388</v>
      </c>
      <c r="H203" s="226">
        <v>1</v>
      </c>
      <c r="I203" s="227"/>
      <c r="J203" s="227"/>
      <c r="K203" s="228">
        <f>ROUND(P203*H203,2)</f>
        <v>0</v>
      </c>
      <c r="L203" s="229"/>
      <c r="M203" s="44"/>
      <c r="N203" s="230" t="s">
        <v>1</v>
      </c>
      <c r="O203" s="231" t="s">
        <v>43</v>
      </c>
      <c r="P203" s="232">
        <f>I203+J203</f>
        <v>0</v>
      </c>
      <c r="Q203" s="232">
        <f>ROUND(I203*H203,2)</f>
        <v>0</v>
      </c>
      <c r="R203" s="232">
        <f>ROUND(J203*H203,2)</f>
        <v>0</v>
      </c>
      <c r="S203" s="91"/>
      <c r="T203" s="233">
        <f>S203*H203</f>
        <v>0</v>
      </c>
      <c r="U203" s="233">
        <v>0</v>
      </c>
      <c r="V203" s="233">
        <f>U203*H203</f>
        <v>0</v>
      </c>
      <c r="W203" s="233">
        <v>0</v>
      </c>
      <c r="X203" s="234">
        <f>W203*H203</f>
        <v>0</v>
      </c>
      <c r="Y203" s="38"/>
      <c r="Z203" s="38"/>
      <c r="AA203" s="38"/>
      <c r="AB203" s="38"/>
      <c r="AC203" s="38"/>
      <c r="AD203" s="38"/>
      <c r="AE203" s="38"/>
      <c r="AR203" s="235" t="s">
        <v>348</v>
      </c>
      <c r="AT203" s="235" t="s">
        <v>146</v>
      </c>
      <c r="AU203" s="235" t="s">
        <v>90</v>
      </c>
      <c r="AY203" s="17" t="s">
        <v>143</v>
      </c>
      <c r="BE203" s="236">
        <f>IF(O203="základní",K203,0)</f>
        <v>0</v>
      </c>
      <c r="BF203" s="236">
        <f>IF(O203="snížená",K203,0)</f>
        <v>0</v>
      </c>
      <c r="BG203" s="236">
        <f>IF(O203="zákl. přenesená",K203,0)</f>
        <v>0</v>
      </c>
      <c r="BH203" s="236">
        <f>IF(O203="sníž. přenesená",K203,0)</f>
        <v>0</v>
      </c>
      <c r="BI203" s="236">
        <f>IF(O203="nulová",K203,0)</f>
        <v>0</v>
      </c>
      <c r="BJ203" s="17" t="s">
        <v>88</v>
      </c>
      <c r="BK203" s="236">
        <f>ROUND(P203*H203,2)</f>
        <v>0</v>
      </c>
      <c r="BL203" s="17" t="s">
        <v>348</v>
      </c>
      <c r="BM203" s="235" t="s">
        <v>1637</v>
      </c>
    </row>
    <row r="204" s="2" customFormat="1">
      <c r="A204" s="38"/>
      <c r="B204" s="39"/>
      <c r="C204" s="40"/>
      <c r="D204" s="237" t="s">
        <v>152</v>
      </c>
      <c r="E204" s="40"/>
      <c r="F204" s="238" t="s">
        <v>1636</v>
      </c>
      <c r="G204" s="40"/>
      <c r="H204" s="40"/>
      <c r="I204" s="239"/>
      <c r="J204" s="239"/>
      <c r="K204" s="40"/>
      <c r="L204" s="40"/>
      <c r="M204" s="44"/>
      <c r="N204" s="240"/>
      <c r="O204" s="241"/>
      <c r="P204" s="91"/>
      <c r="Q204" s="91"/>
      <c r="R204" s="91"/>
      <c r="S204" s="91"/>
      <c r="T204" s="91"/>
      <c r="U204" s="91"/>
      <c r="V204" s="91"/>
      <c r="W204" s="91"/>
      <c r="X204" s="92"/>
      <c r="Y204" s="38"/>
      <c r="Z204" s="38"/>
      <c r="AA204" s="38"/>
      <c r="AB204" s="38"/>
      <c r="AC204" s="38"/>
      <c r="AD204" s="38"/>
      <c r="AE204" s="38"/>
      <c r="AT204" s="17" t="s">
        <v>152</v>
      </c>
      <c r="AU204" s="17" t="s">
        <v>90</v>
      </c>
    </row>
    <row r="205" s="2" customFormat="1">
      <c r="A205" s="38"/>
      <c r="B205" s="39"/>
      <c r="C205" s="40"/>
      <c r="D205" s="242" t="s">
        <v>153</v>
      </c>
      <c r="E205" s="40"/>
      <c r="F205" s="243" t="s">
        <v>1638</v>
      </c>
      <c r="G205" s="40"/>
      <c r="H205" s="40"/>
      <c r="I205" s="239"/>
      <c r="J205" s="239"/>
      <c r="K205" s="40"/>
      <c r="L205" s="40"/>
      <c r="M205" s="44"/>
      <c r="N205" s="240"/>
      <c r="O205" s="241"/>
      <c r="P205" s="91"/>
      <c r="Q205" s="91"/>
      <c r="R205" s="91"/>
      <c r="S205" s="91"/>
      <c r="T205" s="91"/>
      <c r="U205" s="91"/>
      <c r="V205" s="91"/>
      <c r="W205" s="91"/>
      <c r="X205" s="92"/>
      <c r="Y205" s="38"/>
      <c r="Z205" s="38"/>
      <c r="AA205" s="38"/>
      <c r="AB205" s="38"/>
      <c r="AC205" s="38"/>
      <c r="AD205" s="38"/>
      <c r="AE205" s="38"/>
      <c r="AT205" s="17" t="s">
        <v>153</v>
      </c>
      <c r="AU205" s="17" t="s">
        <v>90</v>
      </c>
    </row>
    <row r="206" s="2" customFormat="1" ht="33" customHeight="1">
      <c r="A206" s="38"/>
      <c r="B206" s="39"/>
      <c r="C206" s="222" t="s">
        <v>435</v>
      </c>
      <c r="D206" s="222" t="s">
        <v>146</v>
      </c>
      <c r="E206" s="223" t="s">
        <v>1639</v>
      </c>
      <c r="F206" s="224" t="s">
        <v>1640</v>
      </c>
      <c r="G206" s="225" t="s">
        <v>388</v>
      </c>
      <c r="H206" s="226">
        <v>1</v>
      </c>
      <c r="I206" s="227"/>
      <c r="J206" s="227"/>
      <c r="K206" s="228">
        <f>ROUND(P206*H206,2)</f>
        <v>0</v>
      </c>
      <c r="L206" s="229"/>
      <c r="M206" s="44"/>
      <c r="N206" s="230" t="s">
        <v>1</v>
      </c>
      <c r="O206" s="231" t="s">
        <v>43</v>
      </c>
      <c r="P206" s="232">
        <f>I206+J206</f>
        <v>0</v>
      </c>
      <c r="Q206" s="232">
        <f>ROUND(I206*H206,2)</f>
        <v>0</v>
      </c>
      <c r="R206" s="232">
        <f>ROUND(J206*H206,2)</f>
        <v>0</v>
      </c>
      <c r="S206" s="91"/>
      <c r="T206" s="233">
        <f>S206*H206</f>
        <v>0</v>
      </c>
      <c r="U206" s="233">
        <v>0</v>
      </c>
      <c r="V206" s="233">
        <f>U206*H206</f>
        <v>0</v>
      </c>
      <c r="W206" s="233">
        <v>0</v>
      </c>
      <c r="X206" s="234">
        <f>W206*H206</f>
        <v>0</v>
      </c>
      <c r="Y206" s="38"/>
      <c r="Z206" s="38"/>
      <c r="AA206" s="38"/>
      <c r="AB206" s="38"/>
      <c r="AC206" s="38"/>
      <c r="AD206" s="38"/>
      <c r="AE206" s="38"/>
      <c r="AR206" s="235" t="s">
        <v>348</v>
      </c>
      <c r="AT206" s="235" t="s">
        <v>146</v>
      </c>
      <c r="AU206" s="235" t="s">
        <v>90</v>
      </c>
      <c r="AY206" s="17" t="s">
        <v>143</v>
      </c>
      <c r="BE206" s="236">
        <f>IF(O206="základní",K206,0)</f>
        <v>0</v>
      </c>
      <c r="BF206" s="236">
        <f>IF(O206="snížená",K206,0)</f>
        <v>0</v>
      </c>
      <c r="BG206" s="236">
        <f>IF(O206="zákl. přenesená",K206,0)</f>
        <v>0</v>
      </c>
      <c r="BH206" s="236">
        <f>IF(O206="sníž. přenesená",K206,0)</f>
        <v>0</v>
      </c>
      <c r="BI206" s="236">
        <f>IF(O206="nulová",K206,0)</f>
        <v>0</v>
      </c>
      <c r="BJ206" s="17" t="s">
        <v>88</v>
      </c>
      <c r="BK206" s="236">
        <f>ROUND(P206*H206,2)</f>
        <v>0</v>
      </c>
      <c r="BL206" s="17" t="s">
        <v>348</v>
      </c>
      <c r="BM206" s="235" t="s">
        <v>939</v>
      </c>
    </row>
    <row r="207" s="2" customFormat="1">
      <c r="A207" s="38"/>
      <c r="B207" s="39"/>
      <c r="C207" s="40"/>
      <c r="D207" s="237" t="s">
        <v>152</v>
      </c>
      <c r="E207" s="40"/>
      <c r="F207" s="238" t="s">
        <v>1640</v>
      </c>
      <c r="G207" s="40"/>
      <c r="H207" s="40"/>
      <c r="I207" s="239"/>
      <c r="J207" s="239"/>
      <c r="K207" s="40"/>
      <c r="L207" s="40"/>
      <c r="M207" s="44"/>
      <c r="N207" s="240"/>
      <c r="O207" s="241"/>
      <c r="P207" s="91"/>
      <c r="Q207" s="91"/>
      <c r="R207" s="91"/>
      <c r="S207" s="91"/>
      <c r="T207" s="91"/>
      <c r="U207" s="91"/>
      <c r="V207" s="91"/>
      <c r="W207" s="91"/>
      <c r="X207" s="92"/>
      <c r="Y207" s="38"/>
      <c r="Z207" s="38"/>
      <c r="AA207" s="38"/>
      <c r="AB207" s="38"/>
      <c r="AC207" s="38"/>
      <c r="AD207" s="38"/>
      <c r="AE207" s="38"/>
      <c r="AT207" s="17" t="s">
        <v>152</v>
      </c>
      <c r="AU207" s="17" t="s">
        <v>90</v>
      </c>
    </row>
    <row r="208" s="2" customFormat="1">
      <c r="A208" s="38"/>
      <c r="B208" s="39"/>
      <c r="C208" s="40"/>
      <c r="D208" s="242" t="s">
        <v>153</v>
      </c>
      <c r="E208" s="40"/>
      <c r="F208" s="243" t="s">
        <v>1641</v>
      </c>
      <c r="G208" s="40"/>
      <c r="H208" s="40"/>
      <c r="I208" s="239"/>
      <c r="J208" s="239"/>
      <c r="K208" s="40"/>
      <c r="L208" s="40"/>
      <c r="M208" s="44"/>
      <c r="N208" s="240"/>
      <c r="O208" s="241"/>
      <c r="P208" s="91"/>
      <c r="Q208" s="91"/>
      <c r="R208" s="91"/>
      <c r="S208" s="91"/>
      <c r="T208" s="91"/>
      <c r="U208" s="91"/>
      <c r="V208" s="91"/>
      <c r="W208" s="91"/>
      <c r="X208" s="92"/>
      <c r="Y208" s="38"/>
      <c r="Z208" s="38"/>
      <c r="AA208" s="38"/>
      <c r="AB208" s="38"/>
      <c r="AC208" s="38"/>
      <c r="AD208" s="38"/>
      <c r="AE208" s="38"/>
      <c r="AT208" s="17" t="s">
        <v>153</v>
      </c>
      <c r="AU208" s="17" t="s">
        <v>90</v>
      </c>
    </row>
    <row r="209" s="2" customFormat="1" ht="33" customHeight="1">
      <c r="A209" s="38"/>
      <c r="B209" s="39"/>
      <c r="C209" s="222" t="s">
        <v>446</v>
      </c>
      <c r="D209" s="222" t="s">
        <v>146</v>
      </c>
      <c r="E209" s="223" t="s">
        <v>1642</v>
      </c>
      <c r="F209" s="224" t="s">
        <v>1643</v>
      </c>
      <c r="G209" s="225" t="s">
        <v>388</v>
      </c>
      <c r="H209" s="226">
        <v>7</v>
      </c>
      <c r="I209" s="227"/>
      <c r="J209" s="227"/>
      <c r="K209" s="228">
        <f>ROUND(P209*H209,2)</f>
        <v>0</v>
      </c>
      <c r="L209" s="229"/>
      <c r="M209" s="44"/>
      <c r="N209" s="230" t="s">
        <v>1</v>
      </c>
      <c r="O209" s="231" t="s">
        <v>43</v>
      </c>
      <c r="P209" s="232">
        <f>I209+J209</f>
        <v>0</v>
      </c>
      <c r="Q209" s="232">
        <f>ROUND(I209*H209,2)</f>
        <v>0</v>
      </c>
      <c r="R209" s="232">
        <f>ROUND(J209*H209,2)</f>
        <v>0</v>
      </c>
      <c r="S209" s="91"/>
      <c r="T209" s="233">
        <f>S209*H209</f>
        <v>0</v>
      </c>
      <c r="U209" s="233">
        <v>0</v>
      </c>
      <c r="V209" s="233">
        <f>U209*H209</f>
        <v>0</v>
      </c>
      <c r="W209" s="233">
        <v>0</v>
      </c>
      <c r="X209" s="234">
        <f>W209*H209</f>
        <v>0</v>
      </c>
      <c r="Y209" s="38"/>
      <c r="Z209" s="38"/>
      <c r="AA209" s="38"/>
      <c r="AB209" s="38"/>
      <c r="AC209" s="38"/>
      <c r="AD209" s="38"/>
      <c r="AE209" s="38"/>
      <c r="AR209" s="235" t="s">
        <v>348</v>
      </c>
      <c r="AT209" s="235" t="s">
        <v>146</v>
      </c>
      <c r="AU209" s="235" t="s">
        <v>90</v>
      </c>
      <c r="AY209" s="17" t="s">
        <v>143</v>
      </c>
      <c r="BE209" s="236">
        <f>IF(O209="základní",K209,0)</f>
        <v>0</v>
      </c>
      <c r="BF209" s="236">
        <f>IF(O209="snížená",K209,0)</f>
        <v>0</v>
      </c>
      <c r="BG209" s="236">
        <f>IF(O209="zákl. přenesená",K209,0)</f>
        <v>0</v>
      </c>
      <c r="BH209" s="236">
        <f>IF(O209="sníž. přenesená",K209,0)</f>
        <v>0</v>
      </c>
      <c r="BI209" s="236">
        <f>IF(O209="nulová",K209,0)</f>
        <v>0</v>
      </c>
      <c r="BJ209" s="17" t="s">
        <v>88</v>
      </c>
      <c r="BK209" s="236">
        <f>ROUND(P209*H209,2)</f>
        <v>0</v>
      </c>
      <c r="BL209" s="17" t="s">
        <v>348</v>
      </c>
      <c r="BM209" s="235" t="s">
        <v>953</v>
      </c>
    </row>
    <row r="210" s="2" customFormat="1">
      <c r="A210" s="38"/>
      <c r="B210" s="39"/>
      <c r="C210" s="40"/>
      <c r="D210" s="237" t="s">
        <v>152</v>
      </c>
      <c r="E210" s="40"/>
      <c r="F210" s="238" t="s">
        <v>1643</v>
      </c>
      <c r="G210" s="40"/>
      <c r="H210" s="40"/>
      <c r="I210" s="239"/>
      <c r="J210" s="239"/>
      <c r="K210" s="40"/>
      <c r="L210" s="40"/>
      <c r="M210" s="44"/>
      <c r="N210" s="240"/>
      <c r="O210" s="241"/>
      <c r="P210" s="91"/>
      <c r="Q210" s="91"/>
      <c r="R210" s="91"/>
      <c r="S210" s="91"/>
      <c r="T210" s="91"/>
      <c r="U210" s="91"/>
      <c r="V210" s="91"/>
      <c r="W210" s="91"/>
      <c r="X210" s="92"/>
      <c r="Y210" s="38"/>
      <c r="Z210" s="38"/>
      <c r="AA210" s="38"/>
      <c r="AB210" s="38"/>
      <c r="AC210" s="38"/>
      <c r="AD210" s="38"/>
      <c r="AE210" s="38"/>
      <c r="AT210" s="17" t="s">
        <v>152</v>
      </c>
      <c r="AU210" s="17" t="s">
        <v>90</v>
      </c>
    </row>
    <row r="211" s="2" customFormat="1">
      <c r="A211" s="38"/>
      <c r="B211" s="39"/>
      <c r="C211" s="40"/>
      <c r="D211" s="242" t="s">
        <v>153</v>
      </c>
      <c r="E211" s="40"/>
      <c r="F211" s="243" t="s">
        <v>1644</v>
      </c>
      <c r="G211" s="40"/>
      <c r="H211" s="40"/>
      <c r="I211" s="239"/>
      <c r="J211" s="239"/>
      <c r="K211" s="40"/>
      <c r="L211" s="40"/>
      <c r="M211" s="44"/>
      <c r="N211" s="240"/>
      <c r="O211" s="241"/>
      <c r="P211" s="91"/>
      <c r="Q211" s="91"/>
      <c r="R211" s="91"/>
      <c r="S211" s="91"/>
      <c r="T211" s="91"/>
      <c r="U211" s="91"/>
      <c r="V211" s="91"/>
      <c r="W211" s="91"/>
      <c r="X211" s="92"/>
      <c r="Y211" s="38"/>
      <c r="Z211" s="38"/>
      <c r="AA211" s="38"/>
      <c r="AB211" s="38"/>
      <c r="AC211" s="38"/>
      <c r="AD211" s="38"/>
      <c r="AE211" s="38"/>
      <c r="AT211" s="17" t="s">
        <v>153</v>
      </c>
      <c r="AU211" s="17" t="s">
        <v>90</v>
      </c>
    </row>
    <row r="212" s="2" customFormat="1" ht="37.8" customHeight="1">
      <c r="A212" s="38"/>
      <c r="B212" s="39"/>
      <c r="C212" s="222" t="s">
        <v>453</v>
      </c>
      <c r="D212" s="222" t="s">
        <v>146</v>
      </c>
      <c r="E212" s="223" t="s">
        <v>1645</v>
      </c>
      <c r="F212" s="224" t="s">
        <v>1646</v>
      </c>
      <c r="G212" s="225" t="s">
        <v>388</v>
      </c>
      <c r="H212" s="226">
        <v>7</v>
      </c>
      <c r="I212" s="227"/>
      <c r="J212" s="227"/>
      <c r="K212" s="228">
        <f>ROUND(P212*H212,2)</f>
        <v>0</v>
      </c>
      <c r="L212" s="229"/>
      <c r="M212" s="44"/>
      <c r="N212" s="230" t="s">
        <v>1</v>
      </c>
      <c r="O212" s="231" t="s">
        <v>43</v>
      </c>
      <c r="P212" s="232">
        <f>I212+J212</f>
        <v>0</v>
      </c>
      <c r="Q212" s="232">
        <f>ROUND(I212*H212,2)</f>
        <v>0</v>
      </c>
      <c r="R212" s="232">
        <f>ROUND(J212*H212,2)</f>
        <v>0</v>
      </c>
      <c r="S212" s="91"/>
      <c r="T212" s="233">
        <f>S212*H212</f>
        <v>0</v>
      </c>
      <c r="U212" s="233">
        <v>0</v>
      </c>
      <c r="V212" s="233">
        <f>U212*H212</f>
        <v>0</v>
      </c>
      <c r="W212" s="233">
        <v>0</v>
      </c>
      <c r="X212" s="234">
        <f>W212*H212</f>
        <v>0</v>
      </c>
      <c r="Y212" s="38"/>
      <c r="Z212" s="38"/>
      <c r="AA212" s="38"/>
      <c r="AB212" s="38"/>
      <c r="AC212" s="38"/>
      <c r="AD212" s="38"/>
      <c r="AE212" s="38"/>
      <c r="AR212" s="235" t="s">
        <v>348</v>
      </c>
      <c r="AT212" s="235" t="s">
        <v>146</v>
      </c>
      <c r="AU212" s="235" t="s">
        <v>90</v>
      </c>
      <c r="AY212" s="17" t="s">
        <v>143</v>
      </c>
      <c r="BE212" s="236">
        <f>IF(O212="základní",K212,0)</f>
        <v>0</v>
      </c>
      <c r="BF212" s="236">
        <f>IF(O212="snížená",K212,0)</f>
        <v>0</v>
      </c>
      <c r="BG212" s="236">
        <f>IF(O212="zákl. přenesená",K212,0)</f>
        <v>0</v>
      </c>
      <c r="BH212" s="236">
        <f>IF(O212="sníž. přenesená",K212,0)</f>
        <v>0</v>
      </c>
      <c r="BI212" s="236">
        <f>IF(O212="nulová",K212,0)</f>
        <v>0</v>
      </c>
      <c r="BJ212" s="17" t="s">
        <v>88</v>
      </c>
      <c r="BK212" s="236">
        <f>ROUND(P212*H212,2)</f>
        <v>0</v>
      </c>
      <c r="BL212" s="17" t="s">
        <v>348</v>
      </c>
      <c r="BM212" s="235" t="s">
        <v>977</v>
      </c>
    </row>
    <row r="213" s="2" customFormat="1">
      <c r="A213" s="38"/>
      <c r="B213" s="39"/>
      <c r="C213" s="40"/>
      <c r="D213" s="237" t="s">
        <v>152</v>
      </c>
      <c r="E213" s="40"/>
      <c r="F213" s="238" t="s">
        <v>1646</v>
      </c>
      <c r="G213" s="40"/>
      <c r="H213" s="40"/>
      <c r="I213" s="239"/>
      <c r="J213" s="239"/>
      <c r="K213" s="40"/>
      <c r="L213" s="40"/>
      <c r="M213" s="44"/>
      <c r="N213" s="240"/>
      <c r="O213" s="241"/>
      <c r="P213" s="91"/>
      <c r="Q213" s="91"/>
      <c r="R213" s="91"/>
      <c r="S213" s="91"/>
      <c r="T213" s="91"/>
      <c r="U213" s="91"/>
      <c r="V213" s="91"/>
      <c r="W213" s="91"/>
      <c r="X213" s="92"/>
      <c r="Y213" s="38"/>
      <c r="Z213" s="38"/>
      <c r="AA213" s="38"/>
      <c r="AB213" s="38"/>
      <c r="AC213" s="38"/>
      <c r="AD213" s="38"/>
      <c r="AE213" s="38"/>
      <c r="AT213" s="17" t="s">
        <v>152</v>
      </c>
      <c r="AU213" s="17" t="s">
        <v>90</v>
      </c>
    </row>
    <row r="214" s="2" customFormat="1">
      <c r="A214" s="38"/>
      <c r="B214" s="39"/>
      <c r="C214" s="40"/>
      <c r="D214" s="242" t="s">
        <v>153</v>
      </c>
      <c r="E214" s="40"/>
      <c r="F214" s="243" t="s">
        <v>1647</v>
      </c>
      <c r="G214" s="40"/>
      <c r="H214" s="40"/>
      <c r="I214" s="239"/>
      <c r="J214" s="239"/>
      <c r="K214" s="40"/>
      <c r="L214" s="40"/>
      <c r="M214" s="44"/>
      <c r="N214" s="240"/>
      <c r="O214" s="241"/>
      <c r="P214" s="91"/>
      <c r="Q214" s="91"/>
      <c r="R214" s="91"/>
      <c r="S214" s="91"/>
      <c r="T214" s="91"/>
      <c r="U214" s="91"/>
      <c r="V214" s="91"/>
      <c r="W214" s="91"/>
      <c r="X214" s="92"/>
      <c r="Y214" s="38"/>
      <c r="Z214" s="38"/>
      <c r="AA214" s="38"/>
      <c r="AB214" s="38"/>
      <c r="AC214" s="38"/>
      <c r="AD214" s="38"/>
      <c r="AE214" s="38"/>
      <c r="AT214" s="17" t="s">
        <v>153</v>
      </c>
      <c r="AU214" s="17" t="s">
        <v>90</v>
      </c>
    </row>
    <row r="215" s="2" customFormat="1" ht="24.15" customHeight="1">
      <c r="A215" s="38"/>
      <c r="B215" s="39"/>
      <c r="C215" s="222" t="s">
        <v>461</v>
      </c>
      <c r="D215" s="222" t="s">
        <v>146</v>
      </c>
      <c r="E215" s="223" t="s">
        <v>1648</v>
      </c>
      <c r="F215" s="224" t="s">
        <v>1649</v>
      </c>
      <c r="G215" s="225" t="s">
        <v>1650</v>
      </c>
      <c r="H215" s="226">
        <v>1</v>
      </c>
      <c r="I215" s="227"/>
      <c r="J215" s="227"/>
      <c r="K215" s="228">
        <f>ROUND(P215*H215,2)</f>
        <v>0</v>
      </c>
      <c r="L215" s="229"/>
      <c r="M215" s="44"/>
      <c r="N215" s="230" t="s">
        <v>1</v>
      </c>
      <c r="O215" s="231" t="s">
        <v>43</v>
      </c>
      <c r="P215" s="232">
        <f>I215+J215</f>
        <v>0</v>
      </c>
      <c r="Q215" s="232">
        <f>ROUND(I215*H215,2)</f>
        <v>0</v>
      </c>
      <c r="R215" s="232">
        <f>ROUND(J215*H215,2)</f>
        <v>0</v>
      </c>
      <c r="S215" s="91"/>
      <c r="T215" s="233">
        <f>S215*H215</f>
        <v>0</v>
      </c>
      <c r="U215" s="233">
        <v>0</v>
      </c>
      <c r="V215" s="233">
        <f>U215*H215</f>
        <v>0</v>
      </c>
      <c r="W215" s="233">
        <v>0</v>
      </c>
      <c r="X215" s="234">
        <f>W215*H215</f>
        <v>0</v>
      </c>
      <c r="Y215" s="38"/>
      <c r="Z215" s="38"/>
      <c r="AA215" s="38"/>
      <c r="AB215" s="38"/>
      <c r="AC215" s="38"/>
      <c r="AD215" s="38"/>
      <c r="AE215" s="38"/>
      <c r="AR215" s="235" t="s">
        <v>348</v>
      </c>
      <c r="AT215" s="235" t="s">
        <v>146</v>
      </c>
      <c r="AU215" s="235" t="s">
        <v>90</v>
      </c>
      <c r="AY215" s="17" t="s">
        <v>143</v>
      </c>
      <c r="BE215" s="236">
        <f>IF(O215="základní",K215,0)</f>
        <v>0</v>
      </c>
      <c r="BF215" s="236">
        <f>IF(O215="snížená",K215,0)</f>
        <v>0</v>
      </c>
      <c r="BG215" s="236">
        <f>IF(O215="zákl. přenesená",K215,0)</f>
        <v>0</v>
      </c>
      <c r="BH215" s="236">
        <f>IF(O215="sníž. přenesená",K215,0)</f>
        <v>0</v>
      </c>
      <c r="BI215" s="236">
        <f>IF(O215="nulová",K215,0)</f>
        <v>0</v>
      </c>
      <c r="BJ215" s="17" t="s">
        <v>88</v>
      </c>
      <c r="BK215" s="236">
        <f>ROUND(P215*H215,2)</f>
        <v>0</v>
      </c>
      <c r="BL215" s="17" t="s">
        <v>348</v>
      </c>
      <c r="BM215" s="235" t="s">
        <v>993</v>
      </c>
    </row>
    <row r="216" s="2" customFormat="1">
      <c r="A216" s="38"/>
      <c r="B216" s="39"/>
      <c r="C216" s="40"/>
      <c r="D216" s="237" t="s">
        <v>152</v>
      </c>
      <c r="E216" s="40"/>
      <c r="F216" s="238" t="s">
        <v>1649</v>
      </c>
      <c r="G216" s="40"/>
      <c r="H216" s="40"/>
      <c r="I216" s="239"/>
      <c r="J216" s="239"/>
      <c r="K216" s="40"/>
      <c r="L216" s="40"/>
      <c r="M216" s="44"/>
      <c r="N216" s="240"/>
      <c r="O216" s="241"/>
      <c r="P216" s="91"/>
      <c r="Q216" s="91"/>
      <c r="R216" s="91"/>
      <c r="S216" s="91"/>
      <c r="T216" s="91"/>
      <c r="U216" s="91"/>
      <c r="V216" s="91"/>
      <c r="W216" s="91"/>
      <c r="X216" s="92"/>
      <c r="Y216" s="38"/>
      <c r="Z216" s="38"/>
      <c r="AA216" s="38"/>
      <c r="AB216" s="38"/>
      <c r="AC216" s="38"/>
      <c r="AD216" s="38"/>
      <c r="AE216" s="38"/>
      <c r="AT216" s="17" t="s">
        <v>152</v>
      </c>
      <c r="AU216" s="17" t="s">
        <v>90</v>
      </c>
    </row>
    <row r="217" s="2" customFormat="1">
      <c r="A217" s="38"/>
      <c r="B217" s="39"/>
      <c r="C217" s="40"/>
      <c r="D217" s="242" t="s">
        <v>153</v>
      </c>
      <c r="E217" s="40"/>
      <c r="F217" s="243" t="s">
        <v>1651</v>
      </c>
      <c r="G217" s="40"/>
      <c r="H217" s="40"/>
      <c r="I217" s="239"/>
      <c r="J217" s="239"/>
      <c r="K217" s="40"/>
      <c r="L217" s="40"/>
      <c r="M217" s="44"/>
      <c r="N217" s="240"/>
      <c r="O217" s="241"/>
      <c r="P217" s="91"/>
      <c r="Q217" s="91"/>
      <c r="R217" s="91"/>
      <c r="S217" s="91"/>
      <c r="T217" s="91"/>
      <c r="U217" s="91"/>
      <c r="V217" s="91"/>
      <c r="W217" s="91"/>
      <c r="X217" s="92"/>
      <c r="Y217" s="38"/>
      <c r="Z217" s="38"/>
      <c r="AA217" s="38"/>
      <c r="AB217" s="38"/>
      <c r="AC217" s="38"/>
      <c r="AD217" s="38"/>
      <c r="AE217" s="38"/>
      <c r="AT217" s="17" t="s">
        <v>153</v>
      </c>
      <c r="AU217" s="17" t="s">
        <v>90</v>
      </c>
    </row>
    <row r="218" s="2" customFormat="1" ht="16.5" customHeight="1">
      <c r="A218" s="38"/>
      <c r="B218" s="39"/>
      <c r="C218" s="285" t="s">
        <v>470</v>
      </c>
      <c r="D218" s="285" t="s">
        <v>663</v>
      </c>
      <c r="E218" s="286" t="s">
        <v>1652</v>
      </c>
      <c r="F218" s="287" t="s">
        <v>1653</v>
      </c>
      <c r="G218" s="288" t="s">
        <v>388</v>
      </c>
      <c r="H218" s="289">
        <v>23</v>
      </c>
      <c r="I218" s="290"/>
      <c r="J218" s="291"/>
      <c r="K218" s="292">
        <f>ROUND(P218*H218,2)</f>
        <v>0</v>
      </c>
      <c r="L218" s="291"/>
      <c r="M218" s="293"/>
      <c r="N218" s="294" t="s">
        <v>1</v>
      </c>
      <c r="O218" s="231" t="s">
        <v>43</v>
      </c>
      <c r="P218" s="232">
        <f>I218+J218</f>
        <v>0</v>
      </c>
      <c r="Q218" s="232">
        <f>ROUND(I218*H218,2)</f>
        <v>0</v>
      </c>
      <c r="R218" s="232">
        <f>ROUND(J218*H218,2)</f>
        <v>0</v>
      </c>
      <c r="S218" s="91"/>
      <c r="T218" s="233">
        <f>S218*H218</f>
        <v>0</v>
      </c>
      <c r="U218" s="233">
        <v>0</v>
      </c>
      <c r="V218" s="233">
        <f>U218*H218</f>
        <v>0</v>
      </c>
      <c r="W218" s="233">
        <v>0</v>
      </c>
      <c r="X218" s="234">
        <f>W218*H218</f>
        <v>0</v>
      </c>
      <c r="Y218" s="38"/>
      <c r="Z218" s="38"/>
      <c r="AA218" s="38"/>
      <c r="AB218" s="38"/>
      <c r="AC218" s="38"/>
      <c r="AD218" s="38"/>
      <c r="AE218" s="38"/>
      <c r="AR218" s="235" t="s">
        <v>477</v>
      </c>
      <c r="AT218" s="235" t="s">
        <v>663</v>
      </c>
      <c r="AU218" s="235" t="s">
        <v>90</v>
      </c>
      <c r="AY218" s="17" t="s">
        <v>143</v>
      </c>
      <c r="BE218" s="236">
        <f>IF(O218="základní",K218,0)</f>
        <v>0</v>
      </c>
      <c r="BF218" s="236">
        <f>IF(O218="snížená",K218,0)</f>
        <v>0</v>
      </c>
      <c r="BG218" s="236">
        <f>IF(O218="zákl. přenesená",K218,0)</f>
        <v>0</v>
      </c>
      <c r="BH218" s="236">
        <f>IF(O218="sníž. přenesená",K218,0)</f>
        <v>0</v>
      </c>
      <c r="BI218" s="236">
        <f>IF(O218="nulová",K218,0)</f>
        <v>0</v>
      </c>
      <c r="BJ218" s="17" t="s">
        <v>88</v>
      </c>
      <c r="BK218" s="236">
        <f>ROUND(P218*H218,2)</f>
        <v>0</v>
      </c>
      <c r="BL218" s="17" t="s">
        <v>348</v>
      </c>
      <c r="BM218" s="235" t="s">
        <v>1009</v>
      </c>
    </row>
    <row r="219" s="2" customFormat="1">
      <c r="A219" s="38"/>
      <c r="B219" s="39"/>
      <c r="C219" s="40"/>
      <c r="D219" s="237" t="s">
        <v>152</v>
      </c>
      <c r="E219" s="40"/>
      <c r="F219" s="238" t="s">
        <v>1653</v>
      </c>
      <c r="G219" s="40"/>
      <c r="H219" s="40"/>
      <c r="I219" s="239"/>
      <c r="J219" s="239"/>
      <c r="K219" s="40"/>
      <c r="L219" s="40"/>
      <c r="M219" s="44"/>
      <c r="N219" s="240"/>
      <c r="O219" s="241"/>
      <c r="P219" s="91"/>
      <c r="Q219" s="91"/>
      <c r="R219" s="91"/>
      <c r="S219" s="91"/>
      <c r="T219" s="91"/>
      <c r="U219" s="91"/>
      <c r="V219" s="91"/>
      <c r="W219" s="91"/>
      <c r="X219" s="92"/>
      <c r="Y219" s="38"/>
      <c r="Z219" s="38"/>
      <c r="AA219" s="38"/>
      <c r="AB219" s="38"/>
      <c r="AC219" s="38"/>
      <c r="AD219" s="38"/>
      <c r="AE219" s="38"/>
      <c r="AT219" s="17" t="s">
        <v>152</v>
      </c>
      <c r="AU219" s="17" t="s">
        <v>90</v>
      </c>
    </row>
    <row r="220" s="2" customFormat="1" ht="24.15" customHeight="1">
      <c r="A220" s="38"/>
      <c r="B220" s="39"/>
      <c r="C220" s="285" t="s">
        <v>477</v>
      </c>
      <c r="D220" s="285" t="s">
        <v>663</v>
      </c>
      <c r="E220" s="286" t="s">
        <v>1654</v>
      </c>
      <c r="F220" s="287" t="s">
        <v>1655</v>
      </c>
      <c r="G220" s="288" t="s">
        <v>388</v>
      </c>
      <c r="H220" s="289">
        <v>6</v>
      </c>
      <c r="I220" s="290"/>
      <c r="J220" s="291"/>
      <c r="K220" s="292">
        <f>ROUND(P220*H220,2)</f>
        <v>0</v>
      </c>
      <c r="L220" s="291"/>
      <c r="M220" s="293"/>
      <c r="N220" s="294" t="s">
        <v>1</v>
      </c>
      <c r="O220" s="231" t="s">
        <v>43</v>
      </c>
      <c r="P220" s="232">
        <f>I220+J220</f>
        <v>0</v>
      </c>
      <c r="Q220" s="232">
        <f>ROUND(I220*H220,2)</f>
        <v>0</v>
      </c>
      <c r="R220" s="232">
        <f>ROUND(J220*H220,2)</f>
        <v>0</v>
      </c>
      <c r="S220" s="91"/>
      <c r="T220" s="233">
        <f>S220*H220</f>
        <v>0</v>
      </c>
      <c r="U220" s="233">
        <v>0</v>
      </c>
      <c r="V220" s="233">
        <f>U220*H220</f>
        <v>0</v>
      </c>
      <c r="W220" s="233">
        <v>0</v>
      </c>
      <c r="X220" s="234">
        <f>W220*H220</f>
        <v>0</v>
      </c>
      <c r="Y220" s="38"/>
      <c r="Z220" s="38"/>
      <c r="AA220" s="38"/>
      <c r="AB220" s="38"/>
      <c r="AC220" s="38"/>
      <c r="AD220" s="38"/>
      <c r="AE220" s="38"/>
      <c r="AR220" s="235" t="s">
        <v>477</v>
      </c>
      <c r="AT220" s="235" t="s">
        <v>663</v>
      </c>
      <c r="AU220" s="235" t="s">
        <v>90</v>
      </c>
      <c r="AY220" s="17" t="s">
        <v>143</v>
      </c>
      <c r="BE220" s="236">
        <f>IF(O220="základní",K220,0)</f>
        <v>0</v>
      </c>
      <c r="BF220" s="236">
        <f>IF(O220="snížená",K220,0)</f>
        <v>0</v>
      </c>
      <c r="BG220" s="236">
        <f>IF(O220="zákl. přenesená",K220,0)</f>
        <v>0</v>
      </c>
      <c r="BH220" s="236">
        <f>IF(O220="sníž. přenesená",K220,0)</f>
        <v>0</v>
      </c>
      <c r="BI220" s="236">
        <f>IF(O220="nulová",K220,0)</f>
        <v>0</v>
      </c>
      <c r="BJ220" s="17" t="s">
        <v>88</v>
      </c>
      <c r="BK220" s="236">
        <f>ROUND(P220*H220,2)</f>
        <v>0</v>
      </c>
      <c r="BL220" s="17" t="s">
        <v>348</v>
      </c>
      <c r="BM220" s="235" t="s">
        <v>1025</v>
      </c>
    </row>
    <row r="221" s="2" customFormat="1">
      <c r="A221" s="38"/>
      <c r="B221" s="39"/>
      <c r="C221" s="40"/>
      <c r="D221" s="237" t="s">
        <v>152</v>
      </c>
      <c r="E221" s="40"/>
      <c r="F221" s="238" t="s">
        <v>1655</v>
      </c>
      <c r="G221" s="40"/>
      <c r="H221" s="40"/>
      <c r="I221" s="239"/>
      <c r="J221" s="239"/>
      <c r="K221" s="40"/>
      <c r="L221" s="40"/>
      <c r="M221" s="44"/>
      <c r="N221" s="240"/>
      <c r="O221" s="241"/>
      <c r="P221" s="91"/>
      <c r="Q221" s="91"/>
      <c r="R221" s="91"/>
      <c r="S221" s="91"/>
      <c r="T221" s="91"/>
      <c r="U221" s="91"/>
      <c r="V221" s="91"/>
      <c r="W221" s="91"/>
      <c r="X221" s="92"/>
      <c r="Y221" s="38"/>
      <c r="Z221" s="38"/>
      <c r="AA221" s="38"/>
      <c r="AB221" s="38"/>
      <c r="AC221" s="38"/>
      <c r="AD221" s="38"/>
      <c r="AE221" s="38"/>
      <c r="AT221" s="17" t="s">
        <v>152</v>
      </c>
      <c r="AU221" s="17" t="s">
        <v>90</v>
      </c>
    </row>
    <row r="222" s="12" customFormat="1" ht="25.92" customHeight="1">
      <c r="A222" s="12"/>
      <c r="B222" s="205"/>
      <c r="C222" s="206"/>
      <c r="D222" s="207" t="s">
        <v>79</v>
      </c>
      <c r="E222" s="208" t="s">
        <v>663</v>
      </c>
      <c r="F222" s="208" t="s">
        <v>1656</v>
      </c>
      <c r="G222" s="206"/>
      <c r="H222" s="206"/>
      <c r="I222" s="209"/>
      <c r="J222" s="209"/>
      <c r="K222" s="210">
        <f>BK222</f>
        <v>0</v>
      </c>
      <c r="L222" s="206"/>
      <c r="M222" s="211"/>
      <c r="N222" s="212"/>
      <c r="O222" s="213"/>
      <c r="P222" s="213"/>
      <c r="Q222" s="214">
        <f>Q223+Q239+Q243+Q374</f>
        <v>0</v>
      </c>
      <c r="R222" s="214">
        <f>R223+R239+R243+R374</f>
        <v>0</v>
      </c>
      <c r="S222" s="213"/>
      <c r="T222" s="215">
        <f>T223+T239+T243+T374</f>
        <v>0</v>
      </c>
      <c r="U222" s="213"/>
      <c r="V222" s="215">
        <f>V223+V239+V243+V374</f>
        <v>0</v>
      </c>
      <c r="W222" s="213"/>
      <c r="X222" s="216">
        <f>X223+X239+X243+X374</f>
        <v>0</v>
      </c>
      <c r="Y222" s="12"/>
      <c r="Z222" s="12"/>
      <c r="AA222" s="12"/>
      <c r="AB222" s="12"/>
      <c r="AC222" s="12"/>
      <c r="AD222" s="12"/>
      <c r="AE222" s="12"/>
      <c r="AR222" s="217" t="s">
        <v>162</v>
      </c>
      <c r="AT222" s="218" t="s">
        <v>79</v>
      </c>
      <c r="AU222" s="218" t="s">
        <v>80</v>
      </c>
      <c r="AY222" s="217" t="s">
        <v>143</v>
      </c>
      <c r="BK222" s="219">
        <f>BK223+BK239+BK243+BK374</f>
        <v>0</v>
      </c>
    </row>
    <row r="223" s="12" customFormat="1" ht="22.8" customHeight="1">
      <c r="A223" s="12"/>
      <c r="B223" s="205"/>
      <c r="C223" s="206"/>
      <c r="D223" s="207" t="s">
        <v>79</v>
      </c>
      <c r="E223" s="220" t="s">
        <v>1657</v>
      </c>
      <c r="F223" s="220" t="s">
        <v>1658</v>
      </c>
      <c r="G223" s="206"/>
      <c r="H223" s="206"/>
      <c r="I223" s="209"/>
      <c r="J223" s="209"/>
      <c r="K223" s="221">
        <f>BK223</f>
        <v>0</v>
      </c>
      <c r="L223" s="206"/>
      <c r="M223" s="211"/>
      <c r="N223" s="212"/>
      <c r="O223" s="213"/>
      <c r="P223" s="213"/>
      <c r="Q223" s="214">
        <f>SUM(Q224:Q238)</f>
        <v>0</v>
      </c>
      <c r="R223" s="214">
        <f>SUM(R224:R238)</f>
        <v>0</v>
      </c>
      <c r="S223" s="213"/>
      <c r="T223" s="215">
        <f>SUM(T224:T238)</f>
        <v>0</v>
      </c>
      <c r="U223" s="213"/>
      <c r="V223" s="215">
        <f>SUM(V224:V238)</f>
        <v>0</v>
      </c>
      <c r="W223" s="213"/>
      <c r="X223" s="216">
        <f>SUM(X224:X238)</f>
        <v>0</v>
      </c>
      <c r="Y223" s="12"/>
      <c r="Z223" s="12"/>
      <c r="AA223" s="12"/>
      <c r="AB223" s="12"/>
      <c r="AC223" s="12"/>
      <c r="AD223" s="12"/>
      <c r="AE223" s="12"/>
      <c r="AR223" s="217" t="s">
        <v>162</v>
      </c>
      <c r="AT223" s="218" t="s">
        <v>79</v>
      </c>
      <c r="AU223" s="218" t="s">
        <v>88</v>
      </c>
      <c r="AY223" s="217" t="s">
        <v>143</v>
      </c>
      <c r="BK223" s="219">
        <f>SUM(BK224:BK238)</f>
        <v>0</v>
      </c>
    </row>
    <row r="224" s="2" customFormat="1" ht="49.05" customHeight="1">
      <c r="A224" s="38"/>
      <c r="B224" s="39"/>
      <c r="C224" s="222" t="s">
        <v>483</v>
      </c>
      <c r="D224" s="222" t="s">
        <v>146</v>
      </c>
      <c r="E224" s="223" t="s">
        <v>1659</v>
      </c>
      <c r="F224" s="224" t="s">
        <v>1660</v>
      </c>
      <c r="G224" s="225" t="s">
        <v>311</v>
      </c>
      <c r="H224" s="226">
        <v>45</v>
      </c>
      <c r="I224" s="227"/>
      <c r="J224" s="227"/>
      <c r="K224" s="228">
        <f>ROUND(P224*H224,2)</f>
        <v>0</v>
      </c>
      <c r="L224" s="229"/>
      <c r="M224" s="44"/>
      <c r="N224" s="230" t="s">
        <v>1</v>
      </c>
      <c r="O224" s="231" t="s">
        <v>43</v>
      </c>
      <c r="P224" s="232">
        <f>I224+J224</f>
        <v>0</v>
      </c>
      <c r="Q224" s="232">
        <f>ROUND(I224*H224,2)</f>
        <v>0</v>
      </c>
      <c r="R224" s="232">
        <f>ROUND(J224*H224,2)</f>
        <v>0</v>
      </c>
      <c r="S224" s="91"/>
      <c r="T224" s="233">
        <f>S224*H224</f>
        <v>0</v>
      </c>
      <c r="U224" s="233">
        <v>0</v>
      </c>
      <c r="V224" s="233">
        <f>U224*H224</f>
        <v>0</v>
      </c>
      <c r="W224" s="233">
        <v>0</v>
      </c>
      <c r="X224" s="234">
        <f>W224*H224</f>
        <v>0</v>
      </c>
      <c r="Y224" s="38"/>
      <c r="Z224" s="38"/>
      <c r="AA224" s="38"/>
      <c r="AB224" s="38"/>
      <c r="AC224" s="38"/>
      <c r="AD224" s="38"/>
      <c r="AE224" s="38"/>
      <c r="AR224" s="235" t="s">
        <v>1025</v>
      </c>
      <c r="AT224" s="235" t="s">
        <v>146</v>
      </c>
      <c r="AU224" s="235" t="s">
        <v>90</v>
      </c>
      <c r="AY224" s="17" t="s">
        <v>143</v>
      </c>
      <c r="BE224" s="236">
        <f>IF(O224="základní",K224,0)</f>
        <v>0</v>
      </c>
      <c r="BF224" s="236">
        <f>IF(O224="snížená",K224,0)</f>
        <v>0</v>
      </c>
      <c r="BG224" s="236">
        <f>IF(O224="zákl. přenesená",K224,0)</f>
        <v>0</v>
      </c>
      <c r="BH224" s="236">
        <f>IF(O224="sníž. přenesená",K224,0)</f>
        <v>0</v>
      </c>
      <c r="BI224" s="236">
        <f>IF(O224="nulová",K224,0)</f>
        <v>0</v>
      </c>
      <c r="BJ224" s="17" t="s">
        <v>88</v>
      </c>
      <c r="BK224" s="236">
        <f>ROUND(P224*H224,2)</f>
        <v>0</v>
      </c>
      <c r="BL224" s="17" t="s">
        <v>1025</v>
      </c>
      <c r="BM224" s="235" t="s">
        <v>1042</v>
      </c>
    </row>
    <row r="225" s="2" customFormat="1">
      <c r="A225" s="38"/>
      <c r="B225" s="39"/>
      <c r="C225" s="40"/>
      <c r="D225" s="237" t="s">
        <v>152</v>
      </c>
      <c r="E225" s="40"/>
      <c r="F225" s="238" t="s">
        <v>1660</v>
      </c>
      <c r="G225" s="40"/>
      <c r="H225" s="40"/>
      <c r="I225" s="239"/>
      <c r="J225" s="239"/>
      <c r="K225" s="40"/>
      <c r="L225" s="40"/>
      <c r="M225" s="44"/>
      <c r="N225" s="240"/>
      <c r="O225" s="241"/>
      <c r="P225" s="91"/>
      <c r="Q225" s="91"/>
      <c r="R225" s="91"/>
      <c r="S225" s="91"/>
      <c r="T225" s="91"/>
      <c r="U225" s="91"/>
      <c r="V225" s="91"/>
      <c r="W225" s="91"/>
      <c r="X225" s="92"/>
      <c r="Y225" s="38"/>
      <c r="Z225" s="38"/>
      <c r="AA225" s="38"/>
      <c r="AB225" s="38"/>
      <c r="AC225" s="38"/>
      <c r="AD225" s="38"/>
      <c r="AE225" s="38"/>
      <c r="AT225" s="17" t="s">
        <v>152</v>
      </c>
      <c r="AU225" s="17" t="s">
        <v>90</v>
      </c>
    </row>
    <row r="226" s="2" customFormat="1">
      <c r="A226" s="38"/>
      <c r="B226" s="39"/>
      <c r="C226" s="40"/>
      <c r="D226" s="242" t="s">
        <v>153</v>
      </c>
      <c r="E226" s="40"/>
      <c r="F226" s="243" t="s">
        <v>1661</v>
      </c>
      <c r="G226" s="40"/>
      <c r="H226" s="40"/>
      <c r="I226" s="239"/>
      <c r="J226" s="239"/>
      <c r="K226" s="40"/>
      <c r="L226" s="40"/>
      <c r="M226" s="44"/>
      <c r="N226" s="240"/>
      <c r="O226" s="241"/>
      <c r="P226" s="91"/>
      <c r="Q226" s="91"/>
      <c r="R226" s="91"/>
      <c r="S226" s="91"/>
      <c r="T226" s="91"/>
      <c r="U226" s="91"/>
      <c r="V226" s="91"/>
      <c r="W226" s="91"/>
      <c r="X226" s="92"/>
      <c r="Y226" s="38"/>
      <c r="Z226" s="38"/>
      <c r="AA226" s="38"/>
      <c r="AB226" s="38"/>
      <c r="AC226" s="38"/>
      <c r="AD226" s="38"/>
      <c r="AE226" s="38"/>
      <c r="AT226" s="17" t="s">
        <v>153</v>
      </c>
      <c r="AU226" s="17" t="s">
        <v>90</v>
      </c>
    </row>
    <row r="227" s="2" customFormat="1" ht="24.15" customHeight="1">
      <c r="A227" s="38"/>
      <c r="B227" s="39"/>
      <c r="C227" s="285" t="s">
        <v>489</v>
      </c>
      <c r="D227" s="285" t="s">
        <v>663</v>
      </c>
      <c r="E227" s="286" t="s">
        <v>1662</v>
      </c>
      <c r="F227" s="287" t="s">
        <v>1663</v>
      </c>
      <c r="G227" s="288" t="s">
        <v>311</v>
      </c>
      <c r="H227" s="289">
        <v>45</v>
      </c>
      <c r="I227" s="290"/>
      <c r="J227" s="291"/>
      <c r="K227" s="292">
        <f>ROUND(P227*H227,2)</f>
        <v>0</v>
      </c>
      <c r="L227" s="291"/>
      <c r="M227" s="293"/>
      <c r="N227" s="294" t="s">
        <v>1</v>
      </c>
      <c r="O227" s="231" t="s">
        <v>43</v>
      </c>
      <c r="P227" s="232">
        <f>I227+J227</f>
        <v>0</v>
      </c>
      <c r="Q227" s="232">
        <f>ROUND(I227*H227,2)</f>
        <v>0</v>
      </c>
      <c r="R227" s="232">
        <f>ROUND(J227*H227,2)</f>
        <v>0</v>
      </c>
      <c r="S227" s="91"/>
      <c r="T227" s="233">
        <f>S227*H227</f>
        <v>0</v>
      </c>
      <c r="U227" s="233">
        <v>0</v>
      </c>
      <c r="V227" s="233">
        <f>U227*H227</f>
        <v>0</v>
      </c>
      <c r="W227" s="233">
        <v>0</v>
      </c>
      <c r="X227" s="234">
        <f>W227*H227</f>
        <v>0</v>
      </c>
      <c r="Y227" s="38"/>
      <c r="Z227" s="38"/>
      <c r="AA227" s="38"/>
      <c r="AB227" s="38"/>
      <c r="AC227" s="38"/>
      <c r="AD227" s="38"/>
      <c r="AE227" s="38"/>
      <c r="AR227" s="235" t="s">
        <v>1664</v>
      </c>
      <c r="AT227" s="235" t="s">
        <v>663</v>
      </c>
      <c r="AU227" s="235" t="s">
        <v>90</v>
      </c>
      <c r="AY227" s="17" t="s">
        <v>143</v>
      </c>
      <c r="BE227" s="236">
        <f>IF(O227="základní",K227,0)</f>
        <v>0</v>
      </c>
      <c r="BF227" s="236">
        <f>IF(O227="snížená",K227,0)</f>
        <v>0</v>
      </c>
      <c r="BG227" s="236">
        <f>IF(O227="zákl. přenesená",K227,0)</f>
        <v>0</v>
      </c>
      <c r="BH227" s="236">
        <f>IF(O227="sníž. přenesená",K227,0)</f>
        <v>0</v>
      </c>
      <c r="BI227" s="236">
        <f>IF(O227="nulová",K227,0)</f>
        <v>0</v>
      </c>
      <c r="BJ227" s="17" t="s">
        <v>88</v>
      </c>
      <c r="BK227" s="236">
        <f>ROUND(P227*H227,2)</f>
        <v>0</v>
      </c>
      <c r="BL227" s="17" t="s">
        <v>1025</v>
      </c>
      <c r="BM227" s="235" t="s">
        <v>1054</v>
      </c>
    </row>
    <row r="228" s="2" customFormat="1">
      <c r="A228" s="38"/>
      <c r="B228" s="39"/>
      <c r="C228" s="40"/>
      <c r="D228" s="237" t="s">
        <v>152</v>
      </c>
      <c r="E228" s="40"/>
      <c r="F228" s="238" t="s">
        <v>1663</v>
      </c>
      <c r="G228" s="40"/>
      <c r="H228" s="40"/>
      <c r="I228" s="239"/>
      <c r="J228" s="239"/>
      <c r="K228" s="40"/>
      <c r="L228" s="40"/>
      <c r="M228" s="44"/>
      <c r="N228" s="240"/>
      <c r="O228" s="241"/>
      <c r="P228" s="91"/>
      <c r="Q228" s="91"/>
      <c r="R228" s="91"/>
      <c r="S228" s="91"/>
      <c r="T228" s="91"/>
      <c r="U228" s="91"/>
      <c r="V228" s="91"/>
      <c r="W228" s="91"/>
      <c r="X228" s="92"/>
      <c r="Y228" s="38"/>
      <c r="Z228" s="38"/>
      <c r="AA228" s="38"/>
      <c r="AB228" s="38"/>
      <c r="AC228" s="38"/>
      <c r="AD228" s="38"/>
      <c r="AE228" s="38"/>
      <c r="AT228" s="17" t="s">
        <v>152</v>
      </c>
      <c r="AU228" s="17" t="s">
        <v>90</v>
      </c>
    </row>
    <row r="229" s="2" customFormat="1" ht="49.05" customHeight="1">
      <c r="A229" s="38"/>
      <c r="B229" s="39"/>
      <c r="C229" s="222" t="s">
        <v>495</v>
      </c>
      <c r="D229" s="222" t="s">
        <v>146</v>
      </c>
      <c r="E229" s="223" t="s">
        <v>1665</v>
      </c>
      <c r="F229" s="224" t="s">
        <v>1666</v>
      </c>
      <c r="G229" s="225" t="s">
        <v>311</v>
      </c>
      <c r="H229" s="226">
        <v>95</v>
      </c>
      <c r="I229" s="227"/>
      <c r="J229" s="227"/>
      <c r="K229" s="228">
        <f>ROUND(P229*H229,2)</f>
        <v>0</v>
      </c>
      <c r="L229" s="229"/>
      <c r="M229" s="44"/>
      <c r="N229" s="230" t="s">
        <v>1</v>
      </c>
      <c r="O229" s="231" t="s">
        <v>43</v>
      </c>
      <c r="P229" s="232">
        <f>I229+J229</f>
        <v>0</v>
      </c>
      <c r="Q229" s="232">
        <f>ROUND(I229*H229,2)</f>
        <v>0</v>
      </c>
      <c r="R229" s="232">
        <f>ROUND(J229*H229,2)</f>
        <v>0</v>
      </c>
      <c r="S229" s="91"/>
      <c r="T229" s="233">
        <f>S229*H229</f>
        <v>0</v>
      </c>
      <c r="U229" s="233">
        <v>0</v>
      </c>
      <c r="V229" s="233">
        <f>U229*H229</f>
        <v>0</v>
      </c>
      <c r="W229" s="233">
        <v>0</v>
      </c>
      <c r="X229" s="234">
        <f>W229*H229</f>
        <v>0</v>
      </c>
      <c r="Y229" s="38"/>
      <c r="Z229" s="38"/>
      <c r="AA229" s="38"/>
      <c r="AB229" s="38"/>
      <c r="AC229" s="38"/>
      <c r="AD229" s="38"/>
      <c r="AE229" s="38"/>
      <c r="AR229" s="235" t="s">
        <v>1025</v>
      </c>
      <c r="AT229" s="235" t="s">
        <v>146</v>
      </c>
      <c r="AU229" s="235" t="s">
        <v>90</v>
      </c>
      <c r="AY229" s="17" t="s">
        <v>143</v>
      </c>
      <c r="BE229" s="236">
        <f>IF(O229="základní",K229,0)</f>
        <v>0</v>
      </c>
      <c r="BF229" s="236">
        <f>IF(O229="snížená",K229,0)</f>
        <v>0</v>
      </c>
      <c r="BG229" s="236">
        <f>IF(O229="zákl. přenesená",K229,0)</f>
        <v>0</v>
      </c>
      <c r="BH229" s="236">
        <f>IF(O229="sníž. přenesená",K229,0)</f>
        <v>0</v>
      </c>
      <c r="BI229" s="236">
        <f>IF(O229="nulová",K229,0)</f>
        <v>0</v>
      </c>
      <c r="BJ229" s="17" t="s">
        <v>88</v>
      </c>
      <c r="BK229" s="236">
        <f>ROUND(P229*H229,2)</f>
        <v>0</v>
      </c>
      <c r="BL229" s="17" t="s">
        <v>1025</v>
      </c>
      <c r="BM229" s="235" t="s">
        <v>1070</v>
      </c>
    </row>
    <row r="230" s="2" customFormat="1">
      <c r="A230" s="38"/>
      <c r="B230" s="39"/>
      <c r="C230" s="40"/>
      <c r="D230" s="237" t="s">
        <v>152</v>
      </c>
      <c r="E230" s="40"/>
      <c r="F230" s="238" t="s">
        <v>1666</v>
      </c>
      <c r="G230" s="40"/>
      <c r="H230" s="40"/>
      <c r="I230" s="239"/>
      <c r="J230" s="239"/>
      <c r="K230" s="40"/>
      <c r="L230" s="40"/>
      <c r="M230" s="44"/>
      <c r="N230" s="240"/>
      <c r="O230" s="241"/>
      <c r="P230" s="91"/>
      <c r="Q230" s="91"/>
      <c r="R230" s="91"/>
      <c r="S230" s="91"/>
      <c r="T230" s="91"/>
      <c r="U230" s="91"/>
      <c r="V230" s="91"/>
      <c r="W230" s="91"/>
      <c r="X230" s="92"/>
      <c r="Y230" s="38"/>
      <c r="Z230" s="38"/>
      <c r="AA230" s="38"/>
      <c r="AB230" s="38"/>
      <c r="AC230" s="38"/>
      <c r="AD230" s="38"/>
      <c r="AE230" s="38"/>
      <c r="AT230" s="17" t="s">
        <v>152</v>
      </c>
      <c r="AU230" s="17" t="s">
        <v>90</v>
      </c>
    </row>
    <row r="231" s="2" customFormat="1">
      <c r="A231" s="38"/>
      <c r="B231" s="39"/>
      <c r="C231" s="40"/>
      <c r="D231" s="242" t="s">
        <v>153</v>
      </c>
      <c r="E231" s="40"/>
      <c r="F231" s="243" t="s">
        <v>1667</v>
      </c>
      <c r="G231" s="40"/>
      <c r="H231" s="40"/>
      <c r="I231" s="239"/>
      <c r="J231" s="239"/>
      <c r="K231" s="40"/>
      <c r="L231" s="40"/>
      <c r="M231" s="44"/>
      <c r="N231" s="240"/>
      <c r="O231" s="241"/>
      <c r="P231" s="91"/>
      <c r="Q231" s="91"/>
      <c r="R231" s="91"/>
      <c r="S231" s="91"/>
      <c r="T231" s="91"/>
      <c r="U231" s="91"/>
      <c r="V231" s="91"/>
      <c r="W231" s="91"/>
      <c r="X231" s="92"/>
      <c r="Y231" s="38"/>
      <c r="Z231" s="38"/>
      <c r="AA231" s="38"/>
      <c r="AB231" s="38"/>
      <c r="AC231" s="38"/>
      <c r="AD231" s="38"/>
      <c r="AE231" s="38"/>
      <c r="AT231" s="17" t="s">
        <v>153</v>
      </c>
      <c r="AU231" s="17" t="s">
        <v>90</v>
      </c>
    </row>
    <row r="232" s="2" customFormat="1" ht="24.15" customHeight="1">
      <c r="A232" s="38"/>
      <c r="B232" s="39"/>
      <c r="C232" s="285" t="s">
        <v>510</v>
      </c>
      <c r="D232" s="285" t="s">
        <v>663</v>
      </c>
      <c r="E232" s="286" t="s">
        <v>1668</v>
      </c>
      <c r="F232" s="287" t="s">
        <v>1669</v>
      </c>
      <c r="G232" s="288" t="s">
        <v>311</v>
      </c>
      <c r="H232" s="289">
        <v>95</v>
      </c>
      <c r="I232" s="290"/>
      <c r="J232" s="291"/>
      <c r="K232" s="292">
        <f>ROUND(P232*H232,2)</f>
        <v>0</v>
      </c>
      <c r="L232" s="291"/>
      <c r="M232" s="293"/>
      <c r="N232" s="294" t="s">
        <v>1</v>
      </c>
      <c r="O232" s="231" t="s">
        <v>43</v>
      </c>
      <c r="P232" s="232">
        <f>I232+J232</f>
        <v>0</v>
      </c>
      <c r="Q232" s="232">
        <f>ROUND(I232*H232,2)</f>
        <v>0</v>
      </c>
      <c r="R232" s="232">
        <f>ROUND(J232*H232,2)</f>
        <v>0</v>
      </c>
      <c r="S232" s="91"/>
      <c r="T232" s="233">
        <f>S232*H232</f>
        <v>0</v>
      </c>
      <c r="U232" s="233">
        <v>0</v>
      </c>
      <c r="V232" s="233">
        <f>U232*H232</f>
        <v>0</v>
      </c>
      <c r="W232" s="233">
        <v>0</v>
      </c>
      <c r="X232" s="234">
        <f>W232*H232</f>
        <v>0</v>
      </c>
      <c r="Y232" s="38"/>
      <c r="Z232" s="38"/>
      <c r="AA232" s="38"/>
      <c r="AB232" s="38"/>
      <c r="AC232" s="38"/>
      <c r="AD232" s="38"/>
      <c r="AE232" s="38"/>
      <c r="AR232" s="235" t="s">
        <v>1664</v>
      </c>
      <c r="AT232" s="235" t="s">
        <v>663</v>
      </c>
      <c r="AU232" s="235" t="s">
        <v>90</v>
      </c>
      <c r="AY232" s="17" t="s">
        <v>143</v>
      </c>
      <c r="BE232" s="236">
        <f>IF(O232="základní",K232,0)</f>
        <v>0</v>
      </c>
      <c r="BF232" s="236">
        <f>IF(O232="snížená",K232,0)</f>
        <v>0</v>
      </c>
      <c r="BG232" s="236">
        <f>IF(O232="zákl. přenesená",K232,0)</f>
        <v>0</v>
      </c>
      <c r="BH232" s="236">
        <f>IF(O232="sníž. přenesená",K232,0)</f>
        <v>0</v>
      </c>
      <c r="BI232" s="236">
        <f>IF(O232="nulová",K232,0)</f>
        <v>0</v>
      </c>
      <c r="BJ232" s="17" t="s">
        <v>88</v>
      </c>
      <c r="BK232" s="236">
        <f>ROUND(P232*H232,2)</f>
        <v>0</v>
      </c>
      <c r="BL232" s="17" t="s">
        <v>1025</v>
      </c>
      <c r="BM232" s="235" t="s">
        <v>1085</v>
      </c>
    </row>
    <row r="233" s="2" customFormat="1">
      <c r="A233" s="38"/>
      <c r="B233" s="39"/>
      <c r="C233" s="40"/>
      <c r="D233" s="237" t="s">
        <v>152</v>
      </c>
      <c r="E233" s="40"/>
      <c r="F233" s="238" t="s">
        <v>1669</v>
      </c>
      <c r="G233" s="40"/>
      <c r="H233" s="40"/>
      <c r="I233" s="239"/>
      <c r="J233" s="239"/>
      <c r="K233" s="40"/>
      <c r="L233" s="40"/>
      <c r="M233" s="44"/>
      <c r="N233" s="240"/>
      <c r="O233" s="241"/>
      <c r="P233" s="91"/>
      <c r="Q233" s="91"/>
      <c r="R233" s="91"/>
      <c r="S233" s="91"/>
      <c r="T233" s="91"/>
      <c r="U233" s="91"/>
      <c r="V233" s="91"/>
      <c r="W233" s="91"/>
      <c r="X233" s="92"/>
      <c r="Y233" s="38"/>
      <c r="Z233" s="38"/>
      <c r="AA233" s="38"/>
      <c r="AB233" s="38"/>
      <c r="AC233" s="38"/>
      <c r="AD233" s="38"/>
      <c r="AE233" s="38"/>
      <c r="AT233" s="17" t="s">
        <v>152</v>
      </c>
      <c r="AU233" s="17" t="s">
        <v>90</v>
      </c>
    </row>
    <row r="234" s="2" customFormat="1" ht="49.05" customHeight="1">
      <c r="A234" s="38"/>
      <c r="B234" s="39"/>
      <c r="C234" s="222" t="s">
        <v>527</v>
      </c>
      <c r="D234" s="222" t="s">
        <v>146</v>
      </c>
      <c r="E234" s="223" t="s">
        <v>1670</v>
      </c>
      <c r="F234" s="224" t="s">
        <v>1671</v>
      </c>
      <c r="G234" s="225" t="s">
        <v>311</v>
      </c>
      <c r="H234" s="226">
        <v>255</v>
      </c>
      <c r="I234" s="227"/>
      <c r="J234" s="227"/>
      <c r="K234" s="228">
        <f>ROUND(P234*H234,2)</f>
        <v>0</v>
      </c>
      <c r="L234" s="229"/>
      <c r="M234" s="44"/>
      <c r="N234" s="230" t="s">
        <v>1</v>
      </c>
      <c r="O234" s="231" t="s">
        <v>43</v>
      </c>
      <c r="P234" s="232">
        <f>I234+J234</f>
        <v>0</v>
      </c>
      <c r="Q234" s="232">
        <f>ROUND(I234*H234,2)</f>
        <v>0</v>
      </c>
      <c r="R234" s="232">
        <f>ROUND(J234*H234,2)</f>
        <v>0</v>
      </c>
      <c r="S234" s="91"/>
      <c r="T234" s="233">
        <f>S234*H234</f>
        <v>0</v>
      </c>
      <c r="U234" s="233">
        <v>0</v>
      </c>
      <c r="V234" s="233">
        <f>U234*H234</f>
        <v>0</v>
      </c>
      <c r="W234" s="233">
        <v>0</v>
      </c>
      <c r="X234" s="234">
        <f>W234*H234</f>
        <v>0</v>
      </c>
      <c r="Y234" s="38"/>
      <c r="Z234" s="38"/>
      <c r="AA234" s="38"/>
      <c r="AB234" s="38"/>
      <c r="AC234" s="38"/>
      <c r="AD234" s="38"/>
      <c r="AE234" s="38"/>
      <c r="AR234" s="235" t="s">
        <v>1025</v>
      </c>
      <c r="AT234" s="235" t="s">
        <v>146</v>
      </c>
      <c r="AU234" s="235" t="s">
        <v>90</v>
      </c>
      <c r="AY234" s="17" t="s">
        <v>143</v>
      </c>
      <c r="BE234" s="236">
        <f>IF(O234="základní",K234,0)</f>
        <v>0</v>
      </c>
      <c r="BF234" s="236">
        <f>IF(O234="snížená",K234,0)</f>
        <v>0</v>
      </c>
      <c r="BG234" s="236">
        <f>IF(O234="zákl. přenesená",K234,0)</f>
        <v>0</v>
      </c>
      <c r="BH234" s="236">
        <f>IF(O234="sníž. přenesená",K234,0)</f>
        <v>0</v>
      </c>
      <c r="BI234" s="236">
        <f>IF(O234="nulová",K234,0)</f>
        <v>0</v>
      </c>
      <c r="BJ234" s="17" t="s">
        <v>88</v>
      </c>
      <c r="BK234" s="236">
        <f>ROUND(P234*H234,2)</f>
        <v>0</v>
      </c>
      <c r="BL234" s="17" t="s">
        <v>1025</v>
      </c>
      <c r="BM234" s="235" t="s">
        <v>1100</v>
      </c>
    </row>
    <row r="235" s="2" customFormat="1">
      <c r="A235" s="38"/>
      <c r="B235" s="39"/>
      <c r="C235" s="40"/>
      <c r="D235" s="237" t="s">
        <v>152</v>
      </c>
      <c r="E235" s="40"/>
      <c r="F235" s="238" t="s">
        <v>1671</v>
      </c>
      <c r="G235" s="40"/>
      <c r="H235" s="40"/>
      <c r="I235" s="239"/>
      <c r="J235" s="239"/>
      <c r="K235" s="40"/>
      <c r="L235" s="40"/>
      <c r="M235" s="44"/>
      <c r="N235" s="240"/>
      <c r="O235" s="241"/>
      <c r="P235" s="91"/>
      <c r="Q235" s="91"/>
      <c r="R235" s="91"/>
      <c r="S235" s="91"/>
      <c r="T235" s="91"/>
      <c r="U235" s="91"/>
      <c r="V235" s="91"/>
      <c r="W235" s="91"/>
      <c r="X235" s="92"/>
      <c r="Y235" s="38"/>
      <c r="Z235" s="38"/>
      <c r="AA235" s="38"/>
      <c r="AB235" s="38"/>
      <c r="AC235" s="38"/>
      <c r="AD235" s="38"/>
      <c r="AE235" s="38"/>
      <c r="AT235" s="17" t="s">
        <v>152</v>
      </c>
      <c r="AU235" s="17" t="s">
        <v>90</v>
      </c>
    </row>
    <row r="236" s="2" customFormat="1">
      <c r="A236" s="38"/>
      <c r="B236" s="39"/>
      <c r="C236" s="40"/>
      <c r="D236" s="242" t="s">
        <v>153</v>
      </c>
      <c r="E236" s="40"/>
      <c r="F236" s="243" t="s">
        <v>1672</v>
      </c>
      <c r="G236" s="40"/>
      <c r="H236" s="40"/>
      <c r="I236" s="239"/>
      <c r="J236" s="239"/>
      <c r="K236" s="40"/>
      <c r="L236" s="40"/>
      <c r="M236" s="44"/>
      <c r="N236" s="240"/>
      <c r="O236" s="241"/>
      <c r="P236" s="91"/>
      <c r="Q236" s="91"/>
      <c r="R236" s="91"/>
      <c r="S236" s="91"/>
      <c r="T236" s="91"/>
      <c r="U236" s="91"/>
      <c r="V236" s="91"/>
      <c r="W236" s="91"/>
      <c r="X236" s="92"/>
      <c r="Y236" s="38"/>
      <c r="Z236" s="38"/>
      <c r="AA236" s="38"/>
      <c r="AB236" s="38"/>
      <c r="AC236" s="38"/>
      <c r="AD236" s="38"/>
      <c r="AE236" s="38"/>
      <c r="AT236" s="17" t="s">
        <v>153</v>
      </c>
      <c r="AU236" s="17" t="s">
        <v>90</v>
      </c>
    </row>
    <row r="237" s="2" customFormat="1" ht="24.15" customHeight="1">
      <c r="A237" s="38"/>
      <c r="B237" s="39"/>
      <c r="C237" s="285" t="s">
        <v>546</v>
      </c>
      <c r="D237" s="285" t="s">
        <v>663</v>
      </c>
      <c r="E237" s="286" t="s">
        <v>1673</v>
      </c>
      <c r="F237" s="287" t="s">
        <v>1674</v>
      </c>
      <c r="G237" s="288" t="s">
        <v>311</v>
      </c>
      <c r="H237" s="289">
        <v>255</v>
      </c>
      <c r="I237" s="290"/>
      <c r="J237" s="291"/>
      <c r="K237" s="292">
        <f>ROUND(P237*H237,2)</f>
        <v>0</v>
      </c>
      <c r="L237" s="291"/>
      <c r="M237" s="293"/>
      <c r="N237" s="294" t="s">
        <v>1</v>
      </c>
      <c r="O237" s="231" t="s">
        <v>43</v>
      </c>
      <c r="P237" s="232">
        <f>I237+J237</f>
        <v>0</v>
      </c>
      <c r="Q237" s="232">
        <f>ROUND(I237*H237,2)</f>
        <v>0</v>
      </c>
      <c r="R237" s="232">
        <f>ROUND(J237*H237,2)</f>
        <v>0</v>
      </c>
      <c r="S237" s="91"/>
      <c r="T237" s="233">
        <f>S237*H237</f>
        <v>0</v>
      </c>
      <c r="U237" s="233">
        <v>0</v>
      </c>
      <c r="V237" s="233">
        <f>U237*H237</f>
        <v>0</v>
      </c>
      <c r="W237" s="233">
        <v>0</v>
      </c>
      <c r="X237" s="234">
        <f>W237*H237</f>
        <v>0</v>
      </c>
      <c r="Y237" s="38"/>
      <c r="Z237" s="38"/>
      <c r="AA237" s="38"/>
      <c r="AB237" s="38"/>
      <c r="AC237" s="38"/>
      <c r="AD237" s="38"/>
      <c r="AE237" s="38"/>
      <c r="AR237" s="235" t="s">
        <v>1664</v>
      </c>
      <c r="AT237" s="235" t="s">
        <v>663</v>
      </c>
      <c r="AU237" s="235" t="s">
        <v>90</v>
      </c>
      <c r="AY237" s="17" t="s">
        <v>143</v>
      </c>
      <c r="BE237" s="236">
        <f>IF(O237="základní",K237,0)</f>
        <v>0</v>
      </c>
      <c r="BF237" s="236">
        <f>IF(O237="snížená",K237,0)</f>
        <v>0</v>
      </c>
      <c r="BG237" s="236">
        <f>IF(O237="zákl. přenesená",K237,0)</f>
        <v>0</v>
      </c>
      <c r="BH237" s="236">
        <f>IF(O237="sníž. přenesená",K237,0)</f>
        <v>0</v>
      </c>
      <c r="BI237" s="236">
        <f>IF(O237="nulová",K237,0)</f>
        <v>0</v>
      </c>
      <c r="BJ237" s="17" t="s">
        <v>88</v>
      </c>
      <c r="BK237" s="236">
        <f>ROUND(P237*H237,2)</f>
        <v>0</v>
      </c>
      <c r="BL237" s="17" t="s">
        <v>1025</v>
      </c>
      <c r="BM237" s="235" t="s">
        <v>1111</v>
      </c>
    </row>
    <row r="238" s="2" customFormat="1">
      <c r="A238" s="38"/>
      <c r="B238" s="39"/>
      <c r="C238" s="40"/>
      <c r="D238" s="237" t="s">
        <v>152</v>
      </c>
      <c r="E238" s="40"/>
      <c r="F238" s="238" t="s">
        <v>1674</v>
      </c>
      <c r="G238" s="40"/>
      <c r="H238" s="40"/>
      <c r="I238" s="239"/>
      <c r="J238" s="239"/>
      <c r="K238" s="40"/>
      <c r="L238" s="40"/>
      <c r="M238" s="44"/>
      <c r="N238" s="240"/>
      <c r="O238" s="241"/>
      <c r="P238" s="91"/>
      <c r="Q238" s="91"/>
      <c r="R238" s="91"/>
      <c r="S238" s="91"/>
      <c r="T238" s="91"/>
      <c r="U238" s="91"/>
      <c r="V238" s="91"/>
      <c r="W238" s="91"/>
      <c r="X238" s="92"/>
      <c r="Y238" s="38"/>
      <c r="Z238" s="38"/>
      <c r="AA238" s="38"/>
      <c r="AB238" s="38"/>
      <c r="AC238" s="38"/>
      <c r="AD238" s="38"/>
      <c r="AE238" s="38"/>
      <c r="AT238" s="17" t="s">
        <v>152</v>
      </c>
      <c r="AU238" s="17" t="s">
        <v>90</v>
      </c>
    </row>
    <row r="239" s="12" customFormat="1" ht="22.8" customHeight="1">
      <c r="A239" s="12"/>
      <c r="B239" s="205"/>
      <c r="C239" s="206"/>
      <c r="D239" s="207" t="s">
        <v>79</v>
      </c>
      <c r="E239" s="220" t="s">
        <v>1675</v>
      </c>
      <c r="F239" s="220" t="s">
        <v>1676</v>
      </c>
      <c r="G239" s="206"/>
      <c r="H239" s="206"/>
      <c r="I239" s="209"/>
      <c r="J239" s="209"/>
      <c r="K239" s="221">
        <f>BK239</f>
        <v>0</v>
      </c>
      <c r="L239" s="206"/>
      <c r="M239" s="211"/>
      <c r="N239" s="212"/>
      <c r="O239" s="213"/>
      <c r="P239" s="213"/>
      <c r="Q239" s="214">
        <f>SUM(Q240:Q242)</f>
        <v>0</v>
      </c>
      <c r="R239" s="214">
        <f>SUM(R240:R242)</f>
        <v>0</v>
      </c>
      <c r="S239" s="213"/>
      <c r="T239" s="215">
        <f>SUM(T240:T242)</f>
        <v>0</v>
      </c>
      <c r="U239" s="213"/>
      <c r="V239" s="215">
        <f>SUM(V240:V242)</f>
        <v>0</v>
      </c>
      <c r="W239" s="213"/>
      <c r="X239" s="216">
        <f>SUM(X240:X242)</f>
        <v>0</v>
      </c>
      <c r="Y239" s="12"/>
      <c r="Z239" s="12"/>
      <c r="AA239" s="12"/>
      <c r="AB239" s="12"/>
      <c r="AC239" s="12"/>
      <c r="AD239" s="12"/>
      <c r="AE239" s="12"/>
      <c r="AR239" s="217" t="s">
        <v>162</v>
      </c>
      <c r="AT239" s="218" t="s">
        <v>79</v>
      </c>
      <c r="AU239" s="218" t="s">
        <v>88</v>
      </c>
      <c r="AY239" s="217" t="s">
        <v>143</v>
      </c>
      <c r="BK239" s="219">
        <f>SUM(BK240:BK242)</f>
        <v>0</v>
      </c>
    </row>
    <row r="240" s="2" customFormat="1" ht="37.8" customHeight="1">
      <c r="A240" s="38"/>
      <c r="B240" s="39"/>
      <c r="C240" s="222" t="s">
        <v>553</v>
      </c>
      <c r="D240" s="222" t="s">
        <v>146</v>
      </c>
      <c r="E240" s="223" t="s">
        <v>1677</v>
      </c>
      <c r="F240" s="224" t="s">
        <v>1678</v>
      </c>
      <c r="G240" s="225" t="s">
        <v>388</v>
      </c>
      <c r="H240" s="226">
        <v>33</v>
      </c>
      <c r="I240" s="227"/>
      <c r="J240" s="227"/>
      <c r="K240" s="228">
        <f>ROUND(P240*H240,2)</f>
        <v>0</v>
      </c>
      <c r="L240" s="229"/>
      <c r="M240" s="44"/>
      <c r="N240" s="230" t="s">
        <v>1</v>
      </c>
      <c r="O240" s="231" t="s">
        <v>43</v>
      </c>
      <c r="P240" s="232">
        <f>I240+J240</f>
        <v>0</v>
      </c>
      <c r="Q240" s="232">
        <f>ROUND(I240*H240,2)</f>
        <v>0</v>
      </c>
      <c r="R240" s="232">
        <f>ROUND(J240*H240,2)</f>
        <v>0</v>
      </c>
      <c r="S240" s="91"/>
      <c r="T240" s="233">
        <f>S240*H240</f>
        <v>0</v>
      </c>
      <c r="U240" s="233">
        <v>0</v>
      </c>
      <c r="V240" s="233">
        <f>U240*H240</f>
        <v>0</v>
      </c>
      <c r="W240" s="233">
        <v>0</v>
      </c>
      <c r="X240" s="234">
        <f>W240*H240</f>
        <v>0</v>
      </c>
      <c r="Y240" s="38"/>
      <c r="Z240" s="38"/>
      <c r="AA240" s="38"/>
      <c r="AB240" s="38"/>
      <c r="AC240" s="38"/>
      <c r="AD240" s="38"/>
      <c r="AE240" s="38"/>
      <c r="AR240" s="235" t="s">
        <v>1025</v>
      </c>
      <c r="AT240" s="235" t="s">
        <v>146</v>
      </c>
      <c r="AU240" s="235" t="s">
        <v>90</v>
      </c>
      <c r="AY240" s="17" t="s">
        <v>143</v>
      </c>
      <c r="BE240" s="236">
        <f>IF(O240="základní",K240,0)</f>
        <v>0</v>
      </c>
      <c r="BF240" s="236">
        <f>IF(O240="snížená",K240,0)</f>
        <v>0</v>
      </c>
      <c r="BG240" s="236">
        <f>IF(O240="zákl. přenesená",K240,0)</f>
        <v>0</v>
      </c>
      <c r="BH240" s="236">
        <f>IF(O240="sníž. přenesená",K240,0)</f>
        <v>0</v>
      </c>
      <c r="BI240" s="236">
        <f>IF(O240="nulová",K240,0)</f>
        <v>0</v>
      </c>
      <c r="BJ240" s="17" t="s">
        <v>88</v>
      </c>
      <c r="BK240" s="236">
        <f>ROUND(P240*H240,2)</f>
        <v>0</v>
      </c>
      <c r="BL240" s="17" t="s">
        <v>1025</v>
      </c>
      <c r="BM240" s="235" t="s">
        <v>1121</v>
      </c>
    </row>
    <row r="241" s="2" customFormat="1">
      <c r="A241" s="38"/>
      <c r="B241" s="39"/>
      <c r="C241" s="40"/>
      <c r="D241" s="237" t="s">
        <v>152</v>
      </c>
      <c r="E241" s="40"/>
      <c r="F241" s="238" t="s">
        <v>1678</v>
      </c>
      <c r="G241" s="40"/>
      <c r="H241" s="40"/>
      <c r="I241" s="239"/>
      <c r="J241" s="239"/>
      <c r="K241" s="40"/>
      <c r="L241" s="40"/>
      <c r="M241" s="44"/>
      <c r="N241" s="240"/>
      <c r="O241" s="241"/>
      <c r="P241" s="91"/>
      <c r="Q241" s="91"/>
      <c r="R241" s="91"/>
      <c r="S241" s="91"/>
      <c r="T241" s="91"/>
      <c r="U241" s="91"/>
      <c r="V241" s="91"/>
      <c r="W241" s="91"/>
      <c r="X241" s="92"/>
      <c r="Y241" s="38"/>
      <c r="Z241" s="38"/>
      <c r="AA241" s="38"/>
      <c r="AB241" s="38"/>
      <c r="AC241" s="38"/>
      <c r="AD241" s="38"/>
      <c r="AE241" s="38"/>
      <c r="AT241" s="17" t="s">
        <v>152</v>
      </c>
      <c r="AU241" s="17" t="s">
        <v>90</v>
      </c>
    </row>
    <row r="242" s="2" customFormat="1">
      <c r="A242" s="38"/>
      <c r="B242" s="39"/>
      <c r="C242" s="40"/>
      <c r="D242" s="242" t="s">
        <v>153</v>
      </c>
      <c r="E242" s="40"/>
      <c r="F242" s="243" t="s">
        <v>1679</v>
      </c>
      <c r="G242" s="40"/>
      <c r="H242" s="40"/>
      <c r="I242" s="239"/>
      <c r="J242" s="239"/>
      <c r="K242" s="40"/>
      <c r="L242" s="40"/>
      <c r="M242" s="44"/>
      <c r="N242" s="240"/>
      <c r="O242" s="241"/>
      <c r="P242" s="91"/>
      <c r="Q242" s="91"/>
      <c r="R242" s="91"/>
      <c r="S242" s="91"/>
      <c r="T242" s="91"/>
      <c r="U242" s="91"/>
      <c r="V242" s="91"/>
      <c r="W242" s="91"/>
      <c r="X242" s="92"/>
      <c r="Y242" s="38"/>
      <c r="Z242" s="38"/>
      <c r="AA242" s="38"/>
      <c r="AB242" s="38"/>
      <c r="AC242" s="38"/>
      <c r="AD242" s="38"/>
      <c r="AE242" s="38"/>
      <c r="AT242" s="17" t="s">
        <v>153</v>
      </c>
      <c r="AU242" s="17" t="s">
        <v>90</v>
      </c>
    </row>
    <row r="243" s="12" customFormat="1" ht="22.8" customHeight="1">
      <c r="A243" s="12"/>
      <c r="B243" s="205"/>
      <c r="C243" s="206"/>
      <c r="D243" s="207" t="s">
        <v>79</v>
      </c>
      <c r="E243" s="220" t="s">
        <v>1680</v>
      </c>
      <c r="F243" s="220" t="s">
        <v>1681</v>
      </c>
      <c r="G243" s="206"/>
      <c r="H243" s="206"/>
      <c r="I243" s="209"/>
      <c r="J243" s="209"/>
      <c r="K243" s="221">
        <f>BK243</f>
        <v>0</v>
      </c>
      <c r="L243" s="206"/>
      <c r="M243" s="211"/>
      <c r="N243" s="212"/>
      <c r="O243" s="213"/>
      <c r="P243" s="213"/>
      <c r="Q243" s="214">
        <f>SUM(Q244:Q373)</f>
        <v>0</v>
      </c>
      <c r="R243" s="214">
        <f>SUM(R244:R373)</f>
        <v>0</v>
      </c>
      <c r="S243" s="213"/>
      <c r="T243" s="215">
        <f>SUM(T244:T373)</f>
        <v>0</v>
      </c>
      <c r="U243" s="213"/>
      <c r="V243" s="215">
        <f>SUM(V244:V373)</f>
        <v>0</v>
      </c>
      <c r="W243" s="213"/>
      <c r="X243" s="216">
        <f>SUM(X244:X373)</f>
        <v>0</v>
      </c>
      <c r="Y243" s="12"/>
      <c r="Z243" s="12"/>
      <c r="AA243" s="12"/>
      <c r="AB243" s="12"/>
      <c r="AC243" s="12"/>
      <c r="AD243" s="12"/>
      <c r="AE243" s="12"/>
      <c r="AR243" s="217" t="s">
        <v>162</v>
      </c>
      <c r="AT243" s="218" t="s">
        <v>79</v>
      </c>
      <c r="AU243" s="218" t="s">
        <v>88</v>
      </c>
      <c r="AY243" s="217" t="s">
        <v>143</v>
      </c>
      <c r="BK243" s="219">
        <f>SUM(BK244:BK373)</f>
        <v>0</v>
      </c>
    </row>
    <row r="244" s="2" customFormat="1" ht="24.15" customHeight="1">
      <c r="A244" s="38"/>
      <c r="B244" s="39"/>
      <c r="C244" s="222" t="s">
        <v>520</v>
      </c>
      <c r="D244" s="222" t="s">
        <v>146</v>
      </c>
      <c r="E244" s="223" t="s">
        <v>1682</v>
      </c>
      <c r="F244" s="224" t="s">
        <v>1683</v>
      </c>
      <c r="G244" s="225" t="s">
        <v>1684</v>
      </c>
      <c r="H244" s="226">
        <v>0.13</v>
      </c>
      <c r="I244" s="227"/>
      <c r="J244" s="227"/>
      <c r="K244" s="228">
        <f>ROUND(P244*H244,2)</f>
        <v>0</v>
      </c>
      <c r="L244" s="229"/>
      <c r="M244" s="44"/>
      <c r="N244" s="230" t="s">
        <v>1</v>
      </c>
      <c r="O244" s="231" t="s">
        <v>43</v>
      </c>
      <c r="P244" s="232">
        <f>I244+J244</f>
        <v>0</v>
      </c>
      <c r="Q244" s="232">
        <f>ROUND(I244*H244,2)</f>
        <v>0</v>
      </c>
      <c r="R244" s="232">
        <f>ROUND(J244*H244,2)</f>
        <v>0</v>
      </c>
      <c r="S244" s="91"/>
      <c r="T244" s="233">
        <f>S244*H244</f>
        <v>0</v>
      </c>
      <c r="U244" s="233">
        <v>0</v>
      </c>
      <c r="V244" s="233">
        <f>U244*H244</f>
        <v>0</v>
      </c>
      <c r="W244" s="233">
        <v>0</v>
      </c>
      <c r="X244" s="234">
        <f>W244*H244</f>
        <v>0</v>
      </c>
      <c r="Y244" s="38"/>
      <c r="Z244" s="38"/>
      <c r="AA244" s="38"/>
      <c r="AB244" s="38"/>
      <c r="AC244" s="38"/>
      <c r="AD244" s="38"/>
      <c r="AE244" s="38"/>
      <c r="AR244" s="235" t="s">
        <v>1025</v>
      </c>
      <c r="AT244" s="235" t="s">
        <v>146</v>
      </c>
      <c r="AU244" s="235" t="s">
        <v>90</v>
      </c>
      <c r="AY244" s="17" t="s">
        <v>143</v>
      </c>
      <c r="BE244" s="236">
        <f>IF(O244="základní",K244,0)</f>
        <v>0</v>
      </c>
      <c r="BF244" s="236">
        <f>IF(O244="snížená",K244,0)</f>
        <v>0</v>
      </c>
      <c r="BG244" s="236">
        <f>IF(O244="zákl. přenesená",K244,0)</f>
        <v>0</v>
      </c>
      <c r="BH244" s="236">
        <f>IF(O244="sníž. přenesená",K244,0)</f>
        <v>0</v>
      </c>
      <c r="BI244" s="236">
        <f>IF(O244="nulová",K244,0)</f>
        <v>0</v>
      </c>
      <c r="BJ244" s="17" t="s">
        <v>88</v>
      </c>
      <c r="BK244" s="236">
        <f>ROUND(P244*H244,2)</f>
        <v>0</v>
      </c>
      <c r="BL244" s="17" t="s">
        <v>1025</v>
      </c>
      <c r="BM244" s="235" t="s">
        <v>1134</v>
      </c>
    </row>
    <row r="245" s="2" customFormat="1">
      <c r="A245" s="38"/>
      <c r="B245" s="39"/>
      <c r="C245" s="40"/>
      <c r="D245" s="237" t="s">
        <v>152</v>
      </c>
      <c r="E245" s="40"/>
      <c r="F245" s="238" t="s">
        <v>1683</v>
      </c>
      <c r="G245" s="40"/>
      <c r="H245" s="40"/>
      <c r="I245" s="239"/>
      <c r="J245" s="239"/>
      <c r="K245" s="40"/>
      <c r="L245" s="40"/>
      <c r="M245" s="44"/>
      <c r="N245" s="240"/>
      <c r="O245" s="241"/>
      <c r="P245" s="91"/>
      <c r="Q245" s="91"/>
      <c r="R245" s="91"/>
      <c r="S245" s="91"/>
      <c r="T245" s="91"/>
      <c r="U245" s="91"/>
      <c r="V245" s="91"/>
      <c r="W245" s="91"/>
      <c r="X245" s="92"/>
      <c r="Y245" s="38"/>
      <c r="Z245" s="38"/>
      <c r="AA245" s="38"/>
      <c r="AB245" s="38"/>
      <c r="AC245" s="38"/>
      <c r="AD245" s="38"/>
      <c r="AE245" s="38"/>
      <c r="AT245" s="17" t="s">
        <v>152</v>
      </c>
      <c r="AU245" s="17" t="s">
        <v>90</v>
      </c>
    </row>
    <row r="246" s="2" customFormat="1">
      <c r="A246" s="38"/>
      <c r="B246" s="39"/>
      <c r="C246" s="40"/>
      <c r="D246" s="242" t="s">
        <v>153</v>
      </c>
      <c r="E246" s="40"/>
      <c r="F246" s="243" t="s">
        <v>1685</v>
      </c>
      <c r="G246" s="40"/>
      <c r="H246" s="40"/>
      <c r="I246" s="239"/>
      <c r="J246" s="239"/>
      <c r="K246" s="40"/>
      <c r="L246" s="40"/>
      <c r="M246" s="44"/>
      <c r="N246" s="240"/>
      <c r="O246" s="241"/>
      <c r="P246" s="91"/>
      <c r="Q246" s="91"/>
      <c r="R246" s="91"/>
      <c r="S246" s="91"/>
      <c r="T246" s="91"/>
      <c r="U246" s="91"/>
      <c r="V246" s="91"/>
      <c r="W246" s="91"/>
      <c r="X246" s="92"/>
      <c r="Y246" s="38"/>
      <c r="Z246" s="38"/>
      <c r="AA246" s="38"/>
      <c r="AB246" s="38"/>
      <c r="AC246" s="38"/>
      <c r="AD246" s="38"/>
      <c r="AE246" s="38"/>
      <c r="AT246" s="17" t="s">
        <v>153</v>
      </c>
      <c r="AU246" s="17" t="s">
        <v>90</v>
      </c>
    </row>
    <row r="247" s="2" customFormat="1" ht="21.75" customHeight="1">
      <c r="A247" s="38"/>
      <c r="B247" s="39"/>
      <c r="C247" s="222" t="s">
        <v>857</v>
      </c>
      <c r="D247" s="222" t="s">
        <v>146</v>
      </c>
      <c r="E247" s="223" t="s">
        <v>1686</v>
      </c>
      <c r="F247" s="224" t="s">
        <v>1687</v>
      </c>
      <c r="G247" s="225" t="s">
        <v>1684</v>
      </c>
      <c r="H247" s="226">
        <v>0.13</v>
      </c>
      <c r="I247" s="227"/>
      <c r="J247" s="227"/>
      <c r="K247" s="228">
        <f>ROUND(P247*H247,2)</f>
        <v>0</v>
      </c>
      <c r="L247" s="229"/>
      <c r="M247" s="44"/>
      <c r="N247" s="230" t="s">
        <v>1</v>
      </c>
      <c r="O247" s="231" t="s">
        <v>43</v>
      </c>
      <c r="P247" s="232">
        <f>I247+J247</f>
        <v>0</v>
      </c>
      <c r="Q247" s="232">
        <f>ROUND(I247*H247,2)</f>
        <v>0</v>
      </c>
      <c r="R247" s="232">
        <f>ROUND(J247*H247,2)</f>
        <v>0</v>
      </c>
      <c r="S247" s="91"/>
      <c r="T247" s="233">
        <f>S247*H247</f>
        <v>0</v>
      </c>
      <c r="U247" s="233">
        <v>0</v>
      </c>
      <c r="V247" s="233">
        <f>U247*H247</f>
        <v>0</v>
      </c>
      <c r="W247" s="233">
        <v>0</v>
      </c>
      <c r="X247" s="234">
        <f>W247*H247</f>
        <v>0</v>
      </c>
      <c r="Y247" s="38"/>
      <c r="Z247" s="38"/>
      <c r="AA247" s="38"/>
      <c r="AB247" s="38"/>
      <c r="AC247" s="38"/>
      <c r="AD247" s="38"/>
      <c r="AE247" s="38"/>
      <c r="AR247" s="235" t="s">
        <v>1025</v>
      </c>
      <c r="AT247" s="235" t="s">
        <v>146</v>
      </c>
      <c r="AU247" s="235" t="s">
        <v>90</v>
      </c>
      <c r="AY247" s="17" t="s">
        <v>143</v>
      </c>
      <c r="BE247" s="236">
        <f>IF(O247="základní",K247,0)</f>
        <v>0</v>
      </c>
      <c r="BF247" s="236">
        <f>IF(O247="snížená",K247,0)</f>
        <v>0</v>
      </c>
      <c r="BG247" s="236">
        <f>IF(O247="zákl. přenesená",K247,0)</f>
        <v>0</v>
      </c>
      <c r="BH247" s="236">
        <f>IF(O247="sníž. přenesená",K247,0)</f>
        <v>0</v>
      </c>
      <c r="BI247" s="236">
        <f>IF(O247="nulová",K247,0)</f>
        <v>0</v>
      </c>
      <c r="BJ247" s="17" t="s">
        <v>88</v>
      </c>
      <c r="BK247" s="236">
        <f>ROUND(P247*H247,2)</f>
        <v>0</v>
      </c>
      <c r="BL247" s="17" t="s">
        <v>1025</v>
      </c>
      <c r="BM247" s="235" t="s">
        <v>1148</v>
      </c>
    </row>
    <row r="248" s="2" customFormat="1">
      <c r="A248" s="38"/>
      <c r="B248" s="39"/>
      <c r="C248" s="40"/>
      <c r="D248" s="237" t="s">
        <v>152</v>
      </c>
      <c r="E248" s="40"/>
      <c r="F248" s="238" t="s">
        <v>1687</v>
      </c>
      <c r="G248" s="40"/>
      <c r="H248" s="40"/>
      <c r="I248" s="239"/>
      <c r="J248" s="239"/>
      <c r="K248" s="40"/>
      <c r="L248" s="40"/>
      <c r="M248" s="44"/>
      <c r="N248" s="240"/>
      <c r="O248" s="241"/>
      <c r="P248" s="91"/>
      <c r="Q248" s="91"/>
      <c r="R248" s="91"/>
      <c r="S248" s="91"/>
      <c r="T248" s="91"/>
      <c r="U248" s="91"/>
      <c r="V248" s="91"/>
      <c r="W248" s="91"/>
      <c r="X248" s="92"/>
      <c r="Y248" s="38"/>
      <c r="Z248" s="38"/>
      <c r="AA248" s="38"/>
      <c r="AB248" s="38"/>
      <c r="AC248" s="38"/>
      <c r="AD248" s="38"/>
      <c r="AE248" s="38"/>
      <c r="AT248" s="17" t="s">
        <v>152</v>
      </c>
      <c r="AU248" s="17" t="s">
        <v>90</v>
      </c>
    </row>
    <row r="249" s="2" customFormat="1">
      <c r="A249" s="38"/>
      <c r="B249" s="39"/>
      <c r="C249" s="40"/>
      <c r="D249" s="242" t="s">
        <v>153</v>
      </c>
      <c r="E249" s="40"/>
      <c r="F249" s="243" t="s">
        <v>1688</v>
      </c>
      <c r="G249" s="40"/>
      <c r="H249" s="40"/>
      <c r="I249" s="239"/>
      <c r="J249" s="239"/>
      <c r="K249" s="40"/>
      <c r="L249" s="40"/>
      <c r="M249" s="44"/>
      <c r="N249" s="240"/>
      <c r="O249" s="241"/>
      <c r="P249" s="91"/>
      <c r="Q249" s="91"/>
      <c r="R249" s="91"/>
      <c r="S249" s="91"/>
      <c r="T249" s="91"/>
      <c r="U249" s="91"/>
      <c r="V249" s="91"/>
      <c r="W249" s="91"/>
      <c r="X249" s="92"/>
      <c r="Y249" s="38"/>
      <c r="Z249" s="38"/>
      <c r="AA249" s="38"/>
      <c r="AB249" s="38"/>
      <c r="AC249" s="38"/>
      <c r="AD249" s="38"/>
      <c r="AE249" s="38"/>
      <c r="AT249" s="17" t="s">
        <v>153</v>
      </c>
      <c r="AU249" s="17" t="s">
        <v>90</v>
      </c>
    </row>
    <row r="250" s="2" customFormat="1" ht="44.25" customHeight="1">
      <c r="A250" s="38"/>
      <c r="B250" s="39"/>
      <c r="C250" s="222" t="s">
        <v>865</v>
      </c>
      <c r="D250" s="222" t="s">
        <v>146</v>
      </c>
      <c r="E250" s="223" t="s">
        <v>1689</v>
      </c>
      <c r="F250" s="224" t="s">
        <v>1690</v>
      </c>
      <c r="G250" s="225" t="s">
        <v>249</v>
      </c>
      <c r="H250" s="226">
        <v>64.5</v>
      </c>
      <c r="I250" s="227"/>
      <c r="J250" s="227"/>
      <c r="K250" s="228">
        <f>ROUND(P250*H250,2)</f>
        <v>0</v>
      </c>
      <c r="L250" s="229"/>
      <c r="M250" s="44"/>
      <c r="N250" s="230" t="s">
        <v>1</v>
      </c>
      <c r="O250" s="231" t="s">
        <v>43</v>
      </c>
      <c r="P250" s="232">
        <f>I250+J250</f>
        <v>0</v>
      </c>
      <c r="Q250" s="232">
        <f>ROUND(I250*H250,2)</f>
        <v>0</v>
      </c>
      <c r="R250" s="232">
        <f>ROUND(J250*H250,2)</f>
        <v>0</v>
      </c>
      <c r="S250" s="91"/>
      <c r="T250" s="233">
        <f>S250*H250</f>
        <v>0</v>
      </c>
      <c r="U250" s="233">
        <v>0</v>
      </c>
      <c r="V250" s="233">
        <f>U250*H250</f>
        <v>0</v>
      </c>
      <c r="W250" s="233">
        <v>0</v>
      </c>
      <c r="X250" s="234">
        <f>W250*H250</f>
        <v>0</v>
      </c>
      <c r="Y250" s="38"/>
      <c r="Z250" s="38"/>
      <c r="AA250" s="38"/>
      <c r="AB250" s="38"/>
      <c r="AC250" s="38"/>
      <c r="AD250" s="38"/>
      <c r="AE250" s="38"/>
      <c r="AR250" s="235" t="s">
        <v>1025</v>
      </c>
      <c r="AT250" s="235" t="s">
        <v>146</v>
      </c>
      <c r="AU250" s="235" t="s">
        <v>90</v>
      </c>
      <c r="AY250" s="17" t="s">
        <v>143</v>
      </c>
      <c r="BE250" s="236">
        <f>IF(O250="základní",K250,0)</f>
        <v>0</v>
      </c>
      <c r="BF250" s="236">
        <f>IF(O250="snížená",K250,0)</f>
        <v>0</v>
      </c>
      <c r="BG250" s="236">
        <f>IF(O250="zákl. přenesená",K250,0)</f>
        <v>0</v>
      </c>
      <c r="BH250" s="236">
        <f>IF(O250="sníž. přenesená",K250,0)</f>
        <v>0</v>
      </c>
      <c r="BI250" s="236">
        <f>IF(O250="nulová",K250,0)</f>
        <v>0</v>
      </c>
      <c r="BJ250" s="17" t="s">
        <v>88</v>
      </c>
      <c r="BK250" s="236">
        <f>ROUND(P250*H250,2)</f>
        <v>0</v>
      </c>
      <c r="BL250" s="17" t="s">
        <v>1025</v>
      </c>
      <c r="BM250" s="235" t="s">
        <v>1164</v>
      </c>
    </row>
    <row r="251" s="2" customFormat="1">
      <c r="A251" s="38"/>
      <c r="B251" s="39"/>
      <c r="C251" s="40"/>
      <c r="D251" s="237" t="s">
        <v>152</v>
      </c>
      <c r="E251" s="40"/>
      <c r="F251" s="238" t="s">
        <v>1690</v>
      </c>
      <c r="G251" s="40"/>
      <c r="H251" s="40"/>
      <c r="I251" s="239"/>
      <c r="J251" s="239"/>
      <c r="K251" s="40"/>
      <c r="L251" s="40"/>
      <c r="M251" s="44"/>
      <c r="N251" s="240"/>
      <c r="O251" s="241"/>
      <c r="P251" s="91"/>
      <c r="Q251" s="91"/>
      <c r="R251" s="91"/>
      <c r="S251" s="91"/>
      <c r="T251" s="91"/>
      <c r="U251" s="91"/>
      <c r="V251" s="91"/>
      <c r="W251" s="91"/>
      <c r="X251" s="92"/>
      <c r="Y251" s="38"/>
      <c r="Z251" s="38"/>
      <c r="AA251" s="38"/>
      <c r="AB251" s="38"/>
      <c r="AC251" s="38"/>
      <c r="AD251" s="38"/>
      <c r="AE251" s="38"/>
      <c r="AT251" s="17" t="s">
        <v>152</v>
      </c>
      <c r="AU251" s="17" t="s">
        <v>90</v>
      </c>
    </row>
    <row r="252" s="2" customFormat="1">
      <c r="A252" s="38"/>
      <c r="B252" s="39"/>
      <c r="C252" s="40"/>
      <c r="D252" s="242" t="s">
        <v>153</v>
      </c>
      <c r="E252" s="40"/>
      <c r="F252" s="243" t="s">
        <v>1691</v>
      </c>
      <c r="G252" s="40"/>
      <c r="H252" s="40"/>
      <c r="I252" s="239"/>
      <c r="J252" s="239"/>
      <c r="K252" s="40"/>
      <c r="L252" s="40"/>
      <c r="M252" s="44"/>
      <c r="N252" s="240"/>
      <c r="O252" s="241"/>
      <c r="P252" s="91"/>
      <c r="Q252" s="91"/>
      <c r="R252" s="91"/>
      <c r="S252" s="91"/>
      <c r="T252" s="91"/>
      <c r="U252" s="91"/>
      <c r="V252" s="91"/>
      <c r="W252" s="91"/>
      <c r="X252" s="92"/>
      <c r="Y252" s="38"/>
      <c r="Z252" s="38"/>
      <c r="AA252" s="38"/>
      <c r="AB252" s="38"/>
      <c r="AC252" s="38"/>
      <c r="AD252" s="38"/>
      <c r="AE252" s="38"/>
      <c r="AT252" s="17" t="s">
        <v>153</v>
      </c>
      <c r="AU252" s="17" t="s">
        <v>90</v>
      </c>
    </row>
    <row r="253" s="2" customFormat="1" ht="24.15" customHeight="1">
      <c r="A253" s="38"/>
      <c r="B253" s="39"/>
      <c r="C253" s="222" t="s">
        <v>873</v>
      </c>
      <c r="D253" s="222" t="s">
        <v>146</v>
      </c>
      <c r="E253" s="223" t="s">
        <v>1692</v>
      </c>
      <c r="F253" s="224" t="s">
        <v>1693</v>
      </c>
      <c r="G253" s="225" t="s">
        <v>388</v>
      </c>
      <c r="H253" s="226">
        <v>4</v>
      </c>
      <c r="I253" s="227"/>
      <c r="J253" s="227"/>
      <c r="K253" s="228">
        <f>ROUND(P253*H253,2)</f>
        <v>0</v>
      </c>
      <c r="L253" s="229"/>
      <c r="M253" s="44"/>
      <c r="N253" s="230" t="s">
        <v>1</v>
      </c>
      <c r="O253" s="231" t="s">
        <v>43</v>
      </c>
      <c r="P253" s="232">
        <f>I253+J253</f>
        <v>0</v>
      </c>
      <c r="Q253" s="232">
        <f>ROUND(I253*H253,2)</f>
        <v>0</v>
      </c>
      <c r="R253" s="232">
        <f>ROUND(J253*H253,2)</f>
        <v>0</v>
      </c>
      <c r="S253" s="91"/>
      <c r="T253" s="233">
        <f>S253*H253</f>
        <v>0</v>
      </c>
      <c r="U253" s="233">
        <v>0</v>
      </c>
      <c r="V253" s="233">
        <f>U253*H253</f>
        <v>0</v>
      </c>
      <c r="W253" s="233">
        <v>0</v>
      </c>
      <c r="X253" s="234">
        <f>W253*H253</f>
        <v>0</v>
      </c>
      <c r="Y253" s="38"/>
      <c r="Z253" s="38"/>
      <c r="AA253" s="38"/>
      <c r="AB253" s="38"/>
      <c r="AC253" s="38"/>
      <c r="AD253" s="38"/>
      <c r="AE253" s="38"/>
      <c r="AR253" s="235" t="s">
        <v>1025</v>
      </c>
      <c r="AT253" s="235" t="s">
        <v>146</v>
      </c>
      <c r="AU253" s="235" t="s">
        <v>90</v>
      </c>
      <c r="AY253" s="17" t="s">
        <v>143</v>
      </c>
      <c r="BE253" s="236">
        <f>IF(O253="základní",K253,0)</f>
        <v>0</v>
      </c>
      <c r="BF253" s="236">
        <f>IF(O253="snížená",K253,0)</f>
        <v>0</v>
      </c>
      <c r="BG253" s="236">
        <f>IF(O253="zákl. přenesená",K253,0)</f>
        <v>0</v>
      </c>
      <c r="BH253" s="236">
        <f>IF(O253="sníž. přenesená",K253,0)</f>
        <v>0</v>
      </c>
      <c r="BI253" s="236">
        <f>IF(O253="nulová",K253,0)</f>
        <v>0</v>
      </c>
      <c r="BJ253" s="17" t="s">
        <v>88</v>
      </c>
      <c r="BK253" s="236">
        <f>ROUND(P253*H253,2)</f>
        <v>0</v>
      </c>
      <c r="BL253" s="17" t="s">
        <v>1025</v>
      </c>
      <c r="BM253" s="235" t="s">
        <v>1176</v>
      </c>
    </row>
    <row r="254" s="2" customFormat="1">
      <c r="A254" s="38"/>
      <c r="B254" s="39"/>
      <c r="C254" s="40"/>
      <c r="D254" s="237" t="s">
        <v>152</v>
      </c>
      <c r="E254" s="40"/>
      <c r="F254" s="238" t="s">
        <v>1693</v>
      </c>
      <c r="G254" s="40"/>
      <c r="H254" s="40"/>
      <c r="I254" s="239"/>
      <c r="J254" s="239"/>
      <c r="K254" s="40"/>
      <c r="L254" s="40"/>
      <c r="M254" s="44"/>
      <c r="N254" s="240"/>
      <c r="O254" s="241"/>
      <c r="P254" s="91"/>
      <c r="Q254" s="91"/>
      <c r="R254" s="91"/>
      <c r="S254" s="91"/>
      <c r="T254" s="91"/>
      <c r="U254" s="91"/>
      <c r="V254" s="91"/>
      <c r="W254" s="91"/>
      <c r="X254" s="92"/>
      <c r="Y254" s="38"/>
      <c r="Z254" s="38"/>
      <c r="AA254" s="38"/>
      <c r="AB254" s="38"/>
      <c r="AC254" s="38"/>
      <c r="AD254" s="38"/>
      <c r="AE254" s="38"/>
      <c r="AT254" s="17" t="s">
        <v>152</v>
      </c>
      <c r="AU254" s="17" t="s">
        <v>90</v>
      </c>
    </row>
    <row r="255" s="2" customFormat="1">
      <c r="A255" s="38"/>
      <c r="B255" s="39"/>
      <c r="C255" s="40"/>
      <c r="D255" s="242" t="s">
        <v>153</v>
      </c>
      <c r="E255" s="40"/>
      <c r="F255" s="243" t="s">
        <v>1694</v>
      </c>
      <c r="G255" s="40"/>
      <c r="H255" s="40"/>
      <c r="I255" s="239"/>
      <c r="J255" s="239"/>
      <c r="K255" s="40"/>
      <c r="L255" s="40"/>
      <c r="M255" s="44"/>
      <c r="N255" s="240"/>
      <c r="O255" s="241"/>
      <c r="P255" s="91"/>
      <c r="Q255" s="91"/>
      <c r="R255" s="91"/>
      <c r="S255" s="91"/>
      <c r="T255" s="91"/>
      <c r="U255" s="91"/>
      <c r="V255" s="91"/>
      <c r="W255" s="91"/>
      <c r="X255" s="92"/>
      <c r="Y255" s="38"/>
      <c r="Z255" s="38"/>
      <c r="AA255" s="38"/>
      <c r="AB255" s="38"/>
      <c r="AC255" s="38"/>
      <c r="AD255" s="38"/>
      <c r="AE255" s="38"/>
      <c r="AT255" s="17" t="s">
        <v>153</v>
      </c>
      <c r="AU255" s="17" t="s">
        <v>90</v>
      </c>
    </row>
    <row r="256" s="2" customFormat="1" ht="24.15" customHeight="1">
      <c r="A256" s="38"/>
      <c r="B256" s="39"/>
      <c r="C256" s="222" t="s">
        <v>882</v>
      </c>
      <c r="D256" s="222" t="s">
        <v>146</v>
      </c>
      <c r="E256" s="223" t="s">
        <v>1695</v>
      </c>
      <c r="F256" s="224" t="s">
        <v>1696</v>
      </c>
      <c r="G256" s="225" t="s">
        <v>388</v>
      </c>
      <c r="H256" s="226">
        <v>4</v>
      </c>
      <c r="I256" s="227"/>
      <c r="J256" s="227"/>
      <c r="K256" s="228">
        <f>ROUND(P256*H256,2)</f>
        <v>0</v>
      </c>
      <c r="L256" s="229"/>
      <c r="M256" s="44"/>
      <c r="N256" s="230" t="s">
        <v>1</v>
      </c>
      <c r="O256" s="231" t="s">
        <v>43</v>
      </c>
      <c r="P256" s="232">
        <f>I256+J256</f>
        <v>0</v>
      </c>
      <c r="Q256" s="232">
        <f>ROUND(I256*H256,2)</f>
        <v>0</v>
      </c>
      <c r="R256" s="232">
        <f>ROUND(J256*H256,2)</f>
        <v>0</v>
      </c>
      <c r="S256" s="91"/>
      <c r="T256" s="233">
        <f>S256*H256</f>
        <v>0</v>
      </c>
      <c r="U256" s="233">
        <v>0</v>
      </c>
      <c r="V256" s="233">
        <f>U256*H256</f>
        <v>0</v>
      </c>
      <c r="W256" s="233">
        <v>0</v>
      </c>
      <c r="X256" s="234">
        <f>W256*H256</f>
        <v>0</v>
      </c>
      <c r="Y256" s="38"/>
      <c r="Z256" s="38"/>
      <c r="AA256" s="38"/>
      <c r="AB256" s="38"/>
      <c r="AC256" s="38"/>
      <c r="AD256" s="38"/>
      <c r="AE256" s="38"/>
      <c r="AR256" s="235" t="s">
        <v>1025</v>
      </c>
      <c r="AT256" s="235" t="s">
        <v>146</v>
      </c>
      <c r="AU256" s="235" t="s">
        <v>90</v>
      </c>
      <c r="AY256" s="17" t="s">
        <v>143</v>
      </c>
      <c r="BE256" s="236">
        <f>IF(O256="základní",K256,0)</f>
        <v>0</v>
      </c>
      <c r="BF256" s="236">
        <f>IF(O256="snížená",K256,0)</f>
        <v>0</v>
      </c>
      <c r="BG256" s="236">
        <f>IF(O256="zákl. přenesená",K256,0)</f>
        <v>0</v>
      </c>
      <c r="BH256" s="236">
        <f>IF(O256="sníž. přenesená",K256,0)</f>
        <v>0</v>
      </c>
      <c r="BI256" s="236">
        <f>IF(O256="nulová",K256,0)</f>
        <v>0</v>
      </c>
      <c r="BJ256" s="17" t="s">
        <v>88</v>
      </c>
      <c r="BK256" s="236">
        <f>ROUND(P256*H256,2)</f>
        <v>0</v>
      </c>
      <c r="BL256" s="17" t="s">
        <v>1025</v>
      </c>
      <c r="BM256" s="235" t="s">
        <v>1190</v>
      </c>
    </row>
    <row r="257" s="2" customFormat="1">
      <c r="A257" s="38"/>
      <c r="B257" s="39"/>
      <c r="C257" s="40"/>
      <c r="D257" s="237" t="s">
        <v>152</v>
      </c>
      <c r="E257" s="40"/>
      <c r="F257" s="238" t="s">
        <v>1696</v>
      </c>
      <c r="G257" s="40"/>
      <c r="H257" s="40"/>
      <c r="I257" s="239"/>
      <c r="J257" s="239"/>
      <c r="K257" s="40"/>
      <c r="L257" s="40"/>
      <c r="M257" s="44"/>
      <c r="N257" s="240"/>
      <c r="O257" s="241"/>
      <c r="P257" s="91"/>
      <c r="Q257" s="91"/>
      <c r="R257" s="91"/>
      <c r="S257" s="91"/>
      <c r="T257" s="91"/>
      <c r="U257" s="91"/>
      <c r="V257" s="91"/>
      <c r="W257" s="91"/>
      <c r="X257" s="92"/>
      <c r="Y257" s="38"/>
      <c r="Z257" s="38"/>
      <c r="AA257" s="38"/>
      <c r="AB257" s="38"/>
      <c r="AC257" s="38"/>
      <c r="AD257" s="38"/>
      <c r="AE257" s="38"/>
      <c r="AT257" s="17" t="s">
        <v>152</v>
      </c>
      <c r="AU257" s="17" t="s">
        <v>90</v>
      </c>
    </row>
    <row r="258" s="2" customFormat="1">
      <c r="A258" s="38"/>
      <c r="B258" s="39"/>
      <c r="C258" s="40"/>
      <c r="D258" s="242" t="s">
        <v>153</v>
      </c>
      <c r="E258" s="40"/>
      <c r="F258" s="243" t="s">
        <v>1697</v>
      </c>
      <c r="G258" s="40"/>
      <c r="H258" s="40"/>
      <c r="I258" s="239"/>
      <c r="J258" s="239"/>
      <c r="K258" s="40"/>
      <c r="L258" s="40"/>
      <c r="M258" s="44"/>
      <c r="N258" s="240"/>
      <c r="O258" s="241"/>
      <c r="P258" s="91"/>
      <c r="Q258" s="91"/>
      <c r="R258" s="91"/>
      <c r="S258" s="91"/>
      <c r="T258" s="91"/>
      <c r="U258" s="91"/>
      <c r="V258" s="91"/>
      <c r="W258" s="91"/>
      <c r="X258" s="92"/>
      <c r="Y258" s="38"/>
      <c r="Z258" s="38"/>
      <c r="AA258" s="38"/>
      <c r="AB258" s="38"/>
      <c r="AC258" s="38"/>
      <c r="AD258" s="38"/>
      <c r="AE258" s="38"/>
      <c r="AT258" s="17" t="s">
        <v>153</v>
      </c>
      <c r="AU258" s="17" t="s">
        <v>90</v>
      </c>
    </row>
    <row r="259" s="2" customFormat="1" ht="24.15" customHeight="1">
      <c r="A259" s="38"/>
      <c r="B259" s="39"/>
      <c r="C259" s="222" t="s">
        <v>891</v>
      </c>
      <c r="D259" s="222" t="s">
        <v>146</v>
      </c>
      <c r="E259" s="223" t="s">
        <v>1698</v>
      </c>
      <c r="F259" s="224" t="s">
        <v>1699</v>
      </c>
      <c r="G259" s="225" t="s">
        <v>311</v>
      </c>
      <c r="H259" s="226">
        <v>400</v>
      </c>
      <c r="I259" s="227"/>
      <c r="J259" s="227"/>
      <c r="K259" s="228">
        <f>ROUND(P259*H259,2)</f>
        <v>0</v>
      </c>
      <c r="L259" s="229"/>
      <c r="M259" s="44"/>
      <c r="N259" s="230" t="s">
        <v>1</v>
      </c>
      <c r="O259" s="231" t="s">
        <v>43</v>
      </c>
      <c r="P259" s="232">
        <f>I259+J259</f>
        <v>0</v>
      </c>
      <c r="Q259" s="232">
        <f>ROUND(I259*H259,2)</f>
        <v>0</v>
      </c>
      <c r="R259" s="232">
        <f>ROUND(J259*H259,2)</f>
        <v>0</v>
      </c>
      <c r="S259" s="91"/>
      <c r="T259" s="233">
        <f>S259*H259</f>
        <v>0</v>
      </c>
      <c r="U259" s="233">
        <v>0</v>
      </c>
      <c r="V259" s="233">
        <f>U259*H259</f>
        <v>0</v>
      </c>
      <c r="W259" s="233">
        <v>0</v>
      </c>
      <c r="X259" s="234">
        <f>W259*H259</f>
        <v>0</v>
      </c>
      <c r="Y259" s="38"/>
      <c r="Z259" s="38"/>
      <c r="AA259" s="38"/>
      <c r="AB259" s="38"/>
      <c r="AC259" s="38"/>
      <c r="AD259" s="38"/>
      <c r="AE259" s="38"/>
      <c r="AR259" s="235" t="s">
        <v>1025</v>
      </c>
      <c r="AT259" s="235" t="s">
        <v>146</v>
      </c>
      <c r="AU259" s="235" t="s">
        <v>90</v>
      </c>
      <c r="AY259" s="17" t="s">
        <v>143</v>
      </c>
      <c r="BE259" s="236">
        <f>IF(O259="základní",K259,0)</f>
        <v>0</v>
      </c>
      <c r="BF259" s="236">
        <f>IF(O259="snížená",K259,0)</f>
        <v>0</v>
      </c>
      <c r="BG259" s="236">
        <f>IF(O259="zákl. přenesená",K259,0)</f>
        <v>0</v>
      </c>
      <c r="BH259" s="236">
        <f>IF(O259="sníž. přenesená",K259,0)</f>
        <v>0</v>
      </c>
      <c r="BI259" s="236">
        <f>IF(O259="nulová",K259,0)</f>
        <v>0</v>
      </c>
      <c r="BJ259" s="17" t="s">
        <v>88</v>
      </c>
      <c r="BK259" s="236">
        <f>ROUND(P259*H259,2)</f>
        <v>0</v>
      </c>
      <c r="BL259" s="17" t="s">
        <v>1025</v>
      </c>
      <c r="BM259" s="235" t="s">
        <v>1202</v>
      </c>
    </row>
    <row r="260" s="2" customFormat="1">
      <c r="A260" s="38"/>
      <c r="B260" s="39"/>
      <c r="C260" s="40"/>
      <c r="D260" s="237" t="s">
        <v>152</v>
      </c>
      <c r="E260" s="40"/>
      <c r="F260" s="238" t="s">
        <v>1699</v>
      </c>
      <c r="G260" s="40"/>
      <c r="H260" s="40"/>
      <c r="I260" s="239"/>
      <c r="J260" s="239"/>
      <c r="K260" s="40"/>
      <c r="L260" s="40"/>
      <c r="M260" s="44"/>
      <c r="N260" s="240"/>
      <c r="O260" s="241"/>
      <c r="P260" s="91"/>
      <c r="Q260" s="91"/>
      <c r="R260" s="91"/>
      <c r="S260" s="91"/>
      <c r="T260" s="91"/>
      <c r="U260" s="91"/>
      <c r="V260" s="91"/>
      <c r="W260" s="91"/>
      <c r="X260" s="92"/>
      <c r="Y260" s="38"/>
      <c r="Z260" s="38"/>
      <c r="AA260" s="38"/>
      <c r="AB260" s="38"/>
      <c r="AC260" s="38"/>
      <c r="AD260" s="38"/>
      <c r="AE260" s="38"/>
      <c r="AT260" s="17" t="s">
        <v>152</v>
      </c>
      <c r="AU260" s="17" t="s">
        <v>90</v>
      </c>
    </row>
    <row r="261" s="2" customFormat="1">
      <c r="A261" s="38"/>
      <c r="B261" s="39"/>
      <c r="C261" s="40"/>
      <c r="D261" s="242" t="s">
        <v>153</v>
      </c>
      <c r="E261" s="40"/>
      <c r="F261" s="243" t="s">
        <v>1700</v>
      </c>
      <c r="G261" s="40"/>
      <c r="H261" s="40"/>
      <c r="I261" s="239"/>
      <c r="J261" s="239"/>
      <c r="K261" s="40"/>
      <c r="L261" s="40"/>
      <c r="M261" s="44"/>
      <c r="N261" s="240"/>
      <c r="O261" s="241"/>
      <c r="P261" s="91"/>
      <c r="Q261" s="91"/>
      <c r="R261" s="91"/>
      <c r="S261" s="91"/>
      <c r="T261" s="91"/>
      <c r="U261" s="91"/>
      <c r="V261" s="91"/>
      <c r="W261" s="91"/>
      <c r="X261" s="92"/>
      <c r="Y261" s="38"/>
      <c r="Z261" s="38"/>
      <c r="AA261" s="38"/>
      <c r="AB261" s="38"/>
      <c r="AC261" s="38"/>
      <c r="AD261" s="38"/>
      <c r="AE261" s="38"/>
      <c r="AT261" s="17" t="s">
        <v>153</v>
      </c>
      <c r="AU261" s="17" t="s">
        <v>90</v>
      </c>
    </row>
    <row r="262" s="2" customFormat="1" ht="55.5" customHeight="1">
      <c r="A262" s="38"/>
      <c r="B262" s="39"/>
      <c r="C262" s="222" t="s">
        <v>897</v>
      </c>
      <c r="D262" s="222" t="s">
        <v>146</v>
      </c>
      <c r="E262" s="223" t="s">
        <v>1701</v>
      </c>
      <c r="F262" s="224" t="s">
        <v>1702</v>
      </c>
      <c r="G262" s="225" t="s">
        <v>324</v>
      </c>
      <c r="H262" s="226">
        <v>9.4000000000000004</v>
      </c>
      <c r="I262" s="227"/>
      <c r="J262" s="227"/>
      <c r="K262" s="228">
        <f>ROUND(P262*H262,2)</f>
        <v>0</v>
      </c>
      <c r="L262" s="229"/>
      <c r="M262" s="44"/>
      <c r="N262" s="230" t="s">
        <v>1</v>
      </c>
      <c r="O262" s="231" t="s">
        <v>43</v>
      </c>
      <c r="P262" s="232">
        <f>I262+J262</f>
        <v>0</v>
      </c>
      <c r="Q262" s="232">
        <f>ROUND(I262*H262,2)</f>
        <v>0</v>
      </c>
      <c r="R262" s="232">
        <f>ROUND(J262*H262,2)</f>
        <v>0</v>
      </c>
      <c r="S262" s="91"/>
      <c r="T262" s="233">
        <f>S262*H262</f>
        <v>0</v>
      </c>
      <c r="U262" s="233">
        <v>0</v>
      </c>
      <c r="V262" s="233">
        <f>U262*H262</f>
        <v>0</v>
      </c>
      <c r="W262" s="233">
        <v>0</v>
      </c>
      <c r="X262" s="234">
        <f>W262*H262</f>
        <v>0</v>
      </c>
      <c r="Y262" s="38"/>
      <c r="Z262" s="38"/>
      <c r="AA262" s="38"/>
      <c r="AB262" s="38"/>
      <c r="AC262" s="38"/>
      <c r="AD262" s="38"/>
      <c r="AE262" s="38"/>
      <c r="AR262" s="235" t="s">
        <v>1025</v>
      </c>
      <c r="AT262" s="235" t="s">
        <v>146</v>
      </c>
      <c r="AU262" s="235" t="s">
        <v>90</v>
      </c>
      <c r="AY262" s="17" t="s">
        <v>143</v>
      </c>
      <c r="BE262" s="236">
        <f>IF(O262="základní",K262,0)</f>
        <v>0</v>
      </c>
      <c r="BF262" s="236">
        <f>IF(O262="snížená",K262,0)</f>
        <v>0</v>
      </c>
      <c r="BG262" s="236">
        <f>IF(O262="zákl. přenesená",K262,0)</f>
        <v>0</v>
      </c>
      <c r="BH262" s="236">
        <f>IF(O262="sníž. přenesená",K262,0)</f>
        <v>0</v>
      </c>
      <c r="BI262" s="236">
        <f>IF(O262="nulová",K262,0)</f>
        <v>0</v>
      </c>
      <c r="BJ262" s="17" t="s">
        <v>88</v>
      </c>
      <c r="BK262" s="236">
        <f>ROUND(P262*H262,2)</f>
        <v>0</v>
      </c>
      <c r="BL262" s="17" t="s">
        <v>1025</v>
      </c>
      <c r="BM262" s="235" t="s">
        <v>1212</v>
      </c>
    </row>
    <row r="263" s="2" customFormat="1">
      <c r="A263" s="38"/>
      <c r="B263" s="39"/>
      <c r="C263" s="40"/>
      <c r="D263" s="237" t="s">
        <v>152</v>
      </c>
      <c r="E263" s="40"/>
      <c r="F263" s="238" t="s">
        <v>1702</v>
      </c>
      <c r="G263" s="40"/>
      <c r="H263" s="40"/>
      <c r="I263" s="239"/>
      <c r="J263" s="239"/>
      <c r="K263" s="40"/>
      <c r="L263" s="40"/>
      <c r="M263" s="44"/>
      <c r="N263" s="240"/>
      <c r="O263" s="241"/>
      <c r="P263" s="91"/>
      <c r="Q263" s="91"/>
      <c r="R263" s="91"/>
      <c r="S263" s="91"/>
      <c r="T263" s="91"/>
      <c r="U263" s="91"/>
      <c r="V263" s="91"/>
      <c r="W263" s="91"/>
      <c r="X263" s="92"/>
      <c r="Y263" s="38"/>
      <c r="Z263" s="38"/>
      <c r="AA263" s="38"/>
      <c r="AB263" s="38"/>
      <c r="AC263" s="38"/>
      <c r="AD263" s="38"/>
      <c r="AE263" s="38"/>
      <c r="AT263" s="17" t="s">
        <v>152</v>
      </c>
      <c r="AU263" s="17" t="s">
        <v>90</v>
      </c>
    </row>
    <row r="264" s="2" customFormat="1">
      <c r="A264" s="38"/>
      <c r="B264" s="39"/>
      <c r="C264" s="40"/>
      <c r="D264" s="242" t="s">
        <v>153</v>
      </c>
      <c r="E264" s="40"/>
      <c r="F264" s="243" t="s">
        <v>1703</v>
      </c>
      <c r="G264" s="40"/>
      <c r="H264" s="40"/>
      <c r="I264" s="239"/>
      <c r="J264" s="239"/>
      <c r="K264" s="40"/>
      <c r="L264" s="40"/>
      <c r="M264" s="44"/>
      <c r="N264" s="240"/>
      <c r="O264" s="241"/>
      <c r="P264" s="91"/>
      <c r="Q264" s="91"/>
      <c r="R264" s="91"/>
      <c r="S264" s="91"/>
      <c r="T264" s="91"/>
      <c r="U264" s="91"/>
      <c r="V264" s="91"/>
      <c r="W264" s="91"/>
      <c r="X264" s="92"/>
      <c r="Y264" s="38"/>
      <c r="Z264" s="38"/>
      <c r="AA264" s="38"/>
      <c r="AB264" s="38"/>
      <c r="AC264" s="38"/>
      <c r="AD264" s="38"/>
      <c r="AE264" s="38"/>
      <c r="AT264" s="17" t="s">
        <v>153</v>
      </c>
      <c r="AU264" s="17" t="s">
        <v>90</v>
      </c>
    </row>
    <row r="265" s="2" customFormat="1" ht="66.75" customHeight="1">
      <c r="A265" s="38"/>
      <c r="B265" s="39"/>
      <c r="C265" s="222" t="s">
        <v>904</v>
      </c>
      <c r="D265" s="222" t="s">
        <v>146</v>
      </c>
      <c r="E265" s="223" t="s">
        <v>1704</v>
      </c>
      <c r="F265" s="224" t="s">
        <v>1705</v>
      </c>
      <c r="G265" s="225" t="s">
        <v>311</v>
      </c>
      <c r="H265" s="226">
        <v>40</v>
      </c>
      <c r="I265" s="227"/>
      <c r="J265" s="227"/>
      <c r="K265" s="228">
        <f>ROUND(P265*H265,2)</f>
        <v>0</v>
      </c>
      <c r="L265" s="229"/>
      <c r="M265" s="44"/>
      <c r="N265" s="230" t="s">
        <v>1</v>
      </c>
      <c r="O265" s="231" t="s">
        <v>43</v>
      </c>
      <c r="P265" s="232">
        <f>I265+J265</f>
        <v>0</v>
      </c>
      <c r="Q265" s="232">
        <f>ROUND(I265*H265,2)</f>
        <v>0</v>
      </c>
      <c r="R265" s="232">
        <f>ROUND(J265*H265,2)</f>
        <v>0</v>
      </c>
      <c r="S265" s="91"/>
      <c r="T265" s="233">
        <f>S265*H265</f>
        <v>0</v>
      </c>
      <c r="U265" s="233">
        <v>0</v>
      </c>
      <c r="V265" s="233">
        <f>U265*H265</f>
        <v>0</v>
      </c>
      <c r="W265" s="233">
        <v>0</v>
      </c>
      <c r="X265" s="234">
        <f>W265*H265</f>
        <v>0</v>
      </c>
      <c r="Y265" s="38"/>
      <c r="Z265" s="38"/>
      <c r="AA265" s="38"/>
      <c r="AB265" s="38"/>
      <c r="AC265" s="38"/>
      <c r="AD265" s="38"/>
      <c r="AE265" s="38"/>
      <c r="AR265" s="235" t="s">
        <v>1025</v>
      </c>
      <c r="AT265" s="235" t="s">
        <v>146</v>
      </c>
      <c r="AU265" s="235" t="s">
        <v>90</v>
      </c>
      <c r="AY265" s="17" t="s">
        <v>143</v>
      </c>
      <c r="BE265" s="236">
        <f>IF(O265="základní",K265,0)</f>
        <v>0</v>
      </c>
      <c r="BF265" s="236">
        <f>IF(O265="snížená",K265,0)</f>
        <v>0</v>
      </c>
      <c r="BG265" s="236">
        <f>IF(O265="zákl. přenesená",K265,0)</f>
        <v>0</v>
      </c>
      <c r="BH265" s="236">
        <f>IF(O265="sníž. přenesená",K265,0)</f>
        <v>0</v>
      </c>
      <c r="BI265" s="236">
        <f>IF(O265="nulová",K265,0)</f>
        <v>0</v>
      </c>
      <c r="BJ265" s="17" t="s">
        <v>88</v>
      </c>
      <c r="BK265" s="236">
        <f>ROUND(P265*H265,2)</f>
        <v>0</v>
      </c>
      <c r="BL265" s="17" t="s">
        <v>1025</v>
      </c>
      <c r="BM265" s="235" t="s">
        <v>1222</v>
      </c>
    </row>
    <row r="266" s="2" customFormat="1">
      <c r="A266" s="38"/>
      <c r="B266" s="39"/>
      <c r="C266" s="40"/>
      <c r="D266" s="237" t="s">
        <v>152</v>
      </c>
      <c r="E266" s="40"/>
      <c r="F266" s="238" t="s">
        <v>1705</v>
      </c>
      <c r="G266" s="40"/>
      <c r="H266" s="40"/>
      <c r="I266" s="239"/>
      <c r="J266" s="239"/>
      <c r="K266" s="40"/>
      <c r="L266" s="40"/>
      <c r="M266" s="44"/>
      <c r="N266" s="240"/>
      <c r="O266" s="241"/>
      <c r="P266" s="91"/>
      <c r="Q266" s="91"/>
      <c r="R266" s="91"/>
      <c r="S266" s="91"/>
      <c r="T266" s="91"/>
      <c r="U266" s="91"/>
      <c r="V266" s="91"/>
      <c r="W266" s="91"/>
      <c r="X266" s="92"/>
      <c r="Y266" s="38"/>
      <c r="Z266" s="38"/>
      <c r="AA266" s="38"/>
      <c r="AB266" s="38"/>
      <c r="AC266" s="38"/>
      <c r="AD266" s="38"/>
      <c r="AE266" s="38"/>
      <c r="AT266" s="17" t="s">
        <v>152</v>
      </c>
      <c r="AU266" s="17" t="s">
        <v>90</v>
      </c>
    </row>
    <row r="267" s="2" customFormat="1">
      <c r="A267" s="38"/>
      <c r="B267" s="39"/>
      <c r="C267" s="40"/>
      <c r="D267" s="242" t="s">
        <v>153</v>
      </c>
      <c r="E267" s="40"/>
      <c r="F267" s="243" t="s">
        <v>1706</v>
      </c>
      <c r="G267" s="40"/>
      <c r="H267" s="40"/>
      <c r="I267" s="239"/>
      <c r="J267" s="239"/>
      <c r="K267" s="40"/>
      <c r="L267" s="40"/>
      <c r="M267" s="44"/>
      <c r="N267" s="240"/>
      <c r="O267" s="241"/>
      <c r="P267" s="91"/>
      <c r="Q267" s="91"/>
      <c r="R267" s="91"/>
      <c r="S267" s="91"/>
      <c r="T267" s="91"/>
      <c r="U267" s="91"/>
      <c r="V267" s="91"/>
      <c r="W267" s="91"/>
      <c r="X267" s="92"/>
      <c r="Y267" s="38"/>
      <c r="Z267" s="38"/>
      <c r="AA267" s="38"/>
      <c r="AB267" s="38"/>
      <c r="AC267" s="38"/>
      <c r="AD267" s="38"/>
      <c r="AE267" s="38"/>
      <c r="AT267" s="17" t="s">
        <v>153</v>
      </c>
      <c r="AU267" s="17" t="s">
        <v>90</v>
      </c>
    </row>
    <row r="268" s="2" customFormat="1" ht="66.75" customHeight="1">
      <c r="A268" s="38"/>
      <c r="B268" s="39"/>
      <c r="C268" s="222" t="s">
        <v>911</v>
      </c>
      <c r="D268" s="222" t="s">
        <v>146</v>
      </c>
      <c r="E268" s="223" t="s">
        <v>1707</v>
      </c>
      <c r="F268" s="224" t="s">
        <v>1708</v>
      </c>
      <c r="G268" s="225" t="s">
        <v>311</v>
      </c>
      <c r="H268" s="226">
        <v>52</v>
      </c>
      <c r="I268" s="227"/>
      <c r="J268" s="227"/>
      <c r="K268" s="228">
        <f>ROUND(P268*H268,2)</f>
        <v>0</v>
      </c>
      <c r="L268" s="229"/>
      <c r="M268" s="44"/>
      <c r="N268" s="230" t="s">
        <v>1</v>
      </c>
      <c r="O268" s="231" t="s">
        <v>43</v>
      </c>
      <c r="P268" s="232">
        <f>I268+J268</f>
        <v>0</v>
      </c>
      <c r="Q268" s="232">
        <f>ROUND(I268*H268,2)</f>
        <v>0</v>
      </c>
      <c r="R268" s="232">
        <f>ROUND(J268*H268,2)</f>
        <v>0</v>
      </c>
      <c r="S268" s="91"/>
      <c r="T268" s="233">
        <f>S268*H268</f>
        <v>0</v>
      </c>
      <c r="U268" s="233">
        <v>0</v>
      </c>
      <c r="V268" s="233">
        <f>U268*H268</f>
        <v>0</v>
      </c>
      <c r="W268" s="233">
        <v>0</v>
      </c>
      <c r="X268" s="234">
        <f>W268*H268</f>
        <v>0</v>
      </c>
      <c r="Y268" s="38"/>
      <c r="Z268" s="38"/>
      <c r="AA268" s="38"/>
      <c r="AB268" s="38"/>
      <c r="AC268" s="38"/>
      <c r="AD268" s="38"/>
      <c r="AE268" s="38"/>
      <c r="AR268" s="235" t="s">
        <v>1025</v>
      </c>
      <c r="AT268" s="235" t="s">
        <v>146</v>
      </c>
      <c r="AU268" s="235" t="s">
        <v>90</v>
      </c>
      <c r="AY268" s="17" t="s">
        <v>143</v>
      </c>
      <c r="BE268" s="236">
        <f>IF(O268="základní",K268,0)</f>
        <v>0</v>
      </c>
      <c r="BF268" s="236">
        <f>IF(O268="snížená",K268,0)</f>
        <v>0</v>
      </c>
      <c r="BG268" s="236">
        <f>IF(O268="zákl. přenesená",K268,0)</f>
        <v>0</v>
      </c>
      <c r="BH268" s="236">
        <f>IF(O268="sníž. přenesená",K268,0)</f>
        <v>0</v>
      </c>
      <c r="BI268" s="236">
        <f>IF(O268="nulová",K268,0)</f>
        <v>0</v>
      </c>
      <c r="BJ268" s="17" t="s">
        <v>88</v>
      </c>
      <c r="BK268" s="236">
        <f>ROUND(P268*H268,2)</f>
        <v>0</v>
      </c>
      <c r="BL268" s="17" t="s">
        <v>1025</v>
      </c>
      <c r="BM268" s="235" t="s">
        <v>1233</v>
      </c>
    </row>
    <row r="269" s="2" customFormat="1">
      <c r="A269" s="38"/>
      <c r="B269" s="39"/>
      <c r="C269" s="40"/>
      <c r="D269" s="237" t="s">
        <v>152</v>
      </c>
      <c r="E269" s="40"/>
      <c r="F269" s="238" t="s">
        <v>1708</v>
      </c>
      <c r="G269" s="40"/>
      <c r="H269" s="40"/>
      <c r="I269" s="239"/>
      <c r="J269" s="239"/>
      <c r="K269" s="40"/>
      <c r="L269" s="40"/>
      <c r="M269" s="44"/>
      <c r="N269" s="240"/>
      <c r="O269" s="241"/>
      <c r="P269" s="91"/>
      <c r="Q269" s="91"/>
      <c r="R269" s="91"/>
      <c r="S269" s="91"/>
      <c r="T269" s="91"/>
      <c r="U269" s="91"/>
      <c r="V269" s="91"/>
      <c r="W269" s="91"/>
      <c r="X269" s="92"/>
      <c r="Y269" s="38"/>
      <c r="Z269" s="38"/>
      <c r="AA269" s="38"/>
      <c r="AB269" s="38"/>
      <c r="AC269" s="38"/>
      <c r="AD269" s="38"/>
      <c r="AE269" s="38"/>
      <c r="AT269" s="17" t="s">
        <v>152</v>
      </c>
      <c r="AU269" s="17" t="s">
        <v>90</v>
      </c>
    </row>
    <row r="270" s="2" customFormat="1">
      <c r="A270" s="38"/>
      <c r="B270" s="39"/>
      <c r="C270" s="40"/>
      <c r="D270" s="242" t="s">
        <v>153</v>
      </c>
      <c r="E270" s="40"/>
      <c r="F270" s="243" t="s">
        <v>1709</v>
      </c>
      <c r="G270" s="40"/>
      <c r="H270" s="40"/>
      <c r="I270" s="239"/>
      <c r="J270" s="239"/>
      <c r="K270" s="40"/>
      <c r="L270" s="40"/>
      <c r="M270" s="44"/>
      <c r="N270" s="240"/>
      <c r="O270" s="241"/>
      <c r="P270" s="91"/>
      <c r="Q270" s="91"/>
      <c r="R270" s="91"/>
      <c r="S270" s="91"/>
      <c r="T270" s="91"/>
      <c r="U270" s="91"/>
      <c r="V270" s="91"/>
      <c r="W270" s="91"/>
      <c r="X270" s="92"/>
      <c r="Y270" s="38"/>
      <c r="Z270" s="38"/>
      <c r="AA270" s="38"/>
      <c r="AB270" s="38"/>
      <c r="AC270" s="38"/>
      <c r="AD270" s="38"/>
      <c r="AE270" s="38"/>
      <c r="AT270" s="17" t="s">
        <v>153</v>
      </c>
      <c r="AU270" s="17" t="s">
        <v>90</v>
      </c>
    </row>
    <row r="271" s="2" customFormat="1" ht="66.75" customHeight="1">
      <c r="A271" s="38"/>
      <c r="B271" s="39"/>
      <c r="C271" s="222" t="s">
        <v>919</v>
      </c>
      <c r="D271" s="222" t="s">
        <v>146</v>
      </c>
      <c r="E271" s="223" t="s">
        <v>1710</v>
      </c>
      <c r="F271" s="224" t="s">
        <v>1711</v>
      </c>
      <c r="G271" s="225" t="s">
        <v>311</v>
      </c>
      <c r="H271" s="226">
        <v>22</v>
      </c>
      <c r="I271" s="227"/>
      <c r="J271" s="227"/>
      <c r="K271" s="228">
        <f>ROUND(P271*H271,2)</f>
        <v>0</v>
      </c>
      <c r="L271" s="229"/>
      <c r="M271" s="44"/>
      <c r="N271" s="230" t="s">
        <v>1</v>
      </c>
      <c r="O271" s="231" t="s">
        <v>43</v>
      </c>
      <c r="P271" s="232">
        <f>I271+J271</f>
        <v>0</v>
      </c>
      <c r="Q271" s="232">
        <f>ROUND(I271*H271,2)</f>
        <v>0</v>
      </c>
      <c r="R271" s="232">
        <f>ROUND(J271*H271,2)</f>
        <v>0</v>
      </c>
      <c r="S271" s="91"/>
      <c r="T271" s="233">
        <f>S271*H271</f>
        <v>0</v>
      </c>
      <c r="U271" s="233">
        <v>0</v>
      </c>
      <c r="V271" s="233">
        <f>U271*H271</f>
        <v>0</v>
      </c>
      <c r="W271" s="233">
        <v>0</v>
      </c>
      <c r="X271" s="234">
        <f>W271*H271</f>
        <v>0</v>
      </c>
      <c r="Y271" s="38"/>
      <c r="Z271" s="38"/>
      <c r="AA271" s="38"/>
      <c r="AB271" s="38"/>
      <c r="AC271" s="38"/>
      <c r="AD271" s="38"/>
      <c r="AE271" s="38"/>
      <c r="AR271" s="235" t="s">
        <v>1025</v>
      </c>
      <c r="AT271" s="235" t="s">
        <v>146</v>
      </c>
      <c r="AU271" s="235" t="s">
        <v>90</v>
      </c>
      <c r="AY271" s="17" t="s">
        <v>143</v>
      </c>
      <c r="BE271" s="236">
        <f>IF(O271="základní",K271,0)</f>
        <v>0</v>
      </c>
      <c r="BF271" s="236">
        <f>IF(O271="snížená",K271,0)</f>
        <v>0</v>
      </c>
      <c r="BG271" s="236">
        <f>IF(O271="zákl. přenesená",K271,0)</f>
        <v>0</v>
      </c>
      <c r="BH271" s="236">
        <f>IF(O271="sníž. přenesená",K271,0)</f>
        <v>0</v>
      </c>
      <c r="BI271" s="236">
        <f>IF(O271="nulová",K271,0)</f>
        <v>0</v>
      </c>
      <c r="BJ271" s="17" t="s">
        <v>88</v>
      </c>
      <c r="BK271" s="236">
        <f>ROUND(P271*H271,2)</f>
        <v>0</v>
      </c>
      <c r="BL271" s="17" t="s">
        <v>1025</v>
      </c>
      <c r="BM271" s="235" t="s">
        <v>1247</v>
      </c>
    </row>
    <row r="272" s="2" customFormat="1">
      <c r="A272" s="38"/>
      <c r="B272" s="39"/>
      <c r="C272" s="40"/>
      <c r="D272" s="237" t="s">
        <v>152</v>
      </c>
      <c r="E272" s="40"/>
      <c r="F272" s="238" t="s">
        <v>1711</v>
      </c>
      <c r="G272" s="40"/>
      <c r="H272" s="40"/>
      <c r="I272" s="239"/>
      <c r="J272" s="239"/>
      <c r="K272" s="40"/>
      <c r="L272" s="40"/>
      <c r="M272" s="44"/>
      <c r="N272" s="240"/>
      <c r="O272" s="241"/>
      <c r="P272" s="91"/>
      <c r="Q272" s="91"/>
      <c r="R272" s="91"/>
      <c r="S272" s="91"/>
      <c r="T272" s="91"/>
      <c r="U272" s="91"/>
      <c r="V272" s="91"/>
      <c r="W272" s="91"/>
      <c r="X272" s="92"/>
      <c r="Y272" s="38"/>
      <c r="Z272" s="38"/>
      <c r="AA272" s="38"/>
      <c r="AB272" s="38"/>
      <c r="AC272" s="38"/>
      <c r="AD272" s="38"/>
      <c r="AE272" s="38"/>
      <c r="AT272" s="17" t="s">
        <v>152</v>
      </c>
      <c r="AU272" s="17" t="s">
        <v>90</v>
      </c>
    </row>
    <row r="273" s="2" customFormat="1">
      <c r="A273" s="38"/>
      <c r="B273" s="39"/>
      <c r="C273" s="40"/>
      <c r="D273" s="242" t="s">
        <v>153</v>
      </c>
      <c r="E273" s="40"/>
      <c r="F273" s="243" t="s">
        <v>1712</v>
      </c>
      <c r="G273" s="40"/>
      <c r="H273" s="40"/>
      <c r="I273" s="239"/>
      <c r="J273" s="239"/>
      <c r="K273" s="40"/>
      <c r="L273" s="40"/>
      <c r="M273" s="44"/>
      <c r="N273" s="240"/>
      <c r="O273" s="241"/>
      <c r="P273" s="91"/>
      <c r="Q273" s="91"/>
      <c r="R273" s="91"/>
      <c r="S273" s="91"/>
      <c r="T273" s="91"/>
      <c r="U273" s="91"/>
      <c r="V273" s="91"/>
      <c r="W273" s="91"/>
      <c r="X273" s="92"/>
      <c r="Y273" s="38"/>
      <c r="Z273" s="38"/>
      <c r="AA273" s="38"/>
      <c r="AB273" s="38"/>
      <c r="AC273" s="38"/>
      <c r="AD273" s="38"/>
      <c r="AE273" s="38"/>
      <c r="AT273" s="17" t="s">
        <v>153</v>
      </c>
      <c r="AU273" s="17" t="s">
        <v>90</v>
      </c>
    </row>
    <row r="274" s="2" customFormat="1" ht="66.75" customHeight="1">
      <c r="A274" s="38"/>
      <c r="B274" s="39"/>
      <c r="C274" s="222" t="s">
        <v>927</v>
      </c>
      <c r="D274" s="222" t="s">
        <v>146</v>
      </c>
      <c r="E274" s="223" t="s">
        <v>1713</v>
      </c>
      <c r="F274" s="224" t="s">
        <v>1714</v>
      </c>
      <c r="G274" s="225" t="s">
        <v>311</v>
      </c>
      <c r="H274" s="226">
        <v>15</v>
      </c>
      <c r="I274" s="227"/>
      <c r="J274" s="227"/>
      <c r="K274" s="228">
        <f>ROUND(P274*H274,2)</f>
        <v>0</v>
      </c>
      <c r="L274" s="229"/>
      <c r="M274" s="44"/>
      <c r="N274" s="230" t="s">
        <v>1</v>
      </c>
      <c r="O274" s="231" t="s">
        <v>43</v>
      </c>
      <c r="P274" s="232">
        <f>I274+J274</f>
        <v>0</v>
      </c>
      <c r="Q274" s="232">
        <f>ROUND(I274*H274,2)</f>
        <v>0</v>
      </c>
      <c r="R274" s="232">
        <f>ROUND(J274*H274,2)</f>
        <v>0</v>
      </c>
      <c r="S274" s="91"/>
      <c r="T274" s="233">
        <f>S274*H274</f>
        <v>0</v>
      </c>
      <c r="U274" s="233">
        <v>0</v>
      </c>
      <c r="V274" s="233">
        <f>U274*H274</f>
        <v>0</v>
      </c>
      <c r="W274" s="233">
        <v>0</v>
      </c>
      <c r="X274" s="234">
        <f>W274*H274</f>
        <v>0</v>
      </c>
      <c r="Y274" s="38"/>
      <c r="Z274" s="38"/>
      <c r="AA274" s="38"/>
      <c r="AB274" s="38"/>
      <c r="AC274" s="38"/>
      <c r="AD274" s="38"/>
      <c r="AE274" s="38"/>
      <c r="AR274" s="235" t="s">
        <v>1025</v>
      </c>
      <c r="AT274" s="235" t="s">
        <v>146</v>
      </c>
      <c r="AU274" s="235" t="s">
        <v>90</v>
      </c>
      <c r="AY274" s="17" t="s">
        <v>143</v>
      </c>
      <c r="BE274" s="236">
        <f>IF(O274="základní",K274,0)</f>
        <v>0</v>
      </c>
      <c r="BF274" s="236">
        <f>IF(O274="snížená",K274,0)</f>
        <v>0</v>
      </c>
      <c r="BG274" s="236">
        <f>IF(O274="zákl. přenesená",K274,0)</f>
        <v>0</v>
      </c>
      <c r="BH274" s="236">
        <f>IF(O274="sníž. přenesená",K274,0)</f>
        <v>0</v>
      </c>
      <c r="BI274" s="236">
        <f>IF(O274="nulová",K274,0)</f>
        <v>0</v>
      </c>
      <c r="BJ274" s="17" t="s">
        <v>88</v>
      </c>
      <c r="BK274" s="236">
        <f>ROUND(P274*H274,2)</f>
        <v>0</v>
      </c>
      <c r="BL274" s="17" t="s">
        <v>1025</v>
      </c>
      <c r="BM274" s="235" t="s">
        <v>1257</v>
      </c>
    </row>
    <row r="275" s="2" customFormat="1">
      <c r="A275" s="38"/>
      <c r="B275" s="39"/>
      <c r="C275" s="40"/>
      <c r="D275" s="237" t="s">
        <v>152</v>
      </c>
      <c r="E275" s="40"/>
      <c r="F275" s="238" t="s">
        <v>1714</v>
      </c>
      <c r="G275" s="40"/>
      <c r="H275" s="40"/>
      <c r="I275" s="239"/>
      <c r="J275" s="239"/>
      <c r="K275" s="40"/>
      <c r="L275" s="40"/>
      <c r="M275" s="44"/>
      <c r="N275" s="240"/>
      <c r="O275" s="241"/>
      <c r="P275" s="91"/>
      <c r="Q275" s="91"/>
      <c r="R275" s="91"/>
      <c r="S275" s="91"/>
      <c r="T275" s="91"/>
      <c r="U275" s="91"/>
      <c r="V275" s="91"/>
      <c r="W275" s="91"/>
      <c r="X275" s="92"/>
      <c r="Y275" s="38"/>
      <c r="Z275" s="38"/>
      <c r="AA275" s="38"/>
      <c r="AB275" s="38"/>
      <c r="AC275" s="38"/>
      <c r="AD275" s="38"/>
      <c r="AE275" s="38"/>
      <c r="AT275" s="17" t="s">
        <v>152</v>
      </c>
      <c r="AU275" s="17" t="s">
        <v>90</v>
      </c>
    </row>
    <row r="276" s="2" customFormat="1">
      <c r="A276" s="38"/>
      <c r="B276" s="39"/>
      <c r="C276" s="40"/>
      <c r="D276" s="242" t="s">
        <v>153</v>
      </c>
      <c r="E276" s="40"/>
      <c r="F276" s="243" t="s">
        <v>1715</v>
      </c>
      <c r="G276" s="40"/>
      <c r="H276" s="40"/>
      <c r="I276" s="239"/>
      <c r="J276" s="239"/>
      <c r="K276" s="40"/>
      <c r="L276" s="40"/>
      <c r="M276" s="44"/>
      <c r="N276" s="240"/>
      <c r="O276" s="241"/>
      <c r="P276" s="91"/>
      <c r="Q276" s="91"/>
      <c r="R276" s="91"/>
      <c r="S276" s="91"/>
      <c r="T276" s="91"/>
      <c r="U276" s="91"/>
      <c r="V276" s="91"/>
      <c r="W276" s="91"/>
      <c r="X276" s="92"/>
      <c r="Y276" s="38"/>
      <c r="Z276" s="38"/>
      <c r="AA276" s="38"/>
      <c r="AB276" s="38"/>
      <c r="AC276" s="38"/>
      <c r="AD276" s="38"/>
      <c r="AE276" s="38"/>
      <c r="AT276" s="17" t="s">
        <v>153</v>
      </c>
      <c r="AU276" s="17" t="s">
        <v>90</v>
      </c>
    </row>
    <row r="277" s="2" customFormat="1" ht="24.15" customHeight="1">
      <c r="A277" s="38"/>
      <c r="B277" s="39"/>
      <c r="C277" s="222" t="s">
        <v>933</v>
      </c>
      <c r="D277" s="222" t="s">
        <v>146</v>
      </c>
      <c r="E277" s="223" t="s">
        <v>1716</v>
      </c>
      <c r="F277" s="224" t="s">
        <v>1717</v>
      </c>
      <c r="G277" s="225" t="s">
        <v>388</v>
      </c>
      <c r="H277" s="226">
        <v>10</v>
      </c>
      <c r="I277" s="227"/>
      <c r="J277" s="227"/>
      <c r="K277" s="228">
        <f>ROUND(P277*H277,2)</f>
        <v>0</v>
      </c>
      <c r="L277" s="229"/>
      <c r="M277" s="44"/>
      <c r="N277" s="230" t="s">
        <v>1</v>
      </c>
      <c r="O277" s="231" t="s">
        <v>43</v>
      </c>
      <c r="P277" s="232">
        <f>I277+J277</f>
        <v>0</v>
      </c>
      <c r="Q277" s="232">
        <f>ROUND(I277*H277,2)</f>
        <v>0</v>
      </c>
      <c r="R277" s="232">
        <f>ROUND(J277*H277,2)</f>
        <v>0</v>
      </c>
      <c r="S277" s="91"/>
      <c r="T277" s="233">
        <f>S277*H277</f>
        <v>0</v>
      </c>
      <c r="U277" s="233">
        <v>0</v>
      </c>
      <c r="V277" s="233">
        <f>U277*H277</f>
        <v>0</v>
      </c>
      <c r="W277" s="233">
        <v>0</v>
      </c>
      <c r="X277" s="234">
        <f>W277*H277</f>
        <v>0</v>
      </c>
      <c r="Y277" s="38"/>
      <c r="Z277" s="38"/>
      <c r="AA277" s="38"/>
      <c r="AB277" s="38"/>
      <c r="AC277" s="38"/>
      <c r="AD277" s="38"/>
      <c r="AE277" s="38"/>
      <c r="AR277" s="235" t="s">
        <v>1025</v>
      </c>
      <c r="AT277" s="235" t="s">
        <v>146</v>
      </c>
      <c r="AU277" s="235" t="s">
        <v>90</v>
      </c>
      <c r="AY277" s="17" t="s">
        <v>143</v>
      </c>
      <c r="BE277" s="236">
        <f>IF(O277="základní",K277,0)</f>
        <v>0</v>
      </c>
      <c r="BF277" s="236">
        <f>IF(O277="snížená",K277,0)</f>
        <v>0</v>
      </c>
      <c r="BG277" s="236">
        <f>IF(O277="zákl. přenesená",K277,0)</f>
        <v>0</v>
      </c>
      <c r="BH277" s="236">
        <f>IF(O277="sníž. přenesená",K277,0)</f>
        <v>0</v>
      </c>
      <c r="BI277" s="236">
        <f>IF(O277="nulová",K277,0)</f>
        <v>0</v>
      </c>
      <c r="BJ277" s="17" t="s">
        <v>88</v>
      </c>
      <c r="BK277" s="236">
        <f>ROUND(P277*H277,2)</f>
        <v>0</v>
      </c>
      <c r="BL277" s="17" t="s">
        <v>1025</v>
      </c>
      <c r="BM277" s="235" t="s">
        <v>1269</v>
      </c>
    </row>
    <row r="278" s="2" customFormat="1">
      <c r="A278" s="38"/>
      <c r="B278" s="39"/>
      <c r="C278" s="40"/>
      <c r="D278" s="237" t="s">
        <v>152</v>
      </c>
      <c r="E278" s="40"/>
      <c r="F278" s="238" t="s">
        <v>1717</v>
      </c>
      <c r="G278" s="40"/>
      <c r="H278" s="40"/>
      <c r="I278" s="239"/>
      <c r="J278" s="239"/>
      <c r="K278" s="40"/>
      <c r="L278" s="40"/>
      <c r="M278" s="44"/>
      <c r="N278" s="240"/>
      <c r="O278" s="241"/>
      <c r="P278" s="91"/>
      <c r="Q278" s="91"/>
      <c r="R278" s="91"/>
      <c r="S278" s="91"/>
      <c r="T278" s="91"/>
      <c r="U278" s="91"/>
      <c r="V278" s="91"/>
      <c r="W278" s="91"/>
      <c r="X278" s="92"/>
      <c r="Y278" s="38"/>
      <c r="Z278" s="38"/>
      <c r="AA278" s="38"/>
      <c r="AB278" s="38"/>
      <c r="AC278" s="38"/>
      <c r="AD278" s="38"/>
      <c r="AE278" s="38"/>
      <c r="AT278" s="17" t="s">
        <v>152</v>
      </c>
      <c r="AU278" s="17" t="s">
        <v>90</v>
      </c>
    </row>
    <row r="279" s="2" customFormat="1">
      <c r="A279" s="38"/>
      <c r="B279" s="39"/>
      <c r="C279" s="40"/>
      <c r="D279" s="242" t="s">
        <v>153</v>
      </c>
      <c r="E279" s="40"/>
      <c r="F279" s="243" t="s">
        <v>1718</v>
      </c>
      <c r="G279" s="40"/>
      <c r="H279" s="40"/>
      <c r="I279" s="239"/>
      <c r="J279" s="239"/>
      <c r="K279" s="40"/>
      <c r="L279" s="40"/>
      <c r="M279" s="44"/>
      <c r="N279" s="240"/>
      <c r="O279" s="241"/>
      <c r="P279" s="91"/>
      <c r="Q279" s="91"/>
      <c r="R279" s="91"/>
      <c r="S279" s="91"/>
      <c r="T279" s="91"/>
      <c r="U279" s="91"/>
      <c r="V279" s="91"/>
      <c r="W279" s="91"/>
      <c r="X279" s="92"/>
      <c r="Y279" s="38"/>
      <c r="Z279" s="38"/>
      <c r="AA279" s="38"/>
      <c r="AB279" s="38"/>
      <c r="AC279" s="38"/>
      <c r="AD279" s="38"/>
      <c r="AE279" s="38"/>
      <c r="AT279" s="17" t="s">
        <v>153</v>
      </c>
      <c r="AU279" s="17" t="s">
        <v>90</v>
      </c>
    </row>
    <row r="280" s="2" customFormat="1" ht="24.15" customHeight="1">
      <c r="A280" s="38"/>
      <c r="B280" s="39"/>
      <c r="C280" s="222" t="s">
        <v>1637</v>
      </c>
      <c r="D280" s="222" t="s">
        <v>146</v>
      </c>
      <c r="E280" s="223" t="s">
        <v>1719</v>
      </c>
      <c r="F280" s="224" t="s">
        <v>1720</v>
      </c>
      <c r="G280" s="225" t="s">
        <v>388</v>
      </c>
      <c r="H280" s="226">
        <v>10</v>
      </c>
      <c r="I280" s="227"/>
      <c r="J280" s="227"/>
      <c r="K280" s="228">
        <f>ROUND(P280*H280,2)</f>
        <v>0</v>
      </c>
      <c r="L280" s="229"/>
      <c r="M280" s="44"/>
      <c r="N280" s="230" t="s">
        <v>1</v>
      </c>
      <c r="O280" s="231" t="s">
        <v>43</v>
      </c>
      <c r="P280" s="232">
        <f>I280+J280</f>
        <v>0</v>
      </c>
      <c r="Q280" s="232">
        <f>ROUND(I280*H280,2)</f>
        <v>0</v>
      </c>
      <c r="R280" s="232">
        <f>ROUND(J280*H280,2)</f>
        <v>0</v>
      </c>
      <c r="S280" s="91"/>
      <c r="T280" s="233">
        <f>S280*H280</f>
        <v>0</v>
      </c>
      <c r="U280" s="233">
        <v>0</v>
      </c>
      <c r="V280" s="233">
        <f>U280*H280</f>
        <v>0</v>
      </c>
      <c r="W280" s="233">
        <v>0</v>
      </c>
      <c r="X280" s="234">
        <f>W280*H280</f>
        <v>0</v>
      </c>
      <c r="Y280" s="38"/>
      <c r="Z280" s="38"/>
      <c r="AA280" s="38"/>
      <c r="AB280" s="38"/>
      <c r="AC280" s="38"/>
      <c r="AD280" s="38"/>
      <c r="AE280" s="38"/>
      <c r="AR280" s="235" t="s">
        <v>1025</v>
      </c>
      <c r="AT280" s="235" t="s">
        <v>146</v>
      </c>
      <c r="AU280" s="235" t="s">
        <v>90</v>
      </c>
      <c r="AY280" s="17" t="s">
        <v>143</v>
      </c>
      <c r="BE280" s="236">
        <f>IF(O280="základní",K280,0)</f>
        <v>0</v>
      </c>
      <c r="BF280" s="236">
        <f>IF(O280="snížená",K280,0)</f>
        <v>0</v>
      </c>
      <c r="BG280" s="236">
        <f>IF(O280="zákl. přenesená",K280,0)</f>
        <v>0</v>
      </c>
      <c r="BH280" s="236">
        <f>IF(O280="sníž. přenesená",K280,0)</f>
        <v>0</v>
      </c>
      <c r="BI280" s="236">
        <f>IF(O280="nulová",K280,0)</f>
        <v>0</v>
      </c>
      <c r="BJ280" s="17" t="s">
        <v>88</v>
      </c>
      <c r="BK280" s="236">
        <f>ROUND(P280*H280,2)</f>
        <v>0</v>
      </c>
      <c r="BL280" s="17" t="s">
        <v>1025</v>
      </c>
      <c r="BM280" s="235" t="s">
        <v>1281</v>
      </c>
    </row>
    <row r="281" s="2" customFormat="1">
      <c r="A281" s="38"/>
      <c r="B281" s="39"/>
      <c r="C281" s="40"/>
      <c r="D281" s="237" t="s">
        <v>152</v>
      </c>
      <c r="E281" s="40"/>
      <c r="F281" s="238" t="s">
        <v>1720</v>
      </c>
      <c r="G281" s="40"/>
      <c r="H281" s="40"/>
      <c r="I281" s="239"/>
      <c r="J281" s="239"/>
      <c r="K281" s="40"/>
      <c r="L281" s="40"/>
      <c r="M281" s="44"/>
      <c r="N281" s="240"/>
      <c r="O281" s="241"/>
      <c r="P281" s="91"/>
      <c r="Q281" s="91"/>
      <c r="R281" s="91"/>
      <c r="S281" s="91"/>
      <c r="T281" s="91"/>
      <c r="U281" s="91"/>
      <c r="V281" s="91"/>
      <c r="W281" s="91"/>
      <c r="X281" s="92"/>
      <c r="Y281" s="38"/>
      <c r="Z281" s="38"/>
      <c r="AA281" s="38"/>
      <c r="AB281" s="38"/>
      <c r="AC281" s="38"/>
      <c r="AD281" s="38"/>
      <c r="AE281" s="38"/>
      <c r="AT281" s="17" t="s">
        <v>152</v>
      </c>
      <c r="AU281" s="17" t="s">
        <v>90</v>
      </c>
    </row>
    <row r="282" s="2" customFormat="1">
      <c r="A282" s="38"/>
      <c r="B282" s="39"/>
      <c r="C282" s="40"/>
      <c r="D282" s="242" t="s">
        <v>153</v>
      </c>
      <c r="E282" s="40"/>
      <c r="F282" s="243" t="s">
        <v>1721</v>
      </c>
      <c r="G282" s="40"/>
      <c r="H282" s="40"/>
      <c r="I282" s="239"/>
      <c r="J282" s="239"/>
      <c r="K282" s="40"/>
      <c r="L282" s="40"/>
      <c r="M282" s="44"/>
      <c r="N282" s="240"/>
      <c r="O282" s="241"/>
      <c r="P282" s="91"/>
      <c r="Q282" s="91"/>
      <c r="R282" s="91"/>
      <c r="S282" s="91"/>
      <c r="T282" s="91"/>
      <c r="U282" s="91"/>
      <c r="V282" s="91"/>
      <c r="W282" s="91"/>
      <c r="X282" s="92"/>
      <c r="Y282" s="38"/>
      <c r="Z282" s="38"/>
      <c r="AA282" s="38"/>
      <c r="AB282" s="38"/>
      <c r="AC282" s="38"/>
      <c r="AD282" s="38"/>
      <c r="AE282" s="38"/>
      <c r="AT282" s="17" t="s">
        <v>153</v>
      </c>
      <c r="AU282" s="17" t="s">
        <v>90</v>
      </c>
    </row>
    <row r="283" s="2" customFormat="1" ht="24.15" customHeight="1">
      <c r="A283" s="38"/>
      <c r="B283" s="39"/>
      <c r="C283" s="222" t="s">
        <v>1722</v>
      </c>
      <c r="D283" s="222" t="s">
        <v>146</v>
      </c>
      <c r="E283" s="223" t="s">
        <v>1723</v>
      </c>
      <c r="F283" s="224" t="s">
        <v>1724</v>
      </c>
      <c r="G283" s="225" t="s">
        <v>249</v>
      </c>
      <c r="H283" s="226">
        <v>111</v>
      </c>
      <c r="I283" s="227"/>
      <c r="J283" s="227"/>
      <c r="K283" s="228">
        <f>ROUND(P283*H283,2)</f>
        <v>0</v>
      </c>
      <c r="L283" s="229"/>
      <c r="M283" s="44"/>
      <c r="N283" s="230" t="s">
        <v>1</v>
      </c>
      <c r="O283" s="231" t="s">
        <v>43</v>
      </c>
      <c r="P283" s="232">
        <f>I283+J283</f>
        <v>0</v>
      </c>
      <c r="Q283" s="232">
        <f>ROUND(I283*H283,2)</f>
        <v>0</v>
      </c>
      <c r="R283" s="232">
        <f>ROUND(J283*H283,2)</f>
        <v>0</v>
      </c>
      <c r="S283" s="91"/>
      <c r="T283" s="233">
        <f>S283*H283</f>
        <v>0</v>
      </c>
      <c r="U283" s="233">
        <v>0</v>
      </c>
      <c r="V283" s="233">
        <f>U283*H283</f>
        <v>0</v>
      </c>
      <c r="W283" s="233">
        <v>0</v>
      </c>
      <c r="X283" s="234">
        <f>W283*H283</f>
        <v>0</v>
      </c>
      <c r="Y283" s="38"/>
      <c r="Z283" s="38"/>
      <c r="AA283" s="38"/>
      <c r="AB283" s="38"/>
      <c r="AC283" s="38"/>
      <c r="AD283" s="38"/>
      <c r="AE283" s="38"/>
      <c r="AR283" s="235" t="s">
        <v>1025</v>
      </c>
      <c r="AT283" s="235" t="s">
        <v>146</v>
      </c>
      <c r="AU283" s="235" t="s">
        <v>90</v>
      </c>
      <c r="AY283" s="17" t="s">
        <v>143</v>
      </c>
      <c r="BE283" s="236">
        <f>IF(O283="základní",K283,0)</f>
        <v>0</v>
      </c>
      <c r="BF283" s="236">
        <f>IF(O283="snížená",K283,0)</f>
        <v>0</v>
      </c>
      <c r="BG283" s="236">
        <f>IF(O283="zákl. přenesená",K283,0)</f>
        <v>0</v>
      </c>
      <c r="BH283" s="236">
        <f>IF(O283="sníž. přenesená",K283,0)</f>
        <v>0</v>
      </c>
      <c r="BI283" s="236">
        <f>IF(O283="nulová",K283,0)</f>
        <v>0</v>
      </c>
      <c r="BJ283" s="17" t="s">
        <v>88</v>
      </c>
      <c r="BK283" s="236">
        <f>ROUND(P283*H283,2)</f>
        <v>0</v>
      </c>
      <c r="BL283" s="17" t="s">
        <v>1025</v>
      </c>
      <c r="BM283" s="235" t="s">
        <v>1294</v>
      </c>
    </row>
    <row r="284" s="2" customFormat="1">
      <c r="A284" s="38"/>
      <c r="B284" s="39"/>
      <c r="C284" s="40"/>
      <c r="D284" s="237" t="s">
        <v>152</v>
      </c>
      <c r="E284" s="40"/>
      <c r="F284" s="238" t="s">
        <v>1724</v>
      </c>
      <c r="G284" s="40"/>
      <c r="H284" s="40"/>
      <c r="I284" s="239"/>
      <c r="J284" s="239"/>
      <c r="K284" s="40"/>
      <c r="L284" s="40"/>
      <c r="M284" s="44"/>
      <c r="N284" s="240"/>
      <c r="O284" s="241"/>
      <c r="P284" s="91"/>
      <c r="Q284" s="91"/>
      <c r="R284" s="91"/>
      <c r="S284" s="91"/>
      <c r="T284" s="91"/>
      <c r="U284" s="91"/>
      <c r="V284" s="91"/>
      <c r="W284" s="91"/>
      <c r="X284" s="92"/>
      <c r="Y284" s="38"/>
      <c r="Z284" s="38"/>
      <c r="AA284" s="38"/>
      <c r="AB284" s="38"/>
      <c r="AC284" s="38"/>
      <c r="AD284" s="38"/>
      <c r="AE284" s="38"/>
      <c r="AT284" s="17" t="s">
        <v>152</v>
      </c>
      <c r="AU284" s="17" t="s">
        <v>90</v>
      </c>
    </row>
    <row r="285" s="2" customFormat="1">
      <c r="A285" s="38"/>
      <c r="B285" s="39"/>
      <c r="C285" s="40"/>
      <c r="D285" s="242" t="s">
        <v>153</v>
      </c>
      <c r="E285" s="40"/>
      <c r="F285" s="243" t="s">
        <v>1725</v>
      </c>
      <c r="G285" s="40"/>
      <c r="H285" s="40"/>
      <c r="I285" s="239"/>
      <c r="J285" s="239"/>
      <c r="K285" s="40"/>
      <c r="L285" s="40"/>
      <c r="M285" s="44"/>
      <c r="N285" s="240"/>
      <c r="O285" s="241"/>
      <c r="P285" s="91"/>
      <c r="Q285" s="91"/>
      <c r="R285" s="91"/>
      <c r="S285" s="91"/>
      <c r="T285" s="91"/>
      <c r="U285" s="91"/>
      <c r="V285" s="91"/>
      <c r="W285" s="91"/>
      <c r="X285" s="92"/>
      <c r="Y285" s="38"/>
      <c r="Z285" s="38"/>
      <c r="AA285" s="38"/>
      <c r="AB285" s="38"/>
      <c r="AC285" s="38"/>
      <c r="AD285" s="38"/>
      <c r="AE285" s="38"/>
      <c r="AT285" s="17" t="s">
        <v>153</v>
      </c>
      <c r="AU285" s="17" t="s">
        <v>90</v>
      </c>
    </row>
    <row r="286" s="2" customFormat="1" ht="21.75" customHeight="1">
      <c r="A286" s="38"/>
      <c r="B286" s="39"/>
      <c r="C286" s="222" t="s">
        <v>939</v>
      </c>
      <c r="D286" s="222" t="s">
        <v>146</v>
      </c>
      <c r="E286" s="223" t="s">
        <v>1726</v>
      </c>
      <c r="F286" s="224" t="s">
        <v>1727</v>
      </c>
      <c r="G286" s="225" t="s">
        <v>249</v>
      </c>
      <c r="H286" s="226">
        <v>36</v>
      </c>
      <c r="I286" s="227"/>
      <c r="J286" s="227"/>
      <c r="K286" s="228">
        <f>ROUND(P286*H286,2)</f>
        <v>0</v>
      </c>
      <c r="L286" s="229"/>
      <c r="M286" s="44"/>
      <c r="N286" s="230" t="s">
        <v>1</v>
      </c>
      <c r="O286" s="231" t="s">
        <v>43</v>
      </c>
      <c r="P286" s="232">
        <f>I286+J286</f>
        <v>0</v>
      </c>
      <c r="Q286" s="232">
        <f>ROUND(I286*H286,2)</f>
        <v>0</v>
      </c>
      <c r="R286" s="232">
        <f>ROUND(J286*H286,2)</f>
        <v>0</v>
      </c>
      <c r="S286" s="91"/>
      <c r="T286" s="233">
        <f>S286*H286</f>
        <v>0</v>
      </c>
      <c r="U286" s="233">
        <v>0</v>
      </c>
      <c r="V286" s="233">
        <f>U286*H286</f>
        <v>0</v>
      </c>
      <c r="W286" s="233">
        <v>0</v>
      </c>
      <c r="X286" s="234">
        <f>W286*H286</f>
        <v>0</v>
      </c>
      <c r="Y286" s="38"/>
      <c r="Z286" s="38"/>
      <c r="AA286" s="38"/>
      <c r="AB286" s="38"/>
      <c r="AC286" s="38"/>
      <c r="AD286" s="38"/>
      <c r="AE286" s="38"/>
      <c r="AR286" s="235" t="s">
        <v>1025</v>
      </c>
      <c r="AT286" s="235" t="s">
        <v>146</v>
      </c>
      <c r="AU286" s="235" t="s">
        <v>90</v>
      </c>
      <c r="AY286" s="17" t="s">
        <v>143</v>
      </c>
      <c r="BE286" s="236">
        <f>IF(O286="základní",K286,0)</f>
        <v>0</v>
      </c>
      <c r="BF286" s="236">
        <f>IF(O286="snížená",K286,0)</f>
        <v>0</v>
      </c>
      <c r="BG286" s="236">
        <f>IF(O286="zákl. přenesená",K286,0)</f>
        <v>0</v>
      </c>
      <c r="BH286" s="236">
        <f>IF(O286="sníž. přenesená",K286,0)</f>
        <v>0</v>
      </c>
      <c r="BI286" s="236">
        <f>IF(O286="nulová",K286,0)</f>
        <v>0</v>
      </c>
      <c r="BJ286" s="17" t="s">
        <v>88</v>
      </c>
      <c r="BK286" s="236">
        <f>ROUND(P286*H286,2)</f>
        <v>0</v>
      </c>
      <c r="BL286" s="17" t="s">
        <v>1025</v>
      </c>
      <c r="BM286" s="235" t="s">
        <v>1302</v>
      </c>
    </row>
    <row r="287" s="2" customFormat="1">
      <c r="A287" s="38"/>
      <c r="B287" s="39"/>
      <c r="C287" s="40"/>
      <c r="D287" s="237" t="s">
        <v>152</v>
      </c>
      <c r="E287" s="40"/>
      <c r="F287" s="238" t="s">
        <v>1727</v>
      </c>
      <c r="G287" s="40"/>
      <c r="H287" s="40"/>
      <c r="I287" s="239"/>
      <c r="J287" s="239"/>
      <c r="K287" s="40"/>
      <c r="L287" s="40"/>
      <c r="M287" s="44"/>
      <c r="N287" s="240"/>
      <c r="O287" s="241"/>
      <c r="P287" s="91"/>
      <c r="Q287" s="91"/>
      <c r="R287" s="91"/>
      <c r="S287" s="91"/>
      <c r="T287" s="91"/>
      <c r="U287" s="91"/>
      <c r="V287" s="91"/>
      <c r="W287" s="91"/>
      <c r="X287" s="92"/>
      <c r="Y287" s="38"/>
      <c r="Z287" s="38"/>
      <c r="AA287" s="38"/>
      <c r="AB287" s="38"/>
      <c r="AC287" s="38"/>
      <c r="AD287" s="38"/>
      <c r="AE287" s="38"/>
      <c r="AT287" s="17" t="s">
        <v>152</v>
      </c>
      <c r="AU287" s="17" t="s">
        <v>90</v>
      </c>
    </row>
    <row r="288" s="2" customFormat="1">
      <c r="A288" s="38"/>
      <c r="B288" s="39"/>
      <c r="C288" s="40"/>
      <c r="D288" s="242" t="s">
        <v>153</v>
      </c>
      <c r="E288" s="40"/>
      <c r="F288" s="243" t="s">
        <v>1728</v>
      </c>
      <c r="G288" s="40"/>
      <c r="H288" s="40"/>
      <c r="I288" s="239"/>
      <c r="J288" s="239"/>
      <c r="K288" s="40"/>
      <c r="L288" s="40"/>
      <c r="M288" s="44"/>
      <c r="N288" s="240"/>
      <c r="O288" s="241"/>
      <c r="P288" s="91"/>
      <c r="Q288" s="91"/>
      <c r="R288" s="91"/>
      <c r="S288" s="91"/>
      <c r="T288" s="91"/>
      <c r="U288" s="91"/>
      <c r="V288" s="91"/>
      <c r="W288" s="91"/>
      <c r="X288" s="92"/>
      <c r="Y288" s="38"/>
      <c r="Z288" s="38"/>
      <c r="AA288" s="38"/>
      <c r="AB288" s="38"/>
      <c r="AC288" s="38"/>
      <c r="AD288" s="38"/>
      <c r="AE288" s="38"/>
      <c r="AT288" s="17" t="s">
        <v>153</v>
      </c>
      <c r="AU288" s="17" t="s">
        <v>90</v>
      </c>
    </row>
    <row r="289" s="2" customFormat="1" ht="24.15" customHeight="1">
      <c r="A289" s="38"/>
      <c r="B289" s="39"/>
      <c r="C289" s="222" t="s">
        <v>947</v>
      </c>
      <c r="D289" s="222" t="s">
        <v>146</v>
      </c>
      <c r="E289" s="223" t="s">
        <v>1729</v>
      </c>
      <c r="F289" s="224" t="s">
        <v>1730</v>
      </c>
      <c r="G289" s="225" t="s">
        <v>249</v>
      </c>
      <c r="H289" s="226">
        <v>111</v>
      </c>
      <c r="I289" s="227"/>
      <c r="J289" s="227"/>
      <c r="K289" s="228">
        <f>ROUND(P289*H289,2)</f>
        <v>0</v>
      </c>
      <c r="L289" s="229"/>
      <c r="M289" s="44"/>
      <c r="N289" s="230" t="s">
        <v>1</v>
      </c>
      <c r="O289" s="231" t="s">
        <v>43</v>
      </c>
      <c r="P289" s="232">
        <f>I289+J289</f>
        <v>0</v>
      </c>
      <c r="Q289" s="232">
        <f>ROUND(I289*H289,2)</f>
        <v>0</v>
      </c>
      <c r="R289" s="232">
        <f>ROUND(J289*H289,2)</f>
        <v>0</v>
      </c>
      <c r="S289" s="91"/>
      <c r="T289" s="233">
        <f>S289*H289</f>
        <v>0</v>
      </c>
      <c r="U289" s="233">
        <v>0</v>
      </c>
      <c r="V289" s="233">
        <f>U289*H289</f>
        <v>0</v>
      </c>
      <c r="W289" s="233">
        <v>0</v>
      </c>
      <c r="X289" s="234">
        <f>W289*H289</f>
        <v>0</v>
      </c>
      <c r="Y289" s="38"/>
      <c r="Z289" s="38"/>
      <c r="AA289" s="38"/>
      <c r="AB289" s="38"/>
      <c r="AC289" s="38"/>
      <c r="AD289" s="38"/>
      <c r="AE289" s="38"/>
      <c r="AR289" s="235" t="s">
        <v>1025</v>
      </c>
      <c r="AT289" s="235" t="s">
        <v>146</v>
      </c>
      <c r="AU289" s="235" t="s">
        <v>90</v>
      </c>
      <c r="AY289" s="17" t="s">
        <v>143</v>
      </c>
      <c r="BE289" s="236">
        <f>IF(O289="základní",K289,0)</f>
        <v>0</v>
      </c>
      <c r="BF289" s="236">
        <f>IF(O289="snížená",K289,0)</f>
        <v>0</v>
      </c>
      <c r="BG289" s="236">
        <f>IF(O289="zákl. přenesená",K289,0)</f>
        <v>0</v>
      </c>
      <c r="BH289" s="236">
        <f>IF(O289="sníž. přenesená",K289,0)</f>
        <v>0</v>
      </c>
      <c r="BI289" s="236">
        <f>IF(O289="nulová",K289,0)</f>
        <v>0</v>
      </c>
      <c r="BJ289" s="17" t="s">
        <v>88</v>
      </c>
      <c r="BK289" s="236">
        <f>ROUND(P289*H289,2)</f>
        <v>0</v>
      </c>
      <c r="BL289" s="17" t="s">
        <v>1025</v>
      </c>
      <c r="BM289" s="235" t="s">
        <v>1315</v>
      </c>
    </row>
    <row r="290" s="2" customFormat="1">
      <c r="A290" s="38"/>
      <c r="B290" s="39"/>
      <c r="C290" s="40"/>
      <c r="D290" s="237" t="s">
        <v>152</v>
      </c>
      <c r="E290" s="40"/>
      <c r="F290" s="238" t="s">
        <v>1730</v>
      </c>
      <c r="G290" s="40"/>
      <c r="H290" s="40"/>
      <c r="I290" s="239"/>
      <c r="J290" s="239"/>
      <c r="K290" s="40"/>
      <c r="L290" s="40"/>
      <c r="M290" s="44"/>
      <c r="N290" s="240"/>
      <c r="O290" s="241"/>
      <c r="P290" s="91"/>
      <c r="Q290" s="91"/>
      <c r="R290" s="91"/>
      <c r="S290" s="91"/>
      <c r="T290" s="91"/>
      <c r="U290" s="91"/>
      <c r="V290" s="91"/>
      <c r="W290" s="91"/>
      <c r="X290" s="92"/>
      <c r="Y290" s="38"/>
      <c r="Z290" s="38"/>
      <c r="AA290" s="38"/>
      <c r="AB290" s="38"/>
      <c r="AC290" s="38"/>
      <c r="AD290" s="38"/>
      <c r="AE290" s="38"/>
      <c r="AT290" s="17" t="s">
        <v>152</v>
      </c>
      <c r="AU290" s="17" t="s">
        <v>90</v>
      </c>
    </row>
    <row r="291" s="2" customFormat="1">
      <c r="A291" s="38"/>
      <c r="B291" s="39"/>
      <c r="C291" s="40"/>
      <c r="D291" s="242" t="s">
        <v>153</v>
      </c>
      <c r="E291" s="40"/>
      <c r="F291" s="243" t="s">
        <v>1731</v>
      </c>
      <c r="G291" s="40"/>
      <c r="H291" s="40"/>
      <c r="I291" s="239"/>
      <c r="J291" s="239"/>
      <c r="K291" s="40"/>
      <c r="L291" s="40"/>
      <c r="M291" s="44"/>
      <c r="N291" s="240"/>
      <c r="O291" s="241"/>
      <c r="P291" s="91"/>
      <c r="Q291" s="91"/>
      <c r="R291" s="91"/>
      <c r="S291" s="91"/>
      <c r="T291" s="91"/>
      <c r="U291" s="91"/>
      <c r="V291" s="91"/>
      <c r="W291" s="91"/>
      <c r="X291" s="92"/>
      <c r="Y291" s="38"/>
      <c r="Z291" s="38"/>
      <c r="AA291" s="38"/>
      <c r="AB291" s="38"/>
      <c r="AC291" s="38"/>
      <c r="AD291" s="38"/>
      <c r="AE291" s="38"/>
      <c r="AT291" s="17" t="s">
        <v>153</v>
      </c>
      <c r="AU291" s="17" t="s">
        <v>90</v>
      </c>
    </row>
    <row r="292" s="2" customFormat="1" ht="24.15" customHeight="1">
      <c r="A292" s="38"/>
      <c r="B292" s="39"/>
      <c r="C292" s="222" t="s">
        <v>953</v>
      </c>
      <c r="D292" s="222" t="s">
        <v>146</v>
      </c>
      <c r="E292" s="223" t="s">
        <v>1732</v>
      </c>
      <c r="F292" s="224" t="s">
        <v>1733</v>
      </c>
      <c r="G292" s="225" t="s">
        <v>249</v>
      </c>
      <c r="H292" s="226">
        <v>36</v>
      </c>
      <c r="I292" s="227"/>
      <c r="J292" s="227"/>
      <c r="K292" s="228">
        <f>ROUND(P292*H292,2)</f>
        <v>0</v>
      </c>
      <c r="L292" s="229"/>
      <c r="M292" s="44"/>
      <c r="N292" s="230" t="s">
        <v>1</v>
      </c>
      <c r="O292" s="231" t="s">
        <v>43</v>
      </c>
      <c r="P292" s="232">
        <f>I292+J292</f>
        <v>0</v>
      </c>
      <c r="Q292" s="232">
        <f>ROUND(I292*H292,2)</f>
        <v>0</v>
      </c>
      <c r="R292" s="232">
        <f>ROUND(J292*H292,2)</f>
        <v>0</v>
      </c>
      <c r="S292" s="91"/>
      <c r="T292" s="233">
        <f>S292*H292</f>
        <v>0</v>
      </c>
      <c r="U292" s="233">
        <v>0</v>
      </c>
      <c r="V292" s="233">
        <f>U292*H292</f>
        <v>0</v>
      </c>
      <c r="W292" s="233">
        <v>0</v>
      </c>
      <c r="X292" s="234">
        <f>W292*H292</f>
        <v>0</v>
      </c>
      <c r="Y292" s="38"/>
      <c r="Z292" s="38"/>
      <c r="AA292" s="38"/>
      <c r="AB292" s="38"/>
      <c r="AC292" s="38"/>
      <c r="AD292" s="38"/>
      <c r="AE292" s="38"/>
      <c r="AR292" s="235" t="s">
        <v>1025</v>
      </c>
      <c r="AT292" s="235" t="s">
        <v>146</v>
      </c>
      <c r="AU292" s="235" t="s">
        <v>90</v>
      </c>
      <c r="AY292" s="17" t="s">
        <v>143</v>
      </c>
      <c r="BE292" s="236">
        <f>IF(O292="základní",K292,0)</f>
        <v>0</v>
      </c>
      <c r="BF292" s="236">
        <f>IF(O292="snížená",K292,0)</f>
        <v>0</v>
      </c>
      <c r="BG292" s="236">
        <f>IF(O292="zákl. přenesená",K292,0)</f>
        <v>0</v>
      </c>
      <c r="BH292" s="236">
        <f>IF(O292="sníž. přenesená",K292,0)</f>
        <v>0</v>
      </c>
      <c r="BI292" s="236">
        <f>IF(O292="nulová",K292,0)</f>
        <v>0</v>
      </c>
      <c r="BJ292" s="17" t="s">
        <v>88</v>
      </c>
      <c r="BK292" s="236">
        <f>ROUND(P292*H292,2)</f>
        <v>0</v>
      </c>
      <c r="BL292" s="17" t="s">
        <v>1025</v>
      </c>
      <c r="BM292" s="235" t="s">
        <v>1339</v>
      </c>
    </row>
    <row r="293" s="2" customFormat="1">
      <c r="A293" s="38"/>
      <c r="B293" s="39"/>
      <c r="C293" s="40"/>
      <c r="D293" s="237" t="s">
        <v>152</v>
      </c>
      <c r="E293" s="40"/>
      <c r="F293" s="238" t="s">
        <v>1733</v>
      </c>
      <c r="G293" s="40"/>
      <c r="H293" s="40"/>
      <c r="I293" s="239"/>
      <c r="J293" s="239"/>
      <c r="K293" s="40"/>
      <c r="L293" s="40"/>
      <c r="M293" s="44"/>
      <c r="N293" s="240"/>
      <c r="O293" s="241"/>
      <c r="P293" s="91"/>
      <c r="Q293" s="91"/>
      <c r="R293" s="91"/>
      <c r="S293" s="91"/>
      <c r="T293" s="91"/>
      <c r="U293" s="91"/>
      <c r="V293" s="91"/>
      <c r="W293" s="91"/>
      <c r="X293" s="92"/>
      <c r="Y293" s="38"/>
      <c r="Z293" s="38"/>
      <c r="AA293" s="38"/>
      <c r="AB293" s="38"/>
      <c r="AC293" s="38"/>
      <c r="AD293" s="38"/>
      <c r="AE293" s="38"/>
      <c r="AT293" s="17" t="s">
        <v>152</v>
      </c>
      <c r="AU293" s="17" t="s">
        <v>90</v>
      </c>
    </row>
    <row r="294" s="2" customFormat="1">
      <c r="A294" s="38"/>
      <c r="B294" s="39"/>
      <c r="C294" s="40"/>
      <c r="D294" s="242" t="s">
        <v>153</v>
      </c>
      <c r="E294" s="40"/>
      <c r="F294" s="243" t="s">
        <v>1734</v>
      </c>
      <c r="G294" s="40"/>
      <c r="H294" s="40"/>
      <c r="I294" s="239"/>
      <c r="J294" s="239"/>
      <c r="K294" s="40"/>
      <c r="L294" s="40"/>
      <c r="M294" s="44"/>
      <c r="N294" s="240"/>
      <c r="O294" s="241"/>
      <c r="P294" s="91"/>
      <c r="Q294" s="91"/>
      <c r="R294" s="91"/>
      <c r="S294" s="91"/>
      <c r="T294" s="91"/>
      <c r="U294" s="91"/>
      <c r="V294" s="91"/>
      <c r="W294" s="91"/>
      <c r="X294" s="92"/>
      <c r="Y294" s="38"/>
      <c r="Z294" s="38"/>
      <c r="AA294" s="38"/>
      <c r="AB294" s="38"/>
      <c r="AC294" s="38"/>
      <c r="AD294" s="38"/>
      <c r="AE294" s="38"/>
      <c r="AT294" s="17" t="s">
        <v>153</v>
      </c>
      <c r="AU294" s="17" t="s">
        <v>90</v>
      </c>
    </row>
    <row r="295" s="2" customFormat="1" ht="49.05" customHeight="1">
      <c r="A295" s="38"/>
      <c r="B295" s="39"/>
      <c r="C295" s="222" t="s">
        <v>958</v>
      </c>
      <c r="D295" s="222" t="s">
        <v>146</v>
      </c>
      <c r="E295" s="223" t="s">
        <v>1735</v>
      </c>
      <c r="F295" s="224" t="s">
        <v>1736</v>
      </c>
      <c r="G295" s="225" t="s">
        <v>324</v>
      </c>
      <c r="H295" s="226">
        <v>22.399999999999999</v>
      </c>
      <c r="I295" s="227"/>
      <c r="J295" s="227"/>
      <c r="K295" s="228">
        <f>ROUND(P295*H295,2)</f>
        <v>0</v>
      </c>
      <c r="L295" s="229"/>
      <c r="M295" s="44"/>
      <c r="N295" s="230" t="s">
        <v>1</v>
      </c>
      <c r="O295" s="231" t="s">
        <v>43</v>
      </c>
      <c r="P295" s="232">
        <f>I295+J295</f>
        <v>0</v>
      </c>
      <c r="Q295" s="232">
        <f>ROUND(I295*H295,2)</f>
        <v>0</v>
      </c>
      <c r="R295" s="232">
        <f>ROUND(J295*H295,2)</f>
        <v>0</v>
      </c>
      <c r="S295" s="91"/>
      <c r="T295" s="233">
        <f>S295*H295</f>
        <v>0</v>
      </c>
      <c r="U295" s="233">
        <v>0</v>
      </c>
      <c r="V295" s="233">
        <f>U295*H295</f>
        <v>0</v>
      </c>
      <c r="W295" s="233">
        <v>0</v>
      </c>
      <c r="X295" s="234">
        <f>W295*H295</f>
        <v>0</v>
      </c>
      <c r="Y295" s="38"/>
      <c r="Z295" s="38"/>
      <c r="AA295" s="38"/>
      <c r="AB295" s="38"/>
      <c r="AC295" s="38"/>
      <c r="AD295" s="38"/>
      <c r="AE295" s="38"/>
      <c r="AR295" s="235" t="s">
        <v>1025</v>
      </c>
      <c r="AT295" s="235" t="s">
        <v>146</v>
      </c>
      <c r="AU295" s="235" t="s">
        <v>90</v>
      </c>
      <c r="AY295" s="17" t="s">
        <v>143</v>
      </c>
      <c r="BE295" s="236">
        <f>IF(O295="základní",K295,0)</f>
        <v>0</v>
      </c>
      <c r="BF295" s="236">
        <f>IF(O295="snížená",K295,0)</f>
        <v>0</v>
      </c>
      <c r="BG295" s="236">
        <f>IF(O295="zákl. přenesená",K295,0)</f>
        <v>0</v>
      </c>
      <c r="BH295" s="236">
        <f>IF(O295="sníž. přenesená",K295,0)</f>
        <v>0</v>
      </c>
      <c r="BI295" s="236">
        <f>IF(O295="nulová",K295,0)</f>
        <v>0</v>
      </c>
      <c r="BJ295" s="17" t="s">
        <v>88</v>
      </c>
      <c r="BK295" s="236">
        <f>ROUND(P295*H295,2)</f>
        <v>0</v>
      </c>
      <c r="BL295" s="17" t="s">
        <v>1025</v>
      </c>
      <c r="BM295" s="235" t="s">
        <v>1354</v>
      </c>
    </row>
    <row r="296" s="2" customFormat="1">
      <c r="A296" s="38"/>
      <c r="B296" s="39"/>
      <c r="C296" s="40"/>
      <c r="D296" s="237" t="s">
        <v>152</v>
      </c>
      <c r="E296" s="40"/>
      <c r="F296" s="238" t="s">
        <v>1736</v>
      </c>
      <c r="G296" s="40"/>
      <c r="H296" s="40"/>
      <c r="I296" s="239"/>
      <c r="J296" s="239"/>
      <c r="K296" s="40"/>
      <c r="L296" s="40"/>
      <c r="M296" s="44"/>
      <c r="N296" s="240"/>
      <c r="O296" s="241"/>
      <c r="P296" s="91"/>
      <c r="Q296" s="91"/>
      <c r="R296" s="91"/>
      <c r="S296" s="91"/>
      <c r="T296" s="91"/>
      <c r="U296" s="91"/>
      <c r="V296" s="91"/>
      <c r="W296" s="91"/>
      <c r="X296" s="92"/>
      <c r="Y296" s="38"/>
      <c r="Z296" s="38"/>
      <c r="AA296" s="38"/>
      <c r="AB296" s="38"/>
      <c r="AC296" s="38"/>
      <c r="AD296" s="38"/>
      <c r="AE296" s="38"/>
      <c r="AT296" s="17" t="s">
        <v>152</v>
      </c>
      <c r="AU296" s="17" t="s">
        <v>90</v>
      </c>
    </row>
    <row r="297" s="2" customFormat="1">
      <c r="A297" s="38"/>
      <c r="B297" s="39"/>
      <c r="C297" s="40"/>
      <c r="D297" s="242" t="s">
        <v>153</v>
      </c>
      <c r="E297" s="40"/>
      <c r="F297" s="243" t="s">
        <v>1737</v>
      </c>
      <c r="G297" s="40"/>
      <c r="H297" s="40"/>
      <c r="I297" s="239"/>
      <c r="J297" s="239"/>
      <c r="K297" s="40"/>
      <c r="L297" s="40"/>
      <c r="M297" s="44"/>
      <c r="N297" s="240"/>
      <c r="O297" s="241"/>
      <c r="P297" s="91"/>
      <c r="Q297" s="91"/>
      <c r="R297" s="91"/>
      <c r="S297" s="91"/>
      <c r="T297" s="91"/>
      <c r="U297" s="91"/>
      <c r="V297" s="91"/>
      <c r="W297" s="91"/>
      <c r="X297" s="92"/>
      <c r="Y297" s="38"/>
      <c r="Z297" s="38"/>
      <c r="AA297" s="38"/>
      <c r="AB297" s="38"/>
      <c r="AC297" s="38"/>
      <c r="AD297" s="38"/>
      <c r="AE297" s="38"/>
      <c r="AT297" s="17" t="s">
        <v>153</v>
      </c>
      <c r="AU297" s="17" t="s">
        <v>90</v>
      </c>
    </row>
    <row r="298" s="2" customFormat="1" ht="44.25" customHeight="1">
      <c r="A298" s="38"/>
      <c r="B298" s="39"/>
      <c r="C298" s="222" t="s">
        <v>977</v>
      </c>
      <c r="D298" s="222" t="s">
        <v>146</v>
      </c>
      <c r="E298" s="223" t="s">
        <v>1738</v>
      </c>
      <c r="F298" s="224" t="s">
        <v>1739</v>
      </c>
      <c r="G298" s="225" t="s">
        <v>324</v>
      </c>
      <c r="H298" s="226">
        <v>22.399999999999999</v>
      </c>
      <c r="I298" s="227"/>
      <c r="J298" s="227"/>
      <c r="K298" s="228">
        <f>ROUND(P298*H298,2)</f>
        <v>0</v>
      </c>
      <c r="L298" s="229"/>
      <c r="M298" s="44"/>
      <c r="N298" s="230" t="s">
        <v>1</v>
      </c>
      <c r="O298" s="231" t="s">
        <v>43</v>
      </c>
      <c r="P298" s="232">
        <f>I298+J298</f>
        <v>0</v>
      </c>
      <c r="Q298" s="232">
        <f>ROUND(I298*H298,2)</f>
        <v>0</v>
      </c>
      <c r="R298" s="232">
        <f>ROUND(J298*H298,2)</f>
        <v>0</v>
      </c>
      <c r="S298" s="91"/>
      <c r="T298" s="233">
        <f>S298*H298</f>
        <v>0</v>
      </c>
      <c r="U298" s="233">
        <v>0</v>
      </c>
      <c r="V298" s="233">
        <f>U298*H298</f>
        <v>0</v>
      </c>
      <c r="W298" s="233">
        <v>0</v>
      </c>
      <c r="X298" s="234">
        <f>W298*H298</f>
        <v>0</v>
      </c>
      <c r="Y298" s="38"/>
      <c r="Z298" s="38"/>
      <c r="AA298" s="38"/>
      <c r="AB298" s="38"/>
      <c r="AC298" s="38"/>
      <c r="AD298" s="38"/>
      <c r="AE298" s="38"/>
      <c r="AR298" s="235" t="s">
        <v>1025</v>
      </c>
      <c r="AT298" s="235" t="s">
        <v>146</v>
      </c>
      <c r="AU298" s="235" t="s">
        <v>90</v>
      </c>
      <c r="AY298" s="17" t="s">
        <v>143</v>
      </c>
      <c r="BE298" s="236">
        <f>IF(O298="základní",K298,0)</f>
        <v>0</v>
      </c>
      <c r="BF298" s="236">
        <f>IF(O298="snížená",K298,0)</f>
        <v>0</v>
      </c>
      <c r="BG298" s="236">
        <f>IF(O298="zákl. přenesená",K298,0)</f>
        <v>0</v>
      </c>
      <c r="BH298" s="236">
        <f>IF(O298="sníž. přenesená",K298,0)</f>
        <v>0</v>
      </c>
      <c r="BI298" s="236">
        <f>IF(O298="nulová",K298,0)</f>
        <v>0</v>
      </c>
      <c r="BJ298" s="17" t="s">
        <v>88</v>
      </c>
      <c r="BK298" s="236">
        <f>ROUND(P298*H298,2)</f>
        <v>0</v>
      </c>
      <c r="BL298" s="17" t="s">
        <v>1025</v>
      </c>
      <c r="BM298" s="235" t="s">
        <v>1371</v>
      </c>
    </row>
    <row r="299" s="2" customFormat="1">
      <c r="A299" s="38"/>
      <c r="B299" s="39"/>
      <c r="C299" s="40"/>
      <c r="D299" s="237" t="s">
        <v>152</v>
      </c>
      <c r="E299" s="40"/>
      <c r="F299" s="238" t="s">
        <v>1739</v>
      </c>
      <c r="G299" s="40"/>
      <c r="H299" s="40"/>
      <c r="I299" s="239"/>
      <c r="J299" s="239"/>
      <c r="K299" s="40"/>
      <c r="L299" s="40"/>
      <c r="M299" s="44"/>
      <c r="N299" s="240"/>
      <c r="O299" s="241"/>
      <c r="P299" s="91"/>
      <c r="Q299" s="91"/>
      <c r="R299" s="91"/>
      <c r="S299" s="91"/>
      <c r="T299" s="91"/>
      <c r="U299" s="91"/>
      <c r="V299" s="91"/>
      <c r="W299" s="91"/>
      <c r="X299" s="92"/>
      <c r="Y299" s="38"/>
      <c r="Z299" s="38"/>
      <c r="AA299" s="38"/>
      <c r="AB299" s="38"/>
      <c r="AC299" s="38"/>
      <c r="AD299" s="38"/>
      <c r="AE299" s="38"/>
      <c r="AT299" s="17" t="s">
        <v>152</v>
      </c>
      <c r="AU299" s="17" t="s">
        <v>90</v>
      </c>
    </row>
    <row r="300" s="2" customFormat="1">
      <c r="A300" s="38"/>
      <c r="B300" s="39"/>
      <c r="C300" s="40"/>
      <c r="D300" s="242" t="s">
        <v>153</v>
      </c>
      <c r="E300" s="40"/>
      <c r="F300" s="243" t="s">
        <v>1740</v>
      </c>
      <c r="G300" s="40"/>
      <c r="H300" s="40"/>
      <c r="I300" s="239"/>
      <c r="J300" s="239"/>
      <c r="K300" s="40"/>
      <c r="L300" s="40"/>
      <c r="M300" s="44"/>
      <c r="N300" s="240"/>
      <c r="O300" s="241"/>
      <c r="P300" s="91"/>
      <c r="Q300" s="91"/>
      <c r="R300" s="91"/>
      <c r="S300" s="91"/>
      <c r="T300" s="91"/>
      <c r="U300" s="91"/>
      <c r="V300" s="91"/>
      <c r="W300" s="91"/>
      <c r="X300" s="92"/>
      <c r="Y300" s="38"/>
      <c r="Z300" s="38"/>
      <c r="AA300" s="38"/>
      <c r="AB300" s="38"/>
      <c r="AC300" s="38"/>
      <c r="AD300" s="38"/>
      <c r="AE300" s="38"/>
      <c r="AT300" s="17" t="s">
        <v>153</v>
      </c>
      <c r="AU300" s="17" t="s">
        <v>90</v>
      </c>
    </row>
    <row r="301" s="2" customFormat="1" ht="24.15" customHeight="1">
      <c r="A301" s="38"/>
      <c r="B301" s="39"/>
      <c r="C301" s="222" t="s">
        <v>985</v>
      </c>
      <c r="D301" s="222" t="s">
        <v>146</v>
      </c>
      <c r="E301" s="223" t="s">
        <v>1741</v>
      </c>
      <c r="F301" s="224" t="s">
        <v>1742</v>
      </c>
      <c r="G301" s="225" t="s">
        <v>324</v>
      </c>
      <c r="H301" s="226">
        <v>22.399999999999999</v>
      </c>
      <c r="I301" s="227"/>
      <c r="J301" s="227"/>
      <c r="K301" s="228">
        <f>ROUND(P301*H301,2)</f>
        <v>0</v>
      </c>
      <c r="L301" s="229"/>
      <c r="M301" s="44"/>
      <c r="N301" s="230" t="s">
        <v>1</v>
      </c>
      <c r="O301" s="231" t="s">
        <v>43</v>
      </c>
      <c r="P301" s="232">
        <f>I301+J301</f>
        <v>0</v>
      </c>
      <c r="Q301" s="232">
        <f>ROUND(I301*H301,2)</f>
        <v>0</v>
      </c>
      <c r="R301" s="232">
        <f>ROUND(J301*H301,2)</f>
        <v>0</v>
      </c>
      <c r="S301" s="91"/>
      <c r="T301" s="233">
        <f>S301*H301</f>
        <v>0</v>
      </c>
      <c r="U301" s="233">
        <v>0</v>
      </c>
      <c r="V301" s="233">
        <f>U301*H301</f>
        <v>0</v>
      </c>
      <c r="W301" s="233">
        <v>0</v>
      </c>
      <c r="X301" s="234">
        <f>W301*H301</f>
        <v>0</v>
      </c>
      <c r="Y301" s="38"/>
      <c r="Z301" s="38"/>
      <c r="AA301" s="38"/>
      <c r="AB301" s="38"/>
      <c r="AC301" s="38"/>
      <c r="AD301" s="38"/>
      <c r="AE301" s="38"/>
      <c r="AR301" s="235" t="s">
        <v>1025</v>
      </c>
      <c r="AT301" s="235" t="s">
        <v>146</v>
      </c>
      <c r="AU301" s="235" t="s">
        <v>90</v>
      </c>
      <c r="AY301" s="17" t="s">
        <v>143</v>
      </c>
      <c r="BE301" s="236">
        <f>IF(O301="základní",K301,0)</f>
        <v>0</v>
      </c>
      <c r="BF301" s="236">
        <f>IF(O301="snížená",K301,0)</f>
        <v>0</v>
      </c>
      <c r="BG301" s="236">
        <f>IF(O301="zákl. přenesená",K301,0)</f>
        <v>0</v>
      </c>
      <c r="BH301" s="236">
        <f>IF(O301="sníž. přenesená",K301,0)</f>
        <v>0</v>
      </c>
      <c r="BI301" s="236">
        <f>IF(O301="nulová",K301,0)</f>
        <v>0</v>
      </c>
      <c r="BJ301" s="17" t="s">
        <v>88</v>
      </c>
      <c r="BK301" s="236">
        <f>ROUND(P301*H301,2)</f>
        <v>0</v>
      </c>
      <c r="BL301" s="17" t="s">
        <v>1025</v>
      </c>
      <c r="BM301" s="235" t="s">
        <v>1382</v>
      </c>
    </row>
    <row r="302" s="2" customFormat="1">
      <c r="A302" s="38"/>
      <c r="B302" s="39"/>
      <c r="C302" s="40"/>
      <c r="D302" s="237" t="s">
        <v>152</v>
      </c>
      <c r="E302" s="40"/>
      <c r="F302" s="238" t="s">
        <v>1742</v>
      </c>
      <c r="G302" s="40"/>
      <c r="H302" s="40"/>
      <c r="I302" s="239"/>
      <c r="J302" s="239"/>
      <c r="K302" s="40"/>
      <c r="L302" s="40"/>
      <c r="M302" s="44"/>
      <c r="N302" s="240"/>
      <c r="O302" s="241"/>
      <c r="P302" s="91"/>
      <c r="Q302" s="91"/>
      <c r="R302" s="91"/>
      <c r="S302" s="91"/>
      <c r="T302" s="91"/>
      <c r="U302" s="91"/>
      <c r="V302" s="91"/>
      <c r="W302" s="91"/>
      <c r="X302" s="92"/>
      <c r="Y302" s="38"/>
      <c r="Z302" s="38"/>
      <c r="AA302" s="38"/>
      <c r="AB302" s="38"/>
      <c r="AC302" s="38"/>
      <c r="AD302" s="38"/>
      <c r="AE302" s="38"/>
      <c r="AT302" s="17" t="s">
        <v>152</v>
      </c>
      <c r="AU302" s="17" t="s">
        <v>90</v>
      </c>
    </row>
    <row r="303" s="2" customFormat="1">
      <c r="A303" s="38"/>
      <c r="B303" s="39"/>
      <c r="C303" s="40"/>
      <c r="D303" s="242" t="s">
        <v>153</v>
      </c>
      <c r="E303" s="40"/>
      <c r="F303" s="243" t="s">
        <v>1743</v>
      </c>
      <c r="G303" s="40"/>
      <c r="H303" s="40"/>
      <c r="I303" s="239"/>
      <c r="J303" s="239"/>
      <c r="K303" s="40"/>
      <c r="L303" s="40"/>
      <c r="M303" s="44"/>
      <c r="N303" s="240"/>
      <c r="O303" s="241"/>
      <c r="P303" s="91"/>
      <c r="Q303" s="91"/>
      <c r="R303" s="91"/>
      <c r="S303" s="91"/>
      <c r="T303" s="91"/>
      <c r="U303" s="91"/>
      <c r="V303" s="91"/>
      <c r="W303" s="91"/>
      <c r="X303" s="92"/>
      <c r="Y303" s="38"/>
      <c r="Z303" s="38"/>
      <c r="AA303" s="38"/>
      <c r="AB303" s="38"/>
      <c r="AC303" s="38"/>
      <c r="AD303" s="38"/>
      <c r="AE303" s="38"/>
      <c r="AT303" s="17" t="s">
        <v>153</v>
      </c>
      <c r="AU303" s="17" t="s">
        <v>90</v>
      </c>
    </row>
    <row r="304" s="2" customFormat="1" ht="49.05" customHeight="1">
      <c r="A304" s="38"/>
      <c r="B304" s="39"/>
      <c r="C304" s="222" t="s">
        <v>993</v>
      </c>
      <c r="D304" s="222" t="s">
        <v>146</v>
      </c>
      <c r="E304" s="223" t="s">
        <v>1744</v>
      </c>
      <c r="F304" s="224" t="s">
        <v>1745</v>
      </c>
      <c r="G304" s="225" t="s">
        <v>324</v>
      </c>
      <c r="H304" s="226">
        <v>4</v>
      </c>
      <c r="I304" s="227"/>
      <c r="J304" s="227"/>
      <c r="K304" s="228">
        <f>ROUND(P304*H304,2)</f>
        <v>0</v>
      </c>
      <c r="L304" s="229"/>
      <c r="M304" s="44"/>
      <c r="N304" s="230" t="s">
        <v>1</v>
      </c>
      <c r="O304" s="231" t="s">
        <v>43</v>
      </c>
      <c r="P304" s="232">
        <f>I304+J304</f>
        <v>0</v>
      </c>
      <c r="Q304" s="232">
        <f>ROUND(I304*H304,2)</f>
        <v>0</v>
      </c>
      <c r="R304" s="232">
        <f>ROUND(J304*H304,2)</f>
        <v>0</v>
      </c>
      <c r="S304" s="91"/>
      <c r="T304" s="233">
        <f>S304*H304</f>
        <v>0</v>
      </c>
      <c r="U304" s="233">
        <v>0</v>
      </c>
      <c r="V304" s="233">
        <f>U304*H304</f>
        <v>0</v>
      </c>
      <c r="W304" s="233">
        <v>0</v>
      </c>
      <c r="X304" s="234">
        <f>W304*H304</f>
        <v>0</v>
      </c>
      <c r="Y304" s="38"/>
      <c r="Z304" s="38"/>
      <c r="AA304" s="38"/>
      <c r="AB304" s="38"/>
      <c r="AC304" s="38"/>
      <c r="AD304" s="38"/>
      <c r="AE304" s="38"/>
      <c r="AR304" s="235" t="s">
        <v>1025</v>
      </c>
      <c r="AT304" s="235" t="s">
        <v>146</v>
      </c>
      <c r="AU304" s="235" t="s">
        <v>90</v>
      </c>
      <c r="AY304" s="17" t="s">
        <v>143</v>
      </c>
      <c r="BE304" s="236">
        <f>IF(O304="základní",K304,0)</f>
        <v>0</v>
      </c>
      <c r="BF304" s="236">
        <f>IF(O304="snížená",K304,0)</f>
        <v>0</v>
      </c>
      <c r="BG304" s="236">
        <f>IF(O304="zákl. přenesená",K304,0)</f>
        <v>0</v>
      </c>
      <c r="BH304" s="236">
        <f>IF(O304="sníž. přenesená",K304,0)</f>
        <v>0</v>
      </c>
      <c r="BI304" s="236">
        <f>IF(O304="nulová",K304,0)</f>
        <v>0</v>
      </c>
      <c r="BJ304" s="17" t="s">
        <v>88</v>
      </c>
      <c r="BK304" s="236">
        <f>ROUND(P304*H304,2)</f>
        <v>0</v>
      </c>
      <c r="BL304" s="17" t="s">
        <v>1025</v>
      </c>
      <c r="BM304" s="235" t="s">
        <v>1391</v>
      </c>
    </row>
    <row r="305" s="2" customFormat="1">
      <c r="A305" s="38"/>
      <c r="B305" s="39"/>
      <c r="C305" s="40"/>
      <c r="D305" s="237" t="s">
        <v>152</v>
      </c>
      <c r="E305" s="40"/>
      <c r="F305" s="238" t="s">
        <v>1745</v>
      </c>
      <c r="G305" s="40"/>
      <c r="H305" s="40"/>
      <c r="I305" s="239"/>
      <c r="J305" s="239"/>
      <c r="K305" s="40"/>
      <c r="L305" s="40"/>
      <c r="M305" s="44"/>
      <c r="N305" s="240"/>
      <c r="O305" s="241"/>
      <c r="P305" s="91"/>
      <c r="Q305" s="91"/>
      <c r="R305" s="91"/>
      <c r="S305" s="91"/>
      <c r="T305" s="91"/>
      <c r="U305" s="91"/>
      <c r="V305" s="91"/>
      <c r="W305" s="91"/>
      <c r="X305" s="92"/>
      <c r="Y305" s="38"/>
      <c r="Z305" s="38"/>
      <c r="AA305" s="38"/>
      <c r="AB305" s="38"/>
      <c r="AC305" s="38"/>
      <c r="AD305" s="38"/>
      <c r="AE305" s="38"/>
      <c r="AT305" s="17" t="s">
        <v>152</v>
      </c>
      <c r="AU305" s="17" t="s">
        <v>90</v>
      </c>
    </row>
    <row r="306" s="2" customFormat="1">
      <c r="A306" s="38"/>
      <c r="B306" s="39"/>
      <c r="C306" s="40"/>
      <c r="D306" s="242" t="s">
        <v>153</v>
      </c>
      <c r="E306" s="40"/>
      <c r="F306" s="243" t="s">
        <v>1746</v>
      </c>
      <c r="G306" s="40"/>
      <c r="H306" s="40"/>
      <c r="I306" s="239"/>
      <c r="J306" s="239"/>
      <c r="K306" s="40"/>
      <c r="L306" s="40"/>
      <c r="M306" s="44"/>
      <c r="N306" s="240"/>
      <c r="O306" s="241"/>
      <c r="P306" s="91"/>
      <c r="Q306" s="91"/>
      <c r="R306" s="91"/>
      <c r="S306" s="91"/>
      <c r="T306" s="91"/>
      <c r="U306" s="91"/>
      <c r="V306" s="91"/>
      <c r="W306" s="91"/>
      <c r="X306" s="92"/>
      <c r="Y306" s="38"/>
      <c r="Z306" s="38"/>
      <c r="AA306" s="38"/>
      <c r="AB306" s="38"/>
      <c r="AC306" s="38"/>
      <c r="AD306" s="38"/>
      <c r="AE306" s="38"/>
      <c r="AT306" s="17" t="s">
        <v>153</v>
      </c>
      <c r="AU306" s="17" t="s">
        <v>90</v>
      </c>
    </row>
    <row r="307" s="2" customFormat="1" ht="55.5" customHeight="1">
      <c r="A307" s="38"/>
      <c r="B307" s="39"/>
      <c r="C307" s="222" t="s">
        <v>1001</v>
      </c>
      <c r="D307" s="222" t="s">
        <v>146</v>
      </c>
      <c r="E307" s="223" t="s">
        <v>1747</v>
      </c>
      <c r="F307" s="224" t="s">
        <v>1748</v>
      </c>
      <c r="G307" s="225" t="s">
        <v>311</v>
      </c>
      <c r="H307" s="226">
        <v>40</v>
      </c>
      <c r="I307" s="227"/>
      <c r="J307" s="227"/>
      <c r="K307" s="228">
        <f>ROUND(P307*H307,2)</f>
        <v>0</v>
      </c>
      <c r="L307" s="229"/>
      <c r="M307" s="44"/>
      <c r="N307" s="230" t="s">
        <v>1</v>
      </c>
      <c r="O307" s="231" t="s">
        <v>43</v>
      </c>
      <c r="P307" s="232">
        <f>I307+J307</f>
        <v>0</v>
      </c>
      <c r="Q307" s="232">
        <f>ROUND(I307*H307,2)</f>
        <v>0</v>
      </c>
      <c r="R307" s="232">
        <f>ROUND(J307*H307,2)</f>
        <v>0</v>
      </c>
      <c r="S307" s="91"/>
      <c r="T307" s="233">
        <f>S307*H307</f>
        <v>0</v>
      </c>
      <c r="U307" s="233">
        <v>0</v>
      </c>
      <c r="V307" s="233">
        <f>U307*H307</f>
        <v>0</v>
      </c>
      <c r="W307" s="233">
        <v>0</v>
      </c>
      <c r="X307" s="234">
        <f>W307*H307</f>
        <v>0</v>
      </c>
      <c r="Y307" s="38"/>
      <c r="Z307" s="38"/>
      <c r="AA307" s="38"/>
      <c r="AB307" s="38"/>
      <c r="AC307" s="38"/>
      <c r="AD307" s="38"/>
      <c r="AE307" s="38"/>
      <c r="AR307" s="235" t="s">
        <v>1025</v>
      </c>
      <c r="AT307" s="235" t="s">
        <v>146</v>
      </c>
      <c r="AU307" s="235" t="s">
        <v>90</v>
      </c>
      <c r="AY307" s="17" t="s">
        <v>143</v>
      </c>
      <c r="BE307" s="236">
        <f>IF(O307="základní",K307,0)</f>
        <v>0</v>
      </c>
      <c r="BF307" s="236">
        <f>IF(O307="snížená",K307,0)</f>
        <v>0</v>
      </c>
      <c r="BG307" s="236">
        <f>IF(O307="zákl. přenesená",K307,0)</f>
        <v>0</v>
      </c>
      <c r="BH307" s="236">
        <f>IF(O307="sníž. přenesená",K307,0)</f>
        <v>0</v>
      </c>
      <c r="BI307" s="236">
        <f>IF(O307="nulová",K307,0)</f>
        <v>0</v>
      </c>
      <c r="BJ307" s="17" t="s">
        <v>88</v>
      </c>
      <c r="BK307" s="236">
        <f>ROUND(P307*H307,2)</f>
        <v>0</v>
      </c>
      <c r="BL307" s="17" t="s">
        <v>1025</v>
      </c>
      <c r="BM307" s="235" t="s">
        <v>1401</v>
      </c>
    </row>
    <row r="308" s="2" customFormat="1">
      <c r="A308" s="38"/>
      <c r="B308" s="39"/>
      <c r="C308" s="40"/>
      <c r="D308" s="237" t="s">
        <v>152</v>
      </c>
      <c r="E308" s="40"/>
      <c r="F308" s="238" t="s">
        <v>1748</v>
      </c>
      <c r="G308" s="40"/>
      <c r="H308" s="40"/>
      <c r="I308" s="239"/>
      <c r="J308" s="239"/>
      <c r="K308" s="40"/>
      <c r="L308" s="40"/>
      <c r="M308" s="44"/>
      <c r="N308" s="240"/>
      <c r="O308" s="241"/>
      <c r="P308" s="91"/>
      <c r="Q308" s="91"/>
      <c r="R308" s="91"/>
      <c r="S308" s="91"/>
      <c r="T308" s="91"/>
      <c r="U308" s="91"/>
      <c r="V308" s="91"/>
      <c r="W308" s="91"/>
      <c r="X308" s="92"/>
      <c r="Y308" s="38"/>
      <c r="Z308" s="38"/>
      <c r="AA308" s="38"/>
      <c r="AB308" s="38"/>
      <c r="AC308" s="38"/>
      <c r="AD308" s="38"/>
      <c r="AE308" s="38"/>
      <c r="AT308" s="17" t="s">
        <v>152</v>
      </c>
      <c r="AU308" s="17" t="s">
        <v>90</v>
      </c>
    </row>
    <row r="309" s="2" customFormat="1">
      <c r="A309" s="38"/>
      <c r="B309" s="39"/>
      <c r="C309" s="40"/>
      <c r="D309" s="242" t="s">
        <v>153</v>
      </c>
      <c r="E309" s="40"/>
      <c r="F309" s="243" t="s">
        <v>1749</v>
      </c>
      <c r="G309" s="40"/>
      <c r="H309" s="40"/>
      <c r="I309" s="239"/>
      <c r="J309" s="239"/>
      <c r="K309" s="40"/>
      <c r="L309" s="40"/>
      <c r="M309" s="44"/>
      <c r="N309" s="240"/>
      <c r="O309" s="241"/>
      <c r="P309" s="91"/>
      <c r="Q309" s="91"/>
      <c r="R309" s="91"/>
      <c r="S309" s="91"/>
      <c r="T309" s="91"/>
      <c r="U309" s="91"/>
      <c r="V309" s="91"/>
      <c r="W309" s="91"/>
      <c r="X309" s="92"/>
      <c r="Y309" s="38"/>
      <c r="Z309" s="38"/>
      <c r="AA309" s="38"/>
      <c r="AB309" s="38"/>
      <c r="AC309" s="38"/>
      <c r="AD309" s="38"/>
      <c r="AE309" s="38"/>
      <c r="AT309" s="17" t="s">
        <v>153</v>
      </c>
      <c r="AU309" s="17" t="s">
        <v>90</v>
      </c>
    </row>
    <row r="310" s="2" customFormat="1" ht="55.5" customHeight="1">
      <c r="A310" s="38"/>
      <c r="B310" s="39"/>
      <c r="C310" s="222" t="s">
        <v>1009</v>
      </c>
      <c r="D310" s="222" t="s">
        <v>146</v>
      </c>
      <c r="E310" s="223" t="s">
        <v>1750</v>
      </c>
      <c r="F310" s="224" t="s">
        <v>1751</v>
      </c>
      <c r="G310" s="225" t="s">
        <v>311</v>
      </c>
      <c r="H310" s="226">
        <v>52</v>
      </c>
      <c r="I310" s="227"/>
      <c r="J310" s="227"/>
      <c r="K310" s="228">
        <f>ROUND(P310*H310,2)</f>
        <v>0</v>
      </c>
      <c r="L310" s="229"/>
      <c r="M310" s="44"/>
      <c r="N310" s="230" t="s">
        <v>1</v>
      </c>
      <c r="O310" s="231" t="s">
        <v>43</v>
      </c>
      <c r="P310" s="232">
        <f>I310+J310</f>
        <v>0</v>
      </c>
      <c r="Q310" s="232">
        <f>ROUND(I310*H310,2)</f>
        <v>0</v>
      </c>
      <c r="R310" s="232">
        <f>ROUND(J310*H310,2)</f>
        <v>0</v>
      </c>
      <c r="S310" s="91"/>
      <c r="T310" s="233">
        <f>S310*H310</f>
        <v>0</v>
      </c>
      <c r="U310" s="233">
        <v>0</v>
      </c>
      <c r="V310" s="233">
        <f>U310*H310</f>
        <v>0</v>
      </c>
      <c r="W310" s="233">
        <v>0</v>
      </c>
      <c r="X310" s="234">
        <f>W310*H310</f>
        <v>0</v>
      </c>
      <c r="Y310" s="38"/>
      <c r="Z310" s="38"/>
      <c r="AA310" s="38"/>
      <c r="AB310" s="38"/>
      <c r="AC310" s="38"/>
      <c r="AD310" s="38"/>
      <c r="AE310" s="38"/>
      <c r="AR310" s="235" t="s">
        <v>1025</v>
      </c>
      <c r="AT310" s="235" t="s">
        <v>146</v>
      </c>
      <c r="AU310" s="235" t="s">
        <v>90</v>
      </c>
      <c r="AY310" s="17" t="s">
        <v>143</v>
      </c>
      <c r="BE310" s="236">
        <f>IF(O310="základní",K310,0)</f>
        <v>0</v>
      </c>
      <c r="BF310" s="236">
        <f>IF(O310="snížená",K310,0)</f>
        <v>0</v>
      </c>
      <c r="BG310" s="236">
        <f>IF(O310="zákl. přenesená",K310,0)</f>
        <v>0</v>
      </c>
      <c r="BH310" s="236">
        <f>IF(O310="sníž. přenesená",K310,0)</f>
        <v>0</v>
      </c>
      <c r="BI310" s="236">
        <f>IF(O310="nulová",K310,0)</f>
        <v>0</v>
      </c>
      <c r="BJ310" s="17" t="s">
        <v>88</v>
      </c>
      <c r="BK310" s="236">
        <f>ROUND(P310*H310,2)</f>
        <v>0</v>
      </c>
      <c r="BL310" s="17" t="s">
        <v>1025</v>
      </c>
      <c r="BM310" s="235" t="s">
        <v>1413</v>
      </c>
    </row>
    <row r="311" s="2" customFormat="1">
      <c r="A311" s="38"/>
      <c r="B311" s="39"/>
      <c r="C311" s="40"/>
      <c r="D311" s="237" t="s">
        <v>152</v>
      </c>
      <c r="E311" s="40"/>
      <c r="F311" s="238" t="s">
        <v>1751</v>
      </c>
      <c r="G311" s="40"/>
      <c r="H311" s="40"/>
      <c r="I311" s="239"/>
      <c r="J311" s="239"/>
      <c r="K311" s="40"/>
      <c r="L311" s="40"/>
      <c r="M311" s="44"/>
      <c r="N311" s="240"/>
      <c r="O311" s="241"/>
      <c r="P311" s="91"/>
      <c r="Q311" s="91"/>
      <c r="R311" s="91"/>
      <c r="S311" s="91"/>
      <c r="T311" s="91"/>
      <c r="U311" s="91"/>
      <c r="V311" s="91"/>
      <c r="W311" s="91"/>
      <c r="X311" s="92"/>
      <c r="Y311" s="38"/>
      <c r="Z311" s="38"/>
      <c r="AA311" s="38"/>
      <c r="AB311" s="38"/>
      <c r="AC311" s="38"/>
      <c r="AD311" s="38"/>
      <c r="AE311" s="38"/>
      <c r="AT311" s="17" t="s">
        <v>152</v>
      </c>
      <c r="AU311" s="17" t="s">
        <v>90</v>
      </c>
    </row>
    <row r="312" s="2" customFormat="1">
      <c r="A312" s="38"/>
      <c r="B312" s="39"/>
      <c r="C312" s="40"/>
      <c r="D312" s="242" t="s">
        <v>153</v>
      </c>
      <c r="E312" s="40"/>
      <c r="F312" s="243" t="s">
        <v>1752</v>
      </c>
      <c r="G312" s="40"/>
      <c r="H312" s="40"/>
      <c r="I312" s="239"/>
      <c r="J312" s="239"/>
      <c r="K312" s="40"/>
      <c r="L312" s="40"/>
      <c r="M312" s="44"/>
      <c r="N312" s="240"/>
      <c r="O312" s="241"/>
      <c r="P312" s="91"/>
      <c r="Q312" s="91"/>
      <c r="R312" s="91"/>
      <c r="S312" s="91"/>
      <c r="T312" s="91"/>
      <c r="U312" s="91"/>
      <c r="V312" s="91"/>
      <c r="W312" s="91"/>
      <c r="X312" s="92"/>
      <c r="Y312" s="38"/>
      <c r="Z312" s="38"/>
      <c r="AA312" s="38"/>
      <c r="AB312" s="38"/>
      <c r="AC312" s="38"/>
      <c r="AD312" s="38"/>
      <c r="AE312" s="38"/>
      <c r="AT312" s="17" t="s">
        <v>153</v>
      </c>
      <c r="AU312" s="17" t="s">
        <v>90</v>
      </c>
    </row>
    <row r="313" s="2" customFormat="1" ht="55.5" customHeight="1">
      <c r="A313" s="38"/>
      <c r="B313" s="39"/>
      <c r="C313" s="222" t="s">
        <v>1017</v>
      </c>
      <c r="D313" s="222" t="s">
        <v>146</v>
      </c>
      <c r="E313" s="223" t="s">
        <v>1753</v>
      </c>
      <c r="F313" s="224" t="s">
        <v>1754</v>
      </c>
      <c r="G313" s="225" t="s">
        <v>311</v>
      </c>
      <c r="H313" s="226">
        <v>22</v>
      </c>
      <c r="I313" s="227"/>
      <c r="J313" s="227"/>
      <c r="K313" s="228">
        <f>ROUND(P313*H313,2)</f>
        <v>0</v>
      </c>
      <c r="L313" s="229"/>
      <c r="M313" s="44"/>
      <c r="N313" s="230" t="s">
        <v>1</v>
      </c>
      <c r="O313" s="231" t="s">
        <v>43</v>
      </c>
      <c r="P313" s="232">
        <f>I313+J313</f>
        <v>0</v>
      </c>
      <c r="Q313" s="232">
        <f>ROUND(I313*H313,2)</f>
        <v>0</v>
      </c>
      <c r="R313" s="232">
        <f>ROUND(J313*H313,2)</f>
        <v>0</v>
      </c>
      <c r="S313" s="91"/>
      <c r="T313" s="233">
        <f>S313*H313</f>
        <v>0</v>
      </c>
      <c r="U313" s="233">
        <v>0</v>
      </c>
      <c r="V313" s="233">
        <f>U313*H313</f>
        <v>0</v>
      </c>
      <c r="W313" s="233">
        <v>0</v>
      </c>
      <c r="X313" s="234">
        <f>W313*H313</f>
        <v>0</v>
      </c>
      <c r="Y313" s="38"/>
      <c r="Z313" s="38"/>
      <c r="AA313" s="38"/>
      <c r="AB313" s="38"/>
      <c r="AC313" s="38"/>
      <c r="AD313" s="38"/>
      <c r="AE313" s="38"/>
      <c r="AR313" s="235" t="s">
        <v>1025</v>
      </c>
      <c r="AT313" s="235" t="s">
        <v>146</v>
      </c>
      <c r="AU313" s="235" t="s">
        <v>90</v>
      </c>
      <c r="AY313" s="17" t="s">
        <v>143</v>
      </c>
      <c r="BE313" s="236">
        <f>IF(O313="základní",K313,0)</f>
        <v>0</v>
      </c>
      <c r="BF313" s="236">
        <f>IF(O313="snížená",K313,0)</f>
        <v>0</v>
      </c>
      <c r="BG313" s="236">
        <f>IF(O313="zákl. přenesená",K313,0)</f>
        <v>0</v>
      </c>
      <c r="BH313" s="236">
        <f>IF(O313="sníž. přenesená",K313,0)</f>
        <v>0</v>
      </c>
      <c r="BI313" s="236">
        <f>IF(O313="nulová",K313,0)</f>
        <v>0</v>
      </c>
      <c r="BJ313" s="17" t="s">
        <v>88</v>
      </c>
      <c r="BK313" s="236">
        <f>ROUND(P313*H313,2)</f>
        <v>0</v>
      </c>
      <c r="BL313" s="17" t="s">
        <v>1025</v>
      </c>
      <c r="BM313" s="235" t="s">
        <v>1425</v>
      </c>
    </row>
    <row r="314" s="2" customFormat="1">
      <c r="A314" s="38"/>
      <c r="B314" s="39"/>
      <c r="C314" s="40"/>
      <c r="D314" s="237" t="s">
        <v>152</v>
      </c>
      <c r="E314" s="40"/>
      <c r="F314" s="238" t="s">
        <v>1754</v>
      </c>
      <c r="G314" s="40"/>
      <c r="H314" s="40"/>
      <c r="I314" s="239"/>
      <c r="J314" s="239"/>
      <c r="K314" s="40"/>
      <c r="L314" s="40"/>
      <c r="M314" s="44"/>
      <c r="N314" s="240"/>
      <c r="O314" s="241"/>
      <c r="P314" s="91"/>
      <c r="Q314" s="91"/>
      <c r="R314" s="91"/>
      <c r="S314" s="91"/>
      <c r="T314" s="91"/>
      <c r="U314" s="91"/>
      <c r="V314" s="91"/>
      <c r="W314" s="91"/>
      <c r="X314" s="92"/>
      <c r="Y314" s="38"/>
      <c r="Z314" s="38"/>
      <c r="AA314" s="38"/>
      <c r="AB314" s="38"/>
      <c r="AC314" s="38"/>
      <c r="AD314" s="38"/>
      <c r="AE314" s="38"/>
      <c r="AT314" s="17" t="s">
        <v>152</v>
      </c>
      <c r="AU314" s="17" t="s">
        <v>90</v>
      </c>
    </row>
    <row r="315" s="2" customFormat="1">
      <c r="A315" s="38"/>
      <c r="B315" s="39"/>
      <c r="C315" s="40"/>
      <c r="D315" s="242" t="s">
        <v>153</v>
      </c>
      <c r="E315" s="40"/>
      <c r="F315" s="243" t="s">
        <v>1755</v>
      </c>
      <c r="G315" s="40"/>
      <c r="H315" s="40"/>
      <c r="I315" s="239"/>
      <c r="J315" s="239"/>
      <c r="K315" s="40"/>
      <c r="L315" s="40"/>
      <c r="M315" s="44"/>
      <c r="N315" s="240"/>
      <c r="O315" s="241"/>
      <c r="P315" s="91"/>
      <c r="Q315" s="91"/>
      <c r="R315" s="91"/>
      <c r="S315" s="91"/>
      <c r="T315" s="91"/>
      <c r="U315" s="91"/>
      <c r="V315" s="91"/>
      <c r="W315" s="91"/>
      <c r="X315" s="92"/>
      <c r="Y315" s="38"/>
      <c r="Z315" s="38"/>
      <c r="AA315" s="38"/>
      <c r="AB315" s="38"/>
      <c r="AC315" s="38"/>
      <c r="AD315" s="38"/>
      <c r="AE315" s="38"/>
      <c r="AT315" s="17" t="s">
        <v>153</v>
      </c>
      <c r="AU315" s="17" t="s">
        <v>90</v>
      </c>
    </row>
    <row r="316" s="2" customFormat="1" ht="55.5" customHeight="1">
      <c r="A316" s="38"/>
      <c r="B316" s="39"/>
      <c r="C316" s="222" t="s">
        <v>1025</v>
      </c>
      <c r="D316" s="222" t="s">
        <v>146</v>
      </c>
      <c r="E316" s="223" t="s">
        <v>1756</v>
      </c>
      <c r="F316" s="224" t="s">
        <v>1757</v>
      </c>
      <c r="G316" s="225" t="s">
        <v>311</v>
      </c>
      <c r="H316" s="226">
        <v>15</v>
      </c>
      <c r="I316" s="227"/>
      <c r="J316" s="227"/>
      <c r="K316" s="228">
        <f>ROUND(P316*H316,2)</f>
        <v>0</v>
      </c>
      <c r="L316" s="229"/>
      <c r="M316" s="44"/>
      <c r="N316" s="230" t="s">
        <v>1</v>
      </c>
      <c r="O316" s="231" t="s">
        <v>43</v>
      </c>
      <c r="P316" s="232">
        <f>I316+J316</f>
        <v>0</v>
      </c>
      <c r="Q316" s="232">
        <f>ROUND(I316*H316,2)</f>
        <v>0</v>
      </c>
      <c r="R316" s="232">
        <f>ROUND(J316*H316,2)</f>
        <v>0</v>
      </c>
      <c r="S316" s="91"/>
      <c r="T316" s="233">
        <f>S316*H316</f>
        <v>0</v>
      </c>
      <c r="U316" s="233">
        <v>0</v>
      </c>
      <c r="V316" s="233">
        <f>U316*H316</f>
        <v>0</v>
      </c>
      <c r="W316" s="233">
        <v>0</v>
      </c>
      <c r="X316" s="234">
        <f>W316*H316</f>
        <v>0</v>
      </c>
      <c r="Y316" s="38"/>
      <c r="Z316" s="38"/>
      <c r="AA316" s="38"/>
      <c r="AB316" s="38"/>
      <c r="AC316" s="38"/>
      <c r="AD316" s="38"/>
      <c r="AE316" s="38"/>
      <c r="AR316" s="235" t="s">
        <v>1025</v>
      </c>
      <c r="AT316" s="235" t="s">
        <v>146</v>
      </c>
      <c r="AU316" s="235" t="s">
        <v>90</v>
      </c>
      <c r="AY316" s="17" t="s">
        <v>143</v>
      </c>
      <c r="BE316" s="236">
        <f>IF(O316="základní",K316,0)</f>
        <v>0</v>
      </c>
      <c r="BF316" s="236">
        <f>IF(O316="snížená",K316,0)</f>
        <v>0</v>
      </c>
      <c r="BG316" s="236">
        <f>IF(O316="zákl. přenesená",K316,0)</f>
        <v>0</v>
      </c>
      <c r="BH316" s="236">
        <f>IF(O316="sníž. přenesená",K316,0)</f>
        <v>0</v>
      </c>
      <c r="BI316" s="236">
        <f>IF(O316="nulová",K316,0)</f>
        <v>0</v>
      </c>
      <c r="BJ316" s="17" t="s">
        <v>88</v>
      </c>
      <c r="BK316" s="236">
        <f>ROUND(P316*H316,2)</f>
        <v>0</v>
      </c>
      <c r="BL316" s="17" t="s">
        <v>1025</v>
      </c>
      <c r="BM316" s="235" t="s">
        <v>1442</v>
      </c>
    </row>
    <row r="317" s="2" customFormat="1">
      <c r="A317" s="38"/>
      <c r="B317" s="39"/>
      <c r="C317" s="40"/>
      <c r="D317" s="237" t="s">
        <v>152</v>
      </c>
      <c r="E317" s="40"/>
      <c r="F317" s="238" t="s">
        <v>1757</v>
      </c>
      <c r="G317" s="40"/>
      <c r="H317" s="40"/>
      <c r="I317" s="239"/>
      <c r="J317" s="239"/>
      <c r="K317" s="40"/>
      <c r="L317" s="40"/>
      <c r="M317" s="44"/>
      <c r="N317" s="240"/>
      <c r="O317" s="241"/>
      <c r="P317" s="91"/>
      <c r="Q317" s="91"/>
      <c r="R317" s="91"/>
      <c r="S317" s="91"/>
      <c r="T317" s="91"/>
      <c r="U317" s="91"/>
      <c r="V317" s="91"/>
      <c r="W317" s="91"/>
      <c r="X317" s="92"/>
      <c r="Y317" s="38"/>
      <c r="Z317" s="38"/>
      <c r="AA317" s="38"/>
      <c r="AB317" s="38"/>
      <c r="AC317" s="38"/>
      <c r="AD317" s="38"/>
      <c r="AE317" s="38"/>
      <c r="AT317" s="17" t="s">
        <v>152</v>
      </c>
      <c r="AU317" s="17" t="s">
        <v>90</v>
      </c>
    </row>
    <row r="318" s="2" customFormat="1">
      <c r="A318" s="38"/>
      <c r="B318" s="39"/>
      <c r="C318" s="40"/>
      <c r="D318" s="242" t="s">
        <v>153</v>
      </c>
      <c r="E318" s="40"/>
      <c r="F318" s="243" t="s">
        <v>1758</v>
      </c>
      <c r="G318" s="40"/>
      <c r="H318" s="40"/>
      <c r="I318" s="239"/>
      <c r="J318" s="239"/>
      <c r="K318" s="40"/>
      <c r="L318" s="40"/>
      <c r="M318" s="44"/>
      <c r="N318" s="240"/>
      <c r="O318" s="241"/>
      <c r="P318" s="91"/>
      <c r="Q318" s="91"/>
      <c r="R318" s="91"/>
      <c r="S318" s="91"/>
      <c r="T318" s="91"/>
      <c r="U318" s="91"/>
      <c r="V318" s="91"/>
      <c r="W318" s="91"/>
      <c r="X318" s="92"/>
      <c r="Y318" s="38"/>
      <c r="Z318" s="38"/>
      <c r="AA318" s="38"/>
      <c r="AB318" s="38"/>
      <c r="AC318" s="38"/>
      <c r="AD318" s="38"/>
      <c r="AE318" s="38"/>
      <c r="AT318" s="17" t="s">
        <v>153</v>
      </c>
      <c r="AU318" s="17" t="s">
        <v>90</v>
      </c>
    </row>
    <row r="319" s="2" customFormat="1" ht="44.25" customHeight="1">
      <c r="A319" s="38"/>
      <c r="B319" s="39"/>
      <c r="C319" s="222" t="s">
        <v>1033</v>
      </c>
      <c r="D319" s="222" t="s">
        <v>146</v>
      </c>
      <c r="E319" s="223" t="s">
        <v>1759</v>
      </c>
      <c r="F319" s="224" t="s">
        <v>1760</v>
      </c>
      <c r="G319" s="225" t="s">
        <v>249</v>
      </c>
      <c r="H319" s="226">
        <v>26</v>
      </c>
      <c r="I319" s="227"/>
      <c r="J319" s="227"/>
      <c r="K319" s="228">
        <f>ROUND(P319*H319,2)</f>
        <v>0</v>
      </c>
      <c r="L319" s="229"/>
      <c r="M319" s="44"/>
      <c r="N319" s="230" t="s">
        <v>1</v>
      </c>
      <c r="O319" s="231" t="s">
        <v>43</v>
      </c>
      <c r="P319" s="232">
        <f>I319+J319</f>
        <v>0</v>
      </c>
      <c r="Q319" s="232">
        <f>ROUND(I319*H319,2)</f>
        <v>0</v>
      </c>
      <c r="R319" s="232">
        <f>ROUND(J319*H319,2)</f>
        <v>0</v>
      </c>
      <c r="S319" s="91"/>
      <c r="T319" s="233">
        <f>S319*H319</f>
        <v>0</v>
      </c>
      <c r="U319" s="233">
        <v>0</v>
      </c>
      <c r="V319" s="233">
        <f>U319*H319</f>
        <v>0</v>
      </c>
      <c r="W319" s="233">
        <v>0</v>
      </c>
      <c r="X319" s="234">
        <f>W319*H319</f>
        <v>0</v>
      </c>
      <c r="Y319" s="38"/>
      <c r="Z319" s="38"/>
      <c r="AA319" s="38"/>
      <c r="AB319" s="38"/>
      <c r="AC319" s="38"/>
      <c r="AD319" s="38"/>
      <c r="AE319" s="38"/>
      <c r="AR319" s="235" t="s">
        <v>1025</v>
      </c>
      <c r="AT319" s="235" t="s">
        <v>146</v>
      </c>
      <c r="AU319" s="235" t="s">
        <v>90</v>
      </c>
      <c r="AY319" s="17" t="s">
        <v>143</v>
      </c>
      <c r="BE319" s="236">
        <f>IF(O319="základní",K319,0)</f>
        <v>0</v>
      </c>
      <c r="BF319" s="236">
        <f>IF(O319="snížená",K319,0)</f>
        <v>0</v>
      </c>
      <c r="BG319" s="236">
        <f>IF(O319="zákl. přenesená",K319,0)</f>
        <v>0</v>
      </c>
      <c r="BH319" s="236">
        <f>IF(O319="sníž. přenesená",K319,0)</f>
        <v>0</v>
      </c>
      <c r="BI319" s="236">
        <f>IF(O319="nulová",K319,0)</f>
        <v>0</v>
      </c>
      <c r="BJ319" s="17" t="s">
        <v>88</v>
      </c>
      <c r="BK319" s="236">
        <f>ROUND(P319*H319,2)</f>
        <v>0</v>
      </c>
      <c r="BL319" s="17" t="s">
        <v>1025</v>
      </c>
      <c r="BM319" s="235" t="s">
        <v>1459</v>
      </c>
    </row>
    <row r="320" s="2" customFormat="1">
      <c r="A320" s="38"/>
      <c r="B320" s="39"/>
      <c r="C320" s="40"/>
      <c r="D320" s="237" t="s">
        <v>152</v>
      </c>
      <c r="E320" s="40"/>
      <c r="F320" s="238" t="s">
        <v>1760</v>
      </c>
      <c r="G320" s="40"/>
      <c r="H320" s="40"/>
      <c r="I320" s="239"/>
      <c r="J320" s="239"/>
      <c r="K320" s="40"/>
      <c r="L320" s="40"/>
      <c r="M320" s="44"/>
      <c r="N320" s="240"/>
      <c r="O320" s="241"/>
      <c r="P320" s="91"/>
      <c r="Q320" s="91"/>
      <c r="R320" s="91"/>
      <c r="S320" s="91"/>
      <c r="T320" s="91"/>
      <c r="U320" s="91"/>
      <c r="V320" s="91"/>
      <c r="W320" s="91"/>
      <c r="X320" s="92"/>
      <c r="Y320" s="38"/>
      <c r="Z320" s="38"/>
      <c r="AA320" s="38"/>
      <c r="AB320" s="38"/>
      <c r="AC320" s="38"/>
      <c r="AD320" s="38"/>
      <c r="AE320" s="38"/>
      <c r="AT320" s="17" t="s">
        <v>152</v>
      </c>
      <c r="AU320" s="17" t="s">
        <v>90</v>
      </c>
    </row>
    <row r="321" s="2" customFormat="1">
      <c r="A321" s="38"/>
      <c r="B321" s="39"/>
      <c r="C321" s="40"/>
      <c r="D321" s="242" t="s">
        <v>153</v>
      </c>
      <c r="E321" s="40"/>
      <c r="F321" s="243" t="s">
        <v>1761</v>
      </c>
      <c r="G321" s="40"/>
      <c r="H321" s="40"/>
      <c r="I321" s="239"/>
      <c r="J321" s="239"/>
      <c r="K321" s="40"/>
      <c r="L321" s="40"/>
      <c r="M321" s="44"/>
      <c r="N321" s="240"/>
      <c r="O321" s="241"/>
      <c r="P321" s="91"/>
      <c r="Q321" s="91"/>
      <c r="R321" s="91"/>
      <c r="S321" s="91"/>
      <c r="T321" s="91"/>
      <c r="U321" s="91"/>
      <c r="V321" s="91"/>
      <c r="W321" s="91"/>
      <c r="X321" s="92"/>
      <c r="Y321" s="38"/>
      <c r="Z321" s="38"/>
      <c r="AA321" s="38"/>
      <c r="AB321" s="38"/>
      <c r="AC321" s="38"/>
      <c r="AD321" s="38"/>
      <c r="AE321" s="38"/>
      <c r="AT321" s="17" t="s">
        <v>153</v>
      </c>
      <c r="AU321" s="17" t="s">
        <v>90</v>
      </c>
    </row>
    <row r="322" s="2" customFormat="1" ht="44.25" customHeight="1">
      <c r="A322" s="38"/>
      <c r="B322" s="39"/>
      <c r="C322" s="222" t="s">
        <v>1042</v>
      </c>
      <c r="D322" s="222" t="s">
        <v>146</v>
      </c>
      <c r="E322" s="223" t="s">
        <v>1762</v>
      </c>
      <c r="F322" s="224" t="s">
        <v>1763</v>
      </c>
      <c r="G322" s="225" t="s">
        <v>324</v>
      </c>
      <c r="H322" s="226">
        <v>5.4000000000000004</v>
      </c>
      <c r="I322" s="227"/>
      <c r="J322" s="227"/>
      <c r="K322" s="228">
        <f>ROUND(P322*H322,2)</f>
        <v>0</v>
      </c>
      <c r="L322" s="229"/>
      <c r="M322" s="44"/>
      <c r="N322" s="230" t="s">
        <v>1</v>
      </c>
      <c r="O322" s="231" t="s">
        <v>43</v>
      </c>
      <c r="P322" s="232">
        <f>I322+J322</f>
        <v>0</v>
      </c>
      <c r="Q322" s="232">
        <f>ROUND(I322*H322,2)</f>
        <v>0</v>
      </c>
      <c r="R322" s="232">
        <f>ROUND(J322*H322,2)</f>
        <v>0</v>
      </c>
      <c r="S322" s="91"/>
      <c r="T322" s="233">
        <f>S322*H322</f>
        <v>0</v>
      </c>
      <c r="U322" s="233">
        <v>0</v>
      </c>
      <c r="V322" s="233">
        <f>U322*H322</f>
        <v>0</v>
      </c>
      <c r="W322" s="233">
        <v>0</v>
      </c>
      <c r="X322" s="234">
        <f>W322*H322</f>
        <v>0</v>
      </c>
      <c r="Y322" s="38"/>
      <c r="Z322" s="38"/>
      <c r="AA322" s="38"/>
      <c r="AB322" s="38"/>
      <c r="AC322" s="38"/>
      <c r="AD322" s="38"/>
      <c r="AE322" s="38"/>
      <c r="AR322" s="235" t="s">
        <v>1025</v>
      </c>
      <c r="AT322" s="235" t="s">
        <v>146</v>
      </c>
      <c r="AU322" s="235" t="s">
        <v>90</v>
      </c>
      <c r="AY322" s="17" t="s">
        <v>143</v>
      </c>
      <c r="BE322" s="236">
        <f>IF(O322="základní",K322,0)</f>
        <v>0</v>
      </c>
      <c r="BF322" s="236">
        <f>IF(O322="snížená",K322,0)</f>
        <v>0</v>
      </c>
      <c r="BG322" s="236">
        <f>IF(O322="zákl. přenesená",K322,0)</f>
        <v>0</v>
      </c>
      <c r="BH322" s="236">
        <f>IF(O322="sníž. přenesená",K322,0)</f>
        <v>0</v>
      </c>
      <c r="BI322" s="236">
        <f>IF(O322="nulová",K322,0)</f>
        <v>0</v>
      </c>
      <c r="BJ322" s="17" t="s">
        <v>88</v>
      </c>
      <c r="BK322" s="236">
        <f>ROUND(P322*H322,2)</f>
        <v>0</v>
      </c>
      <c r="BL322" s="17" t="s">
        <v>1025</v>
      </c>
      <c r="BM322" s="235" t="s">
        <v>1475</v>
      </c>
    </row>
    <row r="323" s="2" customFormat="1">
      <c r="A323" s="38"/>
      <c r="B323" s="39"/>
      <c r="C323" s="40"/>
      <c r="D323" s="237" t="s">
        <v>152</v>
      </c>
      <c r="E323" s="40"/>
      <c r="F323" s="238" t="s">
        <v>1763</v>
      </c>
      <c r="G323" s="40"/>
      <c r="H323" s="40"/>
      <c r="I323" s="239"/>
      <c r="J323" s="239"/>
      <c r="K323" s="40"/>
      <c r="L323" s="40"/>
      <c r="M323" s="44"/>
      <c r="N323" s="240"/>
      <c r="O323" s="241"/>
      <c r="P323" s="91"/>
      <c r="Q323" s="91"/>
      <c r="R323" s="91"/>
      <c r="S323" s="91"/>
      <c r="T323" s="91"/>
      <c r="U323" s="91"/>
      <c r="V323" s="91"/>
      <c r="W323" s="91"/>
      <c r="X323" s="92"/>
      <c r="Y323" s="38"/>
      <c r="Z323" s="38"/>
      <c r="AA323" s="38"/>
      <c r="AB323" s="38"/>
      <c r="AC323" s="38"/>
      <c r="AD323" s="38"/>
      <c r="AE323" s="38"/>
      <c r="AT323" s="17" t="s">
        <v>152</v>
      </c>
      <c r="AU323" s="17" t="s">
        <v>90</v>
      </c>
    </row>
    <row r="324" s="2" customFormat="1">
      <c r="A324" s="38"/>
      <c r="B324" s="39"/>
      <c r="C324" s="40"/>
      <c r="D324" s="242" t="s">
        <v>153</v>
      </c>
      <c r="E324" s="40"/>
      <c r="F324" s="243" t="s">
        <v>1764</v>
      </c>
      <c r="G324" s="40"/>
      <c r="H324" s="40"/>
      <c r="I324" s="239"/>
      <c r="J324" s="239"/>
      <c r="K324" s="40"/>
      <c r="L324" s="40"/>
      <c r="M324" s="44"/>
      <c r="N324" s="240"/>
      <c r="O324" s="241"/>
      <c r="P324" s="91"/>
      <c r="Q324" s="91"/>
      <c r="R324" s="91"/>
      <c r="S324" s="91"/>
      <c r="T324" s="91"/>
      <c r="U324" s="91"/>
      <c r="V324" s="91"/>
      <c r="W324" s="91"/>
      <c r="X324" s="92"/>
      <c r="Y324" s="38"/>
      <c r="Z324" s="38"/>
      <c r="AA324" s="38"/>
      <c r="AB324" s="38"/>
      <c r="AC324" s="38"/>
      <c r="AD324" s="38"/>
      <c r="AE324" s="38"/>
      <c r="AT324" s="17" t="s">
        <v>153</v>
      </c>
      <c r="AU324" s="17" t="s">
        <v>90</v>
      </c>
    </row>
    <row r="325" s="2" customFormat="1" ht="24.15" customHeight="1">
      <c r="A325" s="38"/>
      <c r="B325" s="39"/>
      <c r="C325" s="222" t="s">
        <v>1049</v>
      </c>
      <c r="D325" s="222" t="s">
        <v>146</v>
      </c>
      <c r="E325" s="223" t="s">
        <v>1765</v>
      </c>
      <c r="F325" s="224" t="s">
        <v>1766</v>
      </c>
      <c r="G325" s="225" t="s">
        <v>249</v>
      </c>
      <c r="H325" s="226">
        <v>24</v>
      </c>
      <c r="I325" s="227"/>
      <c r="J325" s="227"/>
      <c r="K325" s="228">
        <f>ROUND(P325*H325,2)</f>
        <v>0</v>
      </c>
      <c r="L325" s="229"/>
      <c r="M325" s="44"/>
      <c r="N325" s="230" t="s">
        <v>1</v>
      </c>
      <c r="O325" s="231" t="s">
        <v>43</v>
      </c>
      <c r="P325" s="232">
        <f>I325+J325</f>
        <v>0</v>
      </c>
      <c r="Q325" s="232">
        <f>ROUND(I325*H325,2)</f>
        <v>0</v>
      </c>
      <c r="R325" s="232">
        <f>ROUND(J325*H325,2)</f>
        <v>0</v>
      </c>
      <c r="S325" s="91"/>
      <c r="T325" s="233">
        <f>S325*H325</f>
        <v>0</v>
      </c>
      <c r="U325" s="233">
        <v>0</v>
      </c>
      <c r="V325" s="233">
        <f>U325*H325</f>
        <v>0</v>
      </c>
      <c r="W325" s="233">
        <v>0</v>
      </c>
      <c r="X325" s="234">
        <f>W325*H325</f>
        <v>0</v>
      </c>
      <c r="Y325" s="38"/>
      <c r="Z325" s="38"/>
      <c r="AA325" s="38"/>
      <c r="AB325" s="38"/>
      <c r="AC325" s="38"/>
      <c r="AD325" s="38"/>
      <c r="AE325" s="38"/>
      <c r="AR325" s="235" t="s">
        <v>1025</v>
      </c>
      <c r="AT325" s="235" t="s">
        <v>146</v>
      </c>
      <c r="AU325" s="235" t="s">
        <v>90</v>
      </c>
      <c r="AY325" s="17" t="s">
        <v>143</v>
      </c>
      <c r="BE325" s="236">
        <f>IF(O325="základní",K325,0)</f>
        <v>0</v>
      </c>
      <c r="BF325" s="236">
        <f>IF(O325="snížená",K325,0)</f>
        <v>0</v>
      </c>
      <c r="BG325" s="236">
        <f>IF(O325="zákl. přenesená",K325,0)</f>
        <v>0</v>
      </c>
      <c r="BH325" s="236">
        <f>IF(O325="sníž. přenesená",K325,0)</f>
        <v>0</v>
      </c>
      <c r="BI325" s="236">
        <f>IF(O325="nulová",K325,0)</f>
        <v>0</v>
      </c>
      <c r="BJ325" s="17" t="s">
        <v>88</v>
      </c>
      <c r="BK325" s="236">
        <f>ROUND(P325*H325,2)</f>
        <v>0</v>
      </c>
      <c r="BL325" s="17" t="s">
        <v>1025</v>
      </c>
      <c r="BM325" s="235" t="s">
        <v>1488</v>
      </c>
    </row>
    <row r="326" s="2" customFormat="1">
      <c r="A326" s="38"/>
      <c r="B326" s="39"/>
      <c r="C326" s="40"/>
      <c r="D326" s="237" t="s">
        <v>152</v>
      </c>
      <c r="E326" s="40"/>
      <c r="F326" s="238" t="s">
        <v>1766</v>
      </c>
      <c r="G326" s="40"/>
      <c r="H326" s="40"/>
      <c r="I326" s="239"/>
      <c r="J326" s="239"/>
      <c r="K326" s="40"/>
      <c r="L326" s="40"/>
      <c r="M326" s="44"/>
      <c r="N326" s="240"/>
      <c r="O326" s="241"/>
      <c r="P326" s="91"/>
      <c r="Q326" s="91"/>
      <c r="R326" s="91"/>
      <c r="S326" s="91"/>
      <c r="T326" s="91"/>
      <c r="U326" s="91"/>
      <c r="V326" s="91"/>
      <c r="W326" s="91"/>
      <c r="X326" s="92"/>
      <c r="Y326" s="38"/>
      <c r="Z326" s="38"/>
      <c r="AA326" s="38"/>
      <c r="AB326" s="38"/>
      <c r="AC326" s="38"/>
      <c r="AD326" s="38"/>
      <c r="AE326" s="38"/>
      <c r="AT326" s="17" t="s">
        <v>152</v>
      </c>
      <c r="AU326" s="17" t="s">
        <v>90</v>
      </c>
    </row>
    <row r="327" s="2" customFormat="1">
      <c r="A327" s="38"/>
      <c r="B327" s="39"/>
      <c r="C327" s="40"/>
      <c r="D327" s="242" t="s">
        <v>153</v>
      </c>
      <c r="E327" s="40"/>
      <c r="F327" s="243" t="s">
        <v>1767</v>
      </c>
      <c r="G327" s="40"/>
      <c r="H327" s="40"/>
      <c r="I327" s="239"/>
      <c r="J327" s="239"/>
      <c r="K327" s="40"/>
      <c r="L327" s="40"/>
      <c r="M327" s="44"/>
      <c r="N327" s="240"/>
      <c r="O327" s="241"/>
      <c r="P327" s="91"/>
      <c r="Q327" s="91"/>
      <c r="R327" s="91"/>
      <c r="S327" s="91"/>
      <c r="T327" s="91"/>
      <c r="U327" s="91"/>
      <c r="V327" s="91"/>
      <c r="W327" s="91"/>
      <c r="X327" s="92"/>
      <c r="Y327" s="38"/>
      <c r="Z327" s="38"/>
      <c r="AA327" s="38"/>
      <c r="AB327" s="38"/>
      <c r="AC327" s="38"/>
      <c r="AD327" s="38"/>
      <c r="AE327" s="38"/>
      <c r="AT327" s="17" t="s">
        <v>153</v>
      </c>
      <c r="AU327" s="17" t="s">
        <v>90</v>
      </c>
    </row>
    <row r="328" s="2" customFormat="1" ht="37.8" customHeight="1">
      <c r="A328" s="38"/>
      <c r="B328" s="39"/>
      <c r="C328" s="222" t="s">
        <v>1054</v>
      </c>
      <c r="D328" s="222" t="s">
        <v>146</v>
      </c>
      <c r="E328" s="223" t="s">
        <v>1768</v>
      </c>
      <c r="F328" s="224" t="s">
        <v>1769</v>
      </c>
      <c r="G328" s="225" t="s">
        <v>311</v>
      </c>
      <c r="H328" s="226">
        <v>129</v>
      </c>
      <c r="I328" s="227"/>
      <c r="J328" s="227"/>
      <c r="K328" s="228">
        <f>ROUND(P328*H328,2)</f>
        <v>0</v>
      </c>
      <c r="L328" s="229"/>
      <c r="M328" s="44"/>
      <c r="N328" s="230" t="s">
        <v>1</v>
      </c>
      <c r="O328" s="231" t="s">
        <v>43</v>
      </c>
      <c r="P328" s="232">
        <f>I328+J328</f>
        <v>0</v>
      </c>
      <c r="Q328" s="232">
        <f>ROUND(I328*H328,2)</f>
        <v>0</v>
      </c>
      <c r="R328" s="232">
        <f>ROUND(J328*H328,2)</f>
        <v>0</v>
      </c>
      <c r="S328" s="91"/>
      <c r="T328" s="233">
        <f>S328*H328</f>
        <v>0</v>
      </c>
      <c r="U328" s="233">
        <v>0</v>
      </c>
      <c r="V328" s="233">
        <f>U328*H328</f>
        <v>0</v>
      </c>
      <c r="W328" s="233">
        <v>0</v>
      </c>
      <c r="X328" s="234">
        <f>W328*H328</f>
        <v>0</v>
      </c>
      <c r="Y328" s="38"/>
      <c r="Z328" s="38"/>
      <c r="AA328" s="38"/>
      <c r="AB328" s="38"/>
      <c r="AC328" s="38"/>
      <c r="AD328" s="38"/>
      <c r="AE328" s="38"/>
      <c r="AR328" s="235" t="s">
        <v>1025</v>
      </c>
      <c r="AT328" s="235" t="s">
        <v>146</v>
      </c>
      <c r="AU328" s="235" t="s">
        <v>90</v>
      </c>
      <c r="AY328" s="17" t="s">
        <v>143</v>
      </c>
      <c r="BE328" s="236">
        <f>IF(O328="základní",K328,0)</f>
        <v>0</v>
      </c>
      <c r="BF328" s="236">
        <f>IF(O328="snížená",K328,0)</f>
        <v>0</v>
      </c>
      <c r="BG328" s="236">
        <f>IF(O328="zákl. přenesená",K328,0)</f>
        <v>0</v>
      </c>
      <c r="BH328" s="236">
        <f>IF(O328="sníž. přenesená",K328,0)</f>
        <v>0</v>
      </c>
      <c r="BI328" s="236">
        <f>IF(O328="nulová",K328,0)</f>
        <v>0</v>
      </c>
      <c r="BJ328" s="17" t="s">
        <v>88</v>
      </c>
      <c r="BK328" s="236">
        <f>ROUND(P328*H328,2)</f>
        <v>0</v>
      </c>
      <c r="BL328" s="17" t="s">
        <v>1025</v>
      </c>
      <c r="BM328" s="235" t="s">
        <v>1497</v>
      </c>
    </row>
    <row r="329" s="2" customFormat="1">
      <c r="A329" s="38"/>
      <c r="B329" s="39"/>
      <c r="C329" s="40"/>
      <c r="D329" s="237" t="s">
        <v>152</v>
      </c>
      <c r="E329" s="40"/>
      <c r="F329" s="238" t="s">
        <v>1769</v>
      </c>
      <c r="G329" s="40"/>
      <c r="H329" s="40"/>
      <c r="I329" s="239"/>
      <c r="J329" s="239"/>
      <c r="K329" s="40"/>
      <c r="L329" s="40"/>
      <c r="M329" s="44"/>
      <c r="N329" s="240"/>
      <c r="O329" s="241"/>
      <c r="P329" s="91"/>
      <c r="Q329" s="91"/>
      <c r="R329" s="91"/>
      <c r="S329" s="91"/>
      <c r="T329" s="91"/>
      <c r="U329" s="91"/>
      <c r="V329" s="91"/>
      <c r="W329" s="91"/>
      <c r="X329" s="92"/>
      <c r="Y329" s="38"/>
      <c r="Z329" s="38"/>
      <c r="AA329" s="38"/>
      <c r="AB329" s="38"/>
      <c r="AC329" s="38"/>
      <c r="AD329" s="38"/>
      <c r="AE329" s="38"/>
      <c r="AT329" s="17" t="s">
        <v>152</v>
      </c>
      <c r="AU329" s="17" t="s">
        <v>90</v>
      </c>
    </row>
    <row r="330" s="2" customFormat="1">
      <c r="A330" s="38"/>
      <c r="B330" s="39"/>
      <c r="C330" s="40"/>
      <c r="D330" s="242" t="s">
        <v>153</v>
      </c>
      <c r="E330" s="40"/>
      <c r="F330" s="243" t="s">
        <v>1770</v>
      </c>
      <c r="G330" s="40"/>
      <c r="H330" s="40"/>
      <c r="I330" s="239"/>
      <c r="J330" s="239"/>
      <c r="K330" s="40"/>
      <c r="L330" s="40"/>
      <c r="M330" s="44"/>
      <c r="N330" s="240"/>
      <c r="O330" s="241"/>
      <c r="P330" s="91"/>
      <c r="Q330" s="91"/>
      <c r="R330" s="91"/>
      <c r="S330" s="91"/>
      <c r="T330" s="91"/>
      <c r="U330" s="91"/>
      <c r="V330" s="91"/>
      <c r="W330" s="91"/>
      <c r="X330" s="92"/>
      <c r="Y330" s="38"/>
      <c r="Z330" s="38"/>
      <c r="AA330" s="38"/>
      <c r="AB330" s="38"/>
      <c r="AC330" s="38"/>
      <c r="AD330" s="38"/>
      <c r="AE330" s="38"/>
      <c r="AT330" s="17" t="s">
        <v>153</v>
      </c>
      <c r="AU330" s="17" t="s">
        <v>90</v>
      </c>
    </row>
    <row r="331" s="2" customFormat="1" ht="37.8" customHeight="1">
      <c r="A331" s="38"/>
      <c r="B331" s="39"/>
      <c r="C331" s="222" t="s">
        <v>1062</v>
      </c>
      <c r="D331" s="222" t="s">
        <v>146</v>
      </c>
      <c r="E331" s="223" t="s">
        <v>1771</v>
      </c>
      <c r="F331" s="224" t="s">
        <v>1772</v>
      </c>
      <c r="G331" s="225" t="s">
        <v>388</v>
      </c>
      <c r="H331" s="226">
        <v>10</v>
      </c>
      <c r="I331" s="227"/>
      <c r="J331" s="227"/>
      <c r="K331" s="228">
        <f>ROUND(P331*H331,2)</f>
        <v>0</v>
      </c>
      <c r="L331" s="229"/>
      <c r="M331" s="44"/>
      <c r="N331" s="230" t="s">
        <v>1</v>
      </c>
      <c r="O331" s="231" t="s">
        <v>43</v>
      </c>
      <c r="P331" s="232">
        <f>I331+J331</f>
        <v>0</v>
      </c>
      <c r="Q331" s="232">
        <f>ROUND(I331*H331,2)</f>
        <v>0</v>
      </c>
      <c r="R331" s="232">
        <f>ROUND(J331*H331,2)</f>
        <v>0</v>
      </c>
      <c r="S331" s="91"/>
      <c r="T331" s="233">
        <f>S331*H331</f>
        <v>0</v>
      </c>
      <c r="U331" s="233">
        <v>0</v>
      </c>
      <c r="V331" s="233">
        <f>U331*H331</f>
        <v>0</v>
      </c>
      <c r="W331" s="233">
        <v>0</v>
      </c>
      <c r="X331" s="234">
        <f>W331*H331</f>
        <v>0</v>
      </c>
      <c r="Y331" s="38"/>
      <c r="Z331" s="38"/>
      <c r="AA331" s="38"/>
      <c r="AB331" s="38"/>
      <c r="AC331" s="38"/>
      <c r="AD331" s="38"/>
      <c r="AE331" s="38"/>
      <c r="AR331" s="235" t="s">
        <v>1025</v>
      </c>
      <c r="AT331" s="235" t="s">
        <v>146</v>
      </c>
      <c r="AU331" s="235" t="s">
        <v>90</v>
      </c>
      <c r="AY331" s="17" t="s">
        <v>143</v>
      </c>
      <c r="BE331" s="236">
        <f>IF(O331="základní",K331,0)</f>
        <v>0</v>
      </c>
      <c r="BF331" s="236">
        <f>IF(O331="snížená",K331,0)</f>
        <v>0</v>
      </c>
      <c r="BG331" s="236">
        <f>IF(O331="zákl. přenesená",K331,0)</f>
        <v>0</v>
      </c>
      <c r="BH331" s="236">
        <f>IF(O331="sníž. přenesená",K331,0)</f>
        <v>0</v>
      </c>
      <c r="BI331" s="236">
        <f>IF(O331="nulová",K331,0)</f>
        <v>0</v>
      </c>
      <c r="BJ331" s="17" t="s">
        <v>88</v>
      </c>
      <c r="BK331" s="236">
        <f>ROUND(P331*H331,2)</f>
        <v>0</v>
      </c>
      <c r="BL331" s="17" t="s">
        <v>1025</v>
      </c>
      <c r="BM331" s="235" t="s">
        <v>1510</v>
      </c>
    </row>
    <row r="332" s="2" customFormat="1">
      <c r="A332" s="38"/>
      <c r="B332" s="39"/>
      <c r="C332" s="40"/>
      <c r="D332" s="237" t="s">
        <v>152</v>
      </c>
      <c r="E332" s="40"/>
      <c r="F332" s="238" t="s">
        <v>1772</v>
      </c>
      <c r="G332" s="40"/>
      <c r="H332" s="40"/>
      <c r="I332" s="239"/>
      <c r="J332" s="239"/>
      <c r="K332" s="40"/>
      <c r="L332" s="40"/>
      <c r="M332" s="44"/>
      <c r="N332" s="240"/>
      <c r="O332" s="241"/>
      <c r="P332" s="91"/>
      <c r="Q332" s="91"/>
      <c r="R332" s="91"/>
      <c r="S332" s="91"/>
      <c r="T332" s="91"/>
      <c r="U332" s="91"/>
      <c r="V332" s="91"/>
      <c r="W332" s="91"/>
      <c r="X332" s="92"/>
      <c r="Y332" s="38"/>
      <c r="Z332" s="38"/>
      <c r="AA332" s="38"/>
      <c r="AB332" s="38"/>
      <c r="AC332" s="38"/>
      <c r="AD332" s="38"/>
      <c r="AE332" s="38"/>
      <c r="AT332" s="17" t="s">
        <v>152</v>
      </c>
      <c r="AU332" s="17" t="s">
        <v>90</v>
      </c>
    </row>
    <row r="333" s="2" customFormat="1">
      <c r="A333" s="38"/>
      <c r="B333" s="39"/>
      <c r="C333" s="40"/>
      <c r="D333" s="242" t="s">
        <v>153</v>
      </c>
      <c r="E333" s="40"/>
      <c r="F333" s="243" t="s">
        <v>1773</v>
      </c>
      <c r="G333" s="40"/>
      <c r="H333" s="40"/>
      <c r="I333" s="239"/>
      <c r="J333" s="239"/>
      <c r="K333" s="40"/>
      <c r="L333" s="40"/>
      <c r="M333" s="44"/>
      <c r="N333" s="240"/>
      <c r="O333" s="241"/>
      <c r="P333" s="91"/>
      <c r="Q333" s="91"/>
      <c r="R333" s="91"/>
      <c r="S333" s="91"/>
      <c r="T333" s="91"/>
      <c r="U333" s="91"/>
      <c r="V333" s="91"/>
      <c r="W333" s="91"/>
      <c r="X333" s="92"/>
      <c r="Y333" s="38"/>
      <c r="Z333" s="38"/>
      <c r="AA333" s="38"/>
      <c r="AB333" s="38"/>
      <c r="AC333" s="38"/>
      <c r="AD333" s="38"/>
      <c r="AE333" s="38"/>
      <c r="AT333" s="17" t="s">
        <v>153</v>
      </c>
      <c r="AU333" s="17" t="s">
        <v>90</v>
      </c>
    </row>
    <row r="334" s="2" customFormat="1" ht="37.8" customHeight="1">
      <c r="A334" s="38"/>
      <c r="B334" s="39"/>
      <c r="C334" s="222" t="s">
        <v>1070</v>
      </c>
      <c r="D334" s="222" t="s">
        <v>146</v>
      </c>
      <c r="E334" s="223" t="s">
        <v>1774</v>
      </c>
      <c r="F334" s="224" t="s">
        <v>1775</v>
      </c>
      <c r="G334" s="225" t="s">
        <v>311</v>
      </c>
      <c r="H334" s="226">
        <v>142</v>
      </c>
      <c r="I334" s="227"/>
      <c r="J334" s="227"/>
      <c r="K334" s="228">
        <f>ROUND(P334*H334,2)</f>
        <v>0</v>
      </c>
      <c r="L334" s="229"/>
      <c r="M334" s="44"/>
      <c r="N334" s="230" t="s">
        <v>1</v>
      </c>
      <c r="O334" s="231" t="s">
        <v>43</v>
      </c>
      <c r="P334" s="232">
        <f>I334+J334</f>
        <v>0</v>
      </c>
      <c r="Q334" s="232">
        <f>ROUND(I334*H334,2)</f>
        <v>0</v>
      </c>
      <c r="R334" s="232">
        <f>ROUND(J334*H334,2)</f>
        <v>0</v>
      </c>
      <c r="S334" s="91"/>
      <c r="T334" s="233">
        <f>S334*H334</f>
        <v>0</v>
      </c>
      <c r="U334" s="233">
        <v>0</v>
      </c>
      <c r="V334" s="233">
        <f>U334*H334</f>
        <v>0</v>
      </c>
      <c r="W334" s="233">
        <v>0</v>
      </c>
      <c r="X334" s="234">
        <f>W334*H334</f>
        <v>0</v>
      </c>
      <c r="Y334" s="38"/>
      <c r="Z334" s="38"/>
      <c r="AA334" s="38"/>
      <c r="AB334" s="38"/>
      <c r="AC334" s="38"/>
      <c r="AD334" s="38"/>
      <c r="AE334" s="38"/>
      <c r="AR334" s="235" t="s">
        <v>1025</v>
      </c>
      <c r="AT334" s="235" t="s">
        <v>146</v>
      </c>
      <c r="AU334" s="235" t="s">
        <v>90</v>
      </c>
      <c r="AY334" s="17" t="s">
        <v>143</v>
      </c>
      <c r="BE334" s="236">
        <f>IF(O334="základní",K334,0)</f>
        <v>0</v>
      </c>
      <c r="BF334" s="236">
        <f>IF(O334="snížená",K334,0)</f>
        <v>0</v>
      </c>
      <c r="BG334" s="236">
        <f>IF(O334="zákl. přenesená",K334,0)</f>
        <v>0</v>
      </c>
      <c r="BH334" s="236">
        <f>IF(O334="sníž. přenesená",K334,0)</f>
        <v>0</v>
      </c>
      <c r="BI334" s="236">
        <f>IF(O334="nulová",K334,0)</f>
        <v>0</v>
      </c>
      <c r="BJ334" s="17" t="s">
        <v>88</v>
      </c>
      <c r="BK334" s="236">
        <f>ROUND(P334*H334,2)</f>
        <v>0</v>
      </c>
      <c r="BL334" s="17" t="s">
        <v>1025</v>
      </c>
      <c r="BM334" s="235" t="s">
        <v>1520</v>
      </c>
    </row>
    <row r="335" s="2" customFormat="1">
      <c r="A335" s="38"/>
      <c r="B335" s="39"/>
      <c r="C335" s="40"/>
      <c r="D335" s="237" t="s">
        <v>152</v>
      </c>
      <c r="E335" s="40"/>
      <c r="F335" s="238" t="s">
        <v>1775</v>
      </c>
      <c r="G335" s="40"/>
      <c r="H335" s="40"/>
      <c r="I335" s="239"/>
      <c r="J335" s="239"/>
      <c r="K335" s="40"/>
      <c r="L335" s="40"/>
      <c r="M335" s="44"/>
      <c r="N335" s="240"/>
      <c r="O335" s="241"/>
      <c r="P335" s="91"/>
      <c r="Q335" s="91"/>
      <c r="R335" s="91"/>
      <c r="S335" s="91"/>
      <c r="T335" s="91"/>
      <c r="U335" s="91"/>
      <c r="V335" s="91"/>
      <c r="W335" s="91"/>
      <c r="X335" s="92"/>
      <c r="Y335" s="38"/>
      <c r="Z335" s="38"/>
      <c r="AA335" s="38"/>
      <c r="AB335" s="38"/>
      <c r="AC335" s="38"/>
      <c r="AD335" s="38"/>
      <c r="AE335" s="38"/>
      <c r="AT335" s="17" t="s">
        <v>152</v>
      </c>
      <c r="AU335" s="17" t="s">
        <v>90</v>
      </c>
    </row>
    <row r="336" s="2" customFormat="1">
      <c r="A336" s="38"/>
      <c r="B336" s="39"/>
      <c r="C336" s="40"/>
      <c r="D336" s="242" t="s">
        <v>153</v>
      </c>
      <c r="E336" s="40"/>
      <c r="F336" s="243" t="s">
        <v>1776</v>
      </c>
      <c r="G336" s="40"/>
      <c r="H336" s="40"/>
      <c r="I336" s="239"/>
      <c r="J336" s="239"/>
      <c r="K336" s="40"/>
      <c r="L336" s="40"/>
      <c r="M336" s="44"/>
      <c r="N336" s="240"/>
      <c r="O336" s="241"/>
      <c r="P336" s="91"/>
      <c r="Q336" s="91"/>
      <c r="R336" s="91"/>
      <c r="S336" s="91"/>
      <c r="T336" s="91"/>
      <c r="U336" s="91"/>
      <c r="V336" s="91"/>
      <c r="W336" s="91"/>
      <c r="X336" s="92"/>
      <c r="Y336" s="38"/>
      <c r="Z336" s="38"/>
      <c r="AA336" s="38"/>
      <c r="AB336" s="38"/>
      <c r="AC336" s="38"/>
      <c r="AD336" s="38"/>
      <c r="AE336" s="38"/>
      <c r="AT336" s="17" t="s">
        <v>153</v>
      </c>
      <c r="AU336" s="17" t="s">
        <v>90</v>
      </c>
    </row>
    <row r="337" s="2" customFormat="1" ht="24.15" customHeight="1">
      <c r="A337" s="38"/>
      <c r="B337" s="39"/>
      <c r="C337" s="285" t="s">
        <v>1077</v>
      </c>
      <c r="D337" s="285" t="s">
        <v>663</v>
      </c>
      <c r="E337" s="286" t="s">
        <v>1777</v>
      </c>
      <c r="F337" s="287" t="s">
        <v>1778</v>
      </c>
      <c r="G337" s="288" t="s">
        <v>311</v>
      </c>
      <c r="H337" s="289">
        <v>142</v>
      </c>
      <c r="I337" s="290"/>
      <c r="J337" s="291"/>
      <c r="K337" s="292">
        <f>ROUND(P337*H337,2)</f>
        <v>0</v>
      </c>
      <c r="L337" s="291"/>
      <c r="M337" s="293"/>
      <c r="N337" s="294" t="s">
        <v>1</v>
      </c>
      <c r="O337" s="231" t="s">
        <v>43</v>
      </c>
      <c r="P337" s="232">
        <f>I337+J337</f>
        <v>0</v>
      </c>
      <c r="Q337" s="232">
        <f>ROUND(I337*H337,2)</f>
        <v>0</v>
      </c>
      <c r="R337" s="232">
        <f>ROUND(J337*H337,2)</f>
        <v>0</v>
      </c>
      <c r="S337" s="91"/>
      <c r="T337" s="233">
        <f>S337*H337</f>
        <v>0</v>
      </c>
      <c r="U337" s="233">
        <v>0</v>
      </c>
      <c r="V337" s="233">
        <f>U337*H337</f>
        <v>0</v>
      </c>
      <c r="W337" s="233">
        <v>0</v>
      </c>
      <c r="X337" s="234">
        <f>W337*H337</f>
        <v>0</v>
      </c>
      <c r="Y337" s="38"/>
      <c r="Z337" s="38"/>
      <c r="AA337" s="38"/>
      <c r="AB337" s="38"/>
      <c r="AC337" s="38"/>
      <c r="AD337" s="38"/>
      <c r="AE337" s="38"/>
      <c r="AR337" s="235" t="s">
        <v>1664</v>
      </c>
      <c r="AT337" s="235" t="s">
        <v>663</v>
      </c>
      <c r="AU337" s="235" t="s">
        <v>90</v>
      </c>
      <c r="AY337" s="17" t="s">
        <v>143</v>
      </c>
      <c r="BE337" s="236">
        <f>IF(O337="základní",K337,0)</f>
        <v>0</v>
      </c>
      <c r="BF337" s="236">
        <f>IF(O337="snížená",K337,0)</f>
        <v>0</v>
      </c>
      <c r="BG337" s="236">
        <f>IF(O337="zákl. přenesená",K337,0)</f>
        <v>0</v>
      </c>
      <c r="BH337" s="236">
        <f>IF(O337="sníž. přenesená",K337,0)</f>
        <v>0</v>
      </c>
      <c r="BI337" s="236">
        <f>IF(O337="nulová",K337,0)</f>
        <v>0</v>
      </c>
      <c r="BJ337" s="17" t="s">
        <v>88</v>
      </c>
      <c r="BK337" s="236">
        <f>ROUND(P337*H337,2)</f>
        <v>0</v>
      </c>
      <c r="BL337" s="17" t="s">
        <v>1025</v>
      </c>
      <c r="BM337" s="235" t="s">
        <v>1532</v>
      </c>
    </row>
    <row r="338" s="2" customFormat="1">
      <c r="A338" s="38"/>
      <c r="B338" s="39"/>
      <c r="C338" s="40"/>
      <c r="D338" s="237" t="s">
        <v>152</v>
      </c>
      <c r="E338" s="40"/>
      <c r="F338" s="238" t="s">
        <v>1778</v>
      </c>
      <c r="G338" s="40"/>
      <c r="H338" s="40"/>
      <c r="I338" s="239"/>
      <c r="J338" s="239"/>
      <c r="K338" s="40"/>
      <c r="L338" s="40"/>
      <c r="M338" s="44"/>
      <c r="N338" s="240"/>
      <c r="O338" s="241"/>
      <c r="P338" s="91"/>
      <c r="Q338" s="91"/>
      <c r="R338" s="91"/>
      <c r="S338" s="91"/>
      <c r="T338" s="91"/>
      <c r="U338" s="91"/>
      <c r="V338" s="91"/>
      <c r="W338" s="91"/>
      <c r="X338" s="92"/>
      <c r="Y338" s="38"/>
      <c r="Z338" s="38"/>
      <c r="AA338" s="38"/>
      <c r="AB338" s="38"/>
      <c r="AC338" s="38"/>
      <c r="AD338" s="38"/>
      <c r="AE338" s="38"/>
      <c r="AT338" s="17" t="s">
        <v>152</v>
      </c>
      <c r="AU338" s="17" t="s">
        <v>90</v>
      </c>
    </row>
    <row r="339" s="2" customFormat="1" ht="37.8" customHeight="1">
      <c r="A339" s="38"/>
      <c r="B339" s="39"/>
      <c r="C339" s="222" t="s">
        <v>1085</v>
      </c>
      <c r="D339" s="222" t="s">
        <v>146</v>
      </c>
      <c r="E339" s="223" t="s">
        <v>1779</v>
      </c>
      <c r="F339" s="224" t="s">
        <v>1780</v>
      </c>
      <c r="G339" s="225" t="s">
        <v>311</v>
      </c>
      <c r="H339" s="226">
        <v>36</v>
      </c>
      <c r="I339" s="227"/>
      <c r="J339" s="227"/>
      <c r="K339" s="228">
        <f>ROUND(P339*H339,2)</f>
        <v>0</v>
      </c>
      <c r="L339" s="229"/>
      <c r="M339" s="44"/>
      <c r="N339" s="230" t="s">
        <v>1</v>
      </c>
      <c r="O339" s="231" t="s">
        <v>43</v>
      </c>
      <c r="P339" s="232">
        <f>I339+J339</f>
        <v>0</v>
      </c>
      <c r="Q339" s="232">
        <f>ROUND(I339*H339,2)</f>
        <v>0</v>
      </c>
      <c r="R339" s="232">
        <f>ROUND(J339*H339,2)</f>
        <v>0</v>
      </c>
      <c r="S339" s="91"/>
      <c r="T339" s="233">
        <f>S339*H339</f>
        <v>0</v>
      </c>
      <c r="U339" s="233">
        <v>0</v>
      </c>
      <c r="V339" s="233">
        <f>U339*H339</f>
        <v>0</v>
      </c>
      <c r="W339" s="233">
        <v>0</v>
      </c>
      <c r="X339" s="234">
        <f>W339*H339</f>
        <v>0</v>
      </c>
      <c r="Y339" s="38"/>
      <c r="Z339" s="38"/>
      <c r="AA339" s="38"/>
      <c r="AB339" s="38"/>
      <c r="AC339" s="38"/>
      <c r="AD339" s="38"/>
      <c r="AE339" s="38"/>
      <c r="AR339" s="235" t="s">
        <v>1025</v>
      </c>
      <c r="AT339" s="235" t="s">
        <v>146</v>
      </c>
      <c r="AU339" s="235" t="s">
        <v>90</v>
      </c>
      <c r="AY339" s="17" t="s">
        <v>143</v>
      </c>
      <c r="BE339" s="236">
        <f>IF(O339="základní",K339,0)</f>
        <v>0</v>
      </c>
      <c r="BF339" s="236">
        <f>IF(O339="snížená",K339,0)</f>
        <v>0</v>
      </c>
      <c r="BG339" s="236">
        <f>IF(O339="zákl. přenesená",K339,0)</f>
        <v>0</v>
      </c>
      <c r="BH339" s="236">
        <f>IF(O339="sníž. přenesená",K339,0)</f>
        <v>0</v>
      </c>
      <c r="BI339" s="236">
        <f>IF(O339="nulová",K339,0)</f>
        <v>0</v>
      </c>
      <c r="BJ339" s="17" t="s">
        <v>88</v>
      </c>
      <c r="BK339" s="236">
        <f>ROUND(P339*H339,2)</f>
        <v>0</v>
      </c>
      <c r="BL339" s="17" t="s">
        <v>1025</v>
      </c>
      <c r="BM339" s="235" t="s">
        <v>1544</v>
      </c>
    </row>
    <row r="340" s="2" customFormat="1">
      <c r="A340" s="38"/>
      <c r="B340" s="39"/>
      <c r="C340" s="40"/>
      <c r="D340" s="237" t="s">
        <v>152</v>
      </c>
      <c r="E340" s="40"/>
      <c r="F340" s="238" t="s">
        <v>1780</v>
      </c>
      <c r="G340" s="40"/>
      <c r="H340" s="40"/>
      <c r="I340" s="239"/>
      <c r="J340" s="239"/>
      <c r="K340" s="40"/>
      <c r="L340" s="40"/>
      <c r="M340" s="44"/>
      <c r="N340" s="240"/>
      <c r="O340" s="241"/>
      <c r="P340" s="91"/>
      <c r="Q340" s="91"/>
      <c r="R340" s="91"/>
      <c r="S340" s="91"/>
      <c r="T340" s="91"/>
      <c r="U340" s="91"/>
      <c r="V340" s="91"/>
      <c r="W340" s="91"/>
      <c r="X340" s="92"/>
      <c r="Y340" s="38"/>
      <c r="Z340" s="38"/>
      <c r="AA340" s="38"/>
      <c r="AB340" s="38"/>
      <c r="AC340" s="38"/>
      <c r="AD340" s="38"/>
      <c r="AE340" s="38"/>
      <c r="AT340" s="17" t="s">
        <v>152</v>
      </c>
      <c r="AU340" s="17" t="s">
        <v>90</v>
      </c>
    </row>
    <row r="341" s="2" customFormat="1">
      <c r="A341" s="38"/>
      <c r="B341" s="39"/>
      <c r="C341" s="40"/>
      <c r="D341" s="242" t="s">
        <v>153</v>
      </c>
      <c r="E341" s="40"/>
      <c r="F341" s="243" t="s">
        <v>1781</v>
      </c>
      <c r="G341" s="40"/>
      <c r="H341" s="40"/>
      <c r="I341" s="239"/>
      <c r="J341" s="239"/>
      <c r="K341" s="40"/>
      <c r="L341" s="40"/>
      <c r="M341" s="44"/>
      <c r="N341" s="240"/>
      <c r="O341" s="241"/>
      <c r="P341" s="91"/>
      <c r="Q341" s="91"/>
      <c r="R341" s="91"/>
      <c r="S341" s="91"/>
      <c r="T341" s="91"/>
      <c r="U341" s="91"/>
      <c r="V341" s="91"/>
      <c r="W341" s="91"/>
      <c r="X341" s="92"/>
      <c r="Y341" s="38"/>
      <c r="Z341" s="38"/>
      <c r="AA341" s="38"/>
      <c r="AB341" s="38"/>
      <c r="AC341" s="38"/>
      <c r="AD341" s="38"/>
      <c r="AE341" s="38"/>
      <c r="AT341" s="17" t="s">
        <v>153</v>
      </c>
      <c r="AU341" s="17" t="s">
        <v>90</v>
      </c>
    </row>
    <row r="342" s="2" customFormat="1" ht="33" customHeight="1">
      <c r="A342" s="38"/>
      <c r="B342" s="39"/>
      <c r="C342" s="285" t="s">
        <v>1092</v>
      </c>
      <c r="D342" s="285" t="s">
        <v>663</v>
      </c>
      <c r="E342" s="286" t="s">
        <v>1782</v>
      </c>
      <c r="F342" s="287" t="s">
        <v>1783</v>
      </c>
      <c r="G342" s="288" t="s">
        <v>311</v>
      </c>
      <c r="H342" s="289">
        <v>36</v>
      </c>
      <c r="I342" s="290"/>
      <c r="J342" s="291"/>
      <c r="K342" s="292">
        <f>ROUND(P342*H342,2)</f>
        <v>0</v>
      </c>
      <c r="L342" s="291"/>
      <c r="M342" s="293"/>
      <c r="N342" s="294" t="s">
        <v>1</v>
      </c>
      <c r="O342" s="231" t="s">
        <v>43</v>
      </c>
      <c r="P342" s="232">
        <f>I342+J342</f>
        <v>0</v>
      </c>
      <c r="Q342" s="232">
        <f>ROUND(I342*H342,2)</f>
        <v>0</v>
      </c>
      <c r="R342" s="232">
        <f>ROUND(J342*H342,2)</f>
        <v>0</v>
      </c>
      <c r="S342" s="91"/>
      <c r="T342" s="233">
        <f>S342*H342</f>
        <v>0</v>
      </c>
      <c r="U342" s="233">
        <v>0</v>
      </c>
      <c r="V342" s="233">
        <f>U342*H342</f>
        <v>0</v>
      </c>
      <c r="W342" s="233">
        <v>0</v>
      </c>
      <c r="X342" s="234">
        <f>W342*H342</f>
        <v>0</v>
      </c>
      <c r="Y342" s="38"/>
      <c r="Z342" s="38"/>
      <c r="AA342" s="38"/>
      <c r="AB342" s="38"/>
      <c r="AC342" s="38"/>
      <c r="AD342" s="38"/>
      <c r="AE342" s="38"/>
      <c r="AR342" s="235" t="s">
        <v>1664</v>
      </c>
      <c r="AT342" s="235" t="s">
        <v>663</v>
      </c>
      <c r="AU342" s="235" t="s">
        <v>90</v>
      </c>
      <c r="AY342" s="17" t="s">
        <v>143</v>
      </c>
      <c r="BE342" s="236">
        <f>IF(O342="základní",K342,0)</f>
        <v>0</v>
      </c>
      <c r="BF342" s="236">
        <f>IF(O342="snížená",K342,0)</f>
        <v>0</v>
      </c>
      <c r="BG342" s="236">
        <f>IF(O342="zákl. přenesená",K342,0)</f>
        <v>0</v>
      </c>
      <c r="BH342" s="236">
        <f>IF(O342="sníž. přenesená",K342,0)</f>
        <v>0</v>
      </c>
      <c r="BI342" s="236">
        <f>IF(O342="nulová",K342,0)</f>
        <v>0</v>
      </c>
      <c r="BJ342" s="17" t="s">
        <v>88</v>
      </c>
      <c r="BK342" s="236">
        <f>ROUND(P342*H342,2)</f>
        <v>0</v>
      </c>
      <c r="BL342" s="17" t="s">
        <v>1025</v>
      </c>
      <c r="BM342" s="235" t="s">
        <v>1553</v>
      </c>
    </row>
    <row r="343" s="2" customFormat="1">
      <c r="A343" s="38"/>
      <c r="B343" s="39"/>
      <c r="C343" s="40"/>
      <c r="D343" s="237" t="s">
        <v>152</v>
      </c>
      <c r="E343" s="40"/>
      <c r="F343" s="238" t="s">
        <v>1783</v>
      </c>
      <c r="G343" s="40"/>
      <c r="H343" s="40"/>
      <c r="I343" s="239"/>
      <c r="J343" s="239"/>
      <c r="K343" s="40"/>
      <c r="L343" s="40"/>
      <c r="M343" s="44"/>
      <c r="N343" s="240"/>
      <c r="O343" s="241"/>
      <c r="P343" s="91"/>
      <c r="Q343" s="91"/>
      <c r="R343" s="91"/>
      <c r="S343" s="91"/>
      <c r="T343" s="91"/>
      <c r="U343" s="91"/>
      <c r="V343" s="91"/>
      <c r="W343" s="91"/>
      <c r="X343" s="92"/>
      <c r="Y343" s="38"/>
      <c r="Z343" s="38"/>
      <c r="AA343" s="38"/>
      <c r="AB343" s="38"/>
      <c r="AC343" s="38"/>
      <c r="AD343" s="38"/>
      <c r="AE343" s="38"/>
      <c r="AT343" s="17" t="s">
        <v>152</v>
      </c>
      <c r="AU343" s="17" t="s">
        <v>90</v>
      </c>
    </row>
    <row r="344" s="2" customFormat="1" ht="37.8" customHeight="1">
      <c r="A344" s="38"/>
      <c r="B344" s="39"/>
      <c r="C344" s="222" t="s">
        <v>1100</v>
      </c>
      <c r="D344" s="222" t="s">
        <v>146</v>
      </c>
      <c r="E344" s="223" t="s">
        <v>1784</v>
      </c>
      <c r="F344" s="224" t="s">
        <v>1785</v>
      </c>
      <c r="G344" s="225" t="s">
        <v>249</v>
      </c>
      <c r="H344" s="226">
        <v>31</v>
      </c>
      <c r="I344" s="227"/>
      <c r="J344" s="227"/>
      <c r="K344" s="228">
        <f>ROUND(P344*H344,2)</f>
        <v>0</v>
      </c>
      <c r="L344" s="229"/>
      <c r="M344" s="44"/>
      <c r="N344" s="230" t="s">
        <v>1</v>
      </c>
      <c r="O344" s="231" t="s">
        <v>43</v>
      </c>
      <c r="P344" s="232">
        <f>I344+J344</f>
        <v>0</v>
      </c>
      <c r="Q344" s="232">
        <f>ROUND(I344*H344,2)</f>
        <v>0</v>
      </c>
      <c r="R344" s="232">
        <f>ROUND(J344*H344,2)</f>
        <v>0</v>
      </c>
      <c r="S344" s="91"/>
      <c r="T344" s="233">
        <f>S344*H344</f>
        <v>0</v>
      </c>
      <c r="U344" s="233">
        <v>0</v>
      </c>
      <c r="V344" s="233">
        <f>U344*H344</f>
        <v>0</v>
      </c>
      <c r="W344" s="233">
        <v>0</v>
      </c>
      <c r="X344" s="234">
        <f>W344*H344</f>
        <v>0</v>
      </c>
      <c r="Y344" s="38"/>
      <c r="Z344" s="38"/>
      <c r="AA344" s="38"/>
      <c r="AB344" s="38"/>
      <c r="AC344" s="38"/>
      <c r="AD344" s="38"/>
      <c r="AE344" s="38"/>
      <c r="AR344" s="235" t="s">
        <v>1025</v>
      </c>
      <c r="AT344" s="235" t="s">
        <v>146</v>
      </c>
      <c r="AU344" s="235" t="s">
        <v>90</v>
      </c>
      <c r="AY344" s="17" t="s">
        <v>143</v>
      </c>
      <c r="BE344" s="236">
        <f>IF(O344="základní",K344,0)</f>
        <v>0</v>
      </c>
      <c r="BF344" s="236">
        <f>IF(O344="snížená",K344,0)</f>
        <v>0</v>
      </c>
      <c r="BG344" s="236">
        <f>IF(O344="zákl. přenesená",K344,0)</f>
        <v>0</v>
      </c>
      <c r="BH344" s="236">
        <f>IF(O344="sníž. přenesená",K344,0)</f>
        <v>0</v>
      </c>
      <c r="BI344" s="236">
        <f>IF(O344="nulová",K344,0)</f>
        <v>0</v>
      </c>
      <c r="BJ344" s="17" t="s">
        <v>88</v>
      </c>
      <c r="BK344" s="236">
        <f>ROUND(P344*H344,2)</f>
        <v>0</v>
      </c>
      <c r="BL344" s="17" t="s">
        <v>1025</v>
      </c>
      <c r="BM344" s="235" t="s">
        <v>781</v>
      </c>
    </row>
    <row r="345" s="2" customFormat="1">
      <c r="A345" s="38"/>
      <c r="B345" s="39"/>
      <c r="C345" s="40"/>
      <c r="D345" s="237" t="s">
        <v>152</v>
      </c>
      <c r="E345" s="40"/>
      <c r="F345" s="238" t="s">
        <v>1785</v>
      </c>
      <c r="G345" s="40"/>
      <c r="H345" s="40"/>
      <c r="I345" s="239"/>
      <c r="J345" s="239"/>
      <c r="K345" s="40"/>
      <c r="L345" s="40"/>
      <c r="M345" s="44"/>
      <c r="N345" s="240"/>
      <c r="O345" s="241"/>
      <c r="P345" s="91"/>
      <c r="Q345" s="91"/>
      <c r="R345" s="91"/>
      <c r="S345" s="91"/>
      <c r="T345" s="91"/>
      <c r="U345" s="91"/>
      <c r="V345" s="91"/>
      <c r="W345" s="91"/>
      <c r="X345" s="92"/>
      <c r="Y345" s="38"/>
      <c r="Z345" s="38"/>
      <c r="AA345" s="38"/>
      <c r="AB345" s="38"/>
      <c r="AC345" s="38"/>
      <c r="AD345" s="38"/>
      <c r="AE345" s="38"/>
      <c r="AT345" s="17" t="s">
        <v>152</v>
      </c>
      <c r="AU345" s="17" t="s">
        <v>90</v>
      </c>
    </row>
    <row r="346" s="2" customFormat="1">
      <c r="A346" s="38"/>
      <c r="B346" s="39"/>
      <c r="C346" s="40"/>
      <c r="D346" s="242" t="s">
        <v>153</v>
      </c>
      <c r="E346" s="40"/>
      <c r="F346" s="243" t="s">
        <v>1786</v>
      </c>
      <c r="G346" s="40"/>
      <c r="H346" s="40"/>
      <c r="I346" s="239"/>
      <c r="J346" s="239"/>
      <c r="K346" s="40"/>
      <c r="L346" s="40"/>
      <c r="M346" s="44"/>
      <c r="N346" s="240"/>
      <c r="O346" s="241"/>
      <c r="P346" s="91"/>
      <c r="Q346" s="91"/>
      <c r="R346" s="91"/>
      <c r="S346" s="91"/>
      <c r="T346" s="91"/>
      <c r="U346" s="91"/>
      <c r="V346" s="91"/>
      <c r="W346" s="91"/>
      <c r="X346" s="92"/>
      <c r="Y346" s="38"/>
      <c r="Z346" s="38"/>
      <c r="AA346" s="38"/>
      <c r="AB346" s="38"/>
      <c r="AC346" s="38"/>
      <c r="AD346" s="38"/>
      <c r="AE346" s="38"/>
      <c r="AT346" s="17" t="s">
        <v>153</v>
      </c>
      <c r="AU346" s="17" t="s">
        <v>90</v>
      </c>
    </row>
    <row r="347" s="2" customFormat="1" ht="37.8" customHeight="1">
      <c r="A347" s="38"/>
      <c r="B347" s="39"/>
      <c r="C347" s="222" t="s">
        <v>1105</v>
      </c>
      <c r="D347" s="222" t="s">
        <v>146</v>
      </c>
      <c r="E347" s="223" t="s">
        <v>1787</v>
      </c>
      <c r="F347" s="224" t="s">
        <v>1788</v>
      </c>
      <c r="G347" s="225" t="s">
        <v>249</v>
      </c>
      <c r="H347" s="226">
        <v>31</v>
      </c>
      <c r="I347" s="227"/>
      <c r="J347" s="227"/>
      <c r="K347" s="228">
        <f>ROUND(P347*H347,2)</f>
        <v>0</v>
      </c>
      <c r="L347" s="229"/>
      <c r="M347" s="44"/>
      <c r="N347" s="230" t="s">
        <v>1</v>
      </c>
      <c r="O347" s="231" t="s">
        <v>43</v>
      </c>
      <c r="P347" s="232">
        <f>I347+J347</f>
        <v>0</v>
      </c>
      <c r="Q347" s="232">
        <f>ROUND(I347*H347,2)</f>
        <v>0</v>
      </c>
      <c r="R347" s="232">
        <f>ROUND(J347*H347,2)</f>
        <v>0</v>
      </c>
      <c r="S347" s="91"/>
      <c r="T347" s="233">
        <f>S347*H347</f>
        <v>0</v>
      </c>
      <c r="U347" s="233">
        <v>0</v>
      </c>
      <c r="V347" s="233">
        <f>U347*H347</f>
        <v>0</v>
      </c>
      <c r="W347" s="233">
        <v>0</v>
      </c>
      <c r="X347" s="234">
        <f>W347*H347</f>
        <v>0</v>
      </c>
      <c r="Y347" s="38"/>
      <c r="Z347" s="38"/>
      <c r="AA347" s="38"/>
      <c r="AB347" s="38"/>
      <c r="AC347" s="38"/>
      <c r="AD347" s="38"/>
      <c r="AE347" s="38"/>
      <c r="AR347" s="235" t="s">
        <v>1025</v>
      </c>
      <c r="AT347" s="235" t="s">
        <v>146</v>
      </c>
      <c r="AU347" s="235" t="s">
        <v>90</v>
      </c>
      <c r="AY347" s="17" t="s">
        <v>143</v>
      </c>
      <c r="BE347" s="236">
        <f>IF(O347="základní",K347,0)</f>
        <v>0</v>
      </c>
      <c r="BF347" s="236">
        <f>IF(O347="snížená",K347,0)</f>
        <v>0</v>
      </c>
      <c r="BG347" s="236">
        <f>IF(O347="zákl. přenesená",K347,0)</f>
        <v>0</v>
      </c>
      <c r="BH347" s="236">
        <f>IF(O347="sníž. přenesená",K347,0)</f>
        <v>0</v>
      </c>
      <c r="BI347" s="236">
        <f>IF(O347="nulová",K347,0)</f>
        <v>0</v>
      </c>
      <c r="BJ347" s="17" t="s">
        <v>88</v>
      </c>
      <c r="BK347" s="236">
        <f>ROUND(P347*H347,2)</f>
        <v>0</v>
      </c>
      <c r="BL347" s="17" t="s">
        <v>1025</v>
      </c>
      <c r="BM347" s="235" t="s">
        <v>793</v>
      </c>
    </row>
    <row r="348" s="2" customFormat="1">
      <c r="A348" s="38"/>
      <c r="B348" s="39"/>
      <c r="C348" s="40"/>
      <c r="D348" s="237" t="s">
        <v>152</v>
      </c>
      <c r="E348" s="40"/>
      <c r="F348" s="238" t="s">
        <v>1788</v>
      </c>
      <c r="G348" s="40"/>
      <c r="H348" s="40"/>
      <c r="I348" s="239"/>
      <c r="J348" s="239"/>
      <c r="K348" s="40"/>
      <c r="L348" s="40"/>
      <c r="M348" s="44"/>
      <c r="N348" s="240"/>
      <c r="O348" s="241"/>
      <c r="P348" s="91"/>
      <c r="Q348" s="91"/>
      <c r="R348" s="91"/>
      <c r="S348" s="91"/>
      <c r="T348" s="91"/>
      <c r="U348" s="91"/>
      <c r="V348" s="91"/>
      <c r="W348" s="91"/>
      <c r="X348" s="92"/>
      <c r="Y348" s="38"/>
      <c r="Z348" s="38"/>
      <c r="AA348" s="38"/>
      <c r="AB348" s="38"/>
      <c r="AC348" s="38"/>
      <c r="AD348" s="38"/>
      <c r="AE348" s="38"/>
      <c r="AT348" s="17" t="s">
        <v>152</v>
      </c>
      <c r="AU348" s="17" t="s">
        <v>90</v>
      </c>
    </row>
    <row r="349" s="2" customFormat="1">
      <c r="A349" s="38"/>
      <c r="B349" s="39"/>
      <c r="C349" s="40"/>
      <c r="D349" s="242" t="s">
        <v>153</v>
      </c>
      <c r="E349" s="40"/>
      <c r="F349" s="243" t="s">
        <v>1789</v>
      </c>
      <c r="G349" s="40"/>
      <c r="H349" s="40"/>
      <c r="I349" s="239"/>
      <c r="J349" s="239"/>
      <c r="K349" s="40"/>
      <c r="L349" s="40"/>
      <c r="M349" s="44"/>
      <c r="N349" s="240"/>
      <c r="O349" s="241"/>
      <c r="P349" s="91"/>
      <c r="Q349" s="91"/>
      <c r="R349" s="91"/>
      <c r="S349" s="91"/>
      <c r="T349" s="91"/>
      <c r="U349" s="91"/>
      <c r="V349" s="91"/>
      <c r="W349" s="91"/>
      <c r="X349" s="92"/>
      <c r="Y349" s="38"/>
      <c r="Z349" s="38"/>
      <c r="AA349" s="38"/>
      <c r="AB349" s="38"/>
      <c r="AC349" s="38"/>
      <c r="AD349" s="38"/>
      <c r="AE349" s="38"/>
      <c r="AT349" s="17" t="s">
        <v>153</v>
      </c>
      <c r="AU349" s="17" t="s">
        <v>90</v>
      </c>
    </row>
    <row r="350" s="2" customFormat="1" ht="44.25" customHeight="1">
      <c r="A350" s="38"/>
      <c r="B350" s="39"/>
      <c r="C350" s="222" t="s">
        <v>1111</v>
      </c>
      <c r="D350" s="222" t="s">
        <v>146</v>
      </c>
      <c r="E350" s="223" t="s">
        <v>1790</v>
      </c>
      <c r="F350" s="224" t="s">
        <v>1791</v>
      </c>
      <c r="G350" s="225" t="s">
        <v>249</v>
      </c>
      <c r="H350" s="226">
        <v>15</v>
      </c>
      <c r="I350" s="227"/>
      <c r="J350" s="227"/>
      <c r="K350" s="228">
        <f>ROUND(P350*H350,2)</f>
        <v>0</v>
      </c>
      <c r="L350" s="229"/>
      <c r="M350" s="44"/>
      <c r="N350" s="230" t="s">
        <v>1</v>
      </c>
      <c r="O350" s="231" t="s">
        <v>43</v>
      </c>
      <c r="P350" s="232">
        <f>I350+J350</f>
        <v>0</v>
      </c>
      <c r="Q350" s="232">
        <f>ROUND(I350*H350,2)</f>
        <v>0</v>
      </c>
      <c r="R350" s="232">
        <f>ROUND(J350*H350,2)</f>
        <v>0</v>
      </c>
      <c r="S350" s="91"/>
      <c r="T350" s="233">
        <f>S350*H350</f>
        <v>0</v>
      </c>
      <c r="U350" s="233">
        <v>0</v>
      </c>
      <c r="V350" s="233">
        <f>U350*H350</f>
        <v>0</v>
      </c>
      <c r="W350" s="233">
        <v>0</v>
      </c>
      <c r="X350" s="234">
        <f>W350*H350</f>
        <v>0</v>
      </c>
      <c r="Y350" s="38"/>
      <c r="Z350" s="38"/>
      <c r="AA350" s="38"/>
      <c r="AB350" s="38"/>
      <c r="AC350" s="38"/>
      <c r="AD350" s="38"/>
      <c r="AE350" s="38"/>
      <c r="AR350" s="235" t="s">
        <v>1025</v>
      </c>
      <c r="AT350" s="235" t="s">
        <v>146</v>
      </c>
      <c r="AU350" s="235" t="s">
        <v>90</v>
      </c>
      <c r="AY350" s="17" t="s">
        <v>143</v>
      </c>
      <c r="BE350" s="236">
        <f>IF(O350="základní",K350,0)</f>
        <v>0</v>
      </c>
      <c r="BF350" s="236">
        <f>IF(O350="snížená",K350,0)</f>
        <v>0</v>
      </c>
      <c r="BG350" s="236">
        <f>IF(O350="zákl. přenesená",K350,0)</f>
        <v>0</v>
      </c>
      <c r="BH350" s="236">
        <f>IF(O350="sníž. přenesená",K350,0)</f>
        <v>0</v>
      </c>
      <c r="BI350" s="236">
        <f>IF(O350="nulová",K350,0)</f>
        <v>0</v>
      </c>
      <c r="BJ350" s="17" t="s">
        <v>88</v>
      </c>
      <c r="BK350" s="236">
        <f>ROUND(P350*H350,2)</f>
        <v>0</v>
      </c>
      <c r="BL350" s="17" t="s">
        <v>1025</v>
      </c>
      <c r="BM350" s="235" t="s">
        <v>803</v>
      </c>
    </row>
    <row r="351" s="2" customFormat="1">
      <c r="A351" s="38"/>
      <c r="B351" s="39"/>
      <c r="C351" s="40"/>
      <c r="D351" s="237" t="s">
        <v>152</v>
      </c>
      <c r="E351" s="40"/>
      <c r="F351" s="238" t="s">
        <v>1791</v>
      </c>
      <c r="G351" s="40"/>
      <c r="H351" s="40"/>
      <c r="I351" s="239"/>
      <c r="J351" s="239"/>
      <c r="K351" s="40"/>
      <c r="L351" s="40"/>
      <c r="M351" s="44"/>
      <c r="N351" s="240"/>
      <c r="O351" s="241"/>
      <c r="P351" s="91"/>
      <c r="Q351" s="91"/>
      <c r="R351" s="91"/>
      <c r="S351" s="91"/>
      <c r="T351" s="91"/>
      <c r="U351" s="91"/>
      <c r="V351" s="91"/>
      <c r="W351" s="91"/>
      <c r="X351" s="92"/>
      <c r="Y351" s="38"/>
      <c r="Z351" s="38"/>
      <c r="AA351" s="38"/>
      <c r="AB351" s="38"/>
      <c r="AC351" s="38"/>
      <c r="AD351" s="38"/>
      <c r="AE351" s="38"/>
      <c r="AT351" s="17" t="s">
        <v>152</v>
      </c>
      <c r="AU351" s="17" t="s">
        <v>90</v>
      </c>
    </row>
    <row r="352" s="2" customFormat="1">
      <c r="A352" s="38"/>
      <c r="B352" s="39"/>
      <c r="C352" s="40"/>
      <c r="D352" s="242" t="s">
        <v>153</v>
      </c>
      <c r="E352" s="40"/>
      <c r="F352" s="243" t="s">
        <v>1792</v>
      </c>
      <c r="G352" s="40"/>
      <c r="H352" s="40"/>
      <c r="I352" s="239"/>
      <c r="J352" s="239"/>
      <c r="K352" s="40"/>
      <c r="L352" s="40"/>
      <c r="M352" s="44"/>
      <c r="N352" s="240"/>
      <c r="O352" s="241"/>
      <c r="P352" s="91"/>
      <c r="Q352" s="91"/>
      <c r="R352" s="91"/>
      <c r="S352" s="91"/>
      <c r="T352" s="91"/>
      <c r="U352" s="91"/>
      <c r="V352" s="91"/>
      <c r="W352" s="91"/>
      <c r="X352" s="92"/>
      <c r="Y352" s="38"/>
      <c r="Z352" s="38"/>
      <c r="AA352" s="38"/>
      <c r="AB352" s="38"/>
      <c r="AC352" s="38"/>
      <c r="AD352" s="38"/>
      <c r="AE352" s="38"/>
      <c r="AT352" s="17" t="s">
        <v>153</v>
      </c>
      <c r="AU352" s="17" t="s">
        <v>90</v>
      </c>
    </row>
    <row r="353" s="2" customFormat="1" ht="37.8" customHeight="1">
      <c r="A353" s="38"/>
      <c r="B353" s="39"/>
      <c r="C353" s="222" t="s">
        <v>1116</v>
      </c>
      <c r="D353" s="222" t="s">
        <v>146</v>
      </c>
      <c r="E353" s="223" t="s">
        <v>1793</v>
      </c>
      <c r="F353" s="224" t="s">
        <v>1794</v>
      </c>
      <c r="G353" s="225" t="s">
        <v>388</v>
      </c>
      <c r="H353" s="226">
        <v>1</v>
      </c>
      <c r="I353" s="227"/>
      <c r="J353" s="227"/>
      <c r="K353" s="228">
        <f>ROUND(P353*H353,2)</f>
        <v>0</v>
      </c>
      <c r="L353" s="229"/>
      <c r="M353" s="44"/>
      <c r="N353" s="230" t="s">
        <v>1</v>
      </c>
      <c r="O353" s="231" t="s">
        <v>43</v>
      </c>
      <c r="P353" s="232">
        <f>I353+J353</f>
        <v>0</v>
      </c>
      <c r="Q353" s="232">
        <f>ROUND(I353*H353,2)</f>
        <v>0</v>
      </c>
      <c r="R353" s="232">
        <f>ROUND(J353*H353,2)</f>
        <v>0</v>
      </c>
      <c r="S353" s="91"/>
      <c r="T353" s="233">
        <f>S353*H353</f>
        <v>0</v>
      </c>
      <c r="U353" s="233">
        <v>0</v>
      </c>
      <c r="V353" s="233">
        <f>U353*H353</f>
        <v>0</v>
      </c>
      <c r="W353" s="233">
        <v>0</v>
      </c>
      <c r="X353" s="234">
        <f>W353*H353</f>
        <v>0</v>
      </c>
      <c r="Y353" s="38"/>
      <c r="Z353" s="38"/>
      <c r="AA353" s="38"/>
      <c r="AB353" s="38"/>
      <c r="AC353" s="38"/>
      <c r="AD353" s="38"/>
      <c r="AE353" s="38"/>
      <c r="AR353" s="235" t="s">
        <v>1025</v>
      </c>
      <c r="AT353" s="235" t="s">
        <v>146</v>
      </c>
      <c r="AU353" s="235" t="s">
        <v>90</v>
      </c>
      <c r="AY353" s="17" t="s">
        <v>143</v>
      </c>
      <c r="BE353" s="236">
        <f>IF(O353="základní",K353,0)</f>
        <v>0</v>
      </c>
      <c r="BF353" s="236">
        <f>IF(O353="snížená",K353,0)</f>
        <v>0</v>
      </c>
      <c r="BG353" s="236">
        <f>IF(O353="zákl. přenesená",K353,0)</f>
        <v>0</v>
      </c>
      <c r="BH353" s="236">
        <f>IF(O353="sníž. přenesená",K353,0)</f>
        <v>0</v>
      </c>
      <c r="BI353" s="236">
        <f>IF(O353="nulová",K353,0)</f>
        <v>0</v>
      </c>
      <c r="BJ353" s="17" t="s">
        <v>88</v>
      </c>
      <c r="BK353" s="236">
        <f>ROUND(P353*H353,2)</f>
        <v>0</v>
      </c>
      <c r="BL353" s="17" t="s">
        <v>1025</v>
      </c>
      <c r="BM353" s="235" t="s">
        <v>965</v>
      </c>
    </row>
    <row r="354" s="2" customFormat="1">
      <c r="A354" s="38"/>
      <c r="B354" s="39"/>
      <c r="C354" s="40"/>
      <c r="D354" s="237" t="s">
        <v>152</v>
      </c>
      <c r="E354" s="40"/>
      <c r="F354" s="238" t="s">
        <v>1794</v>
      </c>
      <c r="G354" s="40"/>
      <c r="H354" s="40"/>
      <c r="I354" s="239"/>
      <c r="J354" s="239"/>
      <c r="K354" s="40"/>
      <c r="L354" s="40"/>
      <c r="M354" s="44"/>
      <c r="N354" s="240"/>
      <c r="O354" s="241"/>
      <c r="P354" s="91"/>
      <c r="Q354" s="91"/>
      <c r="R354" s="91"/>
      <c r="S354" s="91"/>
      <c r="T354" s="91"/>
      <c r="U354" s="91"/>
      <c r="V354" s="91"/>
      <c r="W354" s="91"/>
      <c r="X354" s="92"/>
      <c r="Y354" s="38"/>
      <c r="Z354" s="38"/>
      <c r="AA354" s="38"/>
      <c r="AB354" s="38"/>
      <c r="AC354" s="38"/>
      <c r="AD354" s="38"/>
      <c r="AE354" s="38"/>
      <c r="AT354" s="17" t="s">
        <v>152</v>
      </c>
      <c r="AU354" s="17" t="s">
        <v>90</v>
      </c>
    </row>
    <row r="355" s="2" customFormat="1">
      <c r="A355" s="38"/>
      <c r="B355" s="39"/>
      <c r="C355" s="40"/>
      <c r="D355" s="242" t="s">
        <v>153</v>
      </c>
      <c r="E355" s="40"/>
      <c r="F355" s="243" t="s">
        <v>1795</v>
      </c>
      <c r="G355" s="40"/>
      <c r="H355" s="40"/>
      <c r="I355" s="239"/>
      <c r="J355" s="239"/>
      <c r="K355" s="40"/>
      <c r="L355" s="40"/>
      <c r="M355" s="44"/>
      <c r="N355" s="240"/>
      <c r="O355" s="241"/>
      <c r="P355" s="91"/>
      <c r="Q355" s="91"/>
      <c r="R355" s="91"/>
      <c r="S355" s="91"/>
      <c r="T355" s="91"/>
      <c r="U355" s="91"/>
      <c r="V355" s="91"/>
      <c r="W355" s="91"/>
      <c r="X355" s="92"/>
      <c r="Y355" s="38"/>
      <c r="Z355" s="38"/>
      <c r="AA355" s="38"/>
      <c r="AB355" s="38"/>
      <c r="AC355" s="38"/>
      <c r="AD355" s="38"/>
      <c r="AE355" s="38"/>
      <c r="AT355" s="17" t="s">
        <v>153</v>
      </c>
      <c r="AU355" s="17" t="s">
        <v>90</v>
      </c>
    </row>
    <row r="356" s="2" customFormat="1" ht="37.8" customHeight="1">
      <c r="A356" s="38"/>
      <c r="B356" s="39"/>
      <c r="C356" s="285" t="s">
        <v>1121</v>
      </c>
      <c r="D356" s="285" t="s">
        <v>663</v>
      </c>
      <c r="E356" s="286" t="s">
        <v>1796</v>
      </c>
      <c r="F356" s="287" t="s">
        <v>1797</v>
      </c>
      <c r="G356" s="288" t="s">
        <v>388</v>
      </c>
      <c r="H356" s="289">
        <v>1</v>
      </c>
      <c r="I356" s="290"/>
      <c r="J356" s="291"/>
      <c r="K356" s="292">
        <f>ROUND(P356*H356,2)</f>
        <v>0</v>
      </c>
      <c r="L356" s="291"/>
      <c r="M356" s="293"/>
      <c r="N356" s="294" t="s">
        <v>1</v>
      </c>
      <c r="O356" s="231" t="s">
        <v>43</v>
      </c>
      <c r="P356" s="232">
        <f>I356+J356</f>
        <v>0</v>
      </c>
      <c r="Q356" s="232">
        <f>ROUND(I356*H356,2)</f>
        <v>0</v>
      </c>
      <c r="R356" s="232">
        <f>ROUND(J356*H356,2)</f>
        <v>0</v>
      </c>
      <c r="S356" s="91"/>
      <c r="T356" s="233">
        <f>S356*H356</f>
        <v>0</v>
      </c>
      <c r="U356" s="233">
        <v>0</v>
      </c>
      <c r="V356" s="233">
        <f>U356*H356</f>
        <v>0</v>
      </c>
      <c r="W356" s="233">
        <v>0</v>
      </c>
      <c r="X356" s="234">
        <f>W356*H356</f>
        <v>0</v>
      </c>
      <c r="Y356" s="38"/>
      <c r="Z356" s="38"/>
      <c r="AA356" s="38"/>
      <c r="AB356" s="38"/>
      <c r="AC356" s="38"/>
      <c r="AD356" s="38"/>
      <c r="AE356" s="38"/>
      <c r="AR356" s="235" t="s">
        <v>1664</v>
      </c>
      <c r="AT356" s="235" t="s">
        <v>663</v>
      </c>
      <c r="AU356" s="235" t="s">
        <v>90</v>
      </c>
      <c r="AY356" s="17" t="s">
        <v>143</v>
      </c>
      <c r="BE356" s="236">
        <f>IF(O356="základní",K356,0)</f>
        <v>0</v>
      </c>
      <c r="BF356" s="236">
        <f>IF(O356="snížená",K356,0)</f>
        <v>0</v>
      </c>
      <c r="BG356" s="236">
        <f>IF(O356="zákl. přenesená",K356,0)</f>
        <v>0</v>
      </c>
      <c r="BH356" s="236">
        <f>IF(O356="sníž. přenesená",K356,0)</f>
        <v>0</v>
      </c>
      <c r="BI356" s="236">
        <f>IF(O356="nulová",K356,0)</f>
        <v>0</v>
      </c>
      <c r="BJ356" s="17" t="s">
        <v>88</v>
      </c>
      <c r="BK356" s="236">
        <f>ROUND(P356*H356,2)</f>
        <v>0</v>
      </c>
      <c r="BL356" s="17" t="s">
        <v>1025</v>
      </c>
      <c r="BM356" s="235" t="s">
        <v>1326</v>
      </c>
    </row>
    <row r="357" s="2" customFormat="1">
      <c r="A357" s="38"/>
      <c r="B357" s="39"/>
      <c r="C357" s="40"/>
      <c r="D357" s="237" t="s">
        <v>152</v>
      </c>
      <c r="E357" s="40"/>
      <c r="F357" s="238" t="s">
        <v>1797</v>
      </c>
      <c r="G357" s="40"/>
      <c r="H357" s="40"/>
      <c r="I357" s="239"/>
      <c r="J357" s="239"/>
      <c r="K357" s="40"/>
      <c r="L357" s="40"/>
      <c r="M357" s="44"/>
      <c r="N357" s="240"/>
      <c r="O357" s="241"/>
      <c r="P357" s="91"/>
      <c r="Q357" s="91"/>
      <c r="R357" s="91"/>
      <c r="S357" s="91"/>
      <c r="T357" s="91"/>
      <c r="U357" s="91"/>
      <c r="V357" s="91"/>
      <c r="W357" s="91"/>
      <c r="X357" s="92"/>
      <c r="Y357" s="38"/>
      <c r="Z357" s="38"/>
      <c r="AA357" s="38"/>
      <c r="AB357" s="38"/>
      <c r="AC357" s="38"/>
      <c r="AD357" s="38"/>
      <c r="AE357" s="38"/>
      <c r="AT357" s="17" t="s">
        <v>152</v>
      </c>
      <c r="AU357" s="17" t="s">
        <v>90</v>
      </c>
    </row>
    <row r="358" s="2" customFormat="1" ht="24.15" customHeight="1">
      <c r="A358" s="38"/>
      <c r="B358" s="39"/>
      <c r="C358" s="285" t="s">
        <v>1126</v>
      </c>
      <c r="D358" s="285" t="s">
        <v>663</v>
      </c>
      <c r="E358" s="286" t="s">
        <v>1798</v>
      </c>
      <c r="F358" s="287" t="s">
        <v>1799</v>
      </c>
      <c r="G358" s="288" t="s">
        <v>388</v>
      </c>
      <c r="H358" s="289">
        <v>6</v>
      </c>
      <c r="I358" s="290"/>
      <c r="J358" s="291"/>
      <c r="K358" s="292">
        <f>ROUND(P358*H358,2)</f>
        <v>0</v>
      </c>
      <c r="L358" s="291"/>
      <c r="M358" s="293"/>
      <c r="N358" s="294" t="s">
        <v>1</v>
      </c>
      <c r="O358" s="231" t="s">
        <v>43</v>
      </c>
      <c r="P358" s="232">
        <f>I358+J358</f>
        <v>0</v>
      </c>
      <c r="Q358" s="232">
        <f>ROUND(I358*H358,2)</f>
        <v>0</v>
      </c>
      <c r="R358" s="232">
        <f>ROUND(J358*H358,2)</f>
        <v>0</v>
      </c>
      <c r="S358" s="91"/>
      <c r="T358" s="233">
        <f>S358*H358</f>
        <v>0</v>
      </c>
      <c r="U358" s="233">
        <v>0</v>
      </c>
      <c r="V358" s="233">
        <f>U358*H358</f>
        <v>0</v>
      </c>
      <c r="W358" s="233">
        <v>0</v>
      </c>
      <c r="X358" s="234">
        <f>W358*H358</f>
        <v>0</v>
      </c>
      <c r="Y358" s="38"/>
      <c r="Z358" s="38"/>
      <c r="AA358" s="38"/>
      <c r="AB358" s="38"/>
      <c r="AC358" s="38"/>
      <c r="AD358" s="38"/>
      <c r="AE358" s="38"/>
      <c r="AR358" s="235" t="s">
        <v>1664</v>
      </c>
      <c r="AT358" s="235" t="s">
        <v>663</v>
      </c>
      <c r="AU358" s="235" t="s">
        <v>90</v>
      </c>
      <c r="AY358" s="17" t="s">
        <v>143</v>
      </c>
      <c r="BE358" s="236">
        <f>IF(O358="základní",K358,0)</f>
        <v>0</v>
      </c>
      <c r="BF358" s="236">
        <f>IF(O358="snížená",K358,0)</f>
        <v>0</v>
      </c>
      <c r="BG358" s="236">
        <f>IF(O358="zákl. přenesená",K358,0)</f>
        <v>0</v>
      </c>
      <c r="BH358" s="236">
        <f>IF(O358="sníž. přenesená",K358,0)</f>
        <v>0</v>
      </c>
      <c r="BI358" s="236">
        <f>IF(O358="nulová",K358,0)</f>
        <v>0</v>
      </c>
      <c r="BJ358" s="17" t="s">
        <v>88</v>
      </c>
      <c r="BK358" s="236">
        <f>ROUND(P358*H358,2)</f>
        <v>0</v>
      </c>
      <c r="BL358" s="17" t="s">
        <v>1025</v>
      </c>
      <c r="BM358" s="235" t="s">
        <v>1800</v>
      </c>
    </row>
    <row r="359" s="2" customFormat="1">
      <c r="A359" s="38"/>
      <c r="B359" s="39"/>
      <c r="C359" s="40"/>
      <c r="D359" s="237" t="s">
        <v>152</v>
      </c>
      <c r="E359" s="40"/>
      <c r="F359" s="238" t="s">
        <v>1799</v>
      </c>
      <c r="G359" s="40"/>
      <c r="H359" s="40"/>
      <c r="I359" s="239"/>
      <c r="J359" s="239"/>
      <c r="K359" s="40"/>
      <c r="L359" s="40"/>
      <c r="M359" s="44"/>
      <c r="N359" s="240"/>
      <c r="O359" s="241"/>
      <c r="P359" s="91"/>
      <c r="Q359" s="91"/>
      <c r="R359" s="91"/>
      <c r="S359" s="91"/>
      <c r="T359" s="91"/>
      <c r="U359" s="91"/>
      <c r="V359" s="91"/>
      <c r="W359" s="91"/>
      <c r="X359" s="92"/>
      <c r="Y359" s="38"/>
      <c r="Z359" s="38"/>
      <c r="AA359" s="38"/>
      <c r="AB359" s="38"/>
      <c r="AC359" s="38"/>
      <c r="AD359" s="38"/>
      <c r="AE359" s="38"/>
      <c r="AT359" s="17" t="s">
        <v>152</v>
      </c>
      <c r="AU359" s="17" t="s">
        <v>90</v>
      </c>
    </row>
    <row r="360" s="2" customFormat="1" ht="24.15" customHeight="1">
      <c r="A360" s="38"/>
      <c r="B360" s="39"/>
      <c r="C360" s="285" t="s">
        <v>1134</v>
      </c>
      <c r="D360" s="285" t="s">
        <v>663</v>
      </c>
      <c r="E360" s="286" t="s">
        <v>1801</v>
      </c>
      <c r="F360" s="287" t="s">
        <v>1802</v>
      </c>
      <c r="G360" s="288" t="s">
        <v>388</v>
      </c>
      <c r="H360" s="289">
        <v>18</v>
      </c>
      <c r="I360" s="290"/>
      <c r="J360" s="291"/>
      <c r="K360" s="292">
        <f>ROUND(P360*H360,2)</f>
        <v>0</v>
      </c>
      <c r="L360" s="291"/>
      <c r="M360" s="293"/>
      <c r="N360" s="294" t="s">
        <v>1</v>
      </c>
      <c r="O360" s="231" t="s">
        <v>43</v>
      </c>
      <c r="P360" s="232">
        <f>I360+J360</f>
        <v>0</v>
      </c>
      <c r="Q360" s="232">
        <f>ROUND(I360*H360,2)</f>
        <v>0</v>
      </c>
      <c r="R360" s="232">
        <f>ROUND(J360*H360,2)</f>
        <v>0</v>
      </c>
      <c r="S360" s="91"/>
      <c r="T360" s="233">
        <f>S360*H360</f>
        <v>0</v>
      </c>
      <c r="U360" s="233">
        <v>0</v>
      </c>
      <c r="V360" s="233">
        <f>U360*H360</f>
        <v>0</v>
      </c>
      <c r="W360" s="233">
        <v>0</v>
      </c>
      <c r="X360" s="234">
        <f>W360*H360</f>
        <v>0</v>
      </c>
      <c r="Y360" s="38"/>
      <c r="Z360" s="38"/>
      <c r="AA360" s="38"/>
      <c r="AB360" s="38"/>
      <c r="AC360" s="38"/>
      <c r="AD360" s="38"/>
      <c r="AE360" s="38"/>
      <c r="AR360" s="235" t="s">
        <v>1664</v>
      </c>
      <c r="AT360" s="235" t="s">
        <v>663</v>
      </c>
      <c r="AU360" s="235" t="s">
        <v>90</v>
      </c>
      <c r="AY360" s="17" t="s">
        <v>143</v>
      </c>
      <c r="BE360" s="236">
        <f>IF(O360="základní",K360,0)</f>
        <v>0</v>
      </c>
      <c r="BF360" s="236">
        <f>IF(O360="snížená",K360,0)</f>
        <v>0</v>
      </c>
      <c r="BG360" s="236">
        <f>IF(O360="zákl. přenesená",K360,0)</f>
        <v>0</v>
      </c>
      <c r="BH360" s="236">
        <f>IF(O360="sníž. přenesená",K360,0)</f>
        <v>0</v>
      </c>
      <c r="BI360" s="236">
        <f>IF(O360="nulová",K360,0)</f>
        <v>0</v>
      </c>
      <c r="BJ360" s="17" t="s">
        <v>88</v>
      </c>
      <c r="BK360" s="236">
        <f>ROUND(P360*H360,2)</f>
        <v>0</v>
      </c>
      <c r="BL360" s="17" t="s">
        <v>1025</v>
      </c>
      <c r="BM360" s="235" t="s">
        <v>1803</v>
      </c>
    </row>
    <row r="361" s="2" customFormat="1">
      <c r="A361" s="38"/>
      <c r="B361" s="39"/>
      <c r="C361" s="40"/>
      <c r="D361" s="237" t="s">
        <v>152</v>
      </c>
      <c r="E361" s="40"/>
      <c r="F361" s="238" t="s">
        <v>1802</v>
      </c>
      <c r="G361" s="40"/>
      <c r="H361" s="40"/>
      <c r="I361" s="239"/>
      <c r="J361" s="239"/>
      <c r="K361" s="40"/>
      <c r="L361" s="40"/>
      <c r="M361" s="44"/>
      <c r="N361" s="240"/>
      <c r="O361" s="241"/>
      <c r="P361" s="91"/>
      <c r="Q361" s="91"/>
      <c r="R361" s="91"/>
      <c r="S361" s="91"/>
      <c r="T361" s="91"/>
      <c r="U361" s="91"/>
      <c r="V361" s="91"/>
      <c r="W361" s="91"/>
      <c r="X361" s="92"/>
      <c r="Y361" s="38"/>
      <c r="Z361" s="38"/>
      <c r="AA361" s="38"/>
      <c r="AB361" s="38"/>
      <c r="AC361" s="38"/>
      <c r="AD361" s="38"/>
      <c r="AE361" s="38"/>
      <c r="AT361" s="17" t="s">
        <v>152</v>
      </c>
      <c r="AU361" s="17" t="s">
        <v>90</v>
      </c>
    </row>
    <row r="362" s="2" customFormat="1" ht="44.25" customHeight="1">
      <c r="A362" s="38"/>
      <c r="B362" s="39"/>
      <c r="C362" s="222" t="s">
        <v>1140</v>
      </c>
      <c r="D362" s="222" t="s">
        <v>146</v>
      </c>
      <c r="E362" s="223" t="s">
        <v>1804</v>
      </c>
      <c r="F362" s="224" t="s">
        <v>1805</v>
      </c>
      <c r="G362" s="225" t="s">
        <v>249</v>
      </c>
      <c r="H362" s="226">
        <v>31</v>
      </c>
      <c r="I362" s="227"/>
      <c r="J362" s="227"/>
      <c r="K362" s="228">
        <f>ROUND(P362*H362,2)</f>
        <v>0</v>
      </c>
      <c r="L362" s="229"/>
      <c r="M362" s="44"/>
      <c r="N362" s="230" t="s">
        <v>1</v>
      </c>
      <c r="O362" s="231" t="s">
        <v>43</v>
      </c>
      <c r="P362" s="232">
        <f>I362+J362</f>
        <v>0</v>
      </c>
      <c r="Q362" s="232">
        <f>ROUND(I362*H362,2)</f>
        <v>0</v>
      </c>
      <c r="R362" s="232">
        <f>ROUND(J362*H362,2)</f>
        <v>0</v>
      </c>
      <c r="S362" s="91"/>
      <c r="T362" s="233">
        <f>S362*H362</f>
        <v>0</v>
      </c>
      <c r="U362" s="233">
        <v>0</v>
      </c>
      <c r="V362" s="233">
        <f>U362*H362</f>
        <v>0</v>
      </c>
      <c r="W362" s="233">
        <v>0</v>
      </c>
      <c r="X362" s="234">
        <f>W362*H362</f>
        <v>0</v>
      </c>
      <c r="Y362" s="38"/>
      <c r="Z362" s="38"/>
      <c r="AA362" s="38"/>
      <c r="AB362" s="38"/>
      <c r="AC362" s="38"/>
      <c r="AD362" s="38"/>
      <c r="AE362" s="38"/>
      <c r="AR362" s="235" t="s">
        <v>1025</v>
      </c>
      <c r="AT362" s="235" t="s">
        <v>146</v>
      </c>
      <c r="AU362" s="235" t="s">
        <v>90</v>
      </c>
      <c r="AY362" s="17" t="s">
        <v>143</v>
      </c>
      <c r="BE362" s="236">
        <f>IF(O362="základní",K362,0)</f>
        <v>0</v>
      </c>
      <c r="BF362" s="236">
        <f>IF(O362="snížená",K362,0)</f>
        <v>0</v>
      </c>
      <c r="BG362" s="236">
        <f>IF(O362="zákl. přenesená",K362,0)</f>
        <v>0</v>
      </c>
      <c r="BH362" s="236">
        <f>IF(O362="sníž. přenesená",K362,0)</f>
        <v>0</v>
      </c>
      <c r="BI362" s="236">
        <f>IF(O362="nulová",K362,0)</f>
        <v>0</v>
      </c>
      <c r="BJ362" s="17" t="s">
        <v>88</v>
      </c>
      <c r="BK362" s="236">
        <f>ROUND(P362*H362,2)</f>
        <v>0</v>
      </c>
      <c r="BL362" s="17" t="s">
        <v>1025</v>
      </c>
      <c r="BM362" s="235" t="s">
        <v>1806</v>
      </c>
    </row>
    <row r="363" s="2" customFormat="1">
      <c r="A363" s="38"/>
      <c r="B363" s="39"/>
      <c r="C363" s="40"/>
      <c r="D363" s="237" t="s">
        <v>152</v>
      </c>
      <c r="E363" s="40"/>
      <c r="F363" s="238" t="s">
        <v>1805</v>
      </c>
      <c r="G363" s="40"/>
      <c r="H363" s="40"/>
      <c r="I363" s="239"/>
      <c r="J363" s="239"/>
      <c r="K363" s="40"/>
      <c r="L363" s="40"/>
      <c r="M363" s="44"/>
      <c r="N363" s="240"/>
      <c r="O363" s="241"/>
      <c r="P363" s="91"/>
      <c r="Q363" s="91"/>
      <c r="R363" s="91"/>
      <c r="S363" s="91"/>
      <c r="T363" s="91"/>
      <c r="U363" s="91"/>
      <c r="V363" s="91"/>
      <c r="W363" s="91"/>
      <c r="X363" s="92"/>
      <c r="Y363" s="38"/>
      <c r="Z363" s="38"/>
      <c r="AA363" s="38"/>
      <c r="AB363" s="38"/>
      <c r="AC363" s="38"/>
      <c r="AD363" s="38"/>
      <c r="AE363" s="38"/>
      <c r="AT363" s="17" t="s">
        <v>152</v>
      </c>
      <c r="AU363" s="17" t="s">
        <v>90</v>
      </c>
    </row>
    <row r="364" s="2" customFormat="1">
      <c r="A364" s="38"/>
      <c r="B364" s="39"/>
      <c r="C364" s="40"/>
      <c r="D364" s="242" t="s">
        <v>153</v>
      </c>
      <c r="E364" s="40"/>
      <c r="F364" s="243" t="s">
        <v>1807</v>
      </c>
      <c r="G364" s="40"/>
      <c r="H364" s="40"/>
      <c r="I364" s="239"/>
      <c r="J364" s="239"/>
      <c r="K364" s="40"/>
      <c r="L364" s="40"/>
      <c r="M364" s="44"/>
      <c r="N364" s="240"/>
      <c r="O364" s="241"/>
      <c r="P364" s="91"/>
      <c r="Q364" s="91"/>
      <c r="R364" s="91"/>
      <c r="S364" s="91"/>
      <c r="T364" s="91"/>
      <c r="U364" s="91"/>
      <c r="V364" s="91"/>
      <c r="W364" s="91"/>
      <c r="X364" s="92"/>
      <c r="Y364" s="38"/>
      <c r="Z364" s="38"/>
      <c r="AA364" s="38"/>
      <c r="AB364" s="38"/>
      <c r="AC364" s="38"/>
      <c r="AD364" s="38"/>
      <c r="AE364" s="38"/>
      <c r="AT364" s="17" t="s">
        <v>153</v>
      </c>
      <c r="AU364" s="17" t="s">
        <v>90</v>
      </c>
    </row>
    <row r="365" s="2" customFormat="1" ht="55.5" customHeight="1">
      <c r="A365" s="38"/>
      <c r="B365" s="39"/>
      <c r="C365" s="222" t="s">
        <v>1148</v>
      </c>
      <c r="D365" s="222" t="s">
        <v>146</v>
      </c>
      <c r="E365" s="223" t="s">
        <v>1808</v>
      </c>
      <c r="F365" s="224" t="s">
        <v>1809</v>
      </c>
      <c r="G365" s="225" t="s">
        <v>249</v>
      </c>
      <c r="H365" s="226">
        <v>15</v>
      </c>
      <c r="I365" s="227"/>
      <c r="J365" s="227"/>
      <c r="K365" s="228">
        <f>ROUND(P365*H365,2)</f>
        <v>0</v>
      </c>
      <c r="L365" s="229"/>
      <c r="M365" s="44"/>
      <c r="N365" s="230" t="s">
        <v>1</v>
      </c>
      <c r="O365" s="231" t="s">
        <v>43</v>
      </c>
      <c r="P365" s="232">
        <f>I365+J365</f>
        <v>0</v>
      </c>
      <c r="Q365" s="232">
        <f>ROUND(I365*H365,2)</f>
        <v>0</v>
      </c>
      <c r="R365" s="232">
        <f>ROUND(J365*H365,2)</f>
        <v>0</v>
      </c>
      <c r="S365" s="91"/>
      <c r="T365" s="233">
        <f>S365*H365</f>
        <v>0</v>
      </c>
      <c r="U365" s="233">
        <v>0</v>
      </c>
      <c r="V365" s="233">
        <f>U365*H365</f>
        <v>0</v>
      </c>
      <c r="W365" s="233">
        <v>0</v>
      </c>
      <c r="X365" s="234">
        <f>W365*H365</f>
        <v>0</v>
      </c>
      <c r="Y365" s="38"/>
      <c r="Z365" s="38"/>
      <c r="AA365" s="38"/>
      <c r="AB365" s="38"/>
      <c r="AC365" s="38"/>
      <c r="AD365" s="38"/>
      <c r="AE365" s="38"/>
      <c r="AR365" s="235" t="s">
        <v>1025</v>
      </c>
      <c r="AT365" s="235" t="s">
        <v>146</v>
      </c>
      <c r="AU365" s="235" t="s">
        <v>90</v>
      </c>
      <c r="AY365" s="17" t="s">
        <v>143</v>
      </c>
      <c r="BE365" s="236">
        <f>IF(O365="základní",K365,0)</f>
        <v>0</v>
      </c>
      <c r="BF365" s="236">
        <f>IF(O365="snížená",K365,0)</f>
        <v>0</v>
      </c>
      <c r="BG365" s="236">
        <f>IF(O365="zákl. přenesená",K365,0)</f>
        <v>0</v>
      </c>
      <c r="BH365" s="236">
        <f>IF(O365="sníž. přenesená",K365,0)</f>
        <v>0</v>
      </c>
      <c r="BI365" s="236">
        <f>IF(O365="nulová",K365,0)</f>
        <v>0</v>
      </c>
      <c r="BJ365" s="17" t="s">
        <v>88</v>
      </c>
      <c r="BK365" s="236">
        <f>ROUND(P365*H365,2)</f>
        <v>0</v>
      </c>
      <c r="BL365" s="17" t="s">
        <v>1025</v>
      </c>
      <c r="BM365" s="235" t="s">
        <v>1810</v>
      </c>
    </row>
    <row r="366" s="2" customFormat="1">
      <c r="A366" s="38"/>
      <c r="B366" s="39"/>
      <c r="C366" s="40"/>
      <c r="D366" s="237" t="s">
        <v>152</v>
      </c>
      <c r="E366" s="40"/>
      <c r="F366" s="238" t="s">
        <v>1809</v>
      </c>
      <c r="G366" s="40"/>
      <c r="H366" s="40"/>
      <c r="I366" s="239"/>
      <c r="J366" s="239"/>
      <c r="K366" s="40"/>
      <c r="L366" s="40"/>
      <c r="M366" s="44"/>
      <c r="N366" s="240"/>
      <c r="O366" s="241"/>
      <c r="P366" s="91"/>
      <c r="Q366" s="91"/>
      <c r="R366" s="91"/>
      <c r="S366" s="91"/>
      <c r="T366" s="91"/>
      <c r="U366" s="91"/>
      <c r="V366" s="91"/>
      <c r="W366" s="91"/>
      <c r="X366" s="92"/>
      <c r="Y366" s="38"/>
      <c r="Z366" s="38"/>
      <c r="AA366" s="38"/>
      <c r="AB366" s="38"/>
      <c r="AC366" s="38"/>
      <c r="AD366" s="38"/>
      <c r="AE366" s="38"/>
      <c r="AT366" s="17" t="s">
        <v>152</v>
      </c>
      <c r="AU366" s="17" t="s">
        <v>90</v>
      </c>
    </row>
    <row r="367" s="2" customFormat="1">
      <c r="A367" s="38"/>
      <c r="B367" s="39"/>
      <c r="C367" s="40"/>
      <c r="D367" s="242" t="s">
        <v>153</v>
      </c>
      <c r="E367" s="40"/>
      <c r="F367" s="243" t="s">
        <v>1811</v>
      </c>
      <c r="G367" s="40"/>
      <c r="H367" s="40"/>
      <c r="I367" s="239"/>
      <c r="J367" s="239"/>
      <c r="K367" s="40"/>
      <c r="L367" s="40"/>
      <c r="M367" s="44"/>
      <c r="N367" s="240"/>
      <c r="O367" s="241"/>
      <c r="P367" s="91"/>
      <c r="Q367" s="91"/>
      <c r="R367" s="91"/>
      <c r="S367" s="91"/>
      <c r="T367" s="91"/>
      <c r="U367" s="91"/>
      <c r="V367" s="91"/>
      <c r="W367" s="91"/>
      <c r="X367" s="92"/>
      <c r="Y367" s="38"/>
      <c r="Z367" s="38"/>
      <c r="AA367" s="38"/>
      <c r="AB367" s="38"/>
      <c r="AC367" s="38"/>
      <c r="AD367" s="38"/>
      <c r="AE367" s="38"/>
      <c r="AT367" s="17" t="s">
        <v>153</v>
      </c>
      <c r="AU367" s="17" t="s">
        <v>90</v>
      </c>
    </row>
    <row r="368" s="2" customFormat="1" ht="24.15" customHeight="1">
      <c r="A368" s="38"/>
      <c r="B368" s="39"/>
      <c r="C368" s="222" t="s">
        <v>1156</v>
      </c>
      <c r="D368" s="222" t="s">
        <v>146</v>
      </c>
      <c r="E368" s="223" t="s">
        <v>1812</v>
      </c>
      <c r="F368" s="224" t="s">
        <v>1813</v>
      </c>
      <c r="G368" s="225" t="s">
        <v>473</v>
      </c>
      <c r="H368" s="226">
        <v>52</v>
      </c>
      <c r="I368" s="227"/>
      <c r="J368" s="227"/>
      <c r="K368" s="228">
        <f>ROUND(P368*H368,2)</f>
        <v>0</v>
      </c>
      <c r="L368" s="229"/>
      <c r="M368" s="44"/>
      <c r="N368" s="230" t="s">
        <v>1</v>
      </c>
      <c r="O368" s="231" t="s">
        <v>43</v>
      </c>
      <c r="P368" s="232">
        <f>I368+J368</f>
        <v>0</v>
      </c>
      <c r="Q368" s="232">
        <f>ROUND(I368*H368,2)</f>
        <v>0</v>
      </c>
      <c r="R368" s="232">
        <f>ROUND(J368*H368,2)</f>
        <v>0</v>
      </c>
      <c r="S368" s="91"/>
      <c r="T368" s="233">
        <f>S368*H368</f>
        <v>0</v>
      </c>
      <c r="U368" s="233">
        <v>0</v>
      </c>
      <c r="V368" s="233">
        <f>U368*H368</f>
        <v>0</v>
      </c>
      <c r="W368" s="233">
        <v>0</v>
      </c>
      <c r="X368" s="234">
        <f>W368*H368</f>
        <v>0</v>
      </c>
      <c r="Y368" s="38"/>
      <c r="Z368" s="38"/>
      <c r="AA368" s="38"/>
      <c r="AB368" s="38"/>
      <c r="AC368" s="38"/>
      <c r="AD368" s="38"/>
      <c r="AE368" s="38"/>
      <c r="AR368" s="235" t="s">
        <v>1025</v>
      </c>
      <c r="AT368" s="235" t="s">
        <v>146</v>
      </c>
      <c r="AU368" s="235" t="s">
        <v>90</v>
      </c>
      <c r="AY368" s="17" t="s">
        <v>143</v>
      </c>
      <c r="BE368" s="236">
        <f>IF(O368="základní",K368,0)</f>
        <v>0</v>
      </c>
      <c r="BF368" s="236">
        <f>IF(O368="snížená",K368,0)</f>
        <v>0</v>
      </c>
      <c r="BG368" s="236">
        <f>IF(O368="zákl. přenesená",K368,0)</f>
        <v>0</v>
      </c>
      <c r="BH368" s="236">
        <f>IF(O368="sníž. přenesená",K368,0)</f>
        <v>0</v>
      </c>
      <c r="BI368" s="236">
        <f>IF(O368="nulová",K368,0)</f>
        <v>0</v>
      </c>
      <c r="BJ368" s="17" t="s">
        <v>88</v>
      </c>
      <c r="BK368" s="236">
        <f>ROUND(P368*H368,2)</f>
        <v>0</v>
      </c>
      <c r="BL368" s="17" t="s">
        <v>1025</v>
      </c>
      <c r="BM368" s="235" t="s">
        <v>1814</v>
      </c>
    </row>
    <row r="369" s="2" customFormat="1">
      <c r="A369" s="38"/>
      <c r="B369" s="39"/>
      <c r="C369" s="40"/>
      <c r="D369" s="237" t="s">
        <v>152</v>
      </c>
      <c r="E369" s="40"/>
      <c r="F369" s="238" t="s">
        <v>1813</v>
      </c>
      <c r="G369" s="40"/>
      <c r="H369" s="40"/>
      <c r="I369" s="239"/>
      <c r="J369" s="239"/>
      <c r="K369" s="40"/>
      <c r="L369" s="40"/>
      <c r="M369" s="44"/>
      <c r="N369" s="240"/>
      <c r="O369" s="241"/>
      <c r="P369" s="91"/>
      <c r="Q369" s="91"/>
      <c r="R369" s="91"/>
      <c r="S369" s="91"/>
      <c r="T369" s="91"/>
      <c r="U369" s="91"/>
      <c r="V369" s="91"/>
      <c r="W369" s="91"/>
      <c r="X369" s="92"/>
      <c r="Y369" s="38"/>
      <c r="Z369" s="38"/>
      <c r="AA369" s="38"/>
      <c r="AB369" s="38"/>
      <c r="AC369" s="38"/>
      <c r="AD369" s="38"/>
      <c r="AE369" s="38"/>
      <c r="AT369" s="17" t="s">
        <v>152</v>
      </c>
      <c r="AU369" s="17" t="s">
        <v>90</v>
      </c>
    </row>
    <row r="370" s="2" customFormat="1">
      <c r="A370" s="38"/>
      <c r="B370" s="39"/>
      <c r="C370" s="40"/>
      <c r="D370" s="242" t="s">
        <v>153</v>
      </c>
      <c r="E370" s="40"/>
      <c r="F370" s="243" t="s">
        <v>1815</v>
      </c>
      <c r="G370" s="40"/>
      <c r="H370" s="40"/>
      <c r="I370" s="239"/>
      <c r="J370" s="239"/>
      <c r="K370" s="40"/>
      <c r="L370" s="40"/>
      <c r="M370" s="44"/>
      <c r="N370" s="240"/>
      <c r="O370" s="241"/>
      <c r="P370" s="91"/>
      <c r="Q370" s="91"/>
      <c r="R370" s="91"/>
      <c r="S370" s="91"/>
      <c r="T370" s="91"/>
      <c r="U370" s="91"/>
      <c r="V370" s="91"/>
      <c r="W370" s="91"/>
      <c r="X370" s="92"/>
      <c r="Y370" s="38"/>
      <c r="Z370" s="38"/>
      <c r="AA370" s="38"/>
      <c r="AB370" s="38"/>
      <c r="AC370" s="38"/>
      <c r="AD370" s="38"/>
      <c r="AE370" s="38"/>
      <c r="AT370" s="17" t="s">
        <v>153</v>
      </c>
      <c r="AU370" s="17" t="s">
        <v>90</v>
      </c>
    </row>
    <row r="371" s="2" customFormat="1" ht="55.5" customHeight="1">
      <c r="A371" s="38"/>
      <c r="B371" s="39"/>
      <c r="C371" s="222" t="s">
        <v>1164</v>
      </c>
      <c r="D371" s="222" t="s">
        <v>146</v>
      </c>
      <c r="E371" s="223" t="s">
        <v>1816</v>
      </c>
      <c r="F371" s="224" t="s">
        <v>1817</v>
      </c>
      <c r="G371" s="225" t="s">
        <v>473</v>
      </c>
      <c r="H371" s="226">
        <v>1560</v>
      </c>
      <c r="I371" s="227"/>
      <c r="J371" s="227"/>
      <c r="K371" s="228">
        <f>ROUND(P371*H371,2)</f>
        <v>0</v>
      </c>
      <c r="L371" s="229"/>
      <c r="M371" s="44"/>
      <c r="N371" s="230" t="s">
        <v>1</v>
      </c>
      <c r="O371" s="231" t="s">
        <v>43</v>
      </c>
      <c r="P371" s="232">
        <f>I371+J371</f>
        <v>0</v>
      </c>
      <c r="Q371" s="232">
        <f>ROUND(I371*H371,2)</f>
        <v>0</v>
      </c>
      <c r="R371" s="232">
        <f>ROUND(J371*H371,2)</f>
        <v>0</v>
      </c>
      <c r="S371" s="91"/>
      <c r="T371" s="233">
        <f>S371*H371</f>
        <v>0</v>
      </c>
      <c r="U371" s="233">
        <v>0</v>
      </c>
      <c r="V371" s="233">
        <f>U371*H371</f>
        <v>0</v>
      </c>
      <c r="W371" s="233">
        <v>0</v>
      </c>
      <c r="X371" s="234">
        <f>W371*H371</f>
        <v>0</v>
      </c>
      <c r="Y371" s="38"/>
      <c r="Z371" s="38"/>
      <c r="AA371" s="38"/>
      <c r="AB371" s="38"/>
      <c r="AC371" s="38"/>
      <c r="AD371" s="38"/>
      <c r="AE371" s="38"/>
      <c r="AR371" s="235" t="s">
        <v>1025</v>
      </c>
      <c r="AT371" s="235" t="s">
        <v>146</v>
      </c>
      <c r="AU371" s="235" t="s">
        <v>90</v>
      </c>
      <c r="AY371" s="17" t="s">
        <v>143</v>
      </c>
      <c r="BE371" s="236">
        <f>IF(O371="základní",K371,0)</f>
        <v>0</v>
      </c>
      <c r="BF371" s="236">
        <f>IF(O371="snížená",K371,0)</f>
        <v>0</v>
      </c>
      <c r="BG371" s="236">
        <f>IF(O371="zákl. přenesená",K371,0)</f>
        <v>0</v>
      </c>
      <c r="BH371" s="236">
        <f>IF(O371="sníž. přenesená",K371,0)</f>
        <v>0</v>
      </c>
      <c r="BI371" s="236">
        <f>IF(O371="nulová",K371,0)</f>
        <v>0</v>
      </c>
      <c r="BJ371" s="17" t="s">
        <v>88</v>
      </c>
      <c r="BK371" s="236">
        <f>ROUND(P371*H371,2)</f>
        <v>0</v>
      </c>
      <c r="BL371" s="17" t="s">
        <v>1025</v>
      </c>
      <c r="BM371" s="235" t="s">
        <v>1818</v>
      </c>
    </row>
    <row r="372" s="2" customFormat="1">
      <c r="A372" s="38"/>
      <c r="B372" s="39"/>
      <c r="C372" s="40"/>
      <c r="D372" s="237" t="s">
        <v>152</v>
      </c>
      <c r="E372" s="40"/>
      <c r="F372" s="238" t="s">
        <v>1817</v>
      </c>
      <c r="G372" s="40"/>
      <c r="H372" s="40"/>
      <c r="I372" s="239"/>
      <c r="J372" s="239"/>
      <c r="K372" s="40"/>
      <c r="L372" s="40"/>
      <c r="M372" s="44"/>
      <c r="N372" s="240"/>
      <c r="O372" s="241"/>
      <c r="P372" s="91"/>
      <c r="Q372" s="91"/>
      <c r="R372" s="91"/>
      <c r="S372" s="91"/>
      <c r="T372" s="91"/>
      <c r="U372" s="91"/>
      <c r="V372" s="91"/>
      <c r="W372" s="91"/>
      <c r="X372" s="92"/>
      <c r="Y372" s="38"/>
      <c r="Z372" s="38"/>
      <c r="AA372" s="38"/>
      <c r="AB372" s="38"/>
      <c r="AC372" s="38"/>
      <c r="AD372" s="38"/>
      <c r="AE372" s="38"/>
      <c r="AT372" s="17" t="s">
        <v>152</v>
      </c>
      <c r="AU372" s="17" t="s">
        <v>90</v>
      </c>
    </row>
    <row r="373" s="2" customFormat="1">
      <c r="A373" s="38"/>
      <c r="B373" s="39"/>
      <c r="C373" s="40"/>
      <c r="D373" s="242" t="s">
        <v>153</v>
      </c>
      <c r="E373" s="40"/>
      <c r="F373" s="243" t="s">
        <v>1819</v>
      </c>
      <c r="G373" s="40"/>
      <c r="H373" s="40"/>
      <c r="I373" s="239"/>
      <c r="J373" s="239"/>
      <c r="K373" s="40"/>
      <c r="L373" s="40"/>
      <c r="M373" s="44"/>
      <c r="N373" s="240"/>
      <c r="O373" s="241"/>
      <c r="P373" s="91"/>
      <c r="Q373" s="91"/>
      <c r="R373" s="91"/>
      <c r="S373" s="91"/>
      <c r="T373" s="91"/>
      <c r="U373" s="91"/>
      <c r="V373" s="91"/>
      <c r="W373" s="91"/>
      <c r="X373" s="92"/>
      <c r="Y373" s="38"/>
      <c r="Z373" s="38"/>
      <c r="AA373" s="38"/>
      <c r="AB373" s="38"/>
      <c r="AC373" s="38"/>
      <c r="AD373" s="38"/>
      <c r="AE373" s="38"/>
      <c r="AT373" s="17" t="s">
        <v>153</v>
      </c>
      <c r="AU373" s="17" t="s">
        <v>90</v>
      </c>
    </row>
    <row r="374" s="12" customFormat="1" ht="22.8" customHeight="1">
      <c r="A374" s="12"/>
      <c r="B374" s="205"/>
      <c r="C374" s="206"/>
      <c r="D374" s="207" t="s">
        <v>79</v>
      </c>
      <c r="E374" s="220" t="s">
        <v>1820</v>
      </c>
      <c r="F374" s="220" t="s">
        <v>1821</v>
      </c>
      <c r="G374" s="206"/>
      <c r="H374" s="206"/>
      <c r="I374" s="209"/>
      <c r="J374" s="209"/>
      <c r="K374" s="221">
        <f>BK374</f>
        <v>0</v>
      </c>
      <c r="L374" s="206"/>
      <c r="M374" s="211"/>
      <c r="N374" s="212"/>
      <c r="O374" s="213"/>
      <c r="P374" s="213"/>
      <c r="Q374" s="214">
        <f>SUM(Q375:Q377)</f>
        <v>0</v>
      </c>
      <c r="R374" s="214">
        <f>SUM(R375:R377)</f>
        <v>0</v>
      </c>
      <c r="S374" s="213"/>
      <c r="T374" s="215">
        <f>SUM(T375:T377)</f>
        <v>0</v>
      </c>
      <c r="U374" s="213"/>
      <c r="V374" s="215">
        <f>SUM(V375:V377)</f>
        <v>0</v>
      </c>
      <c r="W374" s="213"/>
      <c r="X374" s="216">
        <f>SUM(X375:X377)</f>
        <v>0</v>
      </c>
      <c r="Y374" s="12"/>
      <c r="Z374" s="12"/>
      <c r="AA374" s="12"/>
      <c r="AB374" s="12"/>
      <c r="AC374" s="12"/>
      <c r="AD374" s="12"/>
      <c r="AE374" s="12"/>
      <c r="AR374" s="217" t="s">
        <v>162</v>
      </c>
      <c r="AT374" s="218" t="s">
        <v>79</v>
      </c>
      <c r="AU374" s="218" t="s">
        <v>88</v>
      </c>
      <c r="AY374" s="217" t="s">
        <v>143</v>
      </c>
      <c r="BK374" s="219">
        <f>SUM(BK375:BK377)</f>
        <v>0</v>
      </c>
    </row>
    <row r="375" s="2" customFormat="1" ht="24.15" customHeight="1">
      <c r="A375" s="38"/>
      <c r="B375" s="39"/>
      <c r="C375" s="222" t="s">
        <v>1171</v>
      </c>
      <c r="D375" s="222" t="s">
        <v>146</v>
      </c>
      <c r="E375" s="223" t="s">
        <v>1822</v>
      </c>
      <c r="F375" s="224" t="s">
        <v>1823</v>
      </c>
      <c r="G375" s="225" t="s">
        <v>388</v>
      </c>
      <c r="H375" s="226">
        <v>1</v>
      </c>
      <c r="I375" s="227"/>
      <c r="J375" s="227"/>
      <c r="K375" s="228">
        <f>ROUND(P375*H375,2)</f>
        <v>0</v>
      </c>
      <c r="L375" s="229"/>
      <c r="M375" s="44"/>
      <c r="N375" s="230" t="s">
        <v>1</v>
      </c>
      <c r="O375" s="231" t="s">
        <v>43</v>
      </c>
      <c r="P375" s="232">
        <f>I375+J375</f>
        <v>0</v>
      </c>
      <c r="Q375" s="232">
        <f>ROUND(I375*H375,2)</f>
        <v>0</v>
      </c>
      <c r="R375" s="232">
        <f>ROUND(J375*H375,2)</f>
        <v>0</v>
      </c>
      <c r="S375" s="91"/>
      <c r="T375" s="233">
        <f>S375*H375</f>
        <v>0</v>
      </c>
      <c r="U375" s="233">
        <v>0</v>
      </c>
      <c r="V375" s="233">
        <f>U375*H375</f>
        <v>0</v>
      </c>
      <c r="W375" s="233">
        <v>0</v>
      </c>
      <c r="X375" s="234">
        <f>W375*H375</f>
        <v>0</v>
      </c>
      <c r="Y375" s="38"/>
      <c r="Z375" s="38"/>
      <c r="AA375" s="38"/>
      <c r="AB375" s="38"/>
      <c r="AC375" s="38"/>
      <c r="AD375" s="38"/>
      <c r="AE375" s="38"/>
      <c r="AR375" s="235" t="s">
        <v>1025</v>
      </c>
      <c r="AT375" s="235" t="s">
        <v>146</v>
      </c>
      <c r="AU375" s="235" t="s">
        <v>90</v>
      </c>
      <c r="AY375" s="17" t="s">
        <v>143</v>
      </c>
      <c r="BE375" s="236">
        <f>IF(O375="základní",K375,0)</f>
        <v>0</v>
      </c>
      <c r="BF375" s="236">
        <f>IF(O375="snížená",K375,0)</f>
        <v>0</v>
      </c>
      <c r="BG375" s="236">
        <f>IF(O375="zákl. přenesená",K375,0)</f>
        <v>0</v>
      </c>
      <c r="BH375" s="236">
        <f>IF(O375="sníž. přenesená",K375,0)</f>
        <v>0</v>
      </c>
      <c r="BI375" s="236">
        <f>IF(O375="nulová",K375,0)</f>
        <v>0</v>
      </c>
      <c r="BJ375" s="17" t="s">
        <v>88</v>
      </c>
      <c r="BK375" s="236">
        <f>ROUND(P375*H375,2)</f>
        <v>0</v>
      </c>
      <c r="BL375" s="17" t="s">
        <v>1025</v>
      </c>
      <c r="BM375" s="235" t="s">
        <v>1824</v>
      </c>
    </row>
    <row r="376" s="2" customFormat="1">
      <c r="A376" s="38"/>
      <c r="B376" s="39"/>
      <c r="C376" s="40"/>
      <c r="D376" s="237" t="s">
        <v>152</v>
      </c>
      <c r="E376" s="40"/>
      <c r="F376" s="238" t="s">
        <v>1823</v>
      </c>
      <c r="G376" s="40"/>
      <c r="H376" s="40"/>
      <c r="I376" s="239"/>
      <c r="J376" s="239"/>
      <c r="K376" s="40"/>
      <c r="L376" s="40"/>
      <c r="M376" s="44"/>
      <c r="N376" s="240"/>
      <c r="O376" s="241"/>
      <c r="P376" s="91"/>
      <c r="Q376" s="91"/>
      <c r="R376" s="91"/>
      <c r="S376" s="91"/>
      <c r="T376" s="91"/>
      <c r="U376" s="91"/>
      <c r="V376" s="91"/>
      <c r="W376" s="91"/>
      <c r="X376" s="92"/>
      <c r="Y376" s="38"/>
      <c r="Z376" s="38"/>
      <c r="AA376" s="38"/>
      <c r="AB376" s="38"/>
      <c r="AC376" s="38"/>
      <c r="AD376" s="38"/>
      <c r="AE376" s="38"/>
      <c r="AT376" s="17" t="s">
        <v>152</v>
      </c>
      <c r="AU376" s="17" t="s">
        <v>90</v>
      </c>
    </row>
    <row r="377" s="2" customFormat="1">
      <c r="A377" s="38"/>
      <c r="B377" s="39"/>
      <c r="C377" s="40"/>
      <c r="D377" s="242" t="s">
        <v>153</v>
      </c>
      <c r="E377" s="40"/>
      <c r="F377" s="243" t="s">
        <v>1825</v>
      </c>
      <c r="G377" s="40"/>
      <c r="H377" s="40"/>
      <c r="I377" s="239"/>
      <c r="J377" s="239"/>
      <c r="K377" s="40"/>
      <c r="L377" s="40"/>
      <c r="M377" s="44"/>
      <c r="N377" s="240"/>
      <c r="O377" s="241"/>
      <c r="P377" s="91"/>
      <c r="Q377" s="91"/>
      <c r="R377" s="91"/>
      <c r="S377" s="91"/>
      <c r="T377" s="91"/>
      <c r="U377" s="91"/>
      <c r="V377" s="91"/>
      <c r="W377" s="91"/>
      <c r="X377" s="92"/>
      <c r="Y377" s="38"/>
      <c r="Z377" s="38"/>
      <c r="AA377" s="38"/>
      <c r="AB377" s="38"/>
      <c r="AC377" s="38"/>
      <c r="AD377" s="38"/>
      <c r="AE377" s="38"/>
      <c r="AT377" s="17" t="s">
        <v>153</v>
      </c>
      <c r="AU377" s="17" t="s">
        <v>90</v>
      </c>
    </row>
    <row r="378" s="12" customFormat="1" ht="25.92" customHeight="1">
      <c r="A378" s="12"/>
      <c r="B378" s="205"/>
      <c r="C378" s="206"/>
      <c r="D378" s="207" t="s">
        <v>79</v>
      </c>
      <c r="E378" s="208" t="s">
        <v>1826</v>
      </c>
      <c r="F378" s="208" t="s">
        <v>1827</v>
      </c>
      <c r="G378" s="206"/>
      <c r="H378" s="206"/>
      <c r="I378" s="209"/>
      <c r="J378" s="209"/>
      <c r="K378" s="210">
        <f>BK378</f>
        <v>0</v>
      </c>
      <c r="L378" s="206"/>
      <c r="M378" s="211"/>
      <c r="N378" s="212"/>
      <c r="O378" s="213"/>
      <c r="P378" s="213"/>
      <c r="Q378" s="214">
        <f>SUM(Q379:Q381)</f>
        <v>0</v>
      </c>
      <c r="R378" s="214">
        <f>SUM(R379:R381)</f>
        <v>0</v>
      </c>
      <c r="S378" s="213"/>
      <c r="T378" s="215">
        <f>SUM(T379:T381)</f>
        <v>0</v>
      </c>
      <c r="U378" s="213"/>
      <c r="V378" s="215">
        <f>SUM(V379:V381)</f>
        <v>0</v>
      </c>
      <c r="W378" s="213"/>
      <c r="X378" s="216">
        <f>SUM(X379:X381)</f>
        <v>0</v>
      </c>
      <c r="Y378" s="12"/>
      <c r="Z378" s="12"/>
      <c r="AA378" s="12"/>
      <c r="AB378" s="12"/>
      <c r="AC378" s="12"/>
      <c r="AD378" s="12"/>
      <c r="AE378" s="12"/>
      <c r="AR378" s="217" t="s">
        <v>167</v>
      </c>
      <c r="AT378" s="218" t="s">
        <v>79</v>
      </c>
      <c r="AU378" s="218" t="s">
        <v>80</v>
      </c>
      <c r="AY378" s="217" t="s">
        <v>143</v>
      </c>
      <c r="BK378" s="219">
        <f>SUM(BK379:BK381)</f>
        <v>0</v>
      </c>
    </row>
    <row r="379" s="2" customFormat="1" ht="24.15" customHeight="1">
      <c r="A379" s="38"/>
      <c r="B379" s="39"/>
      <c r="C379" s="222" t="s">
        <v>1176</v>
      </c>
      <c r="D379" s="222" t="s">
        <v>146</v>
      </c>
      <c r="E379" s="223" t="s">
        <v>1828</v>
      </c>
      <c r="F379" s="224" t="s">
        <v>1829</v>
      </c>
      <c r="G379" s="225" t="s">
        <v>638</v>
      </c>
      <c r="H379" s="226">
        <v>100</v>
      </c>
      <c r="I379" s="227"/>
      <c r="J379" s="227"/>
      <c r="K379" s="228">
        <f>ROUND(P379*H379,2)</f>
        <v>0</v>
      </c>
      <c r="L379" s="229"/>
      <c r="M379" s="44"/>
      <c r="N379" s="230" t="s">
        <v>1</v>
      </c>
      <c r="O379" s="231" t="s">
        <v>43</v>
      </c>
      <c r="P379" s="232">
        <f>I379+J379</f>
        <v>0</v>
      </c>
      <c r="Q379" s="232">
        <f>ROUND(I379*H379,2)</f>
        <v>0</v>
      </c>
      <c r="R379" s="232">
        <f>ROUND(J379*H379,2)</f>
        <v>0</v>
      </c>
      <c r="S379" s="91"/>
      <c r="T379" s="233">
        <f>S379*H379</f>
        <v>0</v>
      </c>
      <c r="U379" s="233">
        <v>0</v>
      </c>
      <c r="V379" s="233">
        <f>U379*H379</f>
        <v>0</v>
      </c>
      <c r="W379" s="233">
        <v>0</v>
      </c>
      <c r="X379" s="234">
        <f>W379*H379</f>
        <v>0</v>
      </c>
      <c r="Y379" s="38"/>
      <c r="Z379" s="38"/>
      <c r="AA379" s="38"/>
      <c r="AB379" s="38"/>
      <c r="AC379" s="38"/>
      <c r="AD379" s="38"/>
      <c r="AE379" s="38"/>
      <c r="AR379" s="235" t="s">
        <v>1830</v>
      </c>
      <c r="AT379" s="235" t="s">
        <v>146</v>
      </c>
      <c r="AU379" s="235" t="s">
        <v>88</v>
      </c>
      <c r="AY379" s="17" t="s">
        <v>143</v>
      </c>
      <c r="BE379" s="236">
        <f>IF(O379="základní",K379,0)</f>
        <v>0</v>
      </c>
      <c r="BF379" s="236">
        <f>IF(O379="snížená",K379,0)</f>
        <v>0</v>
      </c>
      <c r="BG379" s="236">
        <f>IF(O379="zákl. přenesená",K379,0)</f>
        <v>0</v>
      </c>
      <c r="BH379" s="236">
        <f>IF(O379="sníž. přenesená",K379,0)</f>
        <v>0</v>
      </c>
      <c r="BI379" s="236">
        <f>IF(O379="nulová",K379,0)</f>
        <v>0</v>
      </c>
      <c r="BJ379" s="17" t="s">
        <v>88</v>
      </c>
      <c r="BK379" s="236">
        <f>ROUND(P379*H379,2)</f>
        <v>0</v>
      </c>
      <c r="BL379" s="17" t="s">
        <v>1830</v>
      </c>
      <c r="BM379" s="235" t="s">
        <v>1831</v>
      </c>
    </row>
    <row r="380" s="2" customFormat="1">
      <c r="A380" s="38"/>
      <c r="B380" s="39"/>
      <c r="C380" s="40"/>
      <c r="D380" s="237" t="s">
        <v>152</v>
      </c>
      <c r="E380" s="40"/>
      <c r="F380" s="238" t="s">
        <v>1829</v>
      </c>
      <c r="G380" s="40"/>
      <c r="H380" s="40"/>
      <c r="I380" s="239"/>
      <c r="J380" s="239"/>
      <c r="K380" s="40"/>
      <c r="L380" s="40"/>
      <c r="M380" s="44"/>
      <c r="N380" s="240"/>
      <c r="O380" s="241"/>
      <c r="P380" s="91"/>
      <c r="Q380" s="91"/>
      <c r="R380" s="91"/>
      <c r="S380" s="91"/>
      <c r="T380" s="91"/>
      <c r="U380" s="91"/>
      <c r="V380" s="91"/>
      <c r="W380" s="91"/>
      <c r="X380" s="92"/>
      <c r="Y380" s="38"/>
      <c r="Z380" s="38"/>
      <c r="AA380" s="38"/>
      <c r="AB380" s="38"/>
      <c r="AC380" s="38"/>
      <c r="AD380" s="38"/>
      <c r="AE380" s="38"/>
      <c r="AT380" s="17" t="s">
        <v>152</v>
      </c>
      <c r="AU380" s="17" t="s">
        <v>88</v>
      </c>
    </row>
    <row r="381" s="2" customFormat="1">
      <c r="A381" s="38"/>
      <c r="B381" s="39"/>
      <c r="C381" s="40"/>
      <c r="D381" s="242" t="s">
        <v>153</v>
      </c>
      <c r="E381" s="40"/>
      <c r="F381" s="243" t="s">
        <v>1832</v>
      </c>
      <c r="G381" s="40"/>
      <c r="H381" s="40"/>
      <c r="I381" s="239"/>
      <c r="J381" s="239"/>
      <c r="K381" s="40"/>
      <c r="L381" s="40"/>
      <c r="M381" s="44"/>
      <c r="N381" s="240"/>
      <c r="O381" s="241"/>
      <c r="P381" s="91"/>
      <c r="Q381" s="91"/>
      <c r="R381" s="91"/>
      <c r="S381" s="91"/>
      <c r="T381" s="91"/>
      <c r="U381" s="91"/>
      <c r="V381" s="91"/>
      <c r="W381" s="91"/>
      <c r="X381" s="92"/>
      <c r="Y381" s="38"/>
      <c r="Z381" s="38"/>
      <c r="AA381" s="38"/>
      <c r="AB381" s="38"/>
      <c r="AC381" s="38"/>
      <c r="AD381" s="38"/>
      <c r="AE381" s="38"/>
      <c r="AT381" s="17" t="s">
        <v>153</v>
      </c>
      <c r="AU381" s="17" t="s">
        <v>88</v>
      </c>
    </row>
    <row r="382" s="12" customFormat="1" ht="25.92" customHeight="1">
      <c r="A382" s="12"/>
      <c r="B382" s="205"/>
      <c r="C382" s="206"/>
      <c r="D382" s="207" t="s">
        <v>79</v>
      </c>
      <c r="E382" s="208" t="s">
        <v>140</v>
      </c>
      <c r="F382" s="208" t="s">
        <v>141</v>
      </c>
      <c r="G382" s="206"/>
      <c r="H382" s="206"/>
      <c r="I382" s="209"/>
      <c r="J382" s="209"/>
      <c r="K382" s="210">
        <f>BK382</f>
        <v>0</v>
      </c>
      <c r="L382" s="206"/>
      <c r="M382" s="211"/>
      <c r="N382" s="212"/>
      <c r="O382" s="213"/>
      <c r="P382" s="213"/>
      <c r="Q382" s="214">
        <f>Q383</f>
        <v>0</v>
      </c>
      <c r="R382" s="214">
        <f>R383</f>
        <v>0</v>
      </c>
      <c r="S382" s="213"/>
      <c r="T382" s="215">
        <f>T383</f>
        <v>0</v>
      </c>
      <c r="U382" s="213"/>
      <c r="V382" s="215">
        <f>V383</f>
        <v>0</v>
      </c>
      <c r="W382" s="213"/>
      <c r="X382" s="216">
        <f>X383</f>
        <v>0</v>
      </c>
      <c r="Y382" s="12"/>
      <c r="Z382" s="12"/>
      <c r="AA382" s="12"/>
      <c r="AB382" s="12"/>
      <c r="AC382" s="12"/>
      <c r="AD382" s="12"/>
      <c r="AE382" s="12"/>
      <c r="AR382" s="217" t="s">
        <v>142</v>
      </c>
      <c r="AT382" s="218" t="s">
        <v>79</v>
      </c>
      <c r="AU382" s="218" t="s">
        <v>80</v>
      </c>
      <c r="AY382" s="217" t="s">
        <v>143</v>
      </c>
      <c r="BK382" s="219">
        <f>BK383</f>
        <v>0</v>
      </c>
    </row>
    <row r="383" s="12" customFormat="1" ht="22.8" customHeight="1">
      <c r="A383" s="12"/>
      <c r="B383" s="205"/>
      <c r="C383" s="206"/>
      <c r="D383" s="207" t="s">
        <v>79</v>
      </c>
      <c r="E383" s="220" t="s">
        <v>1833</v>
      </c>
      <c r="F383" s="220" t="s">
        <v>1834</v>
      </c>
      <c r="G383" s="206"/>
      <c r="H383" s="206"/>
      <c r="I383" s="209"/>
      <c r="J383" s="209"/>
      <c r="K383" s="221">
        <f>BK383</f>
        <v>0</v>
      </c>
      <c r="L383" s="206"/>
      <c r="M383" s="211"/>
      <c r="N383" s="295"/>
      <c r="O383" s="296"/>
      <c r="P383" s="296"/>
      <c r="Q383" s="297">
        <v>0</v>
      </c>
      <c r="R383" s="297">
        <v>0</v>
      </c>
      <c r="S383" s="296"/>
      <c r="T383" s="298">
        <v>0</v>
      </c>
      <c r="U383" s="296"/>
      <c r="V383" s="298">
        <v>0</v>
      </c>
      <c r="W383" s="296"/>
      <c r="X383" s="299">
        <v>0</v>
      </c>
      <c r="Y383" s="12"/>
      <c r="Z383" s="12"/>
      <c r="AA383" s="12"/>
      <c r="AB383" s="12"/>
      <c r="AC383" s="12"/>
      <c r="AD383" s="12"/>
      <c r="AE383" s="12"/>
      <c r="AR383" s="217" t="s">
        <v>142</v>
      </c>
      <c r="AT383" s="218" t="s">
        <v>79</v>
      </c>
      <c r="AU383" s="218" t="s">
        <v>88</v>
      </c>
      <c r="AY383" s="217" t="s">
        <v>143</v>
      </c>
      <c r="BK383" s="219">
        <v>0</v>
      </c>
    </row>
    <row r="384" s="2" customFormat="1" ht="6.96" customHeight="1">
      <c r="A384" s="38"/>
      <c r="B384" s="66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44"/>
      <c r="N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</row>
  </sheetData>
  <sheetProtection sheet="1" autoFilter="0" formatColumns="0" formatRows="0" objects="1" scenarios="1" spinCount="100000" saltValue="iBYYNXG0i53hIxgFs9tYj5xMo/ji8RMLI7zKkn434xR3VepeX4wOS0ZPeR2Eq3HsOx2Wu2g+CjfqotCniG7XWw==" hashValue="EAstyebR36meRACfeZtZ9xXLO42MBY3M0/9sS7cneZA6Vzt7do6PrzdQUHFSlayVWLIYKQAz6hRJ8bcg8Fk4Bg==" algorithmName="SHA-512" password="CC35"/>
  <autoFilter ref="C129:L383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M2:Z2"/>
  </mergeCells>
  <hyperlinks>
    <hyperlink ref="F136" r:id="rId1" display="https://podminky.urs.cz/item/CS_URS_2023_01/981511116"/>
    <hyperlink ref="F144" r:id="rId2" display="https://podminky.urs.cz/item/CS_URS_2023_01/997013601"/>
    <hyperlink ref="F147" r:id="rId3" display="https://podminky.urs.cz/item/CS_URS_2023_01/997013631"/>
    <hyperlink ref="F150" r:id="rId4" display="https://podminky.urs.cz/item/CS_URS_2023_01/997013655"/>
    <hyperlink ref="F155" r:id="rId5" display="https://podminky.urs.cz/item/CS_URS_2023_01/741120301"/>
    <hyperlink ref="F158" r:id="rId6" display="https://podminky.urs.cz/item/CS_URS_2023_01/741120831"/>
    <hyperlink ref="F161" r:id="rId7" display="https://podminky.urs.cz/item/CS_URS_2023_01/741130021"/>
    <hyperlink ref="F164" r:id="rId8" display="https://podminky.urs.cz/item/CS_URS_2023_01/741130025"/>
    <hyperlink ref="F169" r:id="rId9" display="https://podminky.urs.cz/item/CS_URS_2023_01/741130041"/>
    <hyperlink ref="F172" r:id="rId10" display="https://podminky.urs.cz/item/CS_URS_2023_01/741136001"/>
    <hyperlink ref="F175" r:id="rId11" display="https://podminky.urs.cz/item/CS_URS_2023_01/741211851"/>
    <hyperlink ref="F178" r:id="rId12" display="https://podminky.urs.cz/item/CS_URS_2023_01/741213845"/>
    <hyperlink ref="F191" r:id="rId13" display="https://podminky.urs.cz/item/CS_URS_2023_01/741410021"/>
    <hyperlink ref="F194" r:id="rId14" display="https://podminky.urs.cz/item/CS_URS_2023_01/741410072"/>
    <hyperlink ref="F197" r:id="rId15" display="https://podminky.urs.cz/item/CS_URS_2023_01/741420022"/>
    <hyperlink ref="F202" r:id="rId16" display="https://podminky.urs.cz/item/CS_URS_2023_01/741810003"/>
    <hyperlink ref="F205" r:id="rId17" display="https://podminky.urs.cz/item/CS_URS_2023_01/741810011"/>
    <hyperlink ref="F208" r:id="rId18" display="https://podminky.urs.cz/item/CS_URS_2023_01/741811011"/>
    <hyperlink ref="F211" r:id="rId19" display="https://podminky.urs.cz/item/CS_URS_2023_01/741812011"/>
    <hyperlink ref="F214" r:id="rId20" display="https://podminky.urs.cz/item/CS_URS_2023_01/741813001"/>
    <hyperlink ref="F217" r:id="rId21" display="https://podminky.urs.cz/item/CS_URS_2023_01/741820102"/>
    <hyperlink ref="F226" r:id="rId22" display="https://podminky.urs.cz/item/CS_URS_2023_01/210812011"/>
    <hyperlink ref="F231" r:id="rId23" display="https://podminky.urs.cz/item/CS_URS_2023_01/210812033"/>
    <hyperlink ref="F236" r:id="rId24" display="https://podminky.urs.cz/item/CS_URS_2023_01/210812035"/>
    <hyperlink ref="F242" r:id="rId25" display="https://podminky.urs.cz/item/CS_URS_2023_01/220110346"/>
    <hyperlink ref="F246" r:id="rId26" display="https://podminky.urs.cz/item/CS_URS_2023_01/460010024"/>
    <hyperlink ref="F249" r:id="rId27" display="https://podminky.urs.cz/item/CS_URS_2023_01/460010025"/>
    <hyperlink ref="F252" r:id="rId28" display="https://podminky.urs.cz/item/CS_URS_2023_01/460030011"/>
    <hyperlink ref="F255" r:id="rId29" display="https://podminky.urs.cz/item/CS_URS_2023_01/460061121"/>
    <hyperlink ref="F258" r:id="rId30" display="https://podminky.urs.cz/item/CS_URS_2023_01/460061122"/>
    <hyperlink ref="F261" r:id="rId31" display="https://podminky.urs.cz/item/CS_URS_2023_01/460061171"/>
    <hyperlink ref="F264" r:id="rId32" display="https://podminky.urs.cz/item/CS_URS_2023_01/460131113"/>
    <hyperlink ref="F267" r:id="rId33" display="https://podminky.urs.cz/item/CS_URS_2023_01/460161142"/>
    <hyperlink ref="F270" r:id="rId34" display="https://podminky.urs.cz/item/CS_URS_2023_01/460161172"/>
    <hyperlink ref="F273" r:id="rId35" display="https://podminky.urs.cz/item/CS_URS_2023_01/460161322"/>
    <hyperlink ref="F276" r:id="rId36" display="https://podminky.urs.cz/item/CS_URS_2023_01/460161522"/>
    <hyperlink ref="F279" r:id="rId37" display="https://podminky.urs.cz/item/CS_URS_2023_01/460242111"/>
    <hyperlink ref="F282" r:id="rId38" display="https://podminky.urs.cz/item/CS_URS_2023_01/460242211"/>
    <hyperlink ref="F285" r:id="rId39" display="https://podminky.urs.cz/item/CS_URS_2023_01/460281111"/>
    <hyperlink ref="F288" r:id="rId40" display="https://podminky.urs.cz/item/CS_URS_2023_01/460281113"/>
    <hyperlink ref="F291" r:id="rId41" display="https://podminky.urs.cz/item/CS_URS_2023_01/460281121"/>
    <hyperlink ref="F294" r:id="rId42" display="https://podminky.urs.cz/item/CS_URS_2023_01/460281123"/>
    <hyperlink ref="F297" r:id="rId43" display="https://podminky.urs.cz/item/CS_URS_2023_01/460321111"/>
    <hyperlink ref="F300" r:id="rId44" display="https://podminky.urs.cz/item/CS_URS_2023_01/460341111"/>
    <hyperlink ref="F303" r:id="rId45" display="https://podminky.urs.cz/item/CS_URS_2023_01/460371121"/>
    <hyperlink ref="F306" r:id="rId46" display="https://podminky.urs.cz/item/CS_URS_2023_01/460391123"/>
    <hyperlink ref="F309" r:id="rId47" display="https://podminky.urs.cz/item/CS_URS_2023_01/460431152"/>
    <hyperlink ref="F312" r:id="rId48" display="https://podminky.urs.cz/item/CS_URS_2023_01/460431182"/>
    <hyperlink ref="F315" r:id="rId49" display="https://podminky.urs.cz/item/CS_URS_2023_01/460431342"/>
    <hyperlink ref="F318" r:id="rId50" display="https://podminky.urs.cz/item/CS_URS_2023_01/460431542"/>
    <hyperlink ref="F321" r:id="rId51" display="https://podminky.urs.cz/item/CS_URS_2023_01/460581131"/>
    <hyperlink ref="F324" r:id="rId52" display="https://podminky.urs.cz/item/CS_URS_2023_01/460641125"/>
    <hyperlink ref="F327" r:id="rId53" display="https://podminky.urs.cz/item/CS_URS_2023_01/460641431"/>
    <hyperlink ref="F330" r:id="rId54" display="https://podminky.urs.cz/item/CS_URS_2023_01/460661512"/>
    <hyperlink ref="F333" r:id="rId55" display="https://podminky.urs.cz/item/CS_URS_2023_01/460762111"/>
    <hyperlink ref="F336" r:id="rId56" display="https://podminky.urs.cz/item/CS_URS_2023_01/460791213"/>
    <hyperlink ref="F341" r:id="rId57" display="https://podminky.urs.cz/item/CS_URS_2023_01/460791214"/>
    <hyperlink ref="F346" r:id="rId58" display="https://podminky.urs.cz/item/CS_URS_2023_01/460871144"/>
    <hyperlink ref="F349" r:id="rId59" display="https://podminky.urs.cz/item/CS_URS_2023_01/460871172"/>
    <hyperlink ref="F352" r:id="rId60" display="https://podminky.urs.cz/item/CS_URS_2023_01/460881513"/>
    <hyperlink ref="F355" r:id="rId61" display="https://podminky.urs.cz/item/CS_URS_2023_01/460905121"/>
    <hyperlink ref="F364" r:id="rId62" display="https://podminky.urs.cz/item/CS_URS_2023_01/468011122"/>
    <hyperlink ref="F367" r:id="rId63" display="https://podminky.urs.cz/item/CS_URS_2023_01/468021221"/>
    <hyperlink ref="F370" r:id="rId64" display="https://podminky.urs.cz/item/CS_URS_2023_01/469981111"/>
    <hyperlink ref="F373" r:id="rId65" display="https://podminky.urs.cz/item/CS_URS_2023_01/469981211"/>
    <hyperlink ref="F377" r:id="rId66" display="https://podminky.urs.cz/item/CS_URS_2023_01/580101032"/>
    <hyperlink ref="F381" r:id="rId67" display="https://podminky.urs.cz/item/CS_URS_2023_01/HZS4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105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90</v>
      </c>
    </row>
    <row r="4" s="1" customFormat="1" ht="24.96" customHeight="1">
      <c r="B4" s="20"/>
      <c r="D4" s="139" t="s">
        <v>106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Kopřivnice – Most na ul. Erbenova ev.č. 28c-M2 – oprava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107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1835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20. 6. 2023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">
        <v>27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28</v>
      </c>
      <c r="F15" s="38"/>
      <c r="G15" s="38"/>
      <c r="H15" s="38"/>
      <c r="I15" s="141" t="s">
        <v>29</v>
      </c>
      <c r="J15" s="144" t="s">
        <v>1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30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29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32</v>
      </c>
      <c r="E20" s="38"/>
      <c r="F20" s="38"/>
      <c r="G20" s="38"/>
      <c r="H20" s="38"/>
      <c r="I20" s="141" t="s">
        <v>26</v>
      </c>
      <c r="J20" s="144" t="s">
        <v>33</v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34</v>
      </c>
      <c r="F21" s="38"/>
      <c r="G21" s="38"/>
      <c r="H21" s="38"/>
      <c r="I21" s="141" t="s">
        <v>29</v>
      </c>
      <c r="J21" s="144" t="s">
        <v>1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35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29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37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109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110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38"/>
      <c r="K32" s="153">
        <f>ROUND(K122,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38"/>
      <c r="K34" s="154" t="s">
        <v>41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1" t="s">
        <v>43</v>
      </c>
      <c r="F35" s="151">
        <f>ROUND((SUM(BE122:BE145)),  2)</f>
        <v>0</v>
      </c>
      <c r="G35" s="38"/>
      <c r="H35" s="38"/>
      <c r="I35" s="156">
        <v>0.20999999999999999</v>
      </c>
      <c r="J35" s="38"/>
      <c r="K35" s="151">
        <f>ROUND(((SUM(BE122:BE145))*I35),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44</v>
      </c>
      <c r="F36" s="151">
        <f>ROUND((SUM(BF122:BF145)),  2)</f>
        <v>0</v>
      </c>
      <c r="G36" s="38"/>
      <c r="H36" s="38"/>
      <c r="I36" s="156">
        <v>0.14999999999999999</v>
      </c>
      <c r="J36" s="38"/>
      <c r="K36" s="151">
        <f>ROUND(((SUM(BF122:BF145))*I36),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1">
        <f>ROUND((SUM(BG122:BG145)),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46</v>
      </c>
      <c r="F38" s="151">
        <f>ROUND((SUM(BH122:BH145)),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47</v>
      </c>
      <c r="F39" s="151">
        <f>ROUND((SUM(BI122:BI145)),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48</v>
      </c>
      <c r="E41" s="159"/>
      <c r="F41" s="159"/>
      <c r="G41" s="160" t="s">
        <v>49</v>
      </c>
      <c r="H41" s="161" t="s">
        <v>50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Kopřivnice – Most na ul. Erbenova ev.č. 28c-M2 – oprava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107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402 - Ochrana kabelů „Kabelová televize Kopřivnice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Kopřivnice</v>
      </c>
      <c r="G89" s="40"/>
      <c r="H89" s="40"/>
      <c r="I89" s="32" t="s">
        <v>23</v>
      </c>
      <c r="J89" s="79" t="str">
        <f>IF(J12="","",J12)</f>
        <v>20. 6. 2023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40"/>
      <c r="E91" s="40"/>
      <c r="F91" s="27" t="str">
        <f>E15</f>
        <v>Město Kopřivnice</v>
      </c>
      <c r="G91" s="40"/>
      <c r="H91" s="40"/>
      <c r="I91" s="32" t="s">
        <v>32</v>
      </c>
      <c r="J91" s="36" t="str">
        <f>E21</f>
        <v>Projekční kancelář PRIS spol. s r.o.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112</v>
      </c>
      <c r="D94" s="177"/>
      <c r="E94" s="177"/>
      <c r="F94" s="177"/>
      <c r="G94" s="177"/>
      <c r="H94" s="177"/>
      <c r="I94" s="178" t="s">
        <v>113</v>
      </c>
      <c r="J94" s="178" t="s">
        <v>114</v>
      </c>
      <c r="K94" s="178" t="s">
        <v>115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116</v>
      </c>
      <c r="D96" s="40"/>
      <c r="E96" s="40"/>
      <c r="F96" s="40"/>
      <c r="G96" s="40"/>
      <c r="H96" s="40"/>
      <c r="I96" s="110">
        <f>Q122</f>
        <v>0</v>
      </c>
      <c r="J96" s="110">
        <f>R122</f>
        <v>0</v>
      </c>
      <c r="K96" s="110">
        <f>K122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0"/>
      <c r="C97" s="181"/>
      <c r="D97" s="182" t="s">
        <v>236</v>
      </c>
      <c r="E97" s="183"/>
      <c r="F97" s="183"/>
      <c r="G97" s="183"/>
      <c r="H97" s="183"/>
      <c r="I97" s="184">
        <f>Q123</f>
        <v>0</v>
      </c>
      <c r="J97" s="184">
        <f>R123</f>
        <v>0</v>
      </c>
      <c r="K97" s="184">
        <f>K123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237</v>
      </c>
      <c r="E98" s="189"/>
      <c r="F98" s="189"/>
      <c r="G98" s="189"/>
      <c r="H98" s="189"/>
      <c r="I98" s="190">
        <f>Q124</f>
        <v>0</v>
      </c>
      <c r="J98" s="190">
        <f>R124</f>
        <v>0</v>
      </c>
      <c r="K98" s="190">
        <f>K124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240</v>
      </c>
      <c r="E99" s="189"/>
      <c r="F99" s="189"/>
      <c r="G99" s="189"/>
      <c r="H99" s="189"/>
      <c r="I99" s="190">
        <f>Q130</f>
        <v>0</v>
      </c>
      <c r="J99" s="190">
        <f>R130</f>
        <v>0</v>
      </c>
      <c r="K99" s="190">
        <f>K130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1563</v>
      </c>
      <c r="E100" s="183"/>
      <c r="F100" s="183"/>
      <c r="G100" s="183"/>
      <c r="H100" s="183"/>
      <c r="I100" s="184">
        <f>Q136</f>
        <v>0</v>
      </c>
      <c r="J100" s="184">
        <f>R136</f>
        <v>0</v>
      </c>
      <c r="K100" s="184">
        <f>K136</f>
        <v>0</v>
      </c>
      <c r="L100" s="181"/>
      <c r="M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1565</v>
      </c>
      <c r="E101" s="189"/>
      <c r="F101" s="189"/>
      <c r="G101" s="189"/>
      <c r="H101" s="189"/>
      <c r="I101" s="190">
        <f>Q137</f>
        <v>0</v>
      </c>
      <c r="J101" s="190">
        <f>R137</f>
        <v>0</v>
      </c>
      <c r="K101" s="190">
        <f>K137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1836</v>
      </c>
      <c r="E102" s="189"/>
      <c r="F102" s="189"/>
      <c r="G102" s="189"/>
      <c r="H102" s="189"/>
      <c r="I102" s="190">
        <f>Q140</f>
        <v>0</v>
      </c>
      <c r="J102" s="190">
        <f>R140</f>
        <v>0</v>
      </c>
      <c r="K102" s="190">
        <f>K140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123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17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5" t="str">
        <f>E7</f>
        <v>Kopřivnice – Most na ul. Erbenova ev.č. 28c-M2 – oprava</v>
      </c>
      <c r="F112" s="32"/>
      <c r="G112" s="32"/>
      <c r="H112" s="32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107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402 - Ochrana kabelů „Kabelová televize Kopřivnice</v>
      </c>
      <c r="F114" s="40"/>
      <c r="G114" s="40"/>
      <c r="H114" s="40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21</v>
      </c>
      <c r="D116" s="40"/>
      <c r="E116" s="40"/>
      <c r="F116" s="27" t="str">
        <f>F12</f>
        <v>Kopřivnice</v>
      </c>
      <c r="G116" s="40"/>
      <c r="H116" s="40"/>
      <c r="I116" s="32" t="s">
        <v>23</v>
      </c>
      <c r="J116" s="79" t="str">
        <f>IF(J12="","",J12)</f>
        <v>20. 6. 2023</v>
      </c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25</v>
      </c>
      <c r="D118" s="40"/>
      <c r="E118" s="40"/>
      <c r="F118" s="27" t="str">
        <f>E15</f>
        <v>Město Kopřivnice</v>
      </c>
      <c r="G118" s="40"/>
      <c r="H118" s="40"/>
      <c r="I118" s="32" t="s">
        <v>32</v>
      </c>
      <c r="J118" s="36" t="str">
        <f>E21</f>
        <v>Projekční kancelář PRIS spol. s r.o.</v>
      </c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IF(E18="","",E18)</f>
        <v>Vyplň údaj</v>
      </c>
      <c r="G119" s="40"/>
      <c r="H119" s="40"/>
      <c r="I119" s="32" t="s">
        <v>35</v>
      </c>
      <c r="J119" s="36" t="str">
        <f>E24</f>
        <v xml:space="preserve"> </v>
      </c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2"/>
      <c r="B121" s="193"/>
      <c r="C121" s="194" t="s">
        <v>124</v>
      </c>
      <c r="D121" s="195" t="s">
        <v>63</v>
      </c>
      <c r="E121" s="195" t="s">
        <v>59</v>
      </c>
      <c r="F121" s="195" t="s">
        <v>60</v>
      </c>
      <c r="G121" s="195" t="s">
        <v>125</v>
      </c>
      <c r="H121" s="195" t="s">
        <v>126</v>
      </c>
      <c r="I121" s="195" t="s">
        <v>127</v>
      </c>
      <c r="J121" s="195" t="s">
        <v>128</v>
      </c>
      <c r="K121" s="196" t="s">
        <v>115</v>
      </c>
      <c r="L121" s="197" t="s">
        <v>129</v>
      </c>
      <c r="M121" s="198"/>
      <c r="N121" s="100" t="s">
        <v>1</v>
      </c>
      <c r="O121" s="101" t="s">
        <v>42</v>
      </c>
      <c r="P121" s="101" t="s">
        <v>130</v>
      </c>
      <c r="Q121" s="101" t="s">
        <v>131</v>
      </c>
      <c r="R121" s="101" t="s">
        <v>132</v>
      </c>
      <c r="S121" s="101" t="s">
        <v>133</v>
      </c>
      <c r="T121" s="101" t="s">
        <v>134</v>
      </c>
      <c r="U121" s="101" t="s">
        <v>135</v>
      </c>
      <c r="V121" s="101" t="s">
        <v>136</v>
      </c>
      <c r="W121" s="101" t="s">
        <v>137</v>
      </c>
      <c r="X121" s="102" t="s">
        <v>138</v>
      </c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8"/>
      <c r="B122" s="39"/>
      <c r="C122" s="107" t="s">
        <v>139</v>
      </c>
      <c r="D122" s="40"/>
      <c r="E122" s="40"/>
      <c r="F122" s="40"/>
      <c r="G122" s="40"/>
      <c r="H122" s="40"/>
      <c r="I122" s="40"/>
      <c r="J122" s="40"/>
      <c r="K122" s="199">
        <f>BK122</f>
        <v>0</v>
      </c>
      <c r="L122" s="40"/>
      <c r="M122" s="44"/>
      <c r="N122" s="103"/>
      <c r="O122" s="200"/>
      <c r="P122" s="104"/>
      <c r="Q122" s="201">
        <f>Q123+Q136</f>
        <v>0</v>
      </c>
      <c r="R122" s="201">
        <f>R123+R136</f>
        <v>0</v>
      </c>
      <c r="S122" s="104"/>
      <c r="T122" s="202">
        <f>T123+T136</f>
        <v>0</v>
      </c>
      <c r="U122" s="104"/>
      <c r="V122" s="202">
        <f>V123+V136</f>
        <v>0.40600000000000003</v>
      </c>
      <c r="W122" s="104"/>
      <c r="X122" s="203">
        <f>X123+X136</f>
        <v>0</v>
      </c>
      <c r="Y122" s="38"/>
      <c r="Z122" s="38"/>
      <c r="AA122" s="38"/>
      <c r="AB122" s="38"/>
      <c r="AC122" s="38"/>
      <c r="AD122" s="38"/>
      <c r="AE122" s="38"/>
      <c r="AT122" s="17" t="s">
        <v>79</v>
      </c>
      <c r="AU122" s="17" t="s">
        <v>117</v>
      </c>
      <c r="BK122" s="204">
        <f>BK123+BK136</f>
        <v>0</v>
      </c>
    </row>
    <row r="123" s="12" customFormat="1" ht="25.92" customHeight="1">
      <c r="A123" s="12"/>
      <c r="B123" s="205"/>
      <c r="C123" s="206"/>
      <c r="D123" s="207" t="s">
        <v>79</v>
      </c>
      <c r="E123" s="208" t="s">
        <v>244</v>
      </c>
      <c r="F123" s="208" t="s">
        <v>245</v>
      </c>
      <c r="G123" s="206"/>
      <c r="H123" s="206"/>
      <c r="I123" s="209"/>
      <c r="J123" s="209"/>
      <c r="K123" s="210">
        <f>BK123</f>
        <v>0</v>
      </c>
      <c r="L123" s="206"/>
      <c r="M123" s="211"/>
      <c r="N123" s="212"/>
      <c r="O123" s="213"/>
      <c r="P123" s="213"/>
      <c r="Q123" s="214">
        <f>Q124+Q130</f>
        <v>0</v>
      </c>
      <c r="R123" s="214">
        <f>R124+R130</f>
        <v>0</v>
      </c>
      <c r="S123" s="213"/>
      <c r="T123" s="215">
        <f>T124+T130</f>
        <v>0</v>
      </c>
      <c r="U123" s="213"/>
      <c r="V123" s="215">
        <f>V124+V130</f>
        <v>0</v>
      </c>
      <c r="W123" s="213"/>
      <c r="X123" s="216">
        <f>X124+X130</f>
        <v>0</v>
      </c>
      <c r="Y123" s="12"/>
      <c r="Z123" s="12"/>
      <c r="AA123" s="12"/>
      <c r="AB123" s="12"/>
      <c r="AC123" s="12"/>
      <c r="AD123" s="12"/>
      <c r="AE123" s="12"/>
      <c r="AR123" s="217" t="s">
        <v>88</v>
      </c>
      <c r="AT123" s="218" t="s">
        <v>79</v>
      </c>
      <c r="AU123" s="218" t="s">
        <v>80</v>
      </c>
      <c r="AY123" s="217" t="s">
        <v>143</v>
      </c>
      <c r="BK123" s="219">
        <f>BK124+BK130</f>
        <v>0</v>
      </c>
    </row>
    <row r="124" s="12" customFormat="1" ht="22.8" customHeight="1">
      <c r="A124" s="12"/>
      <c r="B124" s="205"/>
      <c r="C124" s="206"/>
      <c r="D124" s="207" t="s">
        <v>79</v>
      </c>
      <c r="E124" s="220" t="s">
        <v>88</v>
      </c>
      <c r="F124" s="220" t="s">
        <v>246</v>
      </c>
      <c r="G124" s="206"/>
      <c r="H124" s="206"/>
      <c r="I124" s="209"/>
      <c r="J124" s="209"/>
      <c r="K124" s="221">
        <f>BK124</f>
        <v>0</v>
      </c>
      <c r="L124" s="206"/>
      <c r="M124" s="211"/>
      <c r="N124" s="212"/>
      <c r="O124" s="213"/>
      <c r="P124" s="213"/>
      <c r="Q124" s="214">
        <f>SUM(Q125:Q129)</f>
        <v>0</v>
      </c>
      <c r="R124" s="214">
        <f>SUM(R125:R129)</f>
        <v>0</v>
      </c>
      <c r="S124" s="213"/>
      <c r="T124" s="215">
        <f>SUM(T125:T129)</f>
        <v>0</v>
      </c>
      <c r="U124" s="213"/>
      <c r="V124" s="215">
        <f>SUM(V125:V129)</f>
        <v>0</v>
      </c>
      <c r="W124" s="213"/>
      <c r="X124" s="216">
        <f>SUM(X125:X129)</f>
        <v>0</v>
      </c>
      <c r="Y124" s="12"/>
      <c r="Z124" s="12"/>
      <c r="AA124" s="12"/>
      <c r="AB124" s="12"/>
      <c r="AC124" s="12"/>
      <c r="AD124" s="12"/>
      <c r="AE124" s="12"/>
      <c r="AR124" s="217" t="s">
        <v>88</v>
      </c>
      <c r="AT124" s="218" t="s">
        <v>79</v>
      </c>
      <c r="AU124" s="218" t="s">
        <v>88</v>
      </c>
      <c r="AY124" s="217" t="s">
        <v>143</v>
      </c>
      <c r="BK124" s="219">
        <f>SUM(BK125:BK129)</f>
        <v>0</v>
      </c>
    </row>
    <row r="125" s="2" customFormat="1" ht="37.8" customHeight="1">
      <c r="A125" s="38"/>
      <c r="B125" s="39"/>
      <c r="C125" s="222" t="s">
        <v>162</v>
      </c>
      <c r="D125" s="222" t="s">
        <v>146</v>
      </c>
      <c r="E125" s="223" t="s">
        <v>1837</v>
      </c>
      <c r="F125" s="224" t="s">
        <v>1838</v>
      </c>
      <c r="G125" s="225" t="s">
        <v>324</v>
      </c>
      <c r="H125" s="226">
        <v>2.3999999999999999</v>
      </c>
      <c r="I125" s="227"/>
      <c r="J125" s="227"/>
      <c r="K125" s="228">
        <f>ROUND(P125*H125,2)</f>
        <v>0</v>
      </c>
      <c r="L125" s="229"/>
      <c r="M125" s="44"/>
      <c r="N125" s="230" t="s">
        <v>1</v>
      </c>
      <c r="O125" s="231" t="s">
        <v>43</v>
      </c>
      <c r="P125" s="232">
        <f>I125+J125</f>
        <v>0</v>
      </c>
      <c r="Q125" s="232">
        <f>ROUND(I125*H125,2)</f>
        <v>0</v>
      </c>
      <c r="R125" s="232">
        <f>ROUND(J125*H125,2)</f>
        <v>0</v>
      </c>
      <c r="S125" s="91"/>
      <c r="T125" s="233">
        <f>S125*H125</f>
        <v>0</v>
      </c>
      <c r="U125" s="233">
        <v>0</v>
      </c>
      <c r="V125" s="233">
        <f>U125*H125</f>
        <v>0</v>
      </c>
      <c r="W125" s="233">
        <v>0</v>
      </c>
      <c r="X125" s="234">
        <f>W125*H125</f>
        <v>0</v>
      </c>
      <c r="Y125" s="38"/>
      <c r="Z125" s="38"/>
      <c r="AA125" s="38"/>
      <c r="AB125" s="38"/>
      <c r="AC125" s="38"/>
      <c r="AD125" s="38"/>
      <c r="AE125" s="38"/>
      <c r="AR125" s="235" t="s">
        <v>167</v>
      </c>
      <c r="AT125" s="235" t="s">
        <v>146</v>
      </c>
      <c r="AU125" s="235" t="s">
        <v>90</v>
      </c>
      <c r="AY125" s="17" t="s">
        <v>143</v>
      </c>
      <c r="BE125" s="236">
        <f>IF(O125="základní",K125,0)</f>
        <v>0</v>
      </c>
      <c r="BF125" s="236">
        <f>IF(O125="snížená",K125,0)</f>
        <v>0</v>
      </c>
      <c r="BG125" s="236">
        <f>IF(O125="zákl. přenesená",K125,0)</f>
        <v>0</v>
      </c>
      <c r="BH125" s="236">
        <f>IF(O125="sníž. přenesená",K125,0)</f>
        <v>0</v>
      </c>
      <c r="BI125" s="236">
        <f>IF(O125="nulová",K125,0)</f>
        <v>0</v>
      </c>
      <c r="BJ125" s="17" t="s">
        <v>88</v>
      </c>
      <c r="BK125" s="236">
        <f>ROUND(P125*H125,2)</f>
        <v>0</v>
      </c>
      <c r="BL125" s="17" t="s">
        <v>167</v>
      </c>
      <c r="BM125" s="235" t="s">
        <v>1839</v>
      </c>
    </row>
    <row r="126" s="2" customFormat="1">
      <c r="A126" s="38"/>
      <c r="B126" s="39"/>
      <c r="C126" s="40"/>
      <c r="D126" s="237" t="s">
        <v>152</v>
      </c>
      <c r="E126" s="40"/>
      <c r="F126" s="238" t="s">
        <v>1840</v>
      </c>
      <c r="G126" s="40"/>
      <c r="H126" s="40"/>
      <c r="I126" s="239"/>
      <c r="J126" s="239"/>
      <c r="K126" s="40"/>
      <c r="L126" s="40"/>
      <c r="M126" s="44"/>
      <c r="N126" s="240"/>
      <c r="O126" s="241"/>
      <c r="P126" s="91"/>
      <c r="Q126" s="91"/>
      <c r="R126" s="91"/>
      <c r="S126" s="91"/>
      <c r="T126" s="91"/>
      <c r="U126" s="91"/>
      <c r="V126" s="91"/>
      <c r="W126" s="91"/>
      <c r="X126" s="92"/>
      <c r="Y126" s="38"/>
      <c r="Z126" s="38"/>
      <c r="AA126" s="38"/>
      <c r="AB126" s="38"/>
      <c r="AC126" s="38"/>
      <c r="AD126" s="38"/>
      <c r="AE126" s="38"/>
      <c r="AT126" s="17" t="s">
        <v>152</v>
      </c>
      <c r="AU126" s="17" t="s">
        <v>90</v>
      </c>
    </row>
    <row r="127" s="2" customFormat="1">
      <c r="A127" s="38"/>
      <c r="B127" s="39"/>
      <c r="C127" s="40"/>
      <c r="D127" s="242" t="s">
        <v>153</v>
      </c>
      <c r="E127" s="40"/>
      <c r="F127" s="243" t="s">
        <v>1841</v>
      </c>
      <c r="G127" s="40"/>
      <c r="H127" s="40"/>
      <c r="I127" s="239"/>
      <c r="J127" s="239"/>
      <c r="K127" s="40"/>
      <c r="L127" s="40"/>
      <c r="M127" s="44"/>
      <c r="N127" s="240"/>
      <c r="O127" s="241"/>
      <c r="P127" s="91"/>
      <c r="Q127" s="91"/>
      <c r="R127" s="91"/>
      <c r="S127" s="91"/>
      <c r="T127" s="91"/>
      <c r="U127" s="91"/>
      <c r="V127" s="91"/>
      <c r="W127" s="91"/>
      <c r="X127" s="92"/>
      <c r="Y127" s="38"/>
      <c r="Z127" s="38"/>
      <c r="AA127" s="38"/>
      <c r="AB127" s="38"/>
      <c r="AC127" s="38"/>
      <c r="AD127" s="38"/>
      <c r="AE127" s="38"/>
      <c r="AT127" s="17" t="s">
        <v>153</v>
      </c>
      <c r="AU127" s="17" t="s">
        <v>90</v>
      </c>
    </row>
    <row r="128" s="2" customFormat="1">
      <c r="A128" s="38"/>
      <c r="B128" s="39"/>
      <c r="C128" s="40"/>
      <c r="D128" s="237" t="s">
        <v>155</v>
      </c>
      <c r="E128" s="40"/>
      <c r="F128" s="244" t="s">
        <v>1842</v>
      </c>
      <c r="G128" s="40"/>
      <c r="H128" s="40"/>
      <c r="I128" s="239"/>
      <c r="J128" s="239"/>
      <c r="K128" s="40"/>
      <c r="L128" s="40"/>
      <c r="M128" s="44"/>
      <c r="N128" s="240"/>
      <c r="O128" s="241"/>
      <c r="P128" s="91"/>
      <c r="Q128" s="91"/>
      <c r="R128" s="91"/>
      <c r="S128" s="91"/>
      <c r="T128" s="91"/>
      <c r="U128" s="91"/>
      <c r="V128" s="91"/>
      <c r="W128" s="91"/>
      <c r="X128" s="92"/>
      <c r="Y128" s="38"/>
      <c r="Z128" s="38"/>
      <c r="AA128" s="38"/>
      <c r="AB128" s="38"/>
      <c r="AC128" s="38"/>
      <c r="AD128" s="38"/>
      <c r="AE128" s="38"/>
      <c r="AT128" s="17" t="s">
        <v>155</v>
      </c>
      <c r="AU128" s="17" t="s">
        <v>90</v>
      </c>
    </row>
    <row r="129" s="13" customFormat="1">
      <c r="A129" s="13"/>
      <c r="B129" s="249"/>
      <c r="C129" s="250"/>
      <c r="D129" s="237" t="s">
        <v>253</v>
      </c>
      <c r="E129" s="251" t="s">
        <v>1</v>
      </c>
      <c r="F129" s="252" t="s">
        <v>1843</v>
      </c>
      <c r="G129" s="250"/>
      <c r="H129" s="253">
        <v>2.3999999999999999</v>
      </c>
      <c r="I129" s="254"/>
      <c r="J129" s="254"/>
      <c r="K129" s="250"/>
      <c r="L129" s="250"/>
      <c r="M129" s="255"/>
      <c r="N129" s="256"/>
      <c r="O129" s="257"/>
      <c r="P129" s="257"/>
      <c r="Q129" s="257"/>
      <c r="R129" s="257"/>
      <c r="S129" s="257"/>
      <c r="T129" s="257"/>
      <c r="U129" s="257"/>
      <c r="V129" s="257"/>
      <c r="W129" s="257"/>
      <c r="X129" s="258"/>
      <c r="Y129" s="13"/>
      <c r="Z129" s="13"/>
      <c r="AA129" s="13"/>
      <c r="AB129" s="13"/>
      <c r="AC129" s="13"/>
      <c r="AD129" s="13"/>
      <c r="AE129" s="13"/>
      <c r="AT129" s="259" t="s">
        <v>253</v>
      </c>
      <c r="AU129" s="259" t="s">
        <v>90</v>
      </c>
      <c r="AV129" s="13" t="s">
        <v>90</v>
      </c>
      <c r="AW129" s="13" t="s">
        <v>5</v>
      </c>
      <c r="AX129" s="13" t="s">
        <v>88</v>
      </c>
      <c r="AY129" s="259" t="s">
        <v>143</v>
      </c>
    </row>
    <row r="130" s="12" customFormat="1" ht="22.8" customHeight="1">
      <c r="A130" s="12"/>
      <c r="B130" s="205"/>
      <c r="C130" s="206"/>
      <c r="D130" s="207" t="s">
        <v>79</v>
      </c>
      <c r="E130" s="220" t="s">
        <v>196</v>
      </c>
      <c r="F130" s="220" t="s">
        <v>393</v>
      </c>
      <c r="G130" s="206"/>
      <c r="H130" s="206"/>
      <c r="I130" s="209"/>
      <c r="J130" s="209"/>
      <c r="K130" s="221">
        <f>BK130</f>
        <v>0</v>
      </c>
      <c r="L130" s="206"/>
      <c r="M130" s="211"/>
      <c r="N130" s="212"/>
      <c r="O130" s="213"/>
      <c r="P130" s="213"/>
      <c r="Q130" s="214">
        <f>SUM(Q131:Q135)</f>
        <v>0</v>
      </c>
      <c r="R130" s="214">
        <f>SUM(R131:R135)</f>
        <v>0</v>
      </c>
      <c r="S130" s="213"/>
      <c r="T130" s="215">
        <f>SUM(T131:T135)</f>
        <v>0</v>
      </c>
      <c r="U130" s="213"/>
      <c r="V130" s="215">
        <f>SUM(V131:V135)</f>
        <v>0</v>
      </c>
      <c r="W130" s="213"/>
      <c r="X130" s="216">
        <f>SUM(X131:X135)</f>
        <v>0</v>
      </c>
      <c r="Y130" s="12"/>
      <c r="Z130" s="12"/>
      <c r="AA130" s="12"/>
      <c r="AB130" s="12"/>
      <c r="AC130" s="12"/>
      <c r="AD130" s="12"/>
      <c r="AE130" s="12"/>
      <c r="AR130" s="217" t="s">
        <v>88</v>
      </c>
      <c r="AT130" s="218" t="s">
        <v>79</v>
      </c>
      <c r="AU130" s="218" t="s">
        <v>88</v>
      </c>
      <c r="AY130" s="217" t="s">
        <v>143</v>
      </c>
      <c r="BK130" s="219">
        <f>SUM(BK131:BK135)</f>
        <v>0</v>
      </c>
    </row>
    <row r="131" s="2" customFormat="1" ht="37.8" customHeight="1">
      <c r="A131" s="38"/>
      <c r="B131" s="39"/>
      <c r="C131" s="222" t="s">
        <v>90</v>
      </c>
      <c r="D131" s="222" t="s">
        <v>146</v>
      </c>
      <c r="E131" s="223" t="s">
        <v>1844</v>
      </c>
      <c r="F131" s="224" t="s">
        <v>1845</v>
      </c>
      <c r="G131" s="225" t="s">
        <v>249</v>
      </c>
      <c r="H131" s="226">
        <v>4.25</v>
      </c>
      <c r="I131" s="227"/>
      <c r="J131" s="227"/>
      <c r="K131" s="228">
        <f>ROUND(P131*H131,2)</f>
        <v>0</v>
      </c>
      <c r="L131" s="229"/>
      <c r="M131" s="44"/>
      <c r="N131" s="230" t="s">
        <v>1</v>
      </c>
      <c r="O131" s="231" t="s">
        <v>43</v>
      </c>
      <c r="P131" s="232">
        <f>I131+J131</f>
        <v>0</v>
      </c>
      <c r="Q131" s="232">
        <f>ROUND(I131*H131,2)</f>
        <v>0</v>
      </c>
      <c r="R131" s="232">
        <f>ROUND(J131*H131,2)</f>
        <v>0</v>
      </c>
      <c r="S131" s="91"/>
      <c r="T131" s="233">
        <f>S131*H131</f>
        <v>0</v>
      </c>
      <c r="U131" s="233">
        <v>0</v>
      </c>
      <c r="V131" s="233">
        <f>U131*H131</f>
        <v>0</v>
      </c>
      <c r="W131" s="233">
        <v>0</v>
      </c>
      <c r="X131" s="234">
        <f>W131*H131</f>
        <v>0</v>
      </c>
      <c r="Y131" s="38"/>
      <c r="Z131" s="38"/>
      <c r="AA131" s="38"/>
      <c r="AB131" s="38"/>
      <c r="AC131" s="38"/>
      <c r="AD131" s="38"/>
      <c r="AE131" s="38"/>
      <c r="AR131" s="235" t="s">
        <v>167</v>
      </c>
      <c r="AT131" s="235" t="s">
        <v>146</v>
      </c>
      <c r="AU131" s="235" t="s">
        <v>90</v>
      </c>
      <c r="AY131" s="17" t="s">
        <v>143</v>
      </c>
      <c r="BE131" s="236">
        <f>IF(O131="základní",K131,0)</f>
        <v>0</v>
      </c>
      <c r="BF131" s="236">
        <f>IF(O131="snížená",K131,0)</f>
        <v>0</v>
      </c>
      <c r="BG131" s="236">
        <f>IF(O131="zákl. přenesená",K131,0)</f>
        <v>0</v>
      </c>
      <c r="BH131" s="236">
        <f>IF(O131="sníž. přenesená",K131,0)</f>
        <v>0</v>
      </c>
      <c r="BI131" s="236">
        <f>IF(O131="nulová",K131,0)</f>
        <v>0</v>
      </c>
      <c r="BJ131" s="17" t="s">
        <v>88</v>
      </c>
      <c r="BK131" s="236">
        <f>ROUND(P131*H131,2)</f>
        <v>0</v>
      </c>
      <c r="BL131" s="17" t="s">
        <v>167</v>
      </c>
      <c r="BM131" s="235" t="s">
        <v>1846</v>
      </c>
    </row>
    <row r="132" s="2" customFormat="1">
      <c r="A132" s="38"/>
      <c r="B132" s="39"/>
      <c r="C132" s="40"/>
      <c r="D132" s="237" t="s">
        <v>152</v>
      </c>
      <c r="E132" s="40"/>
      <c r="F132" s="238" t="s">
        <v>1847</v>
      </c>
      <c r="G132" s="40"/>
      <c r="H132" s="40"/>
      <c r="I132" s="239"/>
      <c r="J132" s="239"/>
      <c r="K132" s="40"/>
      <c r="L132" s="40"/>
      <c r="M132" s="44"/>
      <c r="N132" s="240"/>
      <c r="O132" s="241"/>
      <c r="P132" s="91"/>
      <c r="Q132" s="91"/>
      <c r="R132" s="91"/>
      <c r="S132" s="91"/>
      <c r="T132" s="91"/>
      <c r="U132" s="91"/>
      <c r="V132" s="91"/>
      <c r="W132" s="91"/>
      <c r="X132" s="92"/>
      <c r="Y132" s="38"/>
      <c r="Z132" s="38"/>
      <c r="AA132" s="38"/>
      <c r="AB132" s="38"/>
      <c r="AC132" s="38"/>
      <c r="AD132" s="38"/>
      <c r="AE132" s="38"/>
      <c r="AT132" s="17" t="s">
        <v>152</v>
      </c>
      <c r="AU132" s="17" t="s">
        <v>90</v>
      </c>
    </row>
    <row r="133" s="2" customFormat="1">
      <c r="A133" s="38"/>
      <c r="B133" s="39"/>
      <c r="C133" s="40"/>
      <c r="D133" s="242" t="s">
        <v>153</v>
      </c>
      <c r="E133" s="40"/>
      <c r="F133" s="243" t="s">
        <v>1848</v>
      </c>
      <c r="G133" s="40"/>
      <c r="H133" s="40"/>
      <c r="I133" s="239"/>
      <c r="J133" s="239"/>
      <c r="K133" s="40"/>
      <c r="L133" s="40"/>
      <c r="M133" s="44"/>
      <c r="N133" s="240"/>
      <c r="O133" s="241"/>
      <c r="P133" s="91"/>
      <c r="Q133" s="91"/>
      <c r="R133" s="91"/>
      <c r="S133" s="91"/>
      <c r="T133" s="91"/>
      <c r="U133" s="91"/>
      <c r="V133" s="91"/>
      <c r="W133" s="91"/>
      <c r="X133" s="92"/>
      <c r="Y133" s="38"/>
      <c r="Z133" s="38"/>
      <c r="AA133" s="38"/>
      <c r="AB133" s="38"/>
      <c r="AC133" s="38"/>
      <c r="AD133" s="38"/>
      <c r="AE133" s="38"/>
      <c r="AT133" s="17" t="s">
        <v>153</v>
      </c>
      <c r="AU133" s="17" t="s">
        <v>90</v>
      </c>
    </row>
    <row r="134" s="2" customFormat="1">
      <c r="A134" s="38"/>
      <c r="B134" s="39"/>
      <c r="C134" s="40"/>
      <c r="D134" s="237" t="s">
        <v>155</v>
      </c>
      <c r="E134" s="40"/>
      <c r="F134" s="244" t="s">
        <v>1849</v>
      </c>
      <c r="G134" s="40"/>
      <c r="H134" s="40"/>
      <c r="I134" s="239"/>
      <c r="J134" s="239"/>
      <c r="K134" s="40"/>
      <c r="L134" s="40"/>
      <c r="M134" s="44"/>
      <c r="N134" s="240"/>
      <c r="O134" s="241"/>
      <c r="P134" s="91"/>
      <c r="Q134" s="91"/>
      <c r="R134" s="91"/>
      <c r="S134" s="91"/>
      <c r="T134" s="91"/>
      <c r="U134" s="91"/>
      <c r="V134" s="91"/>
      <c r="W134" s="91"/>
      <c r="X134" s="92"/>
      <c r="Y134" s="38"/>
      <c r="Z134" s="38"/>
      <c r="AA134" s="38"/>
      <c r="AB134" s="38"/>
      <c r="AC134" s="38"/>
      <c r="AD134" s="38"/>
      <c r="AE134" s="38"/>
      <c r="AT134" s="17" t="s">
        <v>155</v>
      </c>
      <c r="AU134" s="17" t="s">
        <v>90</v>
      </c>
    </row>
    <row r="135" s="13" customFormat="1">
      <c r="A135" s="13"/>
      <c r="B135" s="249"/>
      <c r="C135" s="250"/>
      <c r="D135" s="237" t="s">
        <v>253</v>
      </c>
      <c r="E135" s="251" t="s">
        <v>1</v>
      </c>
      <c r="F135" s="252" t="s">
        <v>1850</v>
      </c>
      <c r="G135" s="250"/>
      <c r="H135" s="253">
        <v>4.25</v>
      </c>
      <c r="I135" s="254"/>
      <c r="J135" s="254"/>
      <c r="K135" s="250"/>
      <c r="L135" s="250"/>
      <c r="M135" s="255"/>
      <c r="N135" s="256"/>
      <c r="O135" s="257"/>
      <c r="P135" s="257"/>
      <c r="Q135" s="257"/>
      <c r="R135" s="257"/>
      <c r="S135" s="257"/>
      <c r="T135" s="257"/>
      <c r="U135" s="257"/>
      <c r="V135" s="257"/>
      <c r="W135" s="257"/>
      <c r="X135" s="258"/>
      <c r="Y135" s="13"/>
      <c r="Z135" s="13"/>
      <c r="AA135" s="13"/>
      <c r="AB135" s="13"/>
      <c r="AC135" s="13"/>
      <c r="AD135" s="13"/>
      <c r="AE135" s="13"/>
      <c r="AT135" s="259" t="s">
        <v>253</v>
      </c>
      <c r="AU135" s="259" t="s">
        <v>90</v>
      </c>
      <c r="AV135" s="13" t="s">
        <v>90</v>
      </c>
      <c r="AW135" s="13" t="s">
        <v>5</v>
      </c>
      <c r="AX135" s="13" t="s">
        <v>88</v>
      </c>
      <c r="AY135" s="259" t="s">
        <v>143</v>
      </c>
    </row>
    <row r="136" s="12" customFormat="1" ht="25.92" customHeight="1">
      <c r="A136" s="12"/>
      <c r="B136" s="205"/>
      <c r="C136" s="206"/>
      <c r="D136" s="207" t="s">
        <v>79</v>
      </c>
      <c r="E136" s="208" t="s">
        <v>663</v>
      </c>
      <c r="F136" s="208" t="s">
        <v>1656</v>
      </c>
      <c r="G136" s="206"/>
      <c r="H136" s="206"/>
      <c r="I136" s="209"/>
      <c r="J136" s="209"/>
      <c r="K136" s="210">
        <f>BK136</f>
        <v>0</v>
      </c>
      <c r="L136" s="206"/>
      <c r="M136" s="211"/>
      <c r="N136" s="212"/>
      <c r="O136" s="213"/>
      <c r="P136" s="213"/>
      <c r="Q136" s="214">
        <f>Q137+Q140</f>
        <v>0</v>
      </c>
      <c r="R136" s="214">
        <f>R137+R140</f>
        <v>0</v>
      </c>
      <c r="S136" s="213"/>
      <c r="T136" s="215">
        <f>T137+T140</f>
        <v>0</v>
      </c>
      <c r="U136" s="213"/>
      <c r="V136" s="215">
        <f>V137+V140</f>
        <v>0.40600000000000003</v>
      </c>
      <c r="W136" s="213"/>
      <c r="X136" s="216">
        <f>X137+X140</f>
        <v>0</v>
      </c>
      <c r="Y136" s="12"/>
      <c r="Z136" s="12"/>
      <c r="AA136" s="12"/>
      <c r="AB136" s="12"/>
      <c r="AC136" s="12"/>
      <c r="AD136" s="12"/>
      <c r="AE136" s="12"/>
      <c r="AR136" s="217" t="s">
        <v>162</v>
      </c>
      <c r="AT136" s="218" t="s">
        <v>79</v>
      </c>
      <c r="AU136" s="218" t="s">
        <v>80</v>
      </c>
      <c r="AY136" s="217" t="s">
        <v>143</v>
      </c>
      <c r="BK136" s="219">
        <f>BK137+BK140</f>
        <v>0</v>
      </c>
    </row>
    <row r="137" s="12" customFormat="1" ht="22.8" customHeight="1">
      <c r="A137" s="12"/>
      <c r="B137" s="205"/>
      <c r="C137" s="206"/>
      <c r="D137" s="207" t="s">
        <v>79</v>
      </c>
      <c r="E137" s="220" t="s">
        <v>1675</v>
      </c>
      <c r="F137" s="220" t="s">
        <v>1676</v>
      </c>
      <c r="G137" s="206"/>
      <c r="H137" s="206"/>
      <c r="I137" s="209"/>
      <c r="J137" s="209"/>
      <c r="K137" s="221">
        <f>BK137</f>
        <v>0</v>
      </c>
      <c r="L137" s="206"/>
      <c r="M137" s="211"/>
      <c r="N137" s="212"/>
      <c r="O137" s="213"/>
      <c r="P137" s="213"/>
      <c r="Q137" s="214">
        <f>SUM(Q138:Q139)</f>
        <v>0</v>
      </c>
      <c r="R137" s="214">
        <f>SUM(R138:R139)</f>
        <v>0</v>
      </c>
      <c r="S137" s="213"/>
      <c r="T137" s="215">
        <f>SUM(T138:T139)</f>
        <v>0</v>
      </c>
      <c r="U137" s="213"/>
      <c r="V137" s="215">
        <f>SUM(V138:V139)</f>
        <v>0</v>
      </c>
      <c r="W137" s="213"/>
      <c r="X137" s="216">
        <f>SUM(X138:X139)</f>
        <v>0</v>
      </c>
      <c r="Y137" s="12"/>
      <c r="Z137" s="12"/>
      <c r="AA137" s="12"/>
      <c r="AB137" s="12"/>
      <c r="AC137" s="12"/>
      <c r="AD137" s="12"/>
      <c r="AE137" s="12"/>
      <c r="AR137" s="217" t="s">
        <v>162</v>
      </c>
      <c r="AT137" s="218" t="s">
        <v>79</v>
      </c>
      <c r="AU137" s="218" t="s">
        <v>88</v>
      </c>
      <c r="AY137" s="217" t="s">
        <v>143</v>
      </c>
      <c r="BK137" s="219">
        <f>SUM(BK138:BK139)</f>
        <v>0</v>
      </c>
    </row>
    <row r="138" s="2" customFormat="1" ht="16.5" customHeight="1">
      <c r="A138" s="38"/>
      <c r="B138" s="39"/>
      <c r="C138" s="222" t="s">
        <v>176</v>
      </c>
      <c r="D138" s="222" t="s">
        <v>146</v>
      </c>
      <c r="E138" s="223" t="s">
        <v>1851</v>
      </c>
      <c r="F138" s="224" t="s">
        <v>1852</v>
      </c>
      <c r="G138" s="225" t="s">
        <v>311</v>
      </c>
      <c r="H138" s="226">
        <v>26</v>
      </c>
      <c r="I138" s="227"/>
      <c r="J138" s="227"/>
      <c r="K138" s="228">
        <f>ROUND(P138*H138,2)</f>
        <v>0</v>
      </c>
      <c r="L138" s="229"/>
      <c r="M138" s="44"/>
      <c r="N138" s="230" t="s">
        <v>1</v>
      </c>
      <c r="O138" s="231" t="s">
        <v>43</v>
      </c>
      <c r="P138" s="232">
        <f>I138+J138</f>
        <v>0</v>
      </c>
      <c r="Q138" s="232">
        <f>ROUND(I138*H138,2)</f>
        <v>0</v>
      </c>
      <c r="R138" s="232">
        <f>ROUND(J138*H138,2)</f>
        <v>0</v>
      </c>
      <c r="S138" s="91"/>
      <c r="T138" s="233">
        <f>S138*H138</f>
        <v>0</v>
      </c>
      <c r="U138" s="233">
        <v>0</v>
      </c>
      <c r="V138" s="233">
        <f>U138*H138</f>
        <v>0</v>
      </c>
      <c r="W138" s="233">
        <v>0</v>
      </c>
      <c r="X138" s="234">
        <f>W138*H138</f>
        <v>0</v>
      </c>
      <c r="Y138" s="38"/>
      <c r="Z138" s="38"/>
      <c r="AA138" s="38"/>
      <c r="AB138" s="38"/>
      <c r="AC138" s="38"/>
      <c r="AD138" s="38"/>
      <c r="AE138" s="38"/>
      <c r="AR138" s="235" t="s">
        <v>1025</v>
      </c>
      <c r="AT138" s="235" t="s">
        <v>146</v>
      </c>
      <c r="AU138" s="235" t="s">
        <v>90</v>
      </c>
      <c r="AY138" s="17" t="s">
        <v>143</v>
      </c>
      <c r="BE138" s="236">
        <f>IF(O138="základní",K138,0)</f>
        <v>0</v>
      </c>
      <c r="BF138" s="236">
        <f>IF(O138="snížená",K138,0)</f>
        <v>0</v>
      </c>
      <c r="BG138" s="236">
        <f>IF(O138="zákl. přenesená",K138,0)</f>
        <v>0</v>
      </c>
      <c r="BH138" s="236">
        <f>IF(O138="sníž. přenesená",K138,0)</f>
        <v>0</v>
      </c>
      <c r="BI138" s="236">
        <f>IF(O138="nulová",K138,0)</f>
        <v>0</v>
      </c>
      <c r="BJ138" s="17" t="s">
        <v>88</v>
      </c>
      <c r="BK138" s="236">
        <f>ROUND(P138*H138,2)</f>
        <v>0</v>
      </c>
      <c r="BL138" s="17" t="s">
        <v>1025</v>
      </c>
      <c r="BM138" s="235" t="s">
        <v>1853</v>
      </c>
    </row>
    <row r="139" s="2" customFormat="1">
      <c r="A139" s="38"/>
      <c r="B139" s="39"/>
      <c r="C139" s="40"/>
      <c r="D139" s="237" t="s">
        <v>152</v>
      </c>
      <c r="E139" s="40"/>
      <c r="F139" s="238" t="s">
        <v>1852</v>
      </c>
      <c r="G139" s="40"/>
      <c r="H139" s="40"/>
      <c r="I139" s="239"/>
      <c r="J139" s="239"/>
      <c r="K139" s="40"/>
      <c r="L139" s="40"/>
      <c r="M139" s="44"/>
      <c r="N139" s="240"/>
      <c r="O139" s="241"/>
      <c r="P139" s="91"/>
      <c r="Q139" s="91"/>
      <c r="R139" s="91"/>
      <c r="S139" s="91"/>
      <c r="T139" s="91"/>
      <c r="U139" s="91"/>
      <c r="V139" s="91"/>
      <c r="W139" s="91"/>
      <c r="X139" s="92"/>
      <c r="Y139" s="38"/>
      <c r="Z139" s="38"/>
      <c r="AA139" s="38"/>
      <c r="AB139" s="38"/>
      <c r="AC139" s="38"/>
      <c r="AD139" s="38"/>
      <c r="AE139" s="38"/>
      <c r="AT139" s="17" t="s">
        <v>152</v>
      </c>
      <c r="AU139" s="17" t="s">
        <v>90</v>
      </c>
    </row>
    <row r="140" s="12" customFormat="1" ht="22.8" customHeight="1">
      <c r="A140" s="12"/>
      <c r="B140" s="205"/>
      <c r="C140" s="206"/>
      <c r="D140" s="207" t="s">
        <v>79</v>
      </c>
      <c r="E140" s="220" t="s">
        <v>1854</v>
      </c>
      <c r="F140" s="220" t="s">
        <v>1855</v>
      </c>
      <c r="G140" s="206"/>
      <c r="H140" s="206"/>
      <c r="I140" s="209"/>
      <c r="J140" s="209"/>
      <c r="K140" s="221">
        <f>BK140</f>
        <v>0</v>
      </c>
      <c r="L140" s="206"/>
      <c r="M140" s="211"/>
      <c r="N140" s="212"/>
      <c r="O140" s="213"/>
      <c r="P140" s="213"/>
      <c r="Q140" s="214">
        <f>SUM(Q141:Q145)</f>
        <v>0</v>
      </c>
      <c r="R140" s="214">
        <f>SUM(R141:R145)</f>
        <v>0</v>
      </c>
      <c r="S140" s="213"/>
      <c r="T140" s="215">
        <f>SUM(T141:T145)</f>
        <v>0</v>
      </c>
      <c r="U140" s="213"/>
      <c r="V140" s="215">
        <f>SUM(V141:V145)</f>
        <v>0.40600000000000003</v>
      </c>
      <c r="W140" s="213"/>
      <c r="X140" s="216">
        <f>SUM(X141:X145)</f>
        <v>0</v>
      </c>
      <c r="Y140" s="12"/>
      <c r="Z140" s="12"/>
      <c r="AA140" s="12"/>
      <c r="AB140" s="12"/>
      <c r="AC140" s="12"/>
      <c r="AD140" s="12"/>
      <c r="AE140" s="12"/>
      <c r="AR140" s="217" t="s">
        <v>162</v>
      </c>
      <c r="AT140" s="218" t="s">
        <v>79</v>
      </c>
      <c r="AU140" s="218" t="s">
        <v>88</v>
      </c>
      <c r="AY140" s="217" t="s">
        <v>143</v>
      </c>
      <c r="BK140" s="219">
        <f>SUM(BK141:BK145)</f>
        <v>0</v>
      </c>
    </row>
    <row r="141" s="2" customFormat="1" ht="24.15" customHeight="1">
      <c r="A141" s="38"/>
      <c r="B141" s="39"/>
      <c r="C141" s="222" t="s">
        <v>167</v>
      </c>
      <c r="D141" s="222" t="s">
        <v>146</v>
      </c>
      <c r="E141" s="223" t="s">
        <v>1856</v>
      </c>
      <c r="F141" s="224" t="s">
        <v>1857</v>
      </c>
      <c r="G141" s="225" t="s">
        <v>311</v>
      </c>
      <c r="H141" s="226">
        <v>50</v>
      </c>
      <c r="I141" s="227"/>
      <c r="J141" s="227"/>
      <c r="K141" s="228">
        <f>ROUND(P141*H141,2)</f>
        <v>0</v>
      </c>
      <c r="L141" s="229"/>
      <c r="M141" s="44"/>
      <c r="N141" s="230" t="s">
        <v>1</v>
      </c>
      <c r="O141" s="231" t="s">
        <v>43</v>
      </c>
      <c r="P141" s="232">
        <f>I141+J141</f>
        <v>0</v>
      </c>
      <c r="Q141" s="232">
        <f>ROUND(I141*H141,2)</f>
        <v>0</v>
      </c>
      <c r="R141" s="232">
        <f>ROUND(J141*H141,2)</f>
        <v>0</v>
      </c>
      <c r="S141" s="91"/>
      <c r="T141" s="233">
        <f>S141*H141</f>
        <v>0</v>
      </c>
      <c r="U141" s="233">
        <v>0.0081200000000000005</v>
      </c>
      <c r="V141" s="233">
        <f>U141*H141</f>
        <v>0.40600000000000003</v>
      </c>
      <c r="W141" s="233">
        <v>0</v>
      </c>
      <c r="X141" s="234">
        <f>W141*H141</f>
        <v>0</v>
      </c>
      <c r="Y141" s="38"/>
      <c r="Z141" s="38"/>
      <c r="AA141" s="38"/>
      <c r="AB141" s="38"/>
      <c r="AC141" s="38"/>
      <c r="AD141" s="38"/>
      <c r="AE141" s="38"/>
      <c r="AR141" s="235" t="s">
        <v>1025</v>
      </c>
      <c r="AT141" s="235" t="s">
        <v>146</v>
      </c>
      <c r="AU141" s="235" t="s">
        <v>90</v>
      </c>
      <c r="AY141" s="17" t="s">
        <v>143</v>
      </c>
      <c r="BE141" s="236">
        <f>IF(O141="základní",K141,0)</f>
        <v>0</v>
      </c>
      <c r="BF141" s="236">
        <f>IF(O141="snížená",K141,0)</f>
        <v>0</v>
      </c>
      <c r="BG141" s="236">
        <f>IF(O141="zákl. přenesená",K141,0)</f>
        <v>0</v>
      </c>
      <c r="BH141" s="236">
        <f>IF(O141="sníž. přenesená",K141,0)</f>
        <v>0</v>
      </c>
      <c r="BI141" s="236">
        <f>IF(O141="nulová",K141,0)</f>
        <v>0</v>
      </c>
      <c r="BJ141" s="17" t="s">
        <v>88</v>
      </c>
      <c r="BK141" s="236">
        <f>ROUND(P141*H141,2)</f>
        <v>0</v>
      </c>
      <c r="BL141" s="17" t="s">
        <v>1025</v>
      </c>
      <c r="BM141" s="235" t="s">
        <v>1858</v>
      </c>
    </row>
    <row r="142" s="2" customFormat="1">
      <c r="A142" s="38"/>
      <c r="B142" s="39"/>
      <c r="C142" s="40"/>
      <c r="D142" s="237" t="s">
        <v>152</v>
      </c>
      <c r="E142" s="40"/>
      <c r="F142" s="238" t="s">
        <v>1859</v>
      </c>
      <c r="G142" s="40"/>
      <c r="H142" s="40"/>
      <c r="I142" s="239"/>
      <c r="J142" s="239"/>
      <c r="K142" s="40"/>
      <c r="L142" s="40"/>
      <c r="M142" s="44"/>
      <c r="N142" s="240"/>
      <c r="O142" s="241"/>
      <c r="P142" s="91"/>
      <c r="Q142" s="91"/>
      <c r="R142" s="91"/>
      <c r="S142" s="91"/>
      <c r="T142" s="91"/>
      <c r="U142" s="91"/>
      <c r="V142" s="91"/>
      <c r="W142" s="91"/>
      <c r="X142" s="92"/>
      <c r="Y142" s="38"/>
      <c r="Z142" s="38"/>
      <c r="AA142" s="38"/>
      <c r="AB142" s="38"/>
      <c r="AC142" s="38"/>
      <c r="AD142" s="38"/>
      <c r="AE142" s="38"/>
      <c r="AT142" s="17" t="s">
        <v>152</v>
      </c>
      <c r="AU142" s="17" t="s">
        <v>90</v>
      </c>
    </row>
    <row r="143" s="2" customFormat="1">
      <c r="A143" s="38"/>
      <c r="B143" s="39"/>
      <c r="C143" s="40"/>
      <c r="D143" s="237" t="s">
        <v>155</v>
      </c>
      <c r="E143" s="40"/>
      <c r="F143" s="244" t="s">
        <v>1860</v>
      </c>
      <c r="G143" s="40"/>
      <c r="H143" s="40"/>
      <c r="I143" s="239"/>
      <c r="J143" s="239"/>
      <c r="K143" s="40"/>
      <c r="L143" s="40"/>
      <c r="M143" s="44"/>
      <c r="N143" s="240"/>
      <c r="O143" s="241"/>
      <c r="P143" s="91"/>
      <c r="Q143" s="91"/>
      <c r="R143" s="91"/>
      <c r="S143" s="91"/>
      <c r="T143" s="91"/>
      <c r="U143" s="91"/>
      <c r="V143" s="91"/>
      <c r="W143" s="91"/>
      <c r="X143" s="92"/>
      <c r="Y143" s="38"/>
      <c r="Z143" s="38"/>
      <c r="AA143" s="38"/>
      <c r="AB143" s="38"/>
      <c r="AC143" s="38"/>
      <c r="AD143" s="38"/>
      <c r="AE143" s="38"/>
      <c r="AT143" s="17" t="s">
        <v>155</v>
      </c>
      <c r="AU143" s="17" t="s">
        <v>90</v>
      </c>
    </row>
    <row r="144" s="2" customFormat="1" ht="16.5" customHeight="1">
      <c r="A144" s="38"/>
      <c r="B144" s="39"/>
      <c r="C144" s="285" t="s">
        <v>142</v>
      </c>
      <c r="D144" s="285" t="s">
        <v>663</v>
      </c>
      <c r="E144" s="286" t="s">
        <v>1861</v>
      </c>
      <c r="F144" s="287" t="s">
        <v>1862</v>
      </c>
      <c r="G144" s="288" t="s">
        <v>311</v>
      </c>
      <c r="H144" s="289">
        <v>50</v>
      </c>
      <c r="I144" s="290"/>
      <c r="J144" s="291"/>
      <c r="K144" s="292">
        <f>ROUND(P144*H144,2)</f>
        <v>0</v>
      </c>
      <c r="L144" s="291"/>
      <c r="M144" s="293"/>
      <c r="N144" s="294" t="s">
        <v>1</v>
      </c>
      <c r="O144" s="231" t="s">
        <v>43</v>
      </c>
      <c r="P144" s="232">
        <f>I144+J144</f>
        <v>0</v>
      </c>
      <c r="Q144" s="232">
        <f>ROUND(I144*H144,2)</f>
        <v>0</v>
      </c>
      <c r="R144" s="232">
        <f>ROUND(J144*H144,2)</f>
        <v>0</v>
      </c>
      <c r="S144" s="91"/>
      <c r="T144" s="233">
        <f>S144*H144</f>
        <v>0</v>
      </c>
      <c r="U144" s="233">
        <v>0</v>
      </c>
      <c r="V144" s="233">
        <f>U144*H144</f>
        <v>0</v>
      </c>
      <c r="W144" s="233">
        <v>0</v>
      </c>
      <c r="X144" s="234">
        <f>W144*H144</f>
        <v>0</v>
      </c>
      <c r="Y144" s="38"/>
      <c r="Z144" s="38"/>
      <c r="AA144" s="38"/>
      <c r="AB144" s="38"/>
      <c r="AC144" s="38"/>
      <c r="AD144" s="38"/>
      <c r="AE144" s="38"/>
      <c r="AR144" s="235" t="s">
        <v>1442</v>
      </c>
      <c r="AT144" s="235" t="s">
        <v>663</v>
      </c>
      <c r="AU144" s="235" t="s">
        <v>90</v>
      </c>
      <c r="AY144" s="17" t="s">
        <v>143</v>
      </c>
      <c r="BE144" s="236">
        <f>IF(O144="základní",K144,0)</f>
        <v>0</v>
      </c>
      <c r="BF144" s="236">
        <f>IF(O144="snížená",K144,0)</f>
        <v>0</v>
      </c>
      <c r="BG144" s="236">
        <f>IF(O144="zákl. přenesená",K144,0)</f>
        <v>0</v>
      </c>
      <c r="BH144" s="236">
        <f>IF(O144="sníž. přenesená",K144,0)</f>
        <v>0</v>
      </c>
      <c r="BI144" s="236">
        <f>IF(O144="nulová",K144,0)</f>
        <v>0</v>
      </c>
      <c r="BJ144" s="17" t="s">
        <v>88</v>
      </c>
      <c r="BK144" s="236">
        <f>ROUND(P144*H144,2)</f>
        <v>0</v>
      </c>
      <c r="BL144" s="17" t="s">
        <v>1442</v>
      </c>
      <c r="BM144" s="235" t="s">
        <v>1863</v>
      </c>
    </row>
    <row r="145" s="2" customFormat="1">
      <c r="A145" s="38"/>
      <c r="B145" s="39"/>
      <c r="C145" s="40"/>
      <c r="D145" s="237" t="s">
        <v>152</v>
      </c>
      <c r="E145" s="40"/>
      <c r="F145" s="238" t="s">
        <v>1864</v>
      </c>
      <c r="G145" s="40"/>
      <c r="H145" s="40"/>
      <c r="I145" s="239"/>
      <c r="J145" s="239"/>
      <c r="K145" s="40"/>
      <c r="L145" s="40"/>
      <c r="M145" s="44"/>
      <c r="N145" s="245"/>
      <c r="O145" s="246"/>
      <c r="P145" s="247"/>
      <c r="Q145" s="247"/>
      <c r="R145" s="247"/>
      <c r="S145" s="247"/>
      <c r="T145" s="247"/>
      <c r="U145" s="247"/>
      <c r="V145" s="247"/>
      <c r="W145" s="247"/>
      <c r="X145" s="248"/>
      <c r="Y145" s="38"/>
      <c r="Z145" s="38"/>
      <c r="AA145" s="38"/>
      <c r="AB145" s="38"/>
      <c r="AC145" s="38"/>
      <c r="AD145" s="38"/>
      <c r="AE145" s="38"/>
      <c r="AT145" s="17" t="s">
        <v>152</v>
      </c>
      <c r="AU145" s="17" t="s">
        <v>90</v>
      </c>
    </row>
    <row r="146" s="2" customFormat="1" ht="6.96" customHeight="1">
      <c r="A146" s="38"/>
      <c r="B146" s="66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44"/>
      <c r="N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ovmUB4EdIhNCjbgr1dLPw8rsbBGp+7C0ajKPzFvGu/2J4QjR0z69cQiBjYD8OKz7k5SIk8iofauopgvWfLr9TA==" hashValue="AjQ0tCZxABiAC1Jo4N6zhumVOSaAM/Dy2Tz0a2kHLxPuLvT0uuOfgDsE/lYzn6ZhNS8sjHVFOTeefCGicNltVw==" algorithmName="SHA-512" password="CC35"/>
  <autoFilter ref="C121:L14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M2:Z2"/>
  </mergeCells>
  <hyperlinks>
    <hyperlink ref="F127" r:id="rId1" display="https://podminky.urs.cz/item/CS_URS_2023_01/132112121"/>
    <hyperlink ref="F133" r:id="rId2" display="https://podminky.urs.cz/item/CS_URS_2023_01/941112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1865</v>
      </c>
      <c r="H4" s="20"/>
    </row>
    <row r="5" s="1" customFormat="1" ht="12" customHeight="1">
      <c r="B5" s="20"/>
      <c r="C5" s="300" t="s">
        <v>14</v>
      </c>
      <c r="D5" s="148" t="s">
        <v>15</v>
      </c>
      <c r="E5" s="1"/>
      <c r="F5" s="1"/>
      <c r="H5" s="20"/>
    </row>
    <row r="6" s="1" customFormat="1" ht="36.96" customHeight="1">
      <c r="B6" s="20"/>
      <c r="C6" s="301" t="s">
        <v>17</v>
      </c>
      <c r="D6" s="302" t="s">
        <v>18</v>
      </c>
      <c r="E6" s="1"/>
      <c r="F6" s="1"/>
      <c r="H6" s="20"/>
    </row>
    <row r="7" s="1" customFormat="1" ht="16.5" customHeight="1">
      <c r="B7" s="20"/>
      <c r="C7" s="141" t="s">
        <v>23</v>
      </c>
      <c r="D7" s="145" t="str">
        <f>'Rekapitulace stavby'!AN8</f>
        <v>20. 6. 2023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303"/>
      <c r="C9" s="304" t="s">
        <v>59</v>
      </c>
      <c r="D9" s="305" t="s">
        <v>60</v>
      </c>
      <c r="E9" s="305" t="s">
        <v>125</v>
      </c>
      <c r="F9" s="306" t="s">
        <v>1866</v>
      </c>
      <c r="G9" s="192"/>
      <c r="H9" s="303"/>
    </row>
    <row r="10" s="2" customFormat="1" ht="26.4" customHeight="1">
      <c r="A10" s="38"/>
      <c r="B10" s="44"/>
      <c r="C10" s="307" t="s">
        <v>1867</v>
      </c>
      <c r="D10" s="307" t="s">
        <v>98</v>
      </c>
      <c r="E10" s="38"/>
      <c r="F10" s="38"/>
      <c r="G10" s="38"/>
      <c r="H10" s="44"/>
    </row>
    <row r="11" s="2" customFormat="1" ht="16.8" customHeight="1">
      <c r="A11" s="38"/>
      <c r="B11" s="44"/>
      <c r="C11" s="308" t="s">
        <v>608</v>
      </c>
      <c r="D11" s="309" t="s">
        <v>609</v>
      </c>
      <c r="E11" s="310" t="s">
        <v>324</v>
      </c>
      <c r="F11" s="311">
        <v>42.762</v>
      </c>
      <c r="G11" s="38"/>
      <c r="H11" s="44"/>
    </row>
    <row r="12" s="2" customFormat="1" ht="16.8" customHeight="1">
      <c r="A12" s="38"/>
      <c r="B12" s="44"/>
      <c r="C12" s="312" t="s">
        <v>1</v>
      </c>
      <c r="D12" s="312" t="s">
        <v>879</v>
      </c>
      <c r="E12" s="17" t="s">
        <v>1</v>
      </c>
      <c r="F12" s="313">
        <v>15.954000000000001</v>
      </c>
      <c r="G12" s="38"/>
      <c r="H12" s="44"/>
    </row>
    <row r="13" s="2" customFormat="1" ht="16.8" customHeight="1">
      <c r="A13" s="38"/>
      <c r="B13" s="44"/>
      <c r="C13" s="312" t="s">
        <v>1</v>
      </c>
      <c r="D13" s="312" t="s">
        <v>880</v>
      </c>
      <c r="E13" s="17" t="s">
        <v>1</v>
      </c>
      <c r="F13" s="313">
        <v>16.588000000000001</v>
      </c>
      <c r="G13" s="38"/>
      <c r="H13" s="44"/>
    </row>
    <row r="14" s="2" customFormat="1" ht="16.8" customHeight="1">
      <c r="A14" s="38"/>
      <c r="B14" s="44"/>
      <c r="C14" s="312" t="s">
        <v>1</v>
      </c>
      <c r="D14" s="312" t="s">
        <v>881</v>
      </c>
      <c r="E14" s="17" t="s">
        <v>1</v>
      </c>
      <c r="F14" s="313">
        <v>10.220000000000001</v>
      </c>
      <c r="G14" s="38"/>
      <c r="H14" s="44"/>
    </row>
    <row r="15" s="2" customFormat="1" ht="16.8" customHeight="1">
      <c r="A15" s="38"/>
      <c r="B15" s="44"/>
      <c r="C15" s="312" t="s">
        <v>608</v>
      </c>
      <c r="D15" s="312" t="s">
        <v>262</v>
      </c>
      <c r="E15" s="17" t="s">
        <v>1</v>
      </c>
      <c r="F15" s="313">
        <v>42.762</v>
      </c>
      <c r="G15" s="38"/>
      <c r="H15" s="44"/>
    </row>
    <row r="16" s="2" customFormat="1" ht="16.8" customHeight="1">
      <c r="A16" s="38"/>
      <c r="B16" s="44"/>
      <c r="C16" s="314" t="s">
        <v>1868</v>
      </c>
      <c r="D16" s="38"/>
      <c r="E16" s="38"/>
      <c r="F16" s="38"/>
      <c r="G16" s="38"/>
      <c r="H16" s="44"/>
    </row>
    <row r="17" s="2" customFormat="1" ht="16.8" customHeight="1">
      <c r="A17" s="38"/>
      <c r="B17" s="44"/>
      <c r="C17" s="312" t="s">
        <v>874</v>
      </c>
      <c r="D17" s="312" t="s">
        <v>875</v>
      </c>
      <c r="E17" s="17" t="s">
        <v>324</v>
      </c>
      <c r="F17" s="313">
        <v>42.762</v>
      </c>
      <c r="G17" s="38"/>
      <c r="H17" s="44"/>
    </row>
    <row r="18" s="2" customFormat="1" ht="16.8" customHeight="1">
      <c r="A18" s="38"/>
      <c r="B18" s="44"/>
      <c r="C18" s="312" t="s">
        <v>905</v>
      </c>
      <c r="D18" s="312" t="s">
        <v>906</v>
      </c>
      <c r="E18" s="17" t="s">
        <v>473</v>
      </c>
      <c r="F18" s="313">
        <v>6.8419999999999996</v>
      </c>
      <c r="G18" s="38"/>
      <c r="H18" s="44"/>
    </row>
    <row r="19" s="2" customFormat="1" ht="16.8" customHeight="1">
      <c r="A19" s="38"/>
      <c r="B19" s="44"/>
      <c r="C19" s="308" t="s">
        <v>611</v>
      </c>
      <c r="D19" s="309" t="s">
        <v>612</v>
      </c>
      <c r="E19" s="310" t="s">
        <v>324</v>
      </c>
      <c r="F19" s="311">
        <v>96.757999999999996</v>
      </c>
      <c r="G19" s="38"/>
      <c r="H19" s="44"/>
    </row>
    <row r="20" s="2" customFormat="1" ht="16.8" customHeight="1">
      <c r="A20" s="38"/>
      <c r="B20" s="44"/>
      <c r="C20" s="312" t="s">
        <v>611</v>
      </c>
      <c r="D20" s="312" t="s">
        <v>946</v>
      </c>
      <c r="E20" s="17" t="s">
        <v>1</v>
      </c>
      <c r="F20" s="313">
        <v>96.757999999999996</v>
      </c>
      <c r="G20" s="38"/>
      <c r="H20" s="44"/>
    </row>
    <row r="21" s="2" customFormat="1" ht="16.8" customHeight="1">
      <c r="A21" s="38"/>
      <c r="B21" s="44"/>
      <c r="C21" s="314" t="s">
        <v>1868</v>
      </c>
      <c r="D21" s="38"/>
      <c r="E21" s="38"/>
      <c r="F21" s="38"/>
      <c r="G21" s="38"/>
      <c r="H21" s="44"/>
    </row>
    <row r="22" s="2" customFormat="1" ht="16.8" customHeight="1">
      <c r="A22" s="38"/>
      <c r="B22" s="44"/>
      <c r="C22" s="312" t="s">
        <v>940</v>
      </c>
      <c r="D22" s="312" t="s">
        <v>941</v>
      </c>
      <c r="E22" s="17" t="s">
        <v>324</v>
      </c>
      <c r="F22" s="313">
        <v>96.757999999999996</v>
      </c>
      <c r="G22" s="38"/>
      <c r="H22" s="44"/>
    </row>
    <row r="23" s="2" customFormat="1" ht="16.8" customHeight="1">
      <c r="A23" s="38"/>
      <c r="B23" s="44"/>
      <c r="C23" s="312" t="s">
        <v>959</v>
      </c>
      <c r="D23" s="312" t="s">
        <v>960</v>
      </c>
      <c r="E23" s="17" t="s">
        <v>473</v>
      </c>
      <c r="F23" s="313">
        <v>17.416</v>
      </c>
      <c r="G23" s="38"/>
      <c r="H23" s="44"/>
    </row>
    <row r="24" s="2" customFormat="1" ht="16.8" customHeight="1">
      <c r="A24" s="38"/>
      <c r="B24" s="44"/>
      <c r="C24" s="308" t="s">
        <v>614</v>
      </c>
      <c r="D24" s="309" t="s">
        <v>615</v>
      </c>
      <c r="E24" s="310" t="s">
        <v>324</v>
      </c>
      <c r="F24" s="311">
        <v>32.533000000000001</v>
      </c>
      <c r="G24" s="38"/>
      <c r="H24" s="44"/>
    </row>
    <row r="25" s="2" customFormat="1" ht="16.8" customHeight="1">
      <c r="A25" s="38"/>
      <c r="B25" s="44"/>
      <c r="C25" s="312" t="s">
        <v>614</v>
      </c>
      <c r="D25" s="312" t="s">
        <v>839</v>
      </c>
      <c r="E25" s="17" t="s">
        <v>1</v>
      </c>
      <c r="F25" s="313">
        <v>32.533000000000001</v>
      </c>
      <c r="G25" s="38"/>
      <c r="H25" s="44"/>
    </row>
    <row r="26" s="2" customFormat="1" ht="16.8" customHeight="1">
      <c r="A26" s="38"/>
      <c r="B26" s="44"/>
      <c r="C26" s="314" t="s">
        <v>1868</v>
      </c>
      <c r="D26" s="38"/>
      <c r="E26" s="38"/>
      <c r="F26" s="38"/>
      <c r="G26" s="38"/>
      <c r="H26" s="44"/>
    </row>
    <row r="27" s="2" customFormat="1" ht="16.8" customHeight="1">
      <c r="A27" s="38"/>
      <c r="B27" s="44"/>
      <c r="C27" s="312" t="s">
        <v>833</v>
      </c>
      <c r="D27" s="312" t="s">
        <v>834</v>
      </c>
      <c r="E27" s="17" t="s">
        <v>324</v>
      </c>
      <c r="F27" s="313">
        <v>32.533000000000001</v>
      </c>
      <c r="G27" s="38"/>
      <c r="H27" s="44"/>
    </row>
    <row r="28" s="2" customFormat="1" ht="16.8" customHeight="1">
      <c r="A28" s="38"/>
      <c r="B28" s="44"/>
      <c r="C28" s="312" t="s">
        <v>851</v>
      </c>
      <c r="D28" s="312" t="s">
        <v>852</v>
      </c>
      <c r="E28" s="17" t="s">
        <v>473</v>
      </c>
      <c r="F28" s="313">
        <v>4.5549999999999997</v>
      </c>
      <c r="G28" s="38"/>
      <c r="H28" s="44"/>
    </row>
    <row r="29" s="2" customFormat="1" ht="16.8" customHeight="1">
      <c r="A29" s="38"/>
      <c r="B29" s="44"/>
      <c r="C29" s="308" t="s">
        <v>617</v>
      </c>
      <c r="D29" s="309" t="s">
        <v>618</v>
      </c>
      <c r="E29" s="310" t="s">
        <v>324</v>
      </c>
      <c r="F29" s="311">
        <v>83.129999999999995</v>
      </c>
      <c r="G29" s="38"/>
      <c r="H29" s="44"/>
    </row>
    <row r="30" s="2" customFormat="1" ht="16.8" customHeight="1">
      <c r="A30" s="38"/>
      <c r="B30" s="44"/>
      <c r="C30" s="312" t="s">
        <v>617</v>
      </c>
      <c r="D30" s="312" t="s">
        <v>762</v>
      </c>
      <c r="E30" s="17" t="s">
        <v>1</v>
      </c>
      <c r="F30" s="313">
        <v>83.129999999999995</v>
      </c>
      <c r="G30" s="38"/>
      <c r="H30" s="44"/>
    </row>
    <row r="31" s="2" customFormat="1" ht="16.8" customHeight="1">
      <c r="A31" s="38"/>
      <c r="B31" s="44"/>
      <c r="C31" s="314" t="s">
        <v>1868</v>
      </c>
      <c r="D31" s="38"/>
      <c r="E31" s="38"/>
      <c r="F31" s="38"/>
      <c r="G31" s="38"/>
      <c r="H31" s="44"/>
    </row>
    <row r="32" s="2" customFormat="1" ht="16.8" customHeight="1">
      <c r="A32" s="38"/>
      <c r="B32" s="44"/>
      <c r="C32" s="312" t="s">
        <v>757</v>
      </c>
      <c r="D32" s="312" t="s">
        <v>758</v>
      </c>
      <c r="E32" s="17" t="s">
        <v>324</v>
      </c>
      <c r="F32" s="313">
        <v>83.129999999999995</v>
      </c>
      <c r="G32" s="38"/>
      <c r="H32" s="44"/>
    </row>
    <row r="33" s="2" customFormat="1" ht="16.8" customHeight="1">
      <c r="A33" s="38"/>
      <c r="B33" s="44"/>
      <c r="C33" s="312" t="s">
        <v>775</v>
      </c>
      <c r="D33" s="312" t="s">
        <v>776</v>
      </c>
      <c r="E33" s="17" t="s">
        <v>473</v>
      </c>
      <c r="F33" s="313">
        <v>10.807</v>
      </c>
      <c r="G33" s="38"/>
      <c r="H33" s="44"/>
    </row>
    <row r="34" s="2" customFormat="1" ht="16.8" customHeight="1">
      <c r="A34" s="38"/>
      <c r="B34" s="44"/>
      <c r="C34" s="308" t="s">
        <v>620</v>
      </c>
      <c r="D34" s="309" t="s">
        <v>621</v>
      </c>
      <c r="E34" s="310" t="s">
        <v>249</v>
      </c>
      <c r="F34" s="311">
        <v>134.36000000000001</v>
      </c>
      <c r="G34" s="38"/>
      <c r="H34" s="44"/>
    </row>
    <row r="35" s="2" customFormat="1">
      <c r="A35" s="38"/>
      <c r="B35" s="44"/>
      <c r="C35" s="312" t="s">
        <v>1</v>
      </c>
      <c r="D35" s="312" t="s">
        <v>1039</v>
      </c>
      <c r="E35" s="17" t="s">
        <v>1</v>
      </c>
      <c r="F35" s="313">
        <v>104.916</v>
      </c>
      <c r="G35" s="38"/>
      <c r="H35" s="44"/>
    </row>
    <row r="36" s="2" customFormat="1" ht="16.8" customHeight="1">
      <c r="A36" s="38"/>
      <c r="B36" s="44"/>
      <c r="C36" s="312" t="s">
        <v>1</v>
      </c>
      <c r="D36" s="312" t="s">
        <v>1040</v>
      </c>
      <c r="E36" s="17" t="s">
        <v>1</v>
      </c>
      <c r="F36" s="313">
        <v>29.443999999999999</v>
      </c>
      <c r="G36" s="38"/>
      <c r="H36" s="44"/>
    </row>
    <row r="37" s="2" customFormat="1" ht="16.8" customHeight="1">
      <c r="A37" s="38"/>
      <c r="B37" s="44"/>
      <c r="C37" s="312" t="s">
        <v>620</v>
      </c>
      <c r="D37" s="312" t="s">
        <v>262</v>
      </c>
      <c r="E37" s="17" t="s">
        <v>1</v>
      </c>
      <c r="F37" s="313">
        <v>134.36000000000001</v>
      </c>
      <c r="G37" s="38"/>
      <c r="H37" s="44"/>
    </row>
    <row r="38" s="2" customFormat="1" ht="16.8" customHeight="1">
      <c r="A38" s="38"/>
      <c r="B38" s="44"/>
      <c r="C38" s="314" t="s">
        <v>1868</v>
      </c>
      <c r="D38" s="38"/>
      <c r="E38" s="38"/>
      <c r="F38" s="38"/>
      <c r="G38" s="38"/>
      <c r="H38" s="44"/>
    </row>
    <row r="39" s="2" customFormat="1">
      <c r="A39" s="38"/>
      <c r="B39" s="44"/>
      <c r="C39" s="312" t="s">
        <v>1034</v>
      </c>
      <c r="D39" s="312" t="s">
        <v>1035</v>
      </c>
      <c r="E39" s="17" t="s">
        <v>249</v>
      </c>
      <c r="F39" s="313">
        <v>134.36000000000001</v>
      </c>
      <c r="G39" s="38"/>
      <c r="H39" s="44"/>
    </row>
    <row r="40" s="2" customFormat="1">
      <c r="A40" s="38"/>
      <c r="B40" s="44"/>
      <c r="C40" s="312" t="s">
        <v>994</v>
      </c>
      <c r="D40" s="312" t="s">
        <v>995</v>
      </c>
      <c r="E40" s="17" t="s">
        <v>249</v>
      </c>
      <c r="F40" s="313">
        <v>137.26400000000001</v>
      </c>
      <c r="G40" s="38"/>
      <c r="H40" s="44"/>
    </row>
    <row r="41" s="2" customFormat="1" ht="16.8" customHeight="1">
      <c r="A41" s="38"/>
      <c r="B41" s="44"/>
      <c r="C41" s="312" t="s">
        <v>1002</v>
      </c>
      <c r="D41" s="312" t="s">
        <v>1003</v>
      </c>
      <c r="E41" s="17" t="s">
        <v>249</v>
      </c>
      <c r="F41" s="313">
        <v>803.35000000000002</v>
      </c>
      <c r="G41" s="38"/>
      <c r="H41" s="44"/>
    </row>
    <row r="42" s="2" customFormat="1" ht="16.8" customHeight="1">
      <c r="A42" s="38"/>
      <c r="B42" s="44"/>
      <c r="C42" s="308" t="s">
        <v>623</v>
      </c>
      <c r="D42" s="309" t="s">
        <v>624</v>
      </c>
      <c r="E42" s="310" t="s">
        <v>249</v>
      </c>
      <c r="F42" s="311">
        <v>303.60000000000002</v>
      </c>
      <c r="G42" s="38"/>
      <c r="H42" s="44"/>
    </row>
    <row r="43" s="2" customFormat="1" ht="16.8" customHeight="1">
      <c r="A43" s="38"/>
      <c r="B43" s="44"/>
      <c r="C43" s="312" t="s">
        <v>623</v>
      </c>
      <c r="D43" s="312" t="s">
        <v>648</v>
      </c>
      <c r="E43" s="17" t="s">
        <v>1</v>
      </c>
      <c r="F43" s="313">
        <v>303.60000000000002</v>
      </c>
      <c r="G43" s="38"/>
      <c r="H43" s="44"/>
    </row>
    <row r="44" s="2" customFormat="1" ht="16.8" customHeight="1">
      <c r="A44" s="38"/>
      <c r="B44" s="44"/>
      <c r="C44" s="314" t="s">
        <v>1868</v>
      </c>
      <c r="D44" s="38"/>
      <c r="E44" s="38"/>
      <c r="F44" s="38"/>
      <c r="G44" s="38"/>
      <c r="H44" s="44"/>
    </row>
    <row r="45" s="2" customFormat="1" ht="16.8" customHeight="1">
      <c r="A45" s="38"/>
      <c r="B45" s="44"/>
      <c r="C45" s="312" t="s">
        <v>643</v>
      </c>
      <c r="D45" s="312" t="s">
        <v>644</v>
      </c>
      <c r="E45" s="17" t="s">
        <v>249</v>
      </c>
      <c r="F45" s="313">
        <v>303.60000000000002</v>
      </c>
      <c r="G45" s="38"/>
      <c r="H45" s="44"/>
    </row>
    <row r="46" s="2" customFormat="1" ht="16.8" customHeight="1">
      <c r="A46" s="38"/>
      <c r="B46" s="44"/>
      <c r="C46" s="312" t="s">
        <v>669</v>
      </c>
      <c r="D46" s="312" t="s">
        <v>670</v>
      </c>
      <c r="E46" s="17" t="s">
        <v>324</v>
      </c>
      <c r="F46" s="313">
        <v>45.539999999999999</v>
      </c>
      <c r="G46" s="38"/>
      <c r="H46" s="44"/>
    </row>
    <row r="47" s="2" customFormat="1" ht="16.8" customHeight="1">
      <c r="A47" s="38"/>
      <c r="B47" s="44"/>
      <c r="C47" s="312" t="s">
        <v>708</v>
      </c>
      <c r="D47" s="312" t="s">
        <v>709</v>
      </c>
      <c r="E47" s="17" t="s">
        <v>249</v>
      </c>
      <c r="F47" s="313">
        <v>303.60000000000002</v>
      </c>
      <c r="G47" s="38"/>
      <c r="H47" s="44"/>
    </row>
    <row r="48" s="2" customFormat="1" ht="16.8" customHeight="1">
      <c r="A48" s="38"/>
      <c r="B48" s="44"/>
      <c r="C48" s="312" t="s">
        <v>713</v>
      </c>
      <c r="D48" s="312" t="s">
        <v>714</v>
      </c>
      <c r="E48" s="17" t="s">
        <v>249</v>
      </c>
      <c r="F48" s="313">
        <v>303.60000000000002</v>
      </c>
      <c r="G48" s="38"/>
      <c r="H48" s="44"/>
    </row>
    <row r="49" s="2" customFormat="1" ht="16.8" customHeight="1">
      <c r="A49" s="38"/>
      <c r="B49" s="44"/>
      <c r="C49" s="308" t="s">
        <v>626</v>
      </c>
      <c r="D49" s="309" t="s">
        <v>627</v>
      </c>
      <c r="E49" s="310" t="s">
        <v>249</v>
      </c>
      <c r="F49" s="311">
        <v>7.8499999999999996</v>
      </c>
      <c r="G49" s="38"/>
      <c r="H49" s="44"/>
    </row>
    <row r="50" s="2" customFormat="1" ht="16.8" customHeight="1">
      <c r="A50" s="38"/>
      <c r="B50" s="44"/>
      <c r="C50" s="312" t="s">
        <v>626</v>
      </c>
      <c r="D50" s="312" t="s">
        <v>1120</v>
      </c>
      <c r="E50" s="17" t="s">
        <v>1</v>
      </c>
      <c r="F50" s="313">
        <v>7.8499999999999996</v>
      </c>
      <c r="G50" s="38"/>
      <c r="H50" s="44"/>
    </row>
    <row r="51" s="2" customFormat="1" ht="16.8" customHeight="1">
      <c r="A51" s="38"/>
      <c r="B51" s="44"/>
      <c r="C51" s="314" t="s">
        <v>1868</v>
      </c>
      <c r="D51" s="38"/>
      <c r="E51" s="38"/>
      <c r="F51" s="38"/>
      <c r="G51" s="38"/>
      <c r="H51" s="44"/>
    </row>
    <row r="52" s="2" customFormat="1" ht="16.8" customHeight="1">
      <c r="A52" s="38"/>
      <c r="B52" s="44"/>
      <c r="C52" s="312" t="s">
        <v>1117</v>
      </c>
      <c r="D52" s="312" t="s">
        <v>1094</v>
      </c>
      <c r="E52" s="17" t="s">
        <v>249</v>
      </c>
      <c r="F52" s="313">
        <v>7.8499999999999996</v>
      </c>
      <c r="G52" s="38"/>
      <c r="H52" s="44"/>
    </row>
    <row r="53" s="2" customFormat="1" ht="16.8" customHeight="1">
      <c r="A53" s="38"/>
      <c r="B53" s="44"/>
      <c r="C53" s="312" t="s">
        <v>1106</v>
      </c>
      <c r="D53" s="312" t="s">
        <v>1094</v>
      </c>
      <c r="E53" s="17" t="s">
        <v>249</v>
      </c>
      <c r="F53" s="313">
        <v>128.15000000000001</v>
      </c>
      <c r="G53" s="38"/>
      <c r="H53" s="44"/>
    </row>
    <row r="54" s="2" customFormat="1" ht="16.8" customHeight="1">
      <c r="A54" s="38"/>
      <c r="B54" s="44"/>
      <c r="C54" s="308" t="s">
        <v>1109</v>
      </c>
      <c r="D54" s="309" t="s">
        <v>1869</v>
      </c>
      <c r="E54" s="310" t="s">
        <v>249</v>
      </c>
      <c r="F54" s="311">
        <v>128.15000000000001</v>
      </c>
      <c r="G54" s="38"/>
      <c r="H54" s="44"/>
    </row>
    <row r="55" s="2" customFormat="1" ht="16.8" customHeight="1">
      <c r="A55" s="38"/>
      <c r="B55" s="44"/>
      <c r="C55" s="312" t="s">
        <v>1109</v>
      </c>
      <c r="D55" s="312" t="s">
        <v>1110</v>
      </c>
      <c r="E55" s="17" t="s">
        <v>1</v>
      </c>
      <c r="F55" s="313">
        <v>128.15000000000001</v>
      </c>
      <c r="G55" s="38"/>
      <c r="H55" s="44"/>
    </row>
    <row r="56" s="2" customFormat="1" ht="7.44" customHeight="1">
      <c r="A56" s="38"/>
      <c r="B56" s="171"/>
      <c r="C56" s="172"/>
      <c r="D56" s="172"/>
      <c r="E56" s="172"/>
      <c r="F56" s="172"/>
      <c r="G56" s="172"/>
      <c r="H56" s="44"/>
    </row>
    <row r="57" s="2" customFormat="1">
      <c r="A57" s="38"/>
      <c r="B57" s="38"/>
      <c r="C57" s="38"/>
      <c r="D57" s="38"/>
      <c r="E57" s="38"/>
      <c r="F57" s="38"/>
      <c r="G57" s="38"/>
      <c r="H57" s="38"/>
    </row>
  </sheetData>
  <sheetProtection sheet="1" formatColumns="0" formatRows="0" objects="1" scenarios="1" spinCount="100000" saltValue="pe562pi8k0XjjPALtzk4nYjBL11VN6AMKJwpdxYKrnw1oOl6yuHBzcko0Ha2CBwfVv3Z3gm86HgCKIVfUUUVlA==" hashValue="ISrGizdTMVqP6gXhoeMuD8RHV/nAj7IL7ASTATja/gLBs0pnxqBZvpDaW28SirF+92qGvnsWbzaCdZ52hO9wm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Magda Zdražilová</dc:creator>
  <cp:lastModifiedBy>Magda Zdražilová</cp:lastModifiedBy>
  <dcterms:created xsi:type="dcterms:W3CDTF">2024-03-18T12:28:47Z</dcterms:created>
  <dcterms:modified xsi:type="dcterms:W3CDTF">2024-03-18T12:28:56Z</dcterms:modified>
</cp:coreProperties>
</file>