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60" yWindow="-60" windowWidth="15480" windowHeight="11640"/>
  </bookViews>
  <sheets>
    <sheet name="Rekapitulace (A)" sheetId="2" r:id="rId1"/>
    <sheet name="Položky (A)" sheetId="1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1"/>
  <c r="C13" i="2" s="1"/>
  <c r="C14" s="1"/>
  <c r="H55" i="1"/>
  <c r="H56"/>
  <c r="H54"/>
  <c r="H58" s="1"/>
  <c r="C19" i="2" s="1"/>
  <c r="C20" s="1"/>
  <c r="H43" i="1"/>
  <c r="H42"/>
  <c r="H49" s="1"/>
  <c r="C9" i="2" s="1"/>
  <c r="C10" s="1"/>
  <c r="H44" i="1"/>
  <c r="H48" s="1"/>
  <c r="C6" i="2" s="1"/>
  <c r="C7" s="1"/>
  <c r="H46" i="1"/>
  <c r="H47"/>
  <c r="H45"/>
  <c r="H36"/>
  <c r="H28"/>
  <c r="H29"/>
  <c r="H30"/>
  <c r="H27"/>
  <c r="H20"/>
  <c r="H21"/>
  <c r="H19"/>
  <c r="H23" s="1"/>
  <c r="C11" i="2" s="1"/>
  <c r="H13" i="1"/>
  <c r="H12"/>
  <c r="H4"/>
  <c r="H5"/>
  <c r="H6"/>
  <c r="H3"/>
  <c r="H8" s="1"/>
  <c r="C5" i="2" s="1"/>
  <c r="H38" i="1"/>
  <c r="C15" i="2" s="1"/>
  <c r="H15" i="1"/>
  <c r="C8" i="2" s="1"/>
  <c r="H32" i="1"/>
  <c r="C12" i="2" s="1"/>
  <c r="C26" l="1"/>
  <c r="C23"/>
  <c r="C25"/>
  <c r="C16"/>
  <c r="C24"/>
  <c r="C27" l="1"/>
  <c r="C29" s="1"/>
</calcChain>
</file>

<file path=xl/sharedStrings.xml><?xml version="1.0" encoding="utf-8"?>
<sst xmlns="http://schemas.openxmlformats.org/spreadsheetml/2006/main" count="194" uniqueCount="102">
  <si>
    <t>C21M - Elektromontáže</t>
  </si>
  <si>
    <t>poř.č.</t>
  </si>
  <si>
    <t>Zn.</t>
  </si>
  <si>
    <t>číslo pol.</t>
  </si>
  <si>
    <t>popis položky</t>
  </si>
  <si>
    <t>jedn.cena</t>
  </si>
  <si>
    <t>množství</t>
  </si>
  <si>
    <t>jedn.</t>
  </si>
  <si>
    <t>celkem [Kč]</t>
  </si>
  <si>
    <t>A</t>
  </si>
  <si>
    <t>210100001</t>
  </si>
  <si>
    <t>Ukončení vodičů v rozvaděči + zapojení do 2,5 mm2</t>
  </si>
  <si>
    <t>ks</t>
  </si>
  <si>
    <t>210201511</t>
  </si>
  <si>
    <t>Svítidlo LED bytové stropní přisazené</t>
  </si>
  <si>
    <t>210800105</t>
  </si>
  <si>
    <t>CYKY 3x 1.5 mm2 750V (PO)</t>
  </si>
  <si>
    <t>m</t>
  </si>
  <si>
    <t>211010003</t>
  </si>
  <si>
    <t>Osazení hmoždinky do cihlového zdiva HM 10</t>
  </si>
  <si>
    <t>Celkem za ceník:</t>
  </si>
  <si>
    <t>C801-1 - Běžné stavební práce</t>
  </si>
  <si>
    <t>612423521</t>
  </si>
  <si>
    <t>Za omítání rýh stěn a stropů s15cm mv hrubá</t>
  </si>
  <si>
    <t>m2</t>
  </si>
  <si>
    <t>612423522</t>
  </si>
  <si>
    <t>Za omítání rýh stěn a stropů s15cm mv hladká</t>
  </si>
  <si>
    <t>C801-3 - Stavební práce - výseky, kapsy, rýhy</t>
  </si>
  <si>
    <t>97403-1121</t>
  </si>
  <si>
    <t>Vysekání rýh ve zdi cihelné 3 x 3 cm</t>
  </si>
  <si>
    <t>C801-4 - Pomocná stavební výroba</t>
  </si>
  <si>
    <t>784402801</t>
  </si>
  <si>
    <t>Oškrab maleb m380</t>
  </si>
  <si>
    <t>784410010</t>
  </si>
  <si>
    <t>Sádrování</t>
  </si>
  <si>
    <t>kg</t>
  </si>
  <si>
    <t>784411302</t>
  </si>
  <si>
    <t>Malba 1xpacok obrus+sadra m500</t>
  </si>
  <si>
    <t>784453601</t>
  </si>
  <si>
    <t>Malby směsi PRIMALEX tekuté hlinkové bílé 2x v místnost výšky-do3,8m s materiálem</t>
  </si>
  <si>
    <t>Uklidové práce</t>
  </si>
  <si>
    <t>0003</t>
  </si>
  <si>
    <t>Stěhování nábytku do jiných prostor</t>
  </si>
  <si>
    <t xml:space="preserve"> hod</t>
  </si>
  <si>
    <t>Materiály</t>
  </si>
  <si>
    <t>1620110805</t>
  </si>
  <si>
    <t>Štuková omítka (25kg/ks)</t>
  </si>
  <si>
    <t>1620182460</t>
  </si>
  <si>
    <t>Jádrová omítka (40kg/ks)</t>
  </si>
  <si>
    <t>3435311732017</t>
  </si>
  <si>
    <t>CYKY-J 3x1.5mm2</t>
  </si>
  <si>
    <t>3616059814</t>
  </si>
  <si>
    <t>Sádra stavební šedá, 30 kg</t>
  </si>
  <si>
    <t>balení</t>
  </si>
  <si>
    <t>8595057632646</t>
  </si>
  <si>
    <t>Hmoždinka HM 10 PE_XX</t>
  </si>
  <si>
    <t>8595607113786</t>
  </si>
  <si>
    <t>ML-416.088.33.0, (F)</t>
  </si>
  <si>
    <t>Práce v HZS</t>
  </si>
  <si>
    <t/>
  </si>
  <si>
    <t>Revize elektro</t>
  </si>
  <si>
    <t>hod.</t>
  </si>
  <si>
    <t>Demontáže</t>
  </si>
  <si>
    <t>Úprava rozvaděče R 1.1</t>
  </si>
  <si>
    <t>Celkem za práci v HZS:</t>
  </si>
  <si>
    <t>Kap.</t>
  </si>
  <si>
    <t>Základ DPH</t>
  </si>
  <si>
    <t xml:space="preserve">A.  </t>
  </si>
  <si>
    <t>UPRAVENÉ ROZPOČTOVÉ NÁKLADY</t>
  </si>
  <si>
    <t>C21M - Elektromontáže (MONTÁŽ)</t>
  </si>
  <si>
    <t xml:space="preserve">  Podružný materiál (5%)</t>
  </si>
  <si>
    <t>C801-3 - Stavební práce - výseky, kapsy, rýhy (MONTÁŽ)</t>
  </si>
  <si>
    <t>C801-4 - Pomocná stavební výroba (MONTÁŽ)</t>
  </si>
  <si>
    <t>C801-4 - Pomocná stavební výroba (MATERIÁL)</t>
  </si>
  <si>
    <t>C801-1 - Běžné stavební práce (MONTÁŽ)</t>
  </si>
  <si>
    <t>C801-1 - Běžné stavební práce (MATERIÁL)</t>
  </si>
  <si>
    <t>Uklidové práce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</si>
  <si>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</si>
  <si>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</si>
  <si>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</si>
  <si>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</si>
  <si>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</si>
  <si>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</si>
  <si>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VEDLEJŠÍ ROZPOČTOVÉ NÁKLADY</t>
  </si>
  <si>
    <t xml:space="preserve">  Ekologická přirážka z C21M a navázaného materiálu (5%)</t>
  </si>
  <si>
    <t xml:space="preserve">  GZS z C21M a navázaného materiálu (2,5%)</t>
  </si>
  <si>
    <t xml:space="preserve">  Podíl přidružených výkonů z C21M a navázaného materiálu (6%)</t>
  </si>
  <si>
    <t xml:space="preserve">  Přesun hmot objektech výška do 12m (3%)</t>
  </si>
  <si>
    <t>CELKEM VRN</t>
  </si>
  <si>
    <t>REKAPITULACE CELKEM</t>
  </si>
  <si>
    <t>Rekapitulace - 1.NP</t>
  </si>
  <si>
    <t>C</t>
  </si>
  <si>
    <t>97908-1111</t>
  </si>
  <si>
    <t>Odvoz suti a vybouraných hmot na skládku do 1km</t>
  </si>
  <si>
    <t>t</t>
  </si>
  <si>
    <t>97908-1121</t>
  </si>
  <si>
    <t>Odvoz suti na skládku za každý další 1 km</t>
  </si>
  <si>
    <t>t x km</t>
  </si>
  <si>
    <t>C21M - Elektromontáže (MATERIÁL)</t>
  </si>
  <si>
    <t>C21M - Elektromontáže:</t>
  </si>
  <si>
    <t>C801-4 - Pomocná stavební výroba:</t>
  </si>
  <si>
    <t>C801-1 - Běžné stavební práce: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</si>
</sst>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0">
    <font>
      <sz val="12"/>
      <color theme="1"/>
      <name val="Times New Roman"/>
      <family val="2"/>
      <charset val="238"/>
    </font>
    <font>
      <sz val="10"/>
      <color indexed="8"/>
      <name val="Times New Roman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2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12"/>
      <color rgb="FF0000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3" fillId="0" borderId="0"/>
    <xf numFmtId="0" fontId="2" fillId="0" borderId="0" applyFill="0" applyProtection="0"/>
  </cellStyleXfs>
  <cellXfs count="31">
    <xf numFmtId="0" fontId="0" fillId="0" borderId="0" xfId="0"/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2" borderId="1" xfId="0" applyFont="1" applyFill="1" applyBorder="1" applyAlignment="1">
      <alignment horizontal="right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/>
    </xf>
    <xf numFmtId="1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left" vertical="top" wrapText="1"/>
    </xf>
    <xf numFmtId="2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/>
    </xf>
    <xf numFmtId="0" fontId="6" fillId="0" borderId="2" xfId="0" applyFont="1" applyBorder="1" applyAlignment="1">
      <alignment vertical="top"/>
    </xf>
    <xf numFmtId="2" fontId="8" fillId="0" borderId="2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vertical="top" wrapText="1"/>
    </xf>
    <xf numFmtId="2" fontId="7" fillId="0" borderId="0" xfId="0" applyNumberFormat="1" applyFont="1" applyAlignment="1">
      <alignment vertical="top"/>
    </xf>
    <xf numFmtId="0" fontId="7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vertical="top" wrapText="1"/>
    </xf>
    <xf numFmtId="0" fontId="7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44" fontId="6" fillId="0" borderId="0" xfId="1" applyFont="1" applyAlignment="1">
      <alignment vertical="top"/>
    </xf>
    <xf numFmtId="44" fontId="7" fillId="0" borderId="3" xfId="1" applyFont="1" applyBorder="1" applyAlignment="1">
      <alignment vertical="top"/>
    </xf>
    <xf numFmtId="44" fontId="7" fillId="0" borderId="0" xfId="1" applyFont="1" applyAlignment="1">
      <alignment vertical="top"/>
    </xf>
    <xf numFmtId="44" fontId="7" fillId="0" borderId="2" xfId="1" applyFont="1" applyBorder="1" applyAlignment="1">
      <alignment vertical="top"/>
    </xf>
    <xf numFmtId="1" fontId="7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 applyBorder="1" applyAlignment="1">
      <alignment horizontal="center" vertical="top"/>
    </xf>
  </cellXfs>
  <cellStyles count="6">
    <cellStyle name="měny" xfId="1" builtinId="4"/>
    <cellStyle name="normální" xfId="0" builtinId="0"/>
    <cellStyle name="normální 18" xfId="2"/>
    <cellStyle name="Normální 2" xfId="3"/>
    <cellStyle name="normální 2 14" xfId="4"/>
    <cellStyle name="Normální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topLeftCell="B1" workbookViewId="0">
      <selection activeCell="C28" sqref="C28"/>
    </sheetView>
  </sheetViews>
  <sheetFormatPr defaultRowHeight="11.25"/>
  <cols>
    <col min="1" max="1" width="4.625" style="1" customWidth="1"/>
    <col min="2" max="2" width="60.25" style="1" customWidth="1"/>
    <col min="3" max="3" width="11.625" style="1" customWidth="1"/>
    <col min="4" max="16384" width="9" style="1"/>
  </cols>
  <sheetData>
    <row r="1" spans="1:3" ht="15.75">
      <c r="A1" s="29" t="s">
        <v>90</v>
      </c>
      <c r="B1" s="29"/>
      <c r="C1" s="29"/>
    </row>
    <row r="3" spans="1:3">
      <c r="A3" s="3" t="s">
        <v>65</v>
      </c>
      <c r="B3" s="13" t="s">
        <v>4</v>
      </c>
      <c r="C3" s="3" t="s">
        <v>66</v>
      </c>
    </row>
    <row r="4" spans="1:3">
      <c r="A4" s="15" t="s">
        <v>67</v>
      </c>
      <c r="B4" s="16" t="s">
        <v>68</v>
      </c>
      <c r="C4" s="17"/>
    </row>
    <row r="5" spans="1:3">
      <c r="A5" s="2">
        <v>1</v>
      </c>
      <c r="B5" s="14" t="s">
        <v>69</v>
      </c>
      <c r="C5" s="23">
        <f>SUM('Položky (A)'!H8)</f>
        <v>0</v>
      </c>
    </row>
    <row r="6" spans="1:3">
      <c r="A6" s="2">
        <v>2</v>
      </c>
      <c r="B6" s="14" t="s">
        <v>98</v>
      </c>
      <c r="C6" s="23">
        <f>SUM('Položky (A)'!H48)</f>
        <v>0</v>
      </c>
    </row>
    <row r="7" spans="1:3">
      <c r="A7" s="2">
        <v>3</v>
      </c>
      <c r="B7" s="14" t="s">
        <v>70</v>
      </c>
      <c r="C7" s="23">
        <f>C6*0.05</f>
        <v>0</v>
      </c>
    </row>
    <row r="8" spans="1:3">
      <c r="A8" s="2">
        <v>4</v>
      </c>
      <c r="B8" s="14" t="s">
        <v>74</v>
      </c>
      <c r="C8" s="23">
        <f>SUM('Položky (A)'!H15)</f>
        <v>0</v>
      </c>
    </row>
    <row r="9" spans="1:3">
      <c r="A9" s="2">
        <v>5</v>
      </c>
      <c r="B9" s="14" t="s">
        <v>75</v>
      </c>
      <c r="C9" s="23">
        <f>SUM('Položky (A)'!H49)</f>
        <v>0</v>
      </c>
    </row>
    <row r="10" spans="1:3">
      <c r="A10" s="2">
        <v>6</v>
      </c>
      <c r="B10" s="14" t="s">
        <v>70</v>
      </c>
      <c r="C10" s="23">
        <f>C9*0.05</f>
        <v>0</v>
      </c>
    </row>
    <row r="11" spans="1:3">
      <c r="A11" s="2">
        <v>7</v>
      </c>
      <c r="B11" s="14" t="s">
        <v>71</v>
      </c>
      <c r="C11" s="23">
        <f>SUM('Položky (A)'!H23)</f>
        <v>0</v>
      </c>
    </row>
    <row r="12" spans="1:3">
      <c r="A12" s="2">
        <v>8</v>
      </c>
      <c r="B12" s="14" t="s">
        <v>72</v>
      </c>
      <c r="C12" s="23">
        <f>SUM('Položky (A)'!H32)</f>
        <v>0</v>
      </c>
    </row>
    <row r="13" spans="1:3">
      <c r="A13" s="2">
        <v>9</v>
      </c>
      <c r="B13" s="14" t="s">
        <v>73</v>
      </c>
      <c r="C13" s="23">
        <f>SUM('Položky (A)'!H50)</f>
        <v>0</v>
      </c>
    </row>
    <row r="14" spans="1:3">
      <c r="A14" s="2">
        <v>10</v>
      </c>
      <c r="B14" s="14" t="s">
        <v>70</v>
      </c>
      <c r="C14" s="23">
        <f>C13*0.05</f>
        <v>0</v>
      </c>
    </row>
    <row r="15" spans="1:3">
      <c r="A15" s="2">
        <v>11</v>
      </c>
      <c r="B15" s="14" t="s">
        <v>76</v>
      </c>
      <c r="C15" s="23">
        <f>SUM('Položky (A)'!H38)</f>
        <v>0</v>
      </c>
    </row>
    <row r="16" spans="1:3">
      <c r="A16" s="18"/>
      <c r="B16" s="19" t="s">
        <v>77</v>
      </c>
      <c r="C16" s="24">
        <f>SUM(C5:C15)</f>
        <v>0</v>
      </c>
    </row>
    <row r="17" spans="1:3">
      <c r="A17" s="2"/>
      <c r="B17" s="14"/>
      <c r="C17" s="23"/>
    </row>
    <row r="18" spans="1:3">
      <c r="A18" s="15" t="s">
        <v>78</v>
      </c>
      <c r="B18" s="16" t="s">
        <v>79</v>
      </c>
      <c r="C18" s="25"/>
    </row>
    <row r="19" spans="1:3">
      <c r="A19" s="2">
        <v>12</v>
      </c>
      <c r="B19" s="14" t="s">
        <v>80</v>
      </c>
      <c r="C19" s="23">
        <f>SUM('Položky (A)'!H58)</f>
        <v>0</v>
      </c>
    </row>
    <row r="20" spans="1:3">
      <c r="A20" s="18"/>
      <c r="B20" s="19" t="s">
        <v>81</v>
      </c>
      <c r="C20" s="24">
        <f>SUM(C19)</f>
        <v>0</v>
      </c>
    </row>
    <row r="21" spans="1:3">
      <c r="A21" s="2"/>
      <c r="B21" s="14"/>
      <c r="C21" s="23"/>
    </row>
    <row r="22" spans="1:3">
      <c r="A22" s="15" t="s">
        <v>82</v>
      </c>
      <c r="B22" s="16" t="s">
        <v>83</v>
      </c>
      <c r="C22" s="25"/>
    </row>
    <row r="23" spans="1:3">
      <c r="A23" s="2">
        <v>13</v>
      </c>
      <c r="B23" s="14" t="s">
        <v>84</v>
      </c>
      <c r="C23" s="28">
        <f>(C5+C6+C7)*0.05</f>
        <v>0</v>
      </c>
    </row>
    <row r="24" spans="1:3">
      <c r="A24" s="2">
        <v>14</v>
      </c>
      <c r="B24" s="14" t="s">
        <v>85</v>
      </c>
      <c r="C24" s="28">
        <f>(C5+C6+C7)*0.025</f>
        <v>0</v>
      </c>
    </row>
    <row r="25" spans="1:3">
      <c r="A25" s="2">
        <v>15</v>
      </c>
      <c r="B25" s="14" t="s">
        <v>86</v>
      </c>
      <c r="C25" s="28">
        <f>(C5+C6+C7)*0.06</f>
        <v>0</v>
      </c>
    </row>
    <row r="26" spans="1:3">
      <c r="A26" s="2">
        <v>16</v>
      </c>
      <c r="B26" s="14" t="s">
        <v>87</v>
      </c>
      <c r="C26" s="28">
        <f>(C8+C9+C10)*0.03</f>
        <v>0</v>
      </c>
    </row>
    <row r="27" spans="1:3">
      <c r="A27" s="18"/>
      <c r="B27" s="19" t="s">
        <v>88</v>
      </c>
      <c r="C27" s="24">
        <f>SUM(C23:C26)</f>
        <v>0</v>
      </c>
    </row>
    <row r="28" spans="1:3" ht="12" thickBot="1">
      <c r="A28" s="2"/>
      <c r="B28" s="14"/>
      <c r="C28" s="23"/>
    </row>
    <row r="29" spans="1:3" ht="12" thickTop="1">
      <c r="A29" s="20"/>
      <c r="B29" s="21" t="s">
        <v>89</v>
      </c>
      <c r="C29" s="26">
        <f>SUM(C27,C20,C16)</f>
        <v>0</v>
      </c>
    </row>
    <row r="32" spans="1:3" ht="12">
      <c r="A32" s="22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58"/>
  <sheetViews>
    <sheetView topLeftCell="D31" workbookViewId="0">
      <selection activeCell="E54" sqref="E54:E56"/>
    </sheetView>
  </sheetViews>
  <sheetFormatPr defaultRowHeight="11.25"/>
  <cols>
    <col min="1" max="1" width="5.625" style="1" customWidth="1"/>
    <col min="2" max="2" width="4.625" style="1" customWidth="1"/>
    <col min="3" max="3" width="11.625" style="1" customWidth="1"/>
    <col min="4" max="4" width="16.625" style="1" customWidth="1"/>
    <col min="5" max="6" width="11.625" style="1" customWidth="1"/>
    <col min="7" max="7" width="7.625" style="1" customWidth="1"/>
    <col min="8" max="8" width="11.625" style="1" customWidth="1"/>
    <col min="9" max="16384" width="9" style="1"/>
  </cols>
  <sheetData>
    <row r="1" spans="1:8" ht="15.75">
      <c r="A1" s="30" t="s">
        <v>0</v>
      </c>
      <c r="B1" s="30"/>
      <c r="C1" s="30"/>
      <c r="D1" s="30"/>
      <c r="E1" s="30"/>
      <c r="F1" s="30"/>
      <c r="G1" s="30"/>
      <c r="H1" s="30"/>
    </row>
    <row r="2" spans="1:8">
      <c r="A2" s="3" t="s">
        <v>1</v>
      </c>
      <c r="B2" s="4" t="s">
        <v>2</v>
      </c>
      <c r="C2" s="5" t="s">
        <v>3</v>
      </c>
      <c r="D2" s="5" t="s">
        <v>4</v>
      </c>
      <c r="E2" s="3" t="s">
        <v>5</v>
      </c>
      <c r="F2" s="3" t="s">
        <v>6</v>
      </c>
      <c r="G2" s="5" t="s">
        <v>7</v>
      </c>
      <c r="H2" s="3" t="s">
        <v>8</v>
      </c>
    </row>
    <row r="3" spans="1:8" ht="33.75">
      <c r="A3" s="6">
        <v>1</v>
      </c>
      <c r="B3" s="7" t="s">
        <v>9</v>
      </c>
      <c r="C3" s="8" t="s">
        <v>10</v>
      </c>
      <c r="D3" s="8" t="s">
        <v>11</v>
      </c>
      <c r="E3" s="9"/>
      <c r="F3" s="9">
        <v>6</v>
      </c>
      <c r="G3" s="8" t="s">
        <v>12</v>
      </c>
      <c r="H3" s="9">
        <f>E3*F3</f>
        <v>0</v>
      </c>
    </row>
    <row r="4" spans="1:8" ht="22.5">
      <c r="A4" s="6">
        <v>2</v>
      </c>
      <c r="B4" s="7" t="s">
        <v>9</v>
      </c>
      <c r="C4" s="8" t="s">
        <v>13</v>
      </c>
      <c r="D4" s="8" t="s">
        <v>14</v>
      </c>
      <c r="E4" s="9"/>
      <c r="F4" s="9">
        <v>63.2</v>
      </c>
      <c r="G4" s="8" t="s">
        <v>12</v>
      </c>
      <c r="H4" s="9">
        <f>E4*F4</f>
        <v>0</v>
      </c>
    </row>
    <row r="5" spans="1:8" ht="22.5">
      <c r="A5" s="6">
        <v>3</v>
      </c>
      <c r="B5" s="7" t="s">
        <v>9</v>
      </c>
      <c r="C5" s="8" t="s">
        <v>15</v>
      </c>
      <c r="D5" s="8" t="s">
        <v>16</v>
      </c>
      <c r="E5" s="9"/>
      <c r="F5" s="9">
        <v>50</v>
      </c>
      <c r="G5" s="8" t="s">
        <v>17</v>
      </c>
      <c r="H5" s="9">
        <f>E5*F5</f>
        <v>0</v>
      </c>
    </row>
    <row r="6" spans="1:8" ht="22.5">
      <c r="A6" s="6">
        <v>4</v>
      </c>
      <c r="B6" s="7" t="s">
        <v>9</v>
      </c>
      <c r="C6" s="8" t="s">
        <v>18</v>
      </c>
      <c r="D6" s="8" t="s">
        <v>19</v>
      </c>
      <c r="E6" s="9"/>
      <c r="F6" s="9">
        <v>40</v>
      </c>
      <c r="G6" s="8" t="s">
        <v>12</v>
      </c>
      <c r="H6" s="9">
        <f>E6*F6</f>
        <v>0</v>
      </c>
    </row>
    <row r="7" spans="1:8" ht="12" thickBot="1">
      <c r="A7" s="10" t="s">
        <v>20</v>
      </c>
      <c r="H7" s="9"/>
    </row>
    <row r="8" spans="1:8" ht="12.75" thickTop="1">
      <c r="A8" s="11"/>
      <c r="B8" s="11"/>
      <c r="C8" s="11"/>
      <c r="D8" s="11"/>
      <c r="E8" s="11"/>
      <c r="F8" s="11"/>
      <c r="G8" s="11"/>
      <c r="H8" s="12">
        <f>SUM(H3:H7)</f>
        <v>0</v>
      </c>
    </row>
    <row r="10" spans="1:8" ht="15.75">
      <c r="A10" s="30" t="s">
        <v>21</v>
      </c>
      <c r="B10" s="30"/>
      <c r="C10" s="30"/>
      <c r="D10" s="30"/>
      <c r="E10" s="30"/>
      <c r="F10" s="30"/>
      <c r="G10" s="30"/>
      <c r="H10" s="30"/>
    </row>
    <row r="11" spans="1:8">
      <c r="A11" s="3" t="s">
        <v>1</v>
      </c>
      <c r="B11" s="4" t="s">
        <v>2</v>
      </c>
      <c r="C11" s="5" t="s">
        <v>3</v>
      </c>
      <c r="D11" s="5" t="s">
        <v>4</v>
      </c>
      <c r="E11" s="3" t="s">
        <v>5</v>
      </c>
      <c r="F11" s="3" t="s">
        <v>6</v>
      </c>
      <c r="G11" s="5" t="s">
        <v>7</v>
      </c>
      <c r="H11" s="3" t="s">
        <v>8</v>
      </c>
    </row>
    <row r="12" spans="1:8" ht="22.5">
      <c r="A12" s="6">
        <v>1</v>
      </c>
      <c r="B12" s="7" t="s">
        <v>9</v>
      </c>
      <c r="C12" s="8" t="s">
        <v>22</v>
      </c>
      <c r="D12" s="8" t="s">
        <v>23</v>
      </c>
      <c r="E12" s="9"/>
      <c r="F12" s="9">
        <v>0.1</v>
      </c>
      <c r="G12" s="8" t="s">
        <v>24</v>
      </c>
      <c r="H12" s="9">
        <f>E12*F12</f>
        <v>0</v>
      </c>
    </row>
    <row r="13" spans="1:8" ht="22.5">
      <c r="A13" s="6">
        <v>2</v>
      </c>
      <c r="B13" s="7" t="s">
        <v>9</v>
      </c>
      <c r="C13" s="8" t="s">
        <v>25</v>
      </c>
      <c r="D13" s="8" t="s">
        <v>26</v>
      </c>
      <c r="E13" s="9"/>
      <c r="F13" s="9">
        <v>0.1</v>
      </c>
      <c r="G13" s="8" t="s">
        <v>24</v>
      </c>
      <c r="H13" s="9">
        <f>E13*F13</f>
        <v>0</v>
      </c>
    </row>
    <row r="14" spans="1:8" ht="12" thickBot="1">
      <c r="A14" s="10" t="s">
        <v>20</v>
      </c>
      <c r="H14" s="9"/>
    </row>
    <row r="15" spans="1:8" ht="12.75" thickTop="1">
      <c r="A15" s="11"/>
      <c r="B15" s="11"/>
      <c r="C15" s="11"/>
      <c r="D15" s="11"/>
      <c r="E15" s="11"/>
      <c r="F15" s="11"/>
      <c r="G15" s="11"/>
      <c r="H15" s="12">
        <f>SUM(H12:H14)</f>
        <v>0</v>
      </c>
    </row>
    <row r="17" spans="1:8" ht="15.75">
      <c r="A17" s="30" t="s">
        <v>27</v>
      </c>
      <c r="B17" s="30"/>
      <c r="C17" s="30"/>
      <c r="D17" s="30"/>
      <c r="E17" s="30"/>
      <c r="F17" s="30"/>
      <c r="G17" s="30"/>
      <c r="H17" s="30"/>
    </row>
    <row r="18" spans="1:8">
      <c r="A18" s="3" t="s">
        <v>1</v>
      </c>
      <c r="B18" s="4" t="s">
        <v>2</v>
      </c>
      <c r="C18" s="5" t="s">
        <v>3</v>
      </c>
      <c r="D18" s="5" t="s">
        <v>4</v>
      </c>
      <c r="E18" s="3" t="s">
        <v>5</v>
      </c>
      <c r="F18" s="3" t="s">
        <v>6</v>
      </c>
      <c r="G18" s="5" t="s">
        <v>7</v>
      </c>
      <c r="H18" s="3" t="s">
        <v>8</v>
      </c>
    </row>
    <row r="19" spans="1:8" ht="22.5">
      <c r="A19" s="6">
        <v>1</v>
      </c>
      <c r="B19" s="7" t="s">
        <v>9</v>
      </c>
      <c r="C19" s="8" t="s">
        <v>28</v>
      </c>
      <c r="D19" s="8" t="s">
        <v>29</v>
      </c>
      <c r="E19" s="9"/>
      <c r="F19" s="9">
        <v>1</v>
      </c>
      <c r="G19" s="8" t="s">
        <v>17</v>
      </c>
      <c r="H19" s="9">
        <f>E19*F19</f>
        <v>0</v>
      </c>
    </row>
    <row r="20" spans="1:8" ht="33.75">
      <c r="A20" s="6">
        <v>2</v>
      </c>
      <c r="B20" s="7" t="s">
        <v>91</v>
      </c>
      <c r="C20" s="8" t="s">
        <v>92</v>
      </c>
      <c r="D20" s="8" t="s">
        <v>93</v>
      </c>
      <c r="E20" s="9"/>
      <c r="F20" s="9">
        <v>0.01</v>
      </c>
      <c r="G20" s="8" t="s">
        <v>94</v>
      </c>
      <c r="H20" s="9">
        <f>E20*F20</f>
        <v>0</v>
      </c>
    </row>
    <row r="21" spans="1:8" ht="22.5">
      <c r="A21" s="6">
        <v>3</v>
      </c>
      <c r="B21" s="7" t="s">
        <v>91</v>
      </c>
      <c r="C21" s="8" t="s">
        <v>95</v>
      </c>
      <c r="D21" s="8" t="s">
        <v>96</v>
      </c>
      <c r="E21" s="9"/>
      <c r="F21" s="9">
        <v>0.22</v>
      </c>
      <c r="G21" s="8" t="s">
        <v>97</v>
      </c>
      <c r="H21" s="9">
        <f>E21*F21</f>
        <v>0</v>
      </c>
    </row>
    <row r="22" spans="1:8" ht="12" thickBot="1">
      <c r="A22" s="10" t="s">
        <v>20</v>
      </c>
    </row>
    <row r="23" spans="1:8" ht="12.75" customHeight="1" thickTop="1">
      <c r="A23" s="11"/>
      <c r="B23" s="11"/>
      <c r="C23" s="11"/>
      <c r="D23" s="11"/>
      <c r="E23" s="11"/>
      <c r="F23" s="11"/>
      <c r="G23" s="11"/>
      <c r="H23" s="12">
        <f>SUM(H19:H22)</f>
        <v>0</v>
      </c>
    </row>
    <row r="25" spans="1:8" ht="15.75">
      <c r="A25" s="30" t="s">
        <v>30</v>
      </c>
      <c r="B25" s="30"/>
      <c r="C25" s="30"/>
      <c r="D25" s="30"/>
      <c r="E25" s="30"/>
      <c r="F25" s="30"/>
      <c r="G25" s="30"/>
      <c r="H25" s="30"/>
    </row>
    <row r="26" spans="1:8">
      <c r="A26" s="3" t="s">
        <v>1</v>
      </c>
      <c r="B26" s="4" t="s">
        <v>2</v>
      </c>
      <c r="C26" s="5" t="s">
        <v>3</v>
      </c>
      <c r="D26" s="5" t="s">
        <v>4</v>
      </c>
      <c r="E26" s="3" t="s">
        <v>5</v>
      </c>
      <c r="F26" s="3" t="s">
        <v>6</v>
      </c>
      <c r="G26" s="5" t="s">
        <v>7</v>
      </c>
      <c r="H26" s="3" t="s">
        <v>8</v>
      </c>
    </row>
    <row r="27" spans="1:8">
      <c r="A27" s="6">
        <v>1</v>
      </c>
      <c r="B27" s="7" t="s">
        <v>9</v>
      </c>
      <c r="C27" s="8" t="s">
        <v>31</v>
      </c>
      <c r="D27" s="8" t="s">
        <v>32</v>
      </c>
      <c r="E27" s="9"/>
      <c r="F27" s="9">
        <v>0.1</v>
      </c>
      <c r="G27" s="8" t="s">
        <v>24</v>
      </c>
      <c r="H27" s="9">
        <f>E27*F27</f>
        <v>0</v>
      </c>
    </row>
    <row r="28" spans="1:8">
      <c r="A28" s="6">
        <v>2</v>
      </c>
      <c r="B28" s="7" t="s">
        <v>9</v>
      </c>
      <c r="C28" s="8" t="s">
        <v>33</v>
      </c>
      <c r="D28" s="8" t="s">
        <v>34</v>
      </c>
      <c r="E28" s="9"/>
      <c r="F28" s="9">
        <v>30</v>
      </c>
      <c r="G28" s="8" t="s">
        <v>35</v>
      </c>
      <c r="H28" s="9">
        <f>E28*F28</f>
        <v>0</v>
      </c>
    </row>
    <row r="29" spans="1:8" ht="22.5">
      <c r="A29" s="6">
        <v>3</v>
      </c>
      <c r="B29" s="7" t="s">
        <v>9</v>
      </c>
      <c r="C29" s="8" t="s">
        <v>36</v>
      </c>
      <c r="D29" s="8" t="s">
        <v>37</v>
      </c>
      <c r="E29" s="9"/>
      <c r="F29" s="9">
        <v>0.1</v>
      </c>
      <c r="G29" s="8" t="s">
        <v>24</v>
      </c>
      <c r="H29" s="9">
        <f>E29*F29</f>
        <v>0</v>
      </c>
    </row>
    <row r="30" spans="1:8" ht="45">
      <c r="A30" s="6">
        <v>4</v>
      </c>
      <c r="B30" s="7" t="s">
        <v>9</v>
      </c>
      <c r="C30" s="8" t="s">
        <v>38</v>
      </c>
      <c r="D30" s="8" t="s">
        <v>39</v>
      </c>
      <c r="E30" s="9"/>
      <c r="F30" s="9">
        <v>0.1</v>
      </c>
      <c r="G30" s="8" t="s">
        <v>24</v>
      </c>
      <c r="H30" s="9">
        <f>E30*F30</f>
        <v>0</v>
      </c>
    </row>
    <row r="31" spans="1:8" ht="12" thickBot="1">
      <c r="A31" s="10" t="s">
        <v>20</v>
      </c>
    </row>
    <row r="32" spans="1:8" ht="12.75" thickTop="1">
      <c r="A32" s="11"/>
      <c r="B32" s="11"/>
      <c r="C32" s="11"/>
      <c r="D32" s="11"/>
      <c r="E32" s="11"/>
      <c r="F32" s="11"/>
      <c r="G32" s="11"/>
      <c r="H32" s="12">
        <f>SUM(H27:H31)</f>
        <v>0</v>
      </c>
    </row>
    <row r="34" spans="1:8" ht="15.75">
      <c r="A34" s="30" t="s">
        <v>40</v>
      </c>
      <c r="B34" s="30"/>
      <c r="C34" s="30"/>
      <c r="D34" s="30"/>
      <c r="E34" s="30"/>
      <c r="F34" s="30"/>
      <c r="G34" s="30"/>
      <c r="H34" s="30"/>
    </row>
    <row r="35" spans="1:8">
      <c r="A35" s="3" t="s">
        <v>1</v>
      </c>
      <c r="B35" s="4" t="s">
        <v>2</v>
      </c>
      <c r="C35" s="5" t="s">
        <v>3</v>
      </c>
      <c r="D35" s="5" t="s">
        <v>4</v>
      </c>
      <c r="E35" s="3" t="s">
        <v>5</v>
      </c>
      <c r="F35" s="3" t="s">
        <v>6</v>
      </c>
      <c r="G35" s="5" t="s">
        <v>7</v>
      </c>
      <c r="H35" s="3" t="s">
        <v>8</v>
      </c>
    </row>
    <row r="36" spans="1:8" ht="22.5">
      <c r="A36" s="6">
        <v>1</v>
      </c>
      <c r="B36" s="7" t="s">
        <v>9</v>
      </c>
      <c r="C36" s="8" t="s">
        <v>41</v>
      </c>
      <c r="D36" s="8" t="s">
        <v>42</v>
      </c>
      <c r="E36" s="9"/>
      <c r="F36" s="9">
        <v>8</v>
      </c>
      <c r="G36" s="8" t="s">
        <v>43</v>
      </c>
      <c r="H36" s="9">
        <f>E36*F36</f>
        <v>0</v>
      </c>
    </row>
    <row r="37" spans="1:8" ht="12" thickBot="1">
      <c r="A37" s="10" t="s">
        <v>20</v>
      </c>
    </row>
    <row r="38" spans="1:8" ht="12.75" thickTop="1">
      <c r="A38" s="11"/>
      <c r="B38" s="11"/>
      <c r="C38" s="11"/>
      <c r="D38" s="11"/>
      <c r="E38" s="11"/>
      <c r="F38" s="11"/>
      <c r="G38" s="11"/>
      <c r="H38" s="12">
        <f>SUM(H36:H37)</f>
        <v>0</v>
      </c>
    </row>
    <row r="40" spans="1:8" ht="15.75">
      <c r="A40" s="30" t="s">
        <v>44</v>
      </c>
      <c r="B40" s="30"/>
      <c r="C40" s="30"/>
      <c r="D40" s="30"/>
      <c r="E40" s="30"/>
      <c r="F40" s="30"/>
      <c r="G40" s="30"/>
      <c r="H40" s="30"/>
    </row>
    <row r="41" spans="1:8">
      <c r="A41" s="3" t="s">
        <v>1</v>
      </c>
      <c r="B41" s="4" t="s">
        <v>2</v>
      </c>
      <c r="C41" s="5" t="s">
        <v>3</v>
      </c>
      <c r="D41" s="5" t="s">
        <v>4</v>
      </c>
      <c r="E41" s="3" t="s">
        <v>5</v>
      </c>
      <c r="F41" s="3" t="s">
        <v>6</v>
      </c>
      <c r="G41" s="5" t="s">
        <v>7</v>
      </c>
      <c r="H41" s="3" t="s">
        <v>8</v>
      </c>
    </row>
    <row r="42" spans="1:8">
      <c r="A42" s="6">
        <v>1</v>
      </c>
      <c r="B42" s="7" t="s">
        <v>9</v>
      </c>
      <c r="C42" s="8" t="s">
        <v>45</v>
      </c>
      <c r="D42" s="8" t="s">
        <v>46</v>
      </c>
      <c r="E42" s="9"/>
      <c r="F42" s="9">
        <v>1</v>
      </c>
      <c r="G42" s="8" t="s">
        <v>12</v>
      </c>
      <c r="H42" s="9">
        <f t="shared" ref="H42:H47" si="0">E42*F42</f>
        <v>0</v>
      </c>
    </row>
    <row r="43" spans="1:8">
      <c r="A43" s="6">
        <v>2</v>
      </c>
      <c r="B43" s="7" t="s">
        <v>9</v>
      </c>
      <c r="C43" s="8" t="s">
        <v>47</v>
      </c>
      <c r="D43" s="8" t="s">
        <v>48</v>
      </c>
      <c r="E43" s="9"/>
      <c r="F43" s="9">
        <v>1</v>
      </c>
      <c r="G43" s="8" t="s">
        <v>12</v>
      </c>
      <c r="H43" s="9">
        <f t="shared" si="0"/>
        <v>0</v>
      </c>
    </row>
    <row r="44" spans="1:8">
      <c r="A44" s="6">
        <v>3</v>
      </c>
      <c r="B44" s="7" t="s">
        <v>9</v>
      </c>
      <c r="C44" s="8" t="s">
        <v>49</v>
      </c>
      <c r="D44" s="8" t="s">
        <v>50</v>
      </c>
      <c r="E44" s="9"/>
      <c r="F44" s="9">
        <v>50</v>
      </c>
      <c r="G44" s="8" t="s">
        <v>17</v>
      </c>
      <c r="H44" s="9">
        <f t="shared" si="0"/>
        <v>0</v>
      </c>
    </row>
    <row r="45" spans="1:8" ht="22.5">
      <c r="A45" s="6">
        <v>4</v>
      </c>
      <c r="B45" s="7" t="s">
        <v>9</v>
      </c>
      <c r="C45" s="8" t="s">
        <v>51</v>
      </c>
      <c r="D45" s="8" t="s">
        <v>52</v>
      </c>
      <c r="E45" s="9"/>
      <c r="F45" s="9">
        <v>1</v>
      </c>
      <c r="G45" s="8" t="s">
        <v>53</v>
      </c>
      <c r="H45" s="9">
        <f t="shared" si="0"/>
        <v>0</v>
      </c>
    </row>
    <row r="46" spans="1:8">
      <c r="A46" s="6">
        <v>5</v>
      </c>
      <c r="B46" s="7" t="s">
        <v>9</v>
      </c>
      <c r="C46" s="8" t="s">
        <v>54</v>
      </c>
      <c r="D46" s="8" t="s">
        <v>55</v>
      </c>
      <c r="E46" s="9"/>
      <c r="F46" s="9">
        <v>40</v>
      </c>
      <c r="G46" s="8" t="s">
        <v>12</v>
      </c>
      <c r="H46" s="9">
        <f t="shared" si="0"/>
        <v>0</v>
      </c>
    </row>
    <row r="47" spans="1:8">
      <c r="A47" s="6">
        <v>6</v>
      </c>
      <c r="B47" s="7" t="s">
        <v>9</v>
      </c>
      <c r="C47" s="8" t="s">
        <v>56</v>
      </c>
      <c r="D47" s="8" t="s">
        <v>57</v>
      </c>
      <c r="E47" s="9"/>
      <c r="F47" s="9">
        <v>8</v>
      </c>
      <c r="G47" s="8" t="s">
        <v>12</v>
      </c>
      <c r="H47" s="9">
        <f t="shared" si="0"/>
        <v>0</v>
      </c>
    </row>
    <row r="48" spans="1:8">
      <c r="A48" s="27" t="s">
        <v>99</v>
      </c>
      <c r="B48" s="7"/>
      <c r="C48" s="8"/>
      <c r="D48" s="8"/>
      <c r="E48" s="9"/>
      <c r="F48" s="9"/>
      <c r="G48" s="8"/>
      <c r="H48" s="9">
        <f>SUM(H44,H46:H47)</f>
        <v>0</v>
      </c>
    </row>
    <row r="49" spans="1:8">
      <c r="A49" s="27" t="s">
        <v>101</v>
      </c>
      <c r="B49" s="7"/>
      <c r="C49" s="8"/>
      <c r="D49" s="8"/>
      <c r="E49" s="9"/>
      <c r="F49" s="9"/>
      <c r="G49" s="8"/>
      <c r="H49" s="9">
        <f>SUM(H42:H43)</f>
        <v>0</v>
      </c>
    </row>
    <row r="50" spans="1:8">
      <c r="A50" s="27" t="s">
        <v>100</v>
      </c>
      <c r="B50" s="7"/>
      <c r="C50" s="8"/>
      <c r="D50" s="8"/>
      <c r="E50" s="9"/>
      <c r="F50" s="9"/>
      <c r="G50" s="8"/>
      <c r="H50" s="9">
        <f>SUM(H45)</f>
        <v>0</v>
      </c>
    </row>
    <row r="52" spans="1:8" ht="15.75">
      <c r="A52" s="30" t="s">
        <v>58</v>
      </c>
      <c r="B52" s="30"/>
      <c r="C52" s="30"/>
      <c r="D52" s="30"/>
      <c r="E52" s="30"/>
      <c r="F52" s="30"/>
      <c r="G52" s="30"/>
      <c r="H52" s="30"/>
    </row>
    <row r="53" spans="1:8">
      <c r="A53" s="3" t="s">
        <v>1</v>
      </c>
      <c r="B53" s="4" t="s">
        <v>2</v>
      </c>
      <c r="C53" s="5" t="s">
        <v>3</v>
      </c>
      <c r="D53" s="5" t="s">
        <v>4</v>
      </c>
      <c r="E53" s="3" t="s">
        <v>5</v>
      </c>
      <c r="F53" s="3" t="s">
        <v>6</v>
      </c>
      <c r="G53" s="5" t="s">
        <v>7</v>
      </c>
      <c r="H53" s="3" t="s">
        <v>8</v>
      </c>
    </row>
    <row r="54" spans="1:8">
      <c r="A54" s="6">
        <v>1</v>
      </c>
      <c r="B54" s="7" t="s">
        <v>9</v>
      </c>
      <c r="C54" s="8" t="s">
        <v>59</v>
      </c>
      <c r="D54" s="8" t="s">
        <v>60</v>
      </c>
      <c r="E54" s="9"/>
      <c r="F54" s="9">
        <v>4</v>
      </c>
      <c r="G54" s="8" t="s">
        <v>61</v>
      </c>
      <c r="H54" s="9">
        <f>E54*F54</f>
        <v>0</v>
      </c>
    </row>
    <row r="55" spans="1:8">
      <c r="A55" s="6">
        <v>2</v>
      </c>
      <c r="B55" s="7" t="s">
        <v>9</v>
      </c>
      <c r="C55" s="8" t="s">
        <v>59</v>
      </c>
      <c r="D55" s="8" t="s">
        <v>62</v>
      </c>
      <c r="E55" s="9"/>
      <c r="F55" s="9">
        <v>8</v>
      </c>
      <c r="G55" s="8" t="s">
        <v>61</v>
      </c>
      <c r="H55" s="9">
        <f>E55*F55</f>
        <v>0</v>
      </c>
    </row>
    <row r="56" spans="1:8">
      <c r="A56" s="6">
        <v>3</v>
      </c>
      <c r="B56" s="7" t="s">
        <v>9</v>
      </c>
      <c r="C56" s="8" t="s">
        <v>59</v>
      </c>
      <c r="D56" s="8" t="s">
        <v>63</v>
      </c>
      <c r="E56" s="9"/>
      <c r="F56" s="9">
        <v>4</v>
      </c>
      <c r="G56" s="8" t="s">
        <v>61</v>
      </c>
      <c r="H56" s="9">
        <f>E56*F56</f>
        <v>0</v>
      </c>
    </row>
    <row r="57" spans="1:8" ht="12" thickBot="1">
      <c r="A57" s="10" t="s">
        <v>64</v>
      </c>
    </row>
    <row r="58" spans="1:8" ht="12.75" thickTop="1">
      <c r="A58" s="11"/>
      <c r="B58" s="11"/>
      <c r="C58" s="11"/>
      <c r="D58" s="11"/>
      <c r="E58" s="11"/>
      <c r="F58" s="11"/>
      <c r="G58" s="11"/>
      <c r="H58" s="12">
        <f>SUM(H54:H57)</f>
        <v>0</v>
      </c>
    </row>
  </sheetData>
  <mergeCells count="7">
    <mergeCell ref="A52:H52"/>
    <mergeCell ref="A1:H1"/>
    <mergeCell ref="A10:H10"/>
    <mergeCell ref="A17:H17"/>
    <mergeCell ref="A25:H25"/>
    <mergeCell ref="A34:H34"/>
    <mergeCell ref="A40:H40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(A)</vt:lpstr>
      <vt:lpstr>Položky (A)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Bill</dc:creator>
  <cp:lastModifiedBy>Petr</cp:lastModifiedBy>
  <dcterms:created xsi:type="dcterms:W3CDTF">2024-05-01T18:15:23Z</dcterms:created>
  <dcterms:modified xsi:type="dcterms:W3CDTF">2024-05-15T06:53:01Z</dcterms:modified>
</cp:coreProperties>
</file>