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áce\2024\ZŠ 17. listopadu\ZŠ 17. listopadu digitálně\Formáty editovatelné\"/>
    </mc:Choice>
  </mc:AlternateContent>
  <xr:revisionPtr revIDLastSave="0" documentId="13_ncr:1_{EEA89CE3-A465-49C4-9514-80BF238195D2}" xr6:coauthVersionLast="47" xr6:coauthVersionMax="47" xr10:uidLastSave="{00000000-0000-0000-0000-000000000000}"/>
  <bookViews>
    <workbookView xWindow="-120" yWindow="-120" windowWidth="29040" windowHeight="17790" xr2:uid="{50A5989A-85DD-4E60-A9B4-44E2C42D8B46}"/>
  </bookViews>
  <sheets>
    <sheet name="Rekapitulace (A)" sheetId="2" r:id="rId1"/>
    <sheet name="Položky (A)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48" i="1"/>
  <c r="H46" i="1"/>
  <c r="H35" i="1"/>
  <c r="H36" i="1"/>
  <c r="H37" i="1"/>
  <c r="H42" i="1" s="1"/>
  <c r="C23" i="2" s="1"/>
  <c r="C24" i="2" s="1"/>
  <c r="H38" i="1"/>
  <c r="H39" i="1"/>
  <c r="H34" i="1"/>
  <c r="H41" i="1" s="1"/>
  <c r="C19" i="2" s="1"/>
  <c r="C20" i="2" s="1"/>
  <c r="H29" i="1"/>
  <c r="H30" i="1" s="1"/>
  <c r="C25" i="2" s="1"/>
  <c r="H24" i="1"/>
  <c r="H18" i="1"/>
  <c r="H19" i="1"/>
  <c r="H17" i="1"/>
  <c r="H20" i="1" s="1"/>
  <c r="C21" i="2" s="1"/>
  <c r="H12" i="1"/>
  <c r="H13" i="1" s="1"/>
  <c r="C18" i="2" s="1"/>
  <c r="H11" i="1"/>
  <c r="H4" i="1"/>
  <c r="H5" i="1"/>
  <c r="H6" i="1"/>
  <c r="H3" i="1"/>
  <c r="H40" i="1" l="1"/>
  <c r="H49" i="1"/>
  <c r="C29" i="2" s="1"/>
  <c r="C30" i="2" s="1"/>
  <c r="H7" i="1"/>
  <c r="C15" i="2" s="1"/>
  <c r="H25" i="1"/>
  <c r="C22" i="2" s="1"/>
  <c r="C16" i="2"/>
  <c r="C17" i="2" s="1"/>
  <c r="C36" i="2"/>
  <c r="C35" i="2" l="1"/>
  <c r="C33" i="2"/>
  <c r="C34" i="2"/>
  <c r="C37" i="2" s="1"/>
  <c r="C26" i="2"/>
  <c r="C39" i="2" l="1"/>
</calcChain>
</file>

<file path=xl/sharedStrings.xml><?xml version="1.0" encoding="utf-8"?>
<sst xmlns="http://schemas.openxmlformats.org/spreadsheetml/2006/main" count="197" uniqueCount="111">
  <si>
    <t>C21M - Elektromontáže</t>
  </si>
  <si>
    <t>Zn.</t>
  </si>
  <si>
    <t>A</t>
  </si>
  <si>
    <t>210100001</t>
  </si>
  <si>
    <t>Ukončení vodičů v rozvaděči + zapojení do 2,5 mm2</t>
  </si>
  <si>
    <t>ks</t>
  </si>
  <si>
    <t>210201511</t>
  </si>
  <si>
    <t>Svítidlo LED bytové stropní přisazené</t>
  </si>
  <si>
    <t>210800105</t>
  </si>
  <si>
    <t>CYKY 3x 1.5 mm2 750V (PO)</t>
  </si>
  <si>
    <t>m</t>
  </si>
  <si>
    <t>211010003</t>
  </si>
  <si>
    <t>Osazení hmoždinky do cihlového zdiva HM 10</t>
  </si>
  <si>
    <t>Celkem za ceník:</t>
  </si>
  <si>
    <t>C801-1 - Běžné stavební práce</t>
  </si>
  <si>
    <t>612423521</t>
  </si>
  <si>
    <t>Za omítání rýh stěn a stropů s15cm mv hrubá</t>
  </si>
  <si>
    <t>m2</t>
  </si>
  <si>
    <t>612423522</t>
  </si>
  <si>
    <t>Za omítání rýh stěn a stropů s15cm mv hladká</t>
  </si>
  <si>
    <t>C801-3 - Stavební práce - výseky, kapsy, rýhy</t>
  </si>
  <si>
    <t>97403-1121</t>
  </si>
  <si>
    <t>Vysekání rýh ve zdi cihelné 3 x 3 cm</t>
  </si>
  <si>
    <t>C801-4 - Pomocná stavební výroba</t>
  </si>
  <si>
    <t>784410010</t>
  </si>
  <si>
    <t>Sádrování</t>
  </si>
  <si>
    <t>kg</t>
  </si>
  <si>
    <t>Uklidové práce</t>
  </si>
  <si>
    <t>0003</t>
  </si>
  <si>
    <t>Stěhování nábytku do jiných prostor</t>
  </si>
  <si>
    <t xml:space="preserve"> hod</t>
  </si>
  <si>
    <t>Materiály</t>
  </si>
  <si>
    <t>1620110805</t>
  </si>
  <si>
    <t>Štuková omítka (25kg/ks)</t>
  </si>
  <si>
    <t>1620182460</t>
  </si>
  <si>
    <t>Jádrová omítka (40kg/ks)</t>
  </si>
  <si>
    <t>3435311732017</t>
  </si>
  <si>
    <t>CYKY-J 3x1.5mm2</t>
  </si>
  <si>
    <t>3616059814</t>
  </si>
  <si>
    <t>Sádra stavební šedá, 30 kg</t>
  </si>
  <si>
    <t>balení</t>
  </si>
  <si>
    <t>8595057632646</t>
  </si>
  <si>
    <t>Hmoždinka HM 10 PE_XX</t>
  </si>
  <si>
    <t>8595607113786</t>
  </si>
  <si>
    <t>ML-416.088.33.0, (F)</t>
  </si>
  <si>
    <t>Práce v HZS</t>
  </si>
  <si>
    <t/>
  </si>
  <si>
    <t>Revize elektro</t>
  </si>
  <si>
    <t>hod.</t>
  </si>
  <si>
    <t>Demontáže</t>
  </si>
  <si>
    <t>Úprava rozvaděče R 1.1</t>
  </si>
  <si>
    <t>Celkem za práci v HZS:</t>
  </si>
  <si>
    <t>Základ DPH</t>
  </si>
  <si>
    <t xml:space="preserve">A.  </t>
  </si>
  <si>
    <t>UPRAVENÉ ROZPOČTOVÉ NÁKLADY</t>
  </si>
  <si>
    <t>C21M - Elektromontáže (MONTÁŽ)</t>
  </si>
  <si>
    <t xml:space="preserve">  Podružný materiál (5%)</t>
  </si>
  <si>
    <t>C801-3 - Stavební práce - výseky, kapsy, rýhy (MONTÁŽ)</t>
  </si>
  <si>
    <t>C801-4 - Pomocná stavební výroba (MONTÁŽ)</t>
  </si>
  <si>
    <t>C801-4 - Pomocná stavební výroba (MATERIÁL)</t>
  </si>
  <si>
    <t>C801-1 - Běžné stavební práce (MONTÁŽ)</t>
  </si>
  <si>
    <t>C801-1 - Běžné stavební práce (MATERIÁL)</t>
  </si>
  <si>
    <t>Uklidové práce (MONTÁŽ)</t>
  </si>
  <si>
    <t>CELKEM URN</t>
  </si>
  <si>
    <t xml:space="preserve">B.  </t>
  </si>
  <si>
    <t>HZS</t>
  </si>
  <si>
    <t>Hodinová zúčtovací sazba</t>
  </si>
  <si>
    <t>CELKEM HZS</t>
  </si>
  <si>
    <t xml:space="preserve">C.  </t>
  </si>
  <si>
    <t>VEDLEJŠÍ ROZPOČTOVÉ NÁKLADY</t>
  </si>
  <si>
    <t xml:space="preserve">  Ekologická přirážka z C21M a navázaného materiálu (5%)</t>
  </si>
  <si>
    <t xml:space="preserve">  GZS z C21M a navázaného materiálu (2,5%)</t>
  </si>
  <si>
    <t xml:space="preserve">  Podíl přidružených výkonů z C21M a navázaného materiálu (6%)</t>
  </si>
  <si>
    <t xml:space="preserve">  Přesun hmot objektech výška do 12m (3%)</t>
  </si>
  <si>
    <t>CELKEM VRN</t>
  </si>
  <si>
    <t>REKAPITULACE CELKEM</t>
  </si>
  <si>
    <t>Rekapitulace - 1.NP</t>
  </si>
  <si>
    <t>C</t>
  </si>
  <si>
    <t>97908-1111</t>
  </si>
  <si>
    <t>Odvoz suti a vybouraných hmot na skládku do 1km</t>
  </si>
  <si>
    <t>t</t>
  </si>
  <si>
    <t>97908-1121</t>
  </si>
  <si>
    <t>Odvoz suti na skládku za každý další 1 km</t>
  </si>
  <si>
    <t>t x km</t>
  </si>
  <si>
    <t>C21M - Elektromontáže (MATERIÁL)</t>
  </si>
  <si>
    <t>C21M - Elektromontáže:</t>
  </si>
  <si>
    <t>C801-4 - Pomocná stavební výroba:</t>
  </si>
  <si>
    <t>Akce:</t>
  </si>
  <si>
    <t xml:space="preserve">„Rekonstrukce elektroinstalace ZŠ a MŠ </t>
  </si>
  <si>
    <t>17. listopadu, Kopřivnice“</t>
  </si>
  <si>
    <t>Místo:</t>
  </si>
  <si>
    <t>ZŠ a MŠ 17. listopadu, ulice 17. listopadu 1225, Kopřivnice</t>
  </si>
  <si>
    <t>Stavebník:</t>
  </si>
  <si>
    <t>Město Kopřivnice, Štefánikova 1163, 742 21 Kopřivnice</t>
  </si>
  <si>
    <t xml:space="preserve">Zakázka číslo: </t>
  </si>
  <si>
    <t>001PB24</t>
  </si>
  <si>
    <t>Projektant:</t>
  </si>
  <si>
    <t>Petr Bill, autorizovaný technik, č.a. 110 20 44</t>
  </si>
  <si>
    <t xml:space="preserve">projektování elektrických zařízení, </t>
  </si>
  <si>
    <t>Fulnecká 109, Hladké Životice</t>
  </si>
  <si>
    <t>IČO: 495 72 491</t>
  </si>
  <si>
    <t>Kapitola</t>
  </si>
  <si>
    <t>Popis položky</t>
  </si>
  <si>
    <t>C801-1 - Běžné stavební práce:</t>
  </si>
  <si>
    <t>Pořadové číslo</t>
  </si>
  <si>
    <t>Číslo položky</t>
  </si>
  <si>
    <t>Jednotková cena</t>
  </si>
  <si>
    <t>Množství</t>
  </si>
  <si>
    <t>Jednotka</t>
  </si>
  <si>
    <t>Celkem [Kč]</t>
  </si>
  <si>
    <t>Uvedené ceny jsou bez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</si>
</sst>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6" x14ac:knownFonts="1">
    <font>
      <sz val="12"/>
      <color theme="1"/>
      <name val="Times New Roman"/>
      <family val="2"/>
      <charset val="238"/>
    </font>
    <font>
      <sz val="10"/>
      <color indexed="8"/>
      <name val="Times New Roman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2"/>
      <color theme="1"/>
      <name val="Times New Roman"/>
      <family val="2"/>
      <charset val="238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38"/>
    </font>
    <font>
      <sz val="9"/>
      <color rgb="FF000000"/>
      <name val="Courier New"/>
      <family val="3"/>
      <charset val="238"/>
    </font>
    <font>
      <sz val="11"/>
      <color theme="1"/>
      <name val="Times New Roman"/>
      <family val="1"/>
      <charset val="238"/>
    </font>
    <font>
      <sz val="11"/>
      <color theme="1"/>
      <name val="Gill Sans Ultra Bold"/>
      <family val="2"/>
      <charset val="238"/>
    </font>
    <font>
      <b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i/>
      <sz val="8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E4E4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0" fontId="1" fillId="0" borderId="0"/>
    <xf numFmtId="0" fontId="5" fillId="0" borderId="0"/>
    <xf numFmtId="0" fontId="3" fillId="0" borderId="0"/>
    <xf numFmtId="0" fontId="2" fillId="0" borderId="0" applyFill="0" applyProtection="0"/>
  </cellStyleXfs>
  <cellXfs count="57">
    <xf numFmtId="0" fontId="0" fillId="0" borderId="0" xfId="0"/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3" fillId="0" borderId="5" xfId="0" applyFont="1" applyBorder="1" applyAlignment="1">
      <alignment vertical="center" wrapText="1"/>
    </xf>
    <xf numFmtId="2" fontId="13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horizontal="right" vertical="center"/>
    </xf>
    <xf numFmtId="0" fontId="12" fillId="0" borderId="6" xfId="0" applyFont="1" applyBorder="1" applyAlignment="1">
      <alignment vertical="center" wrapText="1"/>
    </xf>
    <xf numFmtId="44" fontId="12" fillId="0" borderId="6" xfId="1" applyFont="1" applyBorder="1" applyAlignment="1">
      <alignment vertical="center"/>
    </xf>
    <xf numFmtId="0" fontId="12" fillId="0" borderId="7" xfId="0" applyFont="1" applyBorder="1" applyAlignment="1">
      <alignment horizontal="right" vertical="center"/>
    </xf>
    <xf numFmtId="0" fontId="12" fillId="0" borderId="7" xfId="0" applyFont="1" applyBorder="1" applyAlignment="1">
      <alignment vertical="center" wrapText="1"/>
    </xf>
    <xf numFmtId="44" fontId="12" fillId="0" borderId="7" xfId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8" xfId="0" applyFont="1" applyBorder="1" applyAlignment="1">
      <alignment vertical="center" wrapText="1"/>
    </xf>
    <xf numFmtId="44" fontId="13" fillId="0" borderId="8" xfId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44" fontId="12" fillId="0" borderId="0" xfId="1" applyFont="1" applyAlignment="1">
      <alignment vertical="center"/>
    </xf>
    <xf numFmtId="44" fontId="13" fillId="0" borderId="5" xfId="1" applyFont="1" applyBorder="1" applyAlignment="1">
      <alignment vertical="center"/>
    </xf>
    <xf numFmtId="164" fontId="12" fillId="0" borderId="6" xfId="0" applyNumberFormat="1" applyFont="1" applyBorder="1" applyAlignment="1">
      <alignment vertical="center"/>
    </xf>
    <xf numFmtId="164" fontId="12" fillId="0" borderId="7" xfId="0" applyNumberFormat="1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1" fontId="12" fillId="0" borderId="5" xfId="0" applyNumberFormat="1" applyFont="1" applyBorder="1" applyAlignment="1">
      <alignment horizontal="right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left" vertical="center" wrapText="1"/>
    </xf>
    <xf numFmtId="2" fontId="12" fillId="0" borderId="5" xfId="0" applyNumberFormat="1" applyFont="1" applyBorder="1" applyAlignment="1">
      <alignment horizontal="right" vertical="center"/>
    </xf>
    <xf numFmtId="1" fontId="12" fillId="0" borderId="6" xfId="0" applyNumberFormat="1" applyFont="1" applyBorder="1" applyAlignment="1">
      <alignment horizontal="right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left" vertical="center" wrapText="1"/>
    </xf>
    <xf numFmtId="2" fontId="12" fillId="0" borderId="6" xfId="0" applyNumberFormat="1" applyFont="1" applyBorder="1" applyAlignment="1">
      <alignment horizontal="right" vertical="center"/>
    </xf>
    <xf numFmtId="1" fontId="12" fillId="0" borderId="7" xfId="0" applyNumberFormat="1" applyFont="1" applyBorder="1" applyAlignment="1">
      <alignment horizontal="right" vertical="center"/>
    </xf>
    <xf numFmtId="49" fontId="12" fillId="0" borderId="7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left" vertical="center" wrapText="1"/>
    </xf>
    <xf numFmtId="2" fontId="12" fillId="0" borderId="7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2" fontId="14" fillId="0" borderId="0" xfId="0" applyNumberFormat="1" applyFont="1" applyAlignment="1">
      <alignment horizontal="right" vertical="center"/>
    </xf>
    <xf numFmtId="1" fontId="12" fillId="0" borderId="3" xfId="0" applyNumberFormat="1" applyFont="1" applyBorder="1" applyAlignment="1">
      <alignment horizontal="right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left" vertical="center" wrapText="1"/>
    </xf>
    <xf numFmtId="2" fontId="12" fillId="0" borderId="3" xfId="0" applyNumberFormat="1" applyFont="1" applyBorder="1" applyAlignment="1">
      <alignment horizontal="right" vertical="center"/>
    </xf>
    <xf numFmtId="1" fontId="13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 vertical="center" wrapText="1"/>
    </xf>
    <xf numFmtId="2" fontId="12" fillId="0" borderId="0" xfId="0" applyNumberFormat="1" applyFont="1" applyAlignment="1">
      <alignment horizontal="right" vertical="center"/>
    </xf>
    <xf numFmtId="0" fontId="12" fillId="2" borderId="4" xfId="5" applyFont="1" applyFill="1" applyBorder="1" applyAlignment="1">
      <alignment horizontal="center" vertical="center" wrapText="1"/>
    </xf>
    <xf numFmtId="0" fontId="12" fillId="2" borderId="9" xfId="5" applyFont="1" applyFill="1" applyBorder="1" applyAlignment="1">
      <alignment horizontal="center" vertical="center" wrapText="1"/>
    </xf>
    <xf numFmtId="0" fontId="12" fillId="2" borderId="10" xfId="5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</cellXfs>
  <cellStyles count="6">
    <cellStyle name="Měna" xfId="1" builtinId="4"/>
    <cellStyle name="Normální" xfId="0" builtinId="0"/>
    <cellStyle name="normální 18" xfId="2" xr:uid="{0046AD4D-70D8-4D82-8DF6-29F4D95AAE69}"/>
    <cellStyle name="Normální 2" xfId="3" xr:uid="{4420CDCF-B2E5-4116-BED3-1016BA83FF0B}"/>
    <cellStyle name="normální 2 14" xfId="4" xr:uid="{950F17F2-0033-4FF0-A521-9838BFDD8AD4}"/>
    <cellStyle name="Normální 5" xfId="5" xr:uid="{2AB67BB9-2F0A-4FCE-BB74-E640B8A81B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B3DF5-0432-4135-A39C-CDE8AA4F55B7}">
  <dimension ref="A1:C42"/>
  <sheetViews>
    <sheetView tabSelected="1" workbookViewId="0"/>
  </sheetViews>
  <sheetFormatPr defaultRowHeight="11.25" x14ac:dyDescent="0.25"/>
  <cols>
    <col min="1" max="1" width="11.875" style="4" customWidth="1"/>
    <col min="2" max="2" width="55.75" style="4" customWidth="1"/>
    <col min="3" max="3" width="11.625" style="4" customWidth="1"/>
    <col min="4" max="16384" width="9" style="4"/>
  </cols>
  <sheetData>
    <row r="1" spans="1:3" ht="15.75" customHeight="1" x14ac:dyDescent="0.25">
      <c r="A1" s="1" t="s">
        <v>87</v>
      </c>
      <c r="B1" s="2" t="s">
        <v>88</v>
      </c>
    </row>
    <row r="2" spans="1:3" ht="15.75" customHeight="1" x14ac:dyDescent="0.25">
      <c r="A2" s="5"/>
      <c r="B2" s="2" t="s">
        <v>89</v>
      </c>
    </row>
    <row r="3" spans="1:3" ht="15.75" customHeight="1" x14ac:dyDescent="0.25">
      <c r="A3" s="1" t="s">
        <v>90</v>
      </c>
      <c r="B3" s="3" t="s">
        <v>91</v>
      </c>
    </row>
    <row r="4" spans="1:3" ht="15.75" customHeight="1" x14ac:dyDescent="0.25">
      <c r="A4" s="1" t="s">
        <v>92</v>
      </c>
      <c r="B4" s="1" t="s">
        <v>93</v>
      </c>
    </row>
    <row r="5" spans="1:3" ht="15.75" customHeight="1" x14ac:dyDescent="0.25">
      <c r="A5" s="1" t="s">
        <v>94</v>
      </c>
      <c r="B5" s="1" t="s">
        <v>95</v>
      </c>
    </row>
    <row r="6" spans="1:3" ht="15.75" customHeight="1" x14ac:dyDescent="0.25">
      <c r="A6" s="1" t="s">
        <v>96</v>
      </c>
      <c r="B6" s="1" t="s">
        <v>97</v>
      </c>
    </row>
    <row r="7" spans="1:3" ht="15.75" customHeight="1" x14ac:dyDescent="0.25">
      <c r="B7" s="1" t="s">
        <v>98</v>
      </c>
    </row>
    <row r="8" spans="1:3" ht="15.75" customHeight="1" x14ac:dyDescent="0.25">
      <c r="A8" s="5"/>
      <c r="B8" s="1" t="s">
        <v>99</v>
      </c>
    </row>
    <row r="9" spans="1:3" ht="15.75" customHeight="1" x14ac:dyDescent="0.25">
      <c r="A9" s="5"/>
      <c r="B9" s="1" t="s">
        <v>100</v>
      </c>
    </row>
    <row r="11" spans="1:3" ht="15.75" x14ac:dyDescent="0.25">
      <c r="A11" s="55" t="s">
        <v>76</v>
      </c>
      <c r="B11" s="55"/>
      <c r="C11" s="55"/>
    </row>
    <row r="12" spans="1:3" x14ac:dyDescent="0.25">
      <c r="A12" s="7"/>
      <c r="B12" s="7"/>
      <c r="C12" s="7"/>
    </row>
    <row r="13" spans="1:3" x14ac:dyDescent="0.25">
      <c r="A13" s="53" t="s">
        <v>101</v>
      </c>
      <c r="B13" s="53" t="s">
        <v>102</v>
      </c>
      <c r="C13" s="53" t="s">
        <v>52</v>
      </c>
    </row>
    <row r="14" spans="1:3" x14ac:dyDescent="0.25">
      <c r="A14" s="8" t="s">
        <v>53</v>
      </c>
      <c r="B14" s="9" t="s">
        <v>54</v>
      </c>
      <c r="C14" s="10"/>
    </row>
    <row r="15" spans="1:3" x14ac:dyDescent="0.25">
      <c r="A15" s="11">
        <v>1</v>
      </c>
      <c r="B15" s="12" t="s">
        <v>55</v>
      </c>
      <c r="C15" s="13">
        <f>SUM('Položky (A)'!H7)</f>
        <v>0</v>
      </c>
    </row>
    <row r="16" spans="1:3" x14ac:dyDescent="0.25">
      <c r="A16" s="11">
        <v>2</v>
      </c>
      <c r="B16" s="12" t="s">
        <v>84</v>
      </c>
      <c r="C16" s="13">
        <f>SUM('Položky (A)'!H40)</f>
        <v>0</v>
      </c>
    </row>
    <row r="17" spans="1:3" x14ac:dyDescent="0.25">
      <c r="A17" s="11">
        <v>3</v>
      </c>
      <c r="B17" s="12" t="s">
        <v>56</v>
      </c>
      <c r="C17" s="13">
        <f>C16*0.05</f>
        <v>0</v>
      </c>
    </row>
    <row r="18" spans="1:3" x14ac:dyDescent="0.25">
      <c r="A18" s="11">
        <v>4</v>
      </c>
      <c r="B18" s="12" t="s">
        <v>60</v>
      </c>
      <c r="C18" s="13">
        <f>SUM('Položky (A)'!H13)</f>
        <v>0</v>
      </c>
    </row>
    <row r="19" spans="1:3" x14ac:dyDescent="0.25">
      <c r="A19" s="11">
        <v>5</v>
      </c>
      <c r="B19" s="12" t="s">
        <v>61</v>
      </c>
      <c r="C19" s="13">
        <f>SUM('Položky (A)'!H41)</f>
        <v>0</v>
      </c>
    </row>
    <row r="20" spans="1:3" x14ac:dyDescent="0.25">
      <c r="A20" s="11">
        <v>6</v>
      </c>
      <c r="B20" s="12" t="s">
        <v>56</v>
      </c>
      <c r="C20" s="13">
        <f>C19*0.05</f>
        <v>0</v>
      </c>
    </row>
    <row r="21" spans="1:3" x14ac:dyDescent="0.25">
      <c r="A21" s="11">
        <v>7</v>
      </c>
      <c r="B21" s="12" t="s">
        <v>57</v>
      </c>
      <c r="C21" s="13">
        <f>SUM('Položky (A)'!H20)</f>
        <v>0</v>
      </c>
    </row>
    <row r="22" spans="1:3" x14ac:dyDescent="0.25">
      <c r="A22" s="11">
        <v>8</v>
      </c>
      <c r="B22" s="12" t="s">
        <v>58</v>
      </c>
      <c r="C22" s="13">
        <f>SUM('Položky (A)'!H25)</f>
        <v>0</v>
      </c>
    </row>
    <row r="23" spans="1:3" x14ac:dyDescent="0.25">
      <c r="A23" s="11">
        <v>9</v>
      </c>
      <c r="B23" s="12" t="s">
        <v>59</v>
      </c>
      <c r="C23" s="13">
        <f>SUM('Položky (A)'!H42)</f>
        <v>0</v>
      </c>
    </row>
    <row r="24" spans="1:3" x14ac:dyDescent="0.25">
      <c r="A24" s="11">
        <v>10</v>
      </c>
      <c r="B24" s="12" t="s">
        <v>56</v>
      </c>
      <c r="C24" s="13">
        <f>C23*0.05</f>
        <v>0</v>
      </c>
    </row>
    <row r="25" spans="1:3" ht="12" thickBot="1" x14ac:dyDescent="0.3">
      <c r="A25" s="14">
        <v>11</v>
      </c>
      <c r="B25" s="15" t="s">
        <v>62</v>
      </c>
      <c r="C25" s="16">
        <f>SUM('Položky (A)'!H30)</f>
        <v>0</v>
      </c>
    </row>
    <row r="26" spans="1:3" ht="12.75" thickTop="1" thickBot="1" x14ac:dyDescent="0.3">
      <c r="A26" s="17"/>
      <c r="B26" s="18" t="s">
        <v>63</v>
      </c>
      <c r="C26" s="19">
        <f>SUM(C15:C25)</f>
        <v>0</v>
      </c>
    </row>
    <row r="27" spans="1:3" ht="12" thickTop="1" x14ac:dyDescent="0.25">
      <c r="A27" s="20"/>
      <c r="B27" s="21"/>
      <c r="C27" s="22"/>
    </row>
    <row r="28" spans="1:3" x14ac:dyDescent="0.25">
      <c r="A28" s="8" t="s">
        <v>64</v>
      </c>
      <c r="B28" s="9" t="s">
        <v>65</v>
      </c>
      <c r="C28" s="23"/>
    </row>
    <row r="29" spans="1:3" ht="12" thickBot="1" x14ac:dyDescent="0.3">
      <c r="A29" s="14">
        <v>12</v>
      </c>
      <c r="B29" s="15" t="s">
        <v>66</v>
      </c>
      <c r="C29" s="16">
        <f>SUM('Položky (A)'!H49)</f>
        <v>0</v>
      </c>
    </row>
    <row r="30" spans="1:3" ht="12.75" thickTop="1" thickBot="1" x14ac:dyDescent="0.3">
      <c r="A30" s="17"/>
      <c r="B30" s="18" t="s">
        <v>67</v>
      </c>
      <c r="C30" s="19">
        <f>SUM(C29)</f>
        <v>0</v>
      </c>
    </row>
    <row r="31" spans="1:3" ht="12" thickTop="1" x14ac:dyDescent="0.25">
      <c r="A31" s="20"/>
      <c r="B31" s="21"/>
      <c r="C31" s="22"/>
    </row>
    <row r="32" spans="1:3" x14ac:dyDescent="0.25">
      <c r="A32" s="8" t="s">
        <v>68</v>
      </c>
      <c r="B32" s="9" t="s">
        <v>69</v>
      </c>
      <c r="C32" s="23"/>
    </row>
    <row r="33" spans="1:3" x14ac:dyDescent="0.25">
      <c r="A33" s="11">
        <v>13</v>
      </c>
      <c r="B33" s="12" t="s">
        <v>70</v>
      </c>
      <c r="C33" s="24">
        <f>(C15+C16+C17)*0.05</f>
        <v>0</v>
      </c>
    </row>
    <row r="34" spans="1:3" x14ac:dyDescent="0.25">
      <c r="A34" s="11">
        <v>14</v>
      </c>
      <c r="B34" s="12" t="s">
        <v>71</v>
      </c>
      <c r="C34" s="24">
        <f>(C15+C16+C17)*0.025</f>
        <v>0</v>
      </c>
    </row>
    <row r="35" spans="1:3" x14ac:dyDescent="0.25">
      <c r="A35" s="11">
        <v>15</v>
      </c>
      <c r="B35" s="12" t="s">
        <v>72</v>
      </c>
      <c r="C35" s="24">
        <f>(C15+C16+C17)*0.06</f>
        <v>0</v>
      </c>
    </row>
    <row r="36" spans="1:3" ht="12" thickBot="1" x14ac:dyDescent="0.3">
      <c r="A36" s="14">
        <v>16</v>
      </c>
      <c r="B36" s="15" t="s">
        <v>73</v>
      </c>
      <c r="C36" s="25">
        <f>(C18+C19+C20)*0.03</f>
        <v>0</v>
      </c>
    </row>
    <row r="37" spans="1:3" ht="12.75" thickTop="1" thickBot="1" x14ac:dyDescent="0.3">
      <c r="A37" s="17"/>
      <c r="B37" s="18" t="s">
        <v>74</v>
      </c>
      <c r="C37" s="19">
        <f>SUM(C33:C36)</f>
        <v>0</v>
      </c>
    </row>
    <row r="38" spans="1:3" ht="12.75" thickTop="1" thickBot="1" x14ac:dyDescent="0.3">
      <c r="A38" s="20"/>
      <c r="B38" s="21"/>
      <c r="C38" s="22"/>
    </row>
    <row r="39" spans="1:3" ht="12.75" thickTop="1" thickBot="1" x14ac:dyDescent="0.3">
      <c r="A39" s="26"/>
      <c r="B39" s="18" t="s">
        <v>75</v>
      </c>
      <c r="C39" s="19">
        <f>SUM(C37,C30,C26)</f>
        <v>0</v>
      </c>
    </row>
    <row r="40" spans="1:3" ht="12" thickTop="1" x14ac:dyDescent="0.25"/>
    <row r="42" spans="1:3" ht="12" x14ac:dyDescent="0.25">
      <c r="A42" s="6"/>
      <c r="B42" s="54" t="s">
        <v>110</v>
      </c>
    </row>
  </sheetData>
  <mergeCells count="1">
    <mergeCell ref="A11:C11"/>
  </mergeCells>
  <pageMargins left="0.87" right="0.7" top="0.78740157499999996" bottom="0.78740157499999996" header="0.3" footer="0.3"/>
  <pageSetup paperSize="9" orientation="portrait" r:id="rId1"/>
  <headerFooter>
    <oddFooter>&amp;CStrana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3A629-A8C5-45EC-B9EF-7826377A52BE}">
  <dimension ref="A1:H49"/>
  <sheetViews>
    <sheetView topLeftCell="A4" workbookViewId="0">
      <selection activeCell="H25" sqref="H25"/>
    </sheetView>
  </sheetViews>
  <sheetFormatPr defaultRowHeight="11.25" x14ac:dyDescent="0.25"/>
  <cols>
    <col min="1" max="1" width="6.375" style="7" customWidth="1"/>
    <col min="2" max="2" width="4.625" style="7" customWidth="1"/>
    <col min="3" max="3" width="10.75" style="7" customWidth="1"/>
    <col min="4" max="4" width="32.25" style="7" customWidth="1"/>
    <col min="5" max="5" width="9.375" style="7" customWidth="1"/>
    <col min="6" max="6" width="9.25" style="7" customWidth="1"/>
    <col min="7" max="7" width="5.875" style="7" customWidth="1"/>
    <col min="8" max="8" width="9.25" style="7" customWidth="1"/>
    <col min="9" max="16384" width="9" style="7"/>
  </cols>
  <sheetData>
    <row r="1" spans="1:8" ht="15.75" x14ac:dyDescent="0.25">
      <c r="A1" s="55" t="s">
        <v>0</v>
      </c>
      <c r="B1" s="55"/>
      <c r="C1" s="55"/>
      <c r="D1" s="55"/>
      <c r="E1" s="55"/>
      <c r="F1" s="55"/>
      <c r="G1" s="55"/>
      <c r="H1" s="55"/>
    </row>
    <row r="2" spans="1:8" ht="22.5" x14ac:dyDescent="0.25">
      <c r="A2" s="50" t="s">
        <v>104</v>
      </c>
      <c r="B2" s="27" t="s">
        <v>1</v>
      </c>
      <c r="C2" s="51" t="s">
        <v>105</v>
      </c>
      <c r="D2" s="50" t="s">
        <v>102</v>
      </c>
      <c r="E2" s="50" t="s">
        <v>106</v>
      </c>
      <c r="F2" s="50" t="s">
        <v>107</v>
      </c>
      <c r="G2" s="51" t="s">
        <v>108</v>
      </c>
      <c r="H2" s="52" t="s">
        <v>109</v>
      </c>
    </row>
    <row r="3" spans="1:8" x14ac:dyDescent="0.25">
      <c r="A3" s="28">
        <v>1</v>
      </c>
      <c r="B3" s="29" t="s">
        <v>2</v>
      </c>
      <c r="C3" s="30" t="s">
        <v>3</v>
      </c>
      <c r="D3" s="30" t="s">
        <v>4</v>
      </c>
      <c r="E3" s="31"/>
      <c r="F3" s="31">
        <v>6</v>
      </c>
      <c r="G3" s="30" t="s">
        <v>5</v>
      </c>
      <c r="H3" s="31">
        <f>E3*F3</f>
        <v>0</v>
      </c>
    </row>
    <row r="4" spans="1:8" x14ac:dyDescent="0.25">
      <c r="A4" s="32">
        <v>2</v>
      </c>
      <c r="B4" s="33" t="s">
        <v>2</v>
      </c>
      <c r="C4" s="34" t="s">
        <v>6</v>
      </c>
      <c r="D4" s="34" t="s">
        <v>7</v>
      </c>
      <c r="E4" s="35"/>
      <c r="F4" s="35">
        <v>8</v>
      </c>
      <c r="G4" s="34" t="s">
        <v>5</v>
      </c>
      <c r="H4" s="35">
        <f>E4*F4</f>
        <v>0</v>
      </c>
    </row>
    <row r="5" spans="1:8" x14ac:dyDescent="0.25">
      <c r="A5" s="32">
        <v>3</v>
      </c>
      <c r="B5" s="33" t="s">
        <v>2</v>
      </c>
      <c r="C5" s="34" t="s">
        <v>8</v>
      </c>
      <c r="D5" s="34" t="s">
        <v>9</v>
      </c>
      <c r="E5" s="35"/>
      <c r="F5" s="35">
        <v>50</v>
      </c>
      <c r="G5" s="34" t="s">
        <v>10</v>
      </c>
      <c r="H5" s="35">
        <f>E5*F5</f>
        <v>0</v>
      </c>
    </row>
    <row r="6" spans="1:8" ht="12" thickBot="1" x14ac:dyDescent="0.3">
      <c r="A6" s="36">
        <v>4</v>
      </c>
      <c r="B6" s="37" t="s">
        <v>2</v>
      </c>
      <c r="C6" s="38" t="s">
        <v>11</v>
      </c>
      <c r="D6" s="38" t="s">
        <v>12</v>
      </c>
      <c r="E6" s="39"/>
      <c r="F6" s="39">
        <v>40</v>
      </c>
      <c r="G6" s="38" t="s">
        <v>5</v>
      </c>
      <c r="H6" s="39">
        <f>E6*F6</f>
        <v>0</v>
      </c>
    </row>
    <row r="7" spans="1:8" ht="12.75" thickTop="1" x14ac:dyDescent="0.25">
      <c r="A7" s="40" t="s">
        <v>13</v>
      </c>
      <c r="H7" s="41">
        <f>SUM(H3:H6)</f>
        <v>0</v>
      </c>
    </row>
    <row r="9" spans="1:8" ht="15.75" x14ac:dyDescent="0.25">
      <c r="A9" s="55" t="s">
        <v>14</v>
      </c>
      <c r="B9" s="55"/>
      <c r="C9" s="55"/>
      <c r="D9" s="55"/>
      <c r="E9" s="55"/>
      <c r="F9" s="55"/>
      <c r="G9" s="55"/>
      <c r="H9" s="55"/>
    </row>
    <row r="10" spans="1:8" ht="22.5" x14ac:dyDescent="0.25">
      <c r="A10" s="50" t="s">
        <v>104</v>
      </c>
      <c r="B10" s="27" t="s">
        <v>1</v>
      </c>
      <c r="C10" s="51" t="s">
        <v>105</v>
      </c>
      <c r="D10" s="50" t="s">
        <v>102</v>
      </c>
      <c r="E10" s="50" t="s">
        <v>106</v>
      </c>
      <c r="F10" s="50" t="s">
        <v>107</v>
      </c>
      <c r="G10" s="51" t="s">
        <v>108</v>
      </c>
      <c r="H10" s="52" t="s">
        <v>109</v>
      </c>
    </row>
    <row r="11" spans="1:8" x14ac:dyDescent="0.25">
      <c r="A11" s="28">
        <v>1</v>
      </c>
      <c r="B11" s="29" t="s">
        <v>2</v>
      </c>
      <c r="C11" s="30" t="s">
        <v>15</v>
      </c>
      <c r="D11" s="30" t="s">
        <v>16</v>
      </c>
      <c r="E11" s="31"/>
      <c r="F11" s="31">
        <v>0.1</v>
      </c>
      <c r="G11" s="30" t="s">
        <v>17</v>
      </c>
      <c r="H11" s="31">
        <f>E11*F11</f>
        <v>0</v>
      </c>
    </row>
    <row r="12" spans="1:8" ht="12" thickBot="1" x14ac:dyDescent="0.3">
      <c r="A12" s="36">
        <v>2</v>
      </c>
      <c r="B12" s="37" t="s">
        <v>2</v>
      </c>
      <c r="C12" s="38" t="s">
        <v>18</v>
      </c>
      <c r="D12" s="38" t="s">
        <v>19</v>
      </c>
      <c r="E12" s="39"/>
      <c r="F12" s="39">
        <v>0.1</v>
      </c>
      <c r="G12" s="38" t="s">
        <v>17</v>
      </c>
      <c r="H12" s="39">
        <f>E12*F12</f>
        <v>0</v>
      </c>
    </row>
    <row r="13" spans="1:8" ht="12.75" thickTop="1" x14ac:dyDescent="0.25">
      <c r="A13" s="40" t="s">
        <v>13</v>
      </c>
      <c r="H13" s="41">
        <f>SUM(H11:H12)</f>
        <v>0</v>
      </c>
    </row>
    <row r="15" spans="1:8" ht="15.75" x14ac:dyDescent="0.25">
      <c r="A15" s="55" t="s">
        <v>20</v>
      </c>
      <c r="B15" s="55"/>
      <c r="C15" s="55"/>
      <c r="D15" s="55"/>
      <c r="E15" s="55"/>
      <c r="F15" s="55"/>
      <c r="G15" s="55"/>
      <c r="H15" s="55"/>
    </row>
    <row r="16" spans="1:8" ht="22.5" x14ac:dyDescent="0.25">
      <c r="A16" s="50" t="s">
        <v>104</v>
      </c>
      <c r="B16" s="27" t="s">
        <v>1</v>
      </c>
      <c r="C16" s="51" t="s">
        <v>105</v>
      </c>
      <c r="D16" s="50" t="s">
        <v>102</v>
      </c>
      <c r="E16" s="50" t="s">
        <v>106</v>
      </c>
      <c r="F16" s="50" t="s">
        <v>107</v>
      </c>
      <c r="G16" s="51" t="s">
        <v>108</v>
      </c>
      <c r="H16" s="52" t="s">
        <v>109</v>
      </c>
    </row>
    <row r="17" spans="1:8" x14ac:dyDescent="0.25">
      <c r="A17" s="28">
        <v>1</v>
      </c>
      <c r="B17" s="29" t="s">
        <v>2</v>
      </c>
      <c r="C17" s="30" t="s">
        <v>21</v>
      </c>
      <c r="D17" s="30" t="s">
        <v>22</v>
      </c>
      <c r="E17" s="31"/>
      <c r="F17" s="31">
        <v>1</v>
      </c>
      <c r="G17" s="30" t="s">
        <v>10</v>
      </c>
      <c r="H17" s="31">
        <f>E17*F17</f>
        <v>0</v>
      </c>
    </row>
    <row r="18" spans="1:8" x14ac:dyDescent="0.25">
      <c r="A18" s="32">
        <v>2</v>
      </c>
      <c r="B18" s="33" t="s">
        <v>77</v>
      </c>
      <c r="C18" s="34" t="s">
        <v>78</v>
      </c>
      <c r="D18" s="34" t="s">
        <v>79</v>
      </c>
      <c r="E18" s="35"/>
      <c r="F18" s="35">
        <v>0.01</v>
      </c>
      <c r="G18" s="34" t="s">
        <v>80</v>
      </c>
      <c r="H18" s="35">
        <f>E18*F18</f>
        <v>0</v>
      </c>
    </row>
    <row r="19" spans="1:8" ht="12" thickBot="1" x14ac:dyDescent="0.3">
      <c r="A19" s="36">
        <v>3</v>
      </c>
      <c r="B19" s="37" t="s">
        <v>77</v>
      </c>
      <c r="C19" s="38" t="s">
        <v>81</v>
      </c>
      <c r="D19" s="38" t="s">
        <v>82</v>
      </c>
      <c r="E19" s="39"/>
      <c r="F19" s="39">
        <v>0.22</v>
      </c>
      <c r="G19" s="38" t="s">
        <v>83</v>
      </c>
      <c r="H19" s="39">
        <f>E19*F19</f>
        <v>0</v>
      </c>
    </row>
    <row r="20" spans="1:8" ht="12.75" customHeight="1" thickTop="1" x14ac:dyDescent="0.25">
      <c r="A20" s="40" t="s">
        <v>13</v>
      </c>
      <c r="H20" s="41">
        <f>SUM(H17:H19)</f>
        <v>0</v>
      </c>
    </row>
    <row r="22" spans="1:8" ht="15.75" x14ac:dyDescent="0.25">
      <c r="A22" s="55" t="s">
        <v>23</v>
      </c>
      <c r="B22" s="55"/>
      <c r="C22" s="55"/>
      <c r="D22" s="55"/>
      <c r="E22" s="55"/>
      <c r="F22" s="55"/>
      <c r="G22" s="55"/>
      <c r="H22" s="55"/>
    </row>
    <row r="23" spans="1:8" ht="22.5" x14ac:dyDescent="0.25">
      <c r="A23" s="50" t="s">
        <v>104</v>
      </c>
      <c r="B23" s="56" t="s">
        <v>1</v>
      </c>
      <c r="C23" s="51" t="s">
        <v>105</v>
      </c>
      <c r="D23" s="50" t="s">
        <v>102</v>
      </c>
      <c r="E23" s="50" t="s">
        <v>106</v>
      </c>
      <c r="F23" s="50" t="s">
        <v>107</v>
      </c>
      <c r="G23" s="51" t="s">
        <v>108</v>
      </c>
      <c r="H23" s="52" t="s">
        <v>109</v>
      </c>
    </row>
    <row r="24" spans="1:8" ht="12" thickBot="1" x14ac:dyDescent="0.3">
      <c r="A24" s="42">
        <v>1</v>
      </c>
      <c r="B24" s="43" t="s">
        <v>2</v>
      </c>
      <c r="C24" s="44" t="s">
        <v>24</v>
      </c>
      <c r="D24" s="44" t="s">
        <v>25</v>
      </c>
      <c r="E24" s="45"/>
      <c r="F24" s="45">
        <v>30</v>
      </c>
      <c r="G24" s="44" t="s">
        <v>26</v>
      </c>
      <c r="H24" s="45">
        <f>E24*F24</f>
        <v>0</v>
      </c>
    </row>
    <row r="25" spans="1:8" ht="12.75" thickTop="1" x14ac:dyDescent="0.25">
      <c r="A25" s="40" t="s">
        <v>13</v>
      </c>
      <c r="H25" s="41">
        <f>SUM(H24:H24)</f>
        <v>0</v>
      </c>
    </row>
    <row r="27" spans="1:8" ht="15.75" x14ac:dyDescent="0.25">
      <c r="A27" s="55" t="s">
        <v>27</v>
      </c>
      <c r="B27" s="55"/>
      <c r="C27" s="55"/>
      <c r="D27" s="55"/>
      <c r="E27" s="55"/>
      <c r="F27" s="55"/>
      <c r="G27" s="55"/>
      <c r="H27" s="55"/>
    </row>
    <row r="28" spans="1:8" ht="22.5" x14ac:dyDescent="0.25">
      <c r="A28" s="50" t="s">
        <v>104</v>
      </c>
      <c r="B28" s="27" t="s">
        <v>1</v>
      </c>
      <c r="C28" s="51" t="s">
        <v>105</v>
      </c>
      <c r="D28" s="50" t="s">
        <v>102</v>
      </c>
      <c r="E28" s="50" t="s">
        <v>106</v>
      </c>
      <c r="F28" s="50" t="s">
        <v>107</v>
      </c>
      <c r="G28" s="51" t="s">
        <v>108</v>
      </c>
      <c r="H28" s="52" t="s">
        <v>109</v>
      </c>
    </row>
    <row r="29" spans="1:8" ht="12" thickBot="1" x14ac:dyDescent="0.3">
      <c r="A29" s="42">
        <v>1</v>
      </c>
      <c r="B29" s="43" t="s">
        <v>2</v>
      </c>
      <c r="C29" s="44" t="s">
        <v>28</v>
      </c>
      <c r="D29" s="44" t="s">
        <v>29</v>
      </c>
      <c r="E29" s="45"/>
      <c r="F29" s="45">
        <v>8</v>
      </c>
      <c r="G29" s="44" t="s">
        <v>30</v>
      </c>
      <c r="H29" s="45">
        <f>E29*F29</f>
        <v>0</v>
      </c>
    </row>
    <row r="30" spans="1:8" ht="12.75" thickTop="1" x14ac:dyDescent="0.25">
      <c r="A30" s="40" t="s">
        <v>13</v>
      </c>
      <c r="H30" s="41">
        <f>SUM(H29:H29)</f>
        <v>0</v>
      </c>
    </row>
    <row r="32" spans="1:8" ht="15.75" x14ac:dyDescent="0.25">
      <c r="A32" s="55" t="s">
        <v>31</v>
      </c>
      <c r="B32" s="55"/>
      <c r="C32" s="55"/>
      <c r="D32" s="55"/>
      <c r="E32" s="55"/>
      <c r="F32" s="55"/>
      <c r="G32" s="55"/>
      <c r="H32" s="55"/>
    </row>
    <row r="33" spans="1:8" ht="22.5" x14ac:dyDescent="0.25">
      <c r="A33" s="50" t="s">
        <v>104</v>
      </c>
      <c r="B33" s="27" t="s">
        <v>1</v>
      </c>
      <c r="C33" s="51" t="s">
        <v>105</v>
      </c>
      <c r="D33" s="50" t="s">
        <v>102</v>
      </c>
      <c r="E33" s="50" t="s">
        <v>106</v>
      </c>
      <c r="F33" s="50" t="s">
        <v>107</v>
      </c>
      <c r="G33" s="51" t="s">
        <v>108</v>
      </c>
      <c r="H33" s="52" t="s">
        <v>109</v>
      </c>
    </row>
    <row r="34" spans="1:8" x14ac:dyDescent="0.25">
      <c r="A34" s="28">
        <v>1</v>
      </c>
      <c r="B34" s="29" t="s">
        <v>2</v>
      </c>
      <c r="C34" s="30" t="s">
        <v>32</v>
      </c>
      <c r="D34" s="30" t="s">
        <v>33</v>
      </c>
      <c r="E34" s="31"/>
      <c r="F34" s="31">
        <v>1</v>
      </c>
      <c r="G34" s="30" t="s">
        <v>5</v>
      </c>
      <c r="H34" s="31">
        <f t="shared" ref="H34:H39" si="0">E34*F34</f>
        <v>0</v>
      </c>
    </row>
    <row r="35" spans="1:8" x14ac:dyDescent="0.25">
      <c r="A35" s="32">
        <v>2</v>
      </c>
      <c r="B35" s="33" t="s">
        <v>2</v>
      </c>
      <c r="C35" s="34" t="s">
        <v>34</v>
      </c>
      <c r="D35" s="34" t="s">
        <v>35</v>
      </c>
      <c r="E35" s="35"/>
      <c r="F35" s="35">
        <v>1</v>
      </c>
      <c r="G35" s="34" t="s">
        <v>5</v>
      </c>
      <c r="H35" s="35">
        <f t="shared" si="0"/>
        <v>0</v>
      </c>
    </row>
    <row r="36" spans="1:8" x14ac:dyDescent="0.25">
      <c r="A36" s="32">
        <v>3</v>
      </c>
      <c r="B36" s="33" t="s">
        <v>2</v>
      </c>
      <c r="C36" s="34" t="s">
        <v>36</v>
      </c>
      <c r="D36" s="34" t="s">
        <v>37</v>
      </c>
      <c r="E36" s="35"/>
      <c r="F36" s="35">
        <v>50</v>
      </c>
      <c r="G36" s="34" t="s">
        <v>10</v>
      </c>
      <c r="H36" s="35">
        <f t="shared" si="0"/>
        <v>0</v>
      </c>
    </row>
    <row r="37" spans="1:8" x14ac:dyDescent="0.25">
      <c r="A37" s="32">
        <v>4</v>
      </c>
      <c r="B37" s="33" t="s">
        <v>2</v>
      </c>
      <c r="C37" s="34" t="s">
        <v>38</v>
      </c>
      <c r="D37" s="34" t="s">
        <v>39</v>
      </c>
      <c r="E37" s="35"/>
      <c r="F37" s="35">
        <v>1</v>
      </c>
      <c r="G37" s="34" t="s">
        <v>40</v>
      </c>
      <c r="H37" s="35">
        <f t="shared" si="0"/>
        <v>0</v>
      </c>
    </row>
    <row r="38" spans="1:8" x14ac:dyDescent="0.25">
      <c r="A38" s="32">
        <v>5</v>
      </c>
      <c r="B38" s="33" t="s">
        <v>2</v>
      </c>
      <c r="C38" s="34" t="s">
        <v>41</v>
      </c>
      <c r="D38" s="34" t="s">
        <v>42</v>
      </c>
      <c r="E38" s="35"/>
      <c r="F38" s="35">
        <v>40</v>
      </c>
      <c r="G38" s="34" t="s">
        <v>5</v>
      </c>
      <c r="H38" s="35">
        <f t="shared" si="0"/>
        <v>0</v>
      </c>
    </row>
    <row r="39" spans="1:8" ht="12" thickBot="1" x14ac:dyDescent="0.3">
      <c r="A39" s="36">
        <v>6</v>
      </c>
      <c r="B39" s="37" t="s">
        <v>2</v>
      </c>
      <c r="C39" s="38" t="s">
        <v>43</v>
      </c>
      <c r="D39" s="38" t="s">
        <v>44</v>
      </c>
      <c r="E39" s="39"/>
      <c r="F39" s="39">
        <v>8</v>
      </c>
      <c r="G39" s="38" t="s">
        <v>5</v>
      </c>
      <c r="H39" s="39">
        <f t="shared" si="0"/>
        <v>0</v>
      </c>
    </row>
    <row r="40" spans="1:8" ht="12" thickTop="1" x14ac:dyDescent="0.25">
      <c r="A40" s="46" t="s">
        <v>85</v>
      </c>
      <c r="B40" s="47"/>
      <c r="C40" s="48"/>
      <c r="D40" s="48"/>
      <c r="E40" s="49"/>
      <c r="F40" s="49"/>
      <c r="G40" s="48"/>
      <c r="H40" s="49">
        <f>SUM(H36,H38:H39)</f>
        <v>0</v>
      </c>
    </row>
    <row r="41" spans="1:8" x14ac:dyDescent="0.25">
      <c r="A41" s="46" t="s">
        <v>103</v>
      </c>
      <c r="B41" s="47"/>
      <c r="C41" s="48"/>
      <c r="D41" s="48"/>
      <c r="E41" s="49"/>
      <c r="F41" s="49"/>
      <c r="G41" s="48"/>
      <c r="H41" s="49">
        <f>SUM(H34:H35)</f>
        <v>0</v>
      </c>
    </row>
    <row r="42" spans="1:8" x14ac:dyDescent="0.25">
      <c r="A42" s="46" t="s">
        <v>86</v>
      </c>
      <c r="B42" s="47"/>
      <c r="C42" s="48"/>
      <c r="D42" s="48"/>
      <c r="E42" s="49"/>
      <c r="F42" s="49"/>
      <c r="G42" s="48"/>
      <c r="H42" s="49">
        <f>SUM(H37)</f>
        <v>0</v>
      </c>
    </row>
    <row r="44" spans="1:8" ht="15.75" x14ac:dyDescent="0.25">
      <c r="A44" s="55" t="s">
        <v>45</v>
      </c>
      <c r="B44" s="55"/>
      <c r="C44" s="55"/>
      <c r="D44" s="55"/>
      <c r="E44" s="55"/>
      <c r="F44" s="55"/>
      <c r="G44" s="55"/>
      <c r="H44" s="55"/>
    </row>
    <row r="45" spans="1:8" ht="22.5" x14ac:dyDescent="0.25">
      <c r="A45" s="50" t="s">
        <v>104</v>
      </c>
      <c r="B45" s="27" t="s">
        <v>1</v>
      </c>
      <c r="C45" s="51" t="s">
        <v>105</v>
      </c>
      <c r="D45" s="50" t="s">
        <v>102</v>
      </c>
      <c r="E45" s="50" t="s">
        <v>106</v>
      </c>
      <c r="F45" s="50" t="s">
        <v>107</v>
      </c>
      <c r="G45" s="51" t="s">
        <v>108</v>
      </c>
      <c r="H45" s="52" t="s">
        <v>109</v>
      </c>
    </row>
    <row r="46" spans="1:8" x14ac:dyDescent="0.25">
      <c r="A46" s="28">
        <v>1</v>
      </c>
      <c r="B46" s="29" t="s">
        <v>2</v>
      </c>
      <c r="C46" s="30" t="s">
        <v>46</v>
      </c>
      <c r="D46" s="30" t="s">
        <v>47</v>
      </c>
      <c r="E46" s="31"/>
      <c r="F46" s="31">
        <v>4</v>
      </c>
      <c r="G46" s="30" t="s">
        <v>48</v>
      </c>
      <c r="H46" s="31">
        <f>E46*F46</f>
        <v>0</v>
      </c>
    </row>
    <row r="47" spans="1:8" x14ac:dyDescent="0.25">
      <c r="A47" s="32">
        <v>2</v>
      </c>
      <c r="B47" s="33" t="s">
        <v>2</v>
      </c>
      <c r="C47" s="34" t="s">
        <v>46</v>
      </c>
      <c r="D47" s="34" t="s">
        <v>49</v>
      </c>
      <c r="E47" s="35"/>
      <c r="F47" s="35">
        <v>8</v>
      </c>
      <c r="G47" s="34" t="s">
        <v>48</v>
      </c>
      <c r="H47" s="35">
        <f>E47*F47</f>
        <v>0</v>
      </c>
    </row>
    <row r="48" spans="1:8" ht="12" thickBot="1" x14ac:dyDescent="0.3">
      <c r="A48" s="36">
        <v>3</v>
      </c>
      <c r="B48" s="37" t="s">
        <v>2</v>
      </c>
      <c r="C48" s="38" t="s">
        <v>46</v>
      </c>
      <c r="D48" s="38" t="s">
        <v>50</v>
      </c>
      <c r="E48" s="39"/>
      <c r="F48" s="39">
        <v>4</v>
      </c>
      <c r="G48" s="38" t="s">
        <v>48</v>
      </c>
      <c r="H48" s="39">
        <f>E48*F48</f>
        <v>0</v>
      </c>
    </row>
    <row r="49" spans="1:8" ht="12.75" thickTop="1" x14ac:dyDescent="0.25">
      <c r="A49" s="40" t="s">
        <v>51</v>
      </c>
      <c r="H49" s="41">
        <f>SUM(H46:H48)</f>
        <v>0</v>
      </c>
    </row>
  </sheetData>
  <mergeCells count="7">
    <mergeCell ref="A44:H44"/>
    <mergeCell ref="A1:H1"/>
    <mergeCell ref="A9:H9"/>
    <mergeCell ref="A15:H15"/>
    <mergeCell ref="A22:H22"/>
    <mergeCell ref="A27:H27"/>
    <mergeCell ref="A32:H32"/>
  </mergeCells>
  <pageMargins left="0.48" right="0.42" top="0.28999999999999998" bottom="0.56000000000000005" header="0.3" footer="0.3"/>
  <pageSetup paperSize="9" orientation="portrait" r:id="rId1"/>
  <headerFooter>
    <oddFooter>&amp;CStrana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 (A)</vt:lpstr>
      <vt:lpstr>Položky (A)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Bill</dc:creator>
  <cp:lastModifiedBy>Adam Bill</cp:lastModifiedBy>
  <cp:lastPrinted>2024-07-02T06:49:09Z</cp:lastPrinted>
  <dcterms:created xsi:type="dcterms:W3CDTF">2024-05-01T18:15:23Z</dcterms:created>
  <dcterms:modified xsi:type="dcterms:W3CDTF">2025-02-26T13:15:07Z</dcterms:modified>
</cp:coreProperties>
</file>