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 2025\Jan Stuchlík\17.listopad-doplnění 12-2-25\"/>
    </mc:Choice>
  </mc:AlternateContent>
  <bookViews>
    <workbookView xWindow="0" yWindow="0" windowWidth="0" windowHeight="0"/>
  </bookViews>
  <sheets>
    <sheet name="Rekapitulace stavby" sheetId="1" r:id="rId1"/>
    <sheet name="202 - Místnost č.202" sheetId="2" r:id="rId2"/>
    <sheet name="203 - Místnost č.203" sheetId="3" r:id="rId3"/>
    <sheet name="204 - Místnost č.204" sheetId="4" r:id="rId4"/>
    <sheet name="205 - Místnost č.205" sheetId="5" r:id="rId5"/>
    <sheet name="206 - Místnost č.206" sheetId="6" r:id="rId6"/>
    <sheet name="207 - Místnost č.207" sheetId="7" r:id="rId7"/>
    <sheet name="208 - Místnost č.208" sheetId="8" r:id="rId8"/>
    <sheet name="209 - Místnost č.209" sheetId="9" r:id="rId9"/>
    <sheet name="210 - Místnost č.210" sheetId="10" r:id="rId10"/>
    <sheet name="211 - Místnost č.211" sheetId="11" r:id="rId11"/>
    <sheet name="212 - Místnost č.212" sheetId="12" r:id="rId12"/>
    <sheet name="213 - Místnost č.213" sheetId="13" r:id="rId13"/>
    <sheet name="214 - Místnost č.214" sheetId="14" r:id="rId14"/>
    <sheet name="215 - Místnost č.215" sheetId="15" r:id="rId15"/>
    <sheet name="302 - Místnost č.302" sheetId="16" r:id="rId16"/>
    <sheet name="303 - Místnost č.303" sheetId="17" r:id="rId17"/>
    <sheet name="304 - Místnost č.304" sheetId="18" r:id="rId18"/>
    <sheet name="305 - Místnost č.305" sheetId="19" r:id="rId19"/>
    <sheet name="306 - Místnost č.306" sheetId="20" r:id="rId20"/>
    <sheet name="307 - Místnost č.307" sheetId="21" r:id="rId21"/>
    <sheet name="308 - Místnost č.308" sheetId="22" r:id="rId22"/>
    <sheet name="309 - Místnost č.309" sheetId="23" r:id="rId23"/>
    <sheet name="310 - Místnost č.310" sheetId="24" r:id="rId24"/>
    <sheet name="311 - Místnost č.311" sheetId="25" r:id="rId25"/>
    <sheet name="312 - Místnost č.312" sheetId="26" r:id="rId26"/>
    <sheet name="313 - Místnost č.313" sheetId="27" r:id="rId27"/>
    <sheet name="314 - Místnost č.314" sheetId="28" r:id="rId28"/>
    <sheet name="315 - Místnost č.315" sheetId="29" r:id="rId29"/>
    <sheet name="CH 01 - Chodba 1.n.p.(ško..." sheetId="30" r:id="rId30"/>
    <sheet name="CH 02 - Chodba 2.n.p." sheetId="31" r:id="rId31"/>
    <sheet name="CH 03 - Chodba 3.n.p." sheetId="32" r:id="rId32"/>
    <sheet name="DV 01 - Školka (dveře 153..." sheetId="33" r:id="rId33"/>
    <sheet name="DV 02 - Chodba 2.NP dveře..." sheetId="34" r:id="rId34"/>
    <sheet name="DV 03 - Chodba 2.NP dveře..." sheetId="35" r:id="rId35"/>
    <sheet name="DV 04 - Chodba 3.NP dveře..." sheetId="36" r:id="rId36"/>
    <sheet name="DV 05 - Chodba 3.NP dveře..." sheetId="37" r:id="rId37"/>
  </sheets>
  <definedNames>
    <definedName name="_xlnm.Print_Area" localSheetId="0">'Rekapitulace stavby'!$D$4:$AO$76,'Rekapitulace stavby'!$C$82:$AQ$131</definedName>
    <definedName name="_xlnm.Print_Titles" localSheetId="0">'Rekapitulace stavby'!$92:$92</definedName>
    <definedName name="_xlnm._FilterDatabase" localSheetId="1" hidden="1">'202 - Místnost č.202'!$C$121:$K$225</definedName>
    <definedName name="_xlnm.Print_Area" localSheetId="1">'202 - Místnost č.202'!$C$4:$J$76,'202 - Místnost č.202'!$C$82:$J$103,'202 - Místnost č.202'!$C$109:$J$225</definedName>
    <definedName name="_xlnm.Print_Titles" localSheetId="1">'202 - Místnost č.202'!$121:$121</definedName>
    <definedName name="_xlnm._FilterDatabase" localSheetId="2" hidden="1">'203 - Místnost č.203'!$C$124:$K$236</definedName>
    <definedName name="_xlnm.Print_Area" localSheetId="2">'203 - Místnost č.203'!$C$4:$J$76,'203 - Místnost č.203'!$C$82:$J$106,'203 - Místnost č.203'!$C$112:$J$236</definedName>
    <definedName name="_xlnm.Print_Titles" localSheetId="2">'203 - Místnost č.203'!$124:$124</definedName>
    <definedName name="_xlnm._FilterDatabase" localSheetId="3" hidden="1">'204 - Místnost č.204'!$C$120:$K$202</definedName>
    <definedName name="_xlnm.Print_Area" localSheetId="3">'204 - Místnost č.204'!$C$4:$J$76,'204 - Místnost č.204'!$C$82:$J$102,'204 - Místnost č.204'!$C$108:$J$202</definedName>
    <definedName name="_xlnm.Print_Titles" localSheetId="3">'204 - Místnost č.204'!$120:$120</definedName>
    <definedName name="_xlnm._FilterDatabase" localSheetId="4" hidden="1">'205 - Místnost č.205'!$C$121:$K$222</definedName>
    <definedName name="_xlnm.Print_Area" localSheetId="4">'205 - Místnost č.205'!$C$4:$J$76,'205 - Místnost č.205'!$C$82:$J$103,'205 - Místnost č.205'!$C$109:$J$222</definedName>
    <definedName name="_xlnm.Print_Titles" localSheetId="4">'205 - Místnost č.205'!$121:$121</definedName>
    <definedName name="_xlnm._FilterDatabase" localSheetId="5" hidden="1">'206 - Místnost č.206'!$C$124:$K$236</definedName>
    <definedName name="_xlnm.Print_Area" localSheetId="5">'206 - Místnost č.206'!$C$4:$J$76,'206 - Místnost č.206'!$C$82:$J$106,'206 - Místnost č.206'!$C$112:$J$236</definedName>
    <definedName name="_xlnm.Print_Titles" localSheetId="5">'206 - Místnost č.206'!$124:$124</definedName>
    <definedName name="_xlnm._FilterDatabase" localSheetId="6" hidden="1">'207 - Místnost č.207'!$C$120:$K$202</definedName>
    <definedName name="_xlnm.Print_Area" localSheetId="6">'207 - Místnost č.207'!$C$4:$J$76,'207 - Místnost č.207'!$C$82:$J$102,'207 - Místnost č.207'!$C$108:$J$202</definedName>
    <definedName name="_xlnm.Print_Titles" localSheetId="6">'207 - Místnost č.207'!$120:$120</definedName>
    <definedName name="_xlnm._FilterDatabase" localSheetId="7" hidden="1">'208 - Místnost č.208'!$C$121:$K$222</definedName>
    <definedName name="_xlnm.Print_Area" localSheetId="7">'208 - Místnost č.208'!$C$4:$J$76,'208 - Místnost č.208'!$C$82:$J$103,'208 - Místnost č.208'!$C$109:$J$222</definedName>
    <definedName name="_xlnm.Print_Titles" localSheetId="7">'208 - Místnost č.208'!$121:$121</definedName>
    <definedName name="_xlnm._FilterDatabase" localSheetId="8" hidden="1">'209 - Místnost č.209'!$C$124:$K$236</definedName>
    <definedName name="_xlnm.Print_Area" localSheetId="8">'209 - Místnost č.209'!$C$4:$J$76,'209 - Místnost č.209'!$C$82:$J$106,'209 - Místnost č.209'!$C$112:$J$236</definedName>
    <definedName name="_xlnm.Print_Titles" localSheetId="8">'209 - Místnost č.209'!$124:$124</definedName>
    <definedName name="_xlnm._FilterDatabase" localSheetId="9" hidden="1">'210 - Místnost č.210'!$C$120:$K$202</definedName>
    <definedName name="_xlnm.Print_Area" localSheetId="9">'210 - Místnost č.210'!$C$4:$J$76,'210 - Místnost č.210'!$C$82:$J$102,'210 - Místnost č.210'!$C$108:$J$202</definedName>
    <definedName name="_xlnm.Print_Titles" localSheetId="9">'210 - Místnost č.210'!$120:$120</definedName>
    <definedName name="_xlnm._FilterDatabase" localSheetId="10" hidden="1">'211 - Místnost č.211'!$C$121:$K$222</definedName>
    <definedName name="_xlnm.Print_Area" localSheetId="10">'211 - Místnost č.211'!$C$4:$J$76,'211 - Místnost č.211'!$C$82:$J$103,'211 - Místnost č.211'!$C$109:$J$222</definedName>
    <definedName name="_xlnm.Print_Titles" localSheetId="10">'211 - Místnost č.211'!$121:$121</definedName>
    <definedName name="_xlnm._FilterDatabase" localSheetId="11" hidden="1">'212 - Místnost č.212'!$C$124:$K$235</definedName>
    <definedName name="_xlnm.Print_Area" localSheetId="11">'212 - Místnost č.212'!$C$4:$J$76,'212 - Místnost č.212'!$C$82:$J$106,'212 - Místnost č.212'!$C$112:$J$235</definedName>
    <definedName name="_xlnm.Print_Titles" localSheetId="11">'212 - Místnost č.212'!$124:$124</definedName>
    <definedName name="_xlnm._FilterDatabase" localSheetId="12" hidden="1">'213 - Místnost č.213'!$C$119:$K$191</definedName>
    <definedName name="_xlnm.Print_Area" localSheetId="12">'213 - Místnost č.213'!$C$4:$J$76,'213 - Místnost č.213'!$C$82:$J$101,'213 - Místnost č.213'!$C$107:$J$191</definedName>
    <definedName name="_xlnm.Print_Titles" localSheetId="12">'213 - Místnost č.213'!$119:$119</definedName>
    <definedName name="_xlnm._FilterDatabase" localSheetId="13" hidden="1">'214 - Místnost č.214'!$C$123:$K$244</definedName>
    <definedName name="_xlnm.Print_Area" localSheetId="13">'214 - Místnost č.214'!$C$4:$J$76,'214 - Místnost č.214'!$C$82:$J$105,'214 - Místnost č.214'!$C$111:$J$244</definedName>
    <definedName name="_xlnm.Print_Titles" localSheetId="13">'214 - Místnost č.214'!$123:$123</definedName>
    <definedName name="_xlnm._FilterDatabase" localSheetId="14" hidden="1">'215 - Místnost č.215'!$C$121:$K$221</definedName>
    <definedName name="_xlnm.Print_Area" localSheetId="14">'215 - Místnost č.215'!$C$4:$J$76,'215 - Místnost č.215'!$C$82:$J$103,'215 - Místnost č.215'!$C$109:$J$221</definedName>
    <definedName name="_xlnm.Print_Titles" localSheetId="14">'215 - Místnost č.215'!$121:$121</definedName>
    <definedName name="_xlnm._FilterDatabase" localSheetId="15" hidden="1">'302 - Místnost č.302'!$C$121:$K$225</definedName>
    <definedName name="_xlnm.Print_Area" localSheetId="15">'302 - Místnost č.302'!$C$4:$J$76,'302 - Místnost č.302'!$C$82:$J$103,'302 - Místnost č.302'!$C$109:$J$225</definedName>
    <definedName name="_xlnm.Print_Titles" localSheetId="15">'302 - Místnost č.302'!$121:$121</definedName>
    <definedName name="_xlnm._FilterDatabase" localSheetId="16" hidden="1">'303 - Místnost č.303'!$C$124:$K$236</definedName>
    <definedName name="_xlnm.Print_Area" localSheetId="16">'303 - Místnost č.303'!$C$4:$J$76,'303 - Místnost č.303'!$C$82:$J$106,'303 - Místnost č.303'!$C$112:$J$236</definedName>
    <definedName name="_xlnm.Print_Titles" localSheetId="16">'303 - Místnost č.303'!$124:$124</definedName>
    <definedName name="_xlnm._FilterDatabase" localSheetId="17" hidden="1">'304 - Místnost č.304'!$C$120:$K$202</definedName>
    <definedName name="_xlnm.Print_Area" localSheetId="17">'304 - Místnost č.304'!$C$4:$J$76,'304 - Místnost č.304'!$C$82:$J$102,'304 - Místnost č.304'!$C$108:$J$202</definedName>
    <definedName name="_xlnm.Print_Titles" localSheetId="17">'304 - Místnost č.304'!$120:$120</definedName>
    <definedName name="_xlnm._FilterDatabase" localSheetId="18" hidden="1">'305 - Místnost č.305'!$C$121:$K$222</definedName>
    <definedName name="_xlnm.Print_Area" localSheetId="18">'305 - Místnost č.305'!$C$4:$J$76,'305 - Místnost č.305'!$C$82:$J$103,'305 - Místnost č.305'!$C$109:$J$222</definedName>
    <definedName name="_xlnm.Print_Titles" localSheetId="18">'305 - Místnost č.305'!$121:$121</definedName>
    <definedName name="_xlnm._FilterDatabase" localSheetId="19" hidden="1">'306 - Místnost č.306'!$C$124:$K$236</definedName>
    <definedName name="_xlnm.Print_Area" localSheetId="19">'306 - Místnost č.306'!$C$4:$J$76,'306 - Místnost č.306'!$C$82:$J$106,'306 - Místnost č.306'!$C$112:$J$236</definedName>
    <definedName name="_xlnm.Print_Titles" localSheetId="19">'306 - Místnost č.306'!$124:$124</definedName>
    <definedName name="_xlnm._FilterDatabase" localSheetId="20" hidden="1">'307 - Místnost č.307'!$C$120:$K$202</definedName>
    <definedName name="_xlnm.Print_Area" localSheetId="20">'307 - Místnost č.307'!$C$4:$J$76,'307 - Místnost č.307'!$C$82:$J$102,'307 - Místnost č.307'!$C$108:$J$202</definedName>
    <definedName name="_xlnm.Print_Titles" localSheetId="20">'307 - Místnost č.307'!$120:$120</definedName>
    <definedName name="_xlnm._FilterDatabase" localSheetId="21" hidden="1">'308 - Místnost č.308'!$C$121:$K$222</definedName>
    <definedName name="_xlnm.Print_Area" localSheetId="21">'308 - Místnost č.308'!$C$4:$J$76,'308 - Místnost č.308'!$C$82:$J$103,'308 - Místnost č.308'!$C$109:$J$222</definedName>
    <definedName name="_xlnm.Print_Titles" localSheetId="21">'308 - Místnost č.308'!$121:$121</definedName>
    <definedName name="_xlnm._FilterDatabase" localSheetId="22" hidden="1">'309 - Místnost č.309'!$C$124:$K$236</definedName>
    <definedName name="_xlnm.Print_Area" localSheetId="22">'309 - Místnost č.309'!$C$4:$J$76,'309 - Místnost č.309'!$C$82:$J$106,'309 - Místnost č.309'!$C$112:$J$236</definedName>
    <definedName name="_xlnm.Print_Titles" localSheetId="22">'309 - Místnost č.309'!$124:$124</definedName>
    <definedName name="_xlnm._FilterDatabase" localSheetId="23" hidden="1">'310 - Místnost č.310'!$C$120:$K$202</definedName>
    <definedName name="_xlnm.Print_Area" localSheetId="23">'310 - Místnost č.310'!$C$4:$J$76,'310 - Místnost č.310'!$C$82:$J$102,'310 - Místnost č.310'!$C$108:$J$202</definedName>
    <definedName name="_xlnm.Print_Titles" localSheetId="23">'310 - Místnost č.310'!$120:$120</definedName>
    <definedName name="_xlnm._FilterDatabase" localSheetId="24" hidden="1">'311 - Místnost č.311'!$C$121:$K$222</definedName>
    <definedName name="_xlnm.Print_Area" localSheetId="24">'311 - Místnost č.311'!$C$4:$J$76,'311 - Místnost č.311'!$C$82:$J$103,'311 - Místnost č.311'!$C$109:$J$222</definedName>
    <definedName name="_xlnm.Print_Titles" localSheetId="24">'311 - Místnost č.311'!$121:$121</definedName>
    <definedName name="_xlnm._FilterDatabase" localSheetId="25" hidden="1">'312 - Místnost č.312'!$C$124:$K$235</definedName>
    <definedName name="_xlnm.Print_Area" localSheetId="25">'312 - Místnost č.312'!$C$4:$J$76,'312 - Místnost č.312'!$C$82:$J$106,'312 - Místnost č.312'!$C$112:$J$235</definedName>
    <definedName name="_xlnm.Print_Titles" localSheetId="25">'312 - Místnost č.312'!$124:$124</definedName>
    <definedName name="_xlnm._FilterDatabase" localSheetId="26" hidden="1">'313 - Místnost č.313'!$C$119:$K$191</definedName>
    <definedName name="_xlnm.Print_Area" localSheetId="26">'313 - Místnost č.313'!$C$4:$J$76,'313 - Místnost č.313'!$C$82:$J$101,'313 - Místnost č.313'!$C$107:$J$191</definedName>
    <definedName name="_xlnm.Print_Titles" localSheetId="26">'313 - Místnost č.313'!$119:$119</definedName>
    <definedName name="_xlnm._FilterDatabase" localSheetId="27" hidden="1">'314 - Místnost č.314'!$C$123:$K$244</definedName>
    <definedName name="_xlnm.Print_Area" localSheetId="27">'314 - Místnost č.314'!$C$4:$J$76,'314 - Místnost č.314'!$C$82:$J$105,'314 - Místnost č.314'!$C$111:$J$244</definedName>
    <definedName name="_xlnm.Print_Titles" localSheetId="27">'314 - Místnost č.314'!$123:$123</definedName>
    <definedName name="_xlnm._FilterDatabase" localSheetId="28" hidden="1">'315 - Místnost č.315'!$C$121:$K$221</definedName>
    <definedName name="_xlnm.Print_Area" localSheetId="28">'315 - Místnost č.315'!$C$4:$J$76,'315 - Místnost č.315'!$C$82:$J$103,'315 - Místnost č.315'!$C$109:$J$221</definedName>
    <definedName name="_xlnm.Print_Titles" localSheetId="28">'315 - Místnost č.315'!$121:$121</definedName>
    <definedName name="_xlnm._FilterDatabase" localSheetId="29" hidden="1">'CH 01 - Chodba 1.n.p.(ško...'!$C$121:$K$186</definedName>
    <definedName name="_xlnm.Print_Area" localSheetId="29">'CH 01 - Chodba 1.n.p.(ško...'!$C$4:$J$76,'CH 01 - Chodba 1.n.p.(ško...'!$C$82:$J$103,'CH 01 - Chodba 1.n.p.(ško...'!$C$109:$J$186</definedName>
    <definedName name="_xlnm.Print_Titles" localSheetId="29">'CH 01 - Chodba 1.n.p.(ško...'!$121:$121</definedName>
    <definedName name="_xlnm._FilterDatabase" localSheetId="30" hidden="1">'CH 02 - Chodba 2.n.p.'!$C$119:$K$185</definedName>
    <definedName name="_xlnm.Print_Area" localSheetId="30">'CH 02 - Chodba 2.n.p.'!$C$4:$J$76,'CH 02 - Chodba 2.n.p.'!$C$82:$J$101,'CH 02 - Chodba 2.n.p.'!$C$107:$J$185</definedName>
    <definedName name="_xlnm.Print_Titles" localSheetId="30">'CH 02 - Chodba 2.n.p.'!$119:$119</definedName>
    <definedName name="_xlnm._FilterDatabase" localSheetId="31" hidden="1">'CH 03 - Chodba 3.n.p.'!$C$119:$K$185</definedName>
    <definedName name="_xlnm.Print_Area" localSheetId="31">'CH 03 - Chodba 3.n.p.'!$C$4:$J$76,'CH 03 - Chodba 3.n.p.'!$C$82:$J$101,'CH 03 - Chodba 3.n.p.'!$C$107:$J$185</definedName>
    <definedName name="_xlnm.Print_Titles" localSheetId="31">'CH 03 - Chodba 3.n.p.'!$119:$119</definedName>
    <definedName name="_xlnm._FilterDatabase" localSheetId="32" hidden="1">'DV 01 - Školka (dveře 153...'!$C$122:$K$210</definedName>
    <definedName name="_xlnm.Print_Area" localSheetId="32">'DV 01 - Školka (dveře 153...'!$C$4:$J$76,'DV 01 - Školka (dveře 153...'!$C$82:$J$104,'DV 01 - Školka (dveře 153...'!$C$110:$J$210</definedName>
    <definedName name="_xlnm.Print_Titles" localSheetId="32">'DV 01 - Školka (dveře 153...'!$122:$122</definedName>
    <definedName name="_xlnm._FilterDatabase" localSheetId="33" hidden="1">'DV 02 - Chodba 2.NP dveře...'!$C$122:$K$210</definedName>
    <definedName name="_xlnm.Print_Area" localSheetId="33">'DV 02 - Chodba 2.NP dveře...'!$C$4:$J$76,'DV 02 - Chodba 2.NP dveře...'!$C$82:$J$104,'DV 02 - Chodba 2.NP dveře...'!$C$110:$J$210</definedName>
    <definedName name="_xlnm.Print_Titles" localSheetId="33">'DV 02 - Chodba 2.NP dveře...'!$122:$122</definedName>
    <definedName name="_xlnm._FilterDatabase" localSheetId="34" hidden="1">'DV 03 - Chodba 2.NP dveře...'!$C$122:$K$198</definedName>
    <definedName name="_xlnm.Print_Area" localSheetId="34">'DV 03 - Chodba 2.NP dveře...'!$C$4:$J$76,'DV 03 - Chodba 2.NP dveře...'!$C$82:$J$104,'DV 03 - Chodba 2.NP dveře...'!$C$110:$J$198</definedName>
    <definedName name="_xlnm.Print_Titles" localSheetId="34">'DV 03 - Chodba 2.NP dveře...'!$122:$122</definedName>
    <definedName name="_xlnm._FilterDatabase" localSheetId="35" hidden="1">'DV 04 - Chodba 3.NP dveře...'!$C$122:$K$198</definedName>
    <definedName name="_xlnm.Print_Area" localSheetId="35">'DV 04 - Chodba 3.NP dveře...'!$C$4:$J$76,'DV 04 - Chodba 3.NP dveře...'!$C$82:$J$104,'DV 04 - Chodba 3.NP dveře...'!$C$110:$J$198</definedName>
    <definedName name="_xlnm.Print_Titles" localSheetId="35">'DV 04 - Chodba 3.NP dveře...'!$122:$122</definedName>
    <definedName name="_xlnm._FilterDatabase" localSheetId="36" hidden="1">'DV 05 - Chodba 3.NP dveře...'!$C$122:$K$198</definedName>
    <definedName name="_xlnm.Print_Area" localSheetId="36">'DV 05 - Chodba 3.NP dveře...'!$C$4:$J$76,'DV 05 - Chodba 3.NP dveře...'!$C$82:$J$104,'DV 05 - Chodba 3.NP dveře...'!$C$110:$J$198</definedName>
    <definedName name="_xlnm.Print_Titles" localSheetId="36">'DV 05 - Chodba 3.NP dveře...'!$122:$122</definedName>
  </definedNames>
  <calcPr/>
</workbook>
</file>

<file path=xl/calcChain.xml><?xml version="1.0" encoding="utf-8"?>
<calcChain xmlns="http://schemas.openxmlformats.org/spreadsheetml/2006/main">
  <c i="37" l="1" r="J37"/>
  <c r="J36"/>
  <c i="1" r="AY130"/>
  <c i="37" r="J35"/>
  <c i="1" r="AX130"/>
  <c i="37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6" r="J37"/>
  <c r="J36"/>
  <c i="1" r="AY129"/>
  <c i="36" r="J35"/>
  <c i="1" r="AX129"/>
  <c i="36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5" r="J37"/>
  <c r="J36"/>
  <c i="1" r="AY128"/>
  <c i="35" r="J35"/>
  <c i="1" r="AX128"/>
  <c i="35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34" r="J37"/>
  <c r="J36"/>
  <c i="1" r="AY127"/>
  <c i="34" r="J35"/>
  <c i="1" r="AX127"/>
  <c i="34"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BI128"/>
  <c r="BH128"/>
  <c r="BG128"/>
  <c r="BF128"/>
  <c r="T128"/>
  <c r="R128"/>
  <c r="P128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33" r="J37"/>
  <c r="J36"/>
  <c i="1" r="AY126"/>
  <c i="33" r="J35"/>
  <c i="1" r="AX126"/>
  <c i="33"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BI128"/>
  <c r="BH128"/>
  <c r="BG128"/>
  <c r="BF128"/>
  <c r="T128"/>
  <c r="R128"/>
  <c r="P128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2" r="J37"/>
  <c r="J36"/>
  <c i="1" r="AY125"/>
  <c i="32" r="J35"/>
  <c i="1" r="AX125"/>
  <c i="32"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31" r="J37"/>
  <c r="J36"/>
  <c i="1" r="AY124"/>
  <c i="31" r="J35"/>
  <c i="1" r="AX124"/>
  <c i="31"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0" r="J37"/>
  <c r="J36"/>
  <c i="1" r="AY123"/>
  <c i="30" r="J35"/>
  <c i="1" r="AX123"/>
  <c i="30"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9" r="J37"/>
  <c r="J36"/>
  <c i="1" r="AY122"/>
  <c i="29" r="J35"/>
  <c i="1" r="AX122"/>
  <c i="29"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28" r="J37"/>
  <c r="J36"/>
  <c i="1" r="AY121"/>
  <c i="28" r="J35"/>
  <c i="1" r="AX121"/>
  <c i="28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27" r="J37"/>
  <c r="J36"/>
  <c i="1" r="AY120"/>
  <c i="27" r="J35"/>
  <c i="1" r="AX120"/>
  <c i="27"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6" r="J37"/>
  <c r="J36"/>
  <c i="1" r="AY119"/>
  <c i="26" r="J35"/>
  <c i="1" r="AX119"/>
  <c i="26"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T228"/>
  <c r="R229"/>
  <c r="R228"/>
  <c r="P229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25" r="J37"/>
  <c r="J36"/>
  <c i="1" r="AY118"/>
  <c i="25" r="J35"/>
  <c i="1" r="AX118"/>
  <c i="25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4" r="J37"/>
  <c r="J36"/>
  <c i="1" r="AY117"/>
  <c i="24" r="J35"/>
  <c i="1" r="AX117"/>
  <c i="24"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3" r="J37"/>
  <c r="J36"/>
  <c i="1" r="AY116"/>
  <c i="23" r="J35"/>
  <c i="1" r="AX116"/>
  <c i="23"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22" r="J37"/>
  <c r="J36"/>
  <c i="1" r="AY115"/>
  <c i="22" r="J35"/>
  <c i="1" r="AX115"/>
  <c i="22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21" r="J37"/>
  <c r="J36"/>
  <c i="1" r="AY114"/>
  <c i="21" r="J35"/>
  <c i="1" r="AX114"/>
  <c i="21"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0" r="J37"/>
  <c r="J36"/>
  <c i="1" r="AY113"/>
  <c i="20" r="J35"/>
  <c i="1" r="AX113"/>
  <c i="20"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9" r="J37"/>
  <c r="J36"/>
  <c i="1" r="AY112"/>
  <c i="19" r="J35"/>
  <c i="1" r="AX112"/>
  <c i="19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8" r="J37"/>
  <c r="J36"/>
  <c i="1" r="AY111"/>
  <c i="18" r="J35"/>
  <c i="1" r="AX111"/>
  <c i="18"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7" r="J37"/>
  <c r="J36"/>
  <c i="1" r="AY110"/>
  <c i="17" r="J35"/>
  <c i="1" r="AX110"/>
  <c i="17"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89"/>
  <c r="E7"/>
  <c r="E115"/>
  <c i="16" r="J37"/>
  <c r="J36"/>
  <c i="1" r="AY109"/>
  <c i="16" r="J35"/>
  <c i="1" r="AX109"/>
  <c i="16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5" r="J37"/>
  <c r="J36"/>
  <c i="1" r="AY108"/>
  <c i="15" r="J35"/>
  <c i="1" r="AX108"/>
  <c i="15"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4" r="J37"/>
  <c r="J36"/>
  <c i="1" r="AY107"/>
  <c i="14" r="J35"/>
  <c i="1" r="AX107"/>
  <c i="14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3" r="J37"/>
  <c r="J36"/>
  <c i="1" r="AY106"/>
  <c i="13" r="J35"/>
  <c i="1" r="AX106"/>
  <c i="13"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2" r="J37"/>
  <c r="J36"/>
  <c i="1" r="AY105"/>
  <c i="12" r="J35"/>
  <c i="1" r="AX105"/>
  <c i="12"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T228"/>
  <c r="R229"/>
  <c r="R228"/>
  <c r="P229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89"/>
  <c r="E7"/>
  <c r="E115"/>
  <c i="11" r="J37"/>
  <c r="J36"/>
  <c i="1" r="AY104"/>
  <c i="11" r="J35"/>
  <c i="1" r="AX104"/>
  <c i="11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0" r="J37"/>
  <c r="J36"/>
  <c i="1" r="AY103"/>
  <c i="10" r="J35"/>
  <c i="1" r="AX103"/>
  <c i="10"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9" r="J37"/>
  <c r="J36"/>
  <c i="1" r="AY102"/>
  <c i="9" r="J35"/>
  <c i="1" r="AX102"/>
  <c i="9"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8" r="J37"/>
  <c r="J36"/>
  <c i="1" r="AY101"/>
  <c i="8" r="J35"/>
  <c i="1" r="AX101"/>
  <c i="8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7" r="J37"/>
  <c r="J36"/>
  <c i="1" r="AY100"/>
  <c i="7" r="J35"/>
  <c i="1" r="AX100"/>
  <c i="7"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6" r="J37"/>
  <c r="J36"/>
  <c i="1" r="AY99"/>
  <c i="6" r="J35"/>
  <c i="1" r="AX99"/>
  <c i="6"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5" r="R141"/>
  <c r="P127"/>
  <c r="J37"/>
  <c r="J36"/>
  <c i="1" r="AY98"/>
  <c i="5" r="J35"/>
  <c i="1" r="AX98"/>
  <c i="5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4" r="J37"/>
  <c r="J36"/>
  <c i="1" r="AY97"/>
  <c i="4" r="J35"/>
  <c i="1" r="AX97"/>
  <c i="4"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3" r="J37"/>
  <c r="J36"/>
  <c i="1" r="AY96"/>
  <c i="3" r="J35"/>
  <c i="1" r="AX96"/>
  <c i="3"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" r="AY95"/>
  <c i="2" r="J37"/>
  <c r="J36"/>
  <c r="J35"/>
  <c i="1" r="AX95"/>
  <c i="2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" r="L90"/>
  <c r="AM90"/>
  <c r="AM89"/>
  <c r="L89"/>
  <c r="AM87"/>
  <c r="L87"/>
  <c r="L85"/>
  <c r="L84"/>
  <c i="2" r="BK178"/>
  <c r="BK160"/>
  <c r="J214"/>
  <c r="BK217"/>
  <c r="J190"/>
  <c r="BK124"/>
  <c r="J201"/>
  <c r="BK169"/>
  <c i="4" r="J200"/>
  <c r="J141"/>
  <c r="BK145"/>
  <c i="5" r="BK217"/>
  <c r="BK160"/>
  <c r="BK214"/>
  <c r="J184"/>
  <c r="BK208"/>
  <c r="J187"/>
  <c r="J142"/>
  <c r="BK175"/>
  <c r="BK124"/>
  <c i="6" r="J214"/>
  <c r="BK195"/>
  <c r="BK171"/>
  <c r="BK180"/>
  <c r="BK230"/>
  <c r="BK189"/>
  <c r="BK133"/>
  <c i="7" r="J175"/>
  <c r="BK175"/>
  <c r="J181"/>
  <c i="8" r="J201"/>
  <c r="BK214"/>
  <c r="BK142"/>
  <c r="BK198"/>
  <c r="BK154"/>
  <c r="J178"/>
  <c r="J134"/>
  <c i="9" r="J192"/>
  <c r="BK127"/>
  <c r="BK204"/>
  <c r="J217"/>
  <c r="J157"/>
  <c r="J220"/>
  <c i="11" r="J148"/>
  <c r="J172"/>
  <c r="BK190"/>
  <c i="12" r="BK232"/>
  <c r="J206"/>
  <c r="J157"/>
  <c r="J171"/>
  <c r="BK167"/>
  <c i="13" r="J180"/>
  <c i="14" r="J236"/>
  <c r="J150"/>
  <c i="15" r="J200"/>
  <c r="J137"/>
  <c r="J162"/>
  <c r="J197"/>
  <c r="BK165"/>
  <c r="J131"/>
  <c r="BK147"/>
  <c i="16" r="J184"/>
  <c r="BK153"/>
  <c r="J208"/>
  <c r="BK157"/>
  <c r="BK197"/>
  <c r="J145"/>
  <c r="J181"/>
  <c r="J124"/>
  <c i="17" r="J207"/>
  <c r="J214"/>
  <c i="19" r="BK214"/>
  <c r="J124"/>
  <c r="BK148"/>
  <c r="BK217"/>
  <c r="J205"/>
  <c i="21" r="BK154"/>
  <c r="J178"/>
  <c r="J127"/>
  <c r="J137"/>
  <c i="23" r="J189"/>
  <c i="2" r="J142"/>
  <c r="J148"/>
  <c r="BK175"/>
  <c r="BK128"/>
  <c r="BK201"/>
  <c r="J153"/>
  <c i="3" r="BK235"/>
  <c r="BK207"/>
  <c r="BK136"/>
  <c r="BK177"/>
  <c r="BK171"/>
  <c r="BK220"/>
  <c r="J195"/>
  <c r="J133"/>
  <c r="BK143"/>
  <c r="J127"/>
  <c i="4" r="J188"/>
  <c i="5" r="BK145"/>
  <c i="6" r="J211"/>
  <c r="J198"/>
  <c r="BK177"/>
  <c r="J133"/>
  <c r="BK127"/>
  <c r="J230"/>
  <c r="BK163"/>
  <c r="J167"/>
  <c r="J136"/>
  <c i="7" r="BK166"/>
  <c r="BK194"/>
  <c r="BK157"/>
  <c i="8" r="J194"/>
  <c r="BK217"/>
  <c r="BK163"/>
  <c r="BK211"/>
  <c r="J169"/>
  <c r="BK145"/>
  <c r="BK169"/>
  <c i="9" r="J235"/>
  <c r="BK163"/>
  <c r="J226"/>
  <c r="BK198"/>
  <c r="J143"/>
  <c r="J201"/>
  <c r="BK139"/>
  <c r="J189"/>
  <c i="11" r="J178"/>
  <c r="BK150"/>
  <c r="J166"/>
  <c i="12" r="J219"/>
  <c r="J163"/>
  <c r="J232"/>
  <c r="J201"/>
  <c r="J229"/>
  <c r="J153"/>
  <c r="J177"/>
  <c i="13" r="BK143"/>
  <c r="BK164"/>
  <c r="J140"/>
  <c i="15" r="J219"/>
  <c r="J156"/>
  <c r="J186"/>
  <c r="J147"/>
  <c r="BK193"/>
  <c r="BK131"/>
  <c i="16" r="BK190"/>
  <c r="J131"/>
  <c r="BK204"/>
  <c r="J204"/>
  <c r="BK138"/>
  <c r="BK178"/>
  <c r="J128"/>
  <c r="BK134"/>
  <c i="17" r="J201"/>
  <c r="BK211"/>
  <c r="BK171"/>
  <c r="J233"/>
  <c r="J171"/>
  <c r="BK136"/>
  <c r="BK177"/>
  <c r="J127"/>
  <c i="18" r="BK200"/>
  <c r="BK172"/>
  <c r="J200"/>
  <c r="J172"/>
  <c r="J145"/>
  <c r="BK141"/>
  <c i="19" r="J194"/>
  <c r="J217"/>
  <c r="BK211"/>
  <c r="J172"/>
  <c r="J150"/>
  <c r="J190"/>
  <c i="20" r="BK192"/>
  <c r="BK130"/>
  <c r="BK189"/>
  <c r="BK143"/>
  <c r="BK220"/>
  <c r="BK139"/>
  <c r="J183"/>
  <c r="BK127"/>
  <c r="BK180"/>
  <c r="J130"/>
  <c i="21" r="J191"/>
  <c r="J160"/>
  <c r="J145"/>
  <c i="22" r="J198"/>
  <c r="J138"/>
  <c r="J205"/>
  <c r="J214"/>
  <c r="J187"/>
  <c r="J145"/>
  <c r="BK157"/>
  <c r="BK131"/>
  <c i="23" r="BK201"/>
  <c i="24" r="J157"/>
  <c r="BK141"/>
  <c r="BK194"/>
  <c r="BK172"/>
  <c r="J191"/>
  <c r="J137"/>
  <c r="BK169"/>
  <c r="BK148"/>
  <c i="25" r="BK220"/>
  <c r="J205"/>
  <c r="J181"/>
  <c r="BK150"/>
  <c r="J131"/>
  <c r="BK214"/>
  <c r="J194"/>
  <c r="J154"/>
  <c r="J134"/>
  <c r="BK198"/>
  <c r="BK181"/>
  <c r="BK154"/>
  <c i="26" r="J229"/>
  <c r="J210"/>
  <c r="J225"/>
  <c r="J203"/>
  <c r="J234"/>
  <c r="BK206"/>
  <c r="BK160"/>
  <c r="J127"/>
  <c r="BK157"/>
  <c r="J177"/>
  <c r="BK130"/>
  <c r="J174"/>
  <c i="27" r="BK189"/>
  <c r="BK170"/>
  <c r="BK177"/>
  <c r="J149"/>
  <c r="J174"/>
  <c r="BK122"/>
  <c r="J122"/>
  <c i="28" r="BK223"/>
  <c r="BK167"/>
  <c r="BK147"/>
  <c r="BK230"/>
  <c r="J203"/>
  <c r="BK140"/>
  <c r="J233"/>
  <c r="J197"/>
  <c r="J216"/>
  <c r="J176"/>
  <c r="BK130"/>
  <c r="BK176"/>
  <c r="BK133"/>
  <c i="29" r="J213"/>
  <c r="BK168"/>
  <c r="BK137"/>
  <c r="J200"/>
  <c r="BK156"/>
  <c r="J183"/>
  <c r="BK200"/>
  <c r="J165"/>
  <c r="J144"/>
  <c r="J128"/>
  <c i="30" r="BK172"/>
  <c r="BK155"/>
  <c r="J184"/>
  <c r="BK131"/>
  <c r="BK162"/>
  <c r="BK181"/>
  <c i="31" r="BK180"/>
  <c r="J155"/>
  <c r="BK132"/>
  <c r="J152"/>
  <c r="J125"/>
  <c r="BK164"/>
  <c r="BK149"/>
  <c i="32" r="J183"/>
  <c r="BK164"/>
  <c r="BK143"/>
  <c r="BK177"/>
  <c r="BK146"/>
  <c r="BK168"/>
  <c r="J164"/>
  <c r="J129"/>
  <c i="33" r="J186"/>
  <c r="J156"/>
  <c r="BK138"/>
  <c r="BK189"/>
  <c r="BK168"/>
  <c r="BK144"/>
  <c r="BK171"/>
  <c i="34" r="BK208"/>
  <c r="BK195"/>
  <c r="J174"/>
  <c r="J208"/>
  <c r="J189"/>
  <c r="J138"/>
  <c r="BK159"/>
  <c r="BK168"/>
  <c i="36" r="BK183"/>
  <c r="BK174"/>
  <c r="J159"/>
  <c r="BK144"/>
  <c r="BK128"/>
  <c i="37" r="BK171"/>
  <c r="J193"/>
  <c r="J155"/>
  <c r="J128"/>
  <c r="BK187"/>
  <c r="J147"/>
  <c i="2" r="J145"/>
  <c i="3" r="J153"/>
  <c r="J198"/>
  <c r="J183"/>
  <c r="J163"/>
  <c i="4" r="BK200"/>
  <c r="J133"/>
  <c r="BK127"/>
  <c r="BK191"/>
  <c r="J137"/>
  <c r="J172"/>
  <c i="5" r="BK198"/>
  <c r="J217"/>
  <c r="BK181"/>
  <c r="BK220"/>
  <c r="J190"/>
  <c r="J160"/>
  <c r="J150"/>
  <c i="6" r="J220"/>
  <c r="BK198"/>
  <c r="J147"/>
  <c r="J233"/>
  <c r="J223"/>
  <c r="BK211"/>
  <c r="BK183"/>
  <c r="J143"/>
  <c i="7" r="BK188"/>
  <c r="J157"/>
  <c r="J166"/>
  <c r="BK197"/>
  <c r="J178"/>
  <c r="J127"/>
  <c i="8" r="J184"/>
  <c r="J181"/>
  <c i="9" r="J139"/>
  <c i="10" r="BK154"/>
  <c r="J137"/>
  <c r="J148"/>
  <c r="BK127"/>
  <c i="11" r="BK178"/>
  <c r="BK217"/>
  <c r="J163"/>
  <c r="BK201"/>
  <c r="J169"/>
  <c r="J142"/>
  <c r="BK138"/>
  <c i="12" r="J222"/>
  <c r="BK189"/>
  <c r="J225"/>
  <c r="J203"/>
  <c r="BK171"/>
  <c r="BK198"/>
  <c r="J167"/>
  <c r="BK153"/>
  <c i="13" r="J189"/>
  <c r="BK186"/>
  <c r="BK155"/>
  <c r="BK149"/>
  <c r="J146"/>
  <c i="14" r="BK242"/>
  <c r="J188"/>
  <c r="J133"/>
  <c r="BK220"/>
  <c r="J172"/>
  <c r="J197"/>
  <c r="BK140"/>
  <c r="BK216"/>
  <c r="BK130"/>
  <c r="BK179"/>
  <c i="15" r="J213"/>
  <c r="J174"/>
  <c r="J183"/>
  <c r="BK177"/>
  <c r="BK144"/>
  <c r="J128"/>
  <c r="BK156"/>
  <c i="16" r="BK220"/>
  <c r="J178"/>
  <c r="J138"/>
  <c r="BK223"/>
  <c r="BK193"/>
  <c r="J169"/>
  <c r="J190"/>
  <c r="BK142"/>
  <c r="BK124"/>
  <c i="17" r="J230"/>
  <c r="J189"/>
  <c r="BK201"/>
  <c r="J174"/>
  <c r="J220"/>
  <c r="J153"/>
  <c r="BK174"/>
  <c r="BK147"/>
  <c i="18" r="J133"/>
  <c r="BK145"/>
  <c r="J148"/>
  <c r="J154"/>
  <c i="19" r="BK187"/>
  <c r="J128"/>
  <c r="BK160"/>
  <c r="J166"/>
  <c i="21" r="J194"/>
  <c r="J141"/>
  <c r="BK194"/>
  <c r="BK137"/>
  <c r="BK157"/>
  <c r="BK151"/>
  <c i="22" r="J181"/>
  <c r="J134"/>
  <c r="BK187"/>
  <c r="BK124"/>
  <c r="J157"/>
  <c r="J166"/>
  <c i="23" r="BK183"/>
  <c r="BK174"/>
  <c r="BK167"/>
  <c r="BK163"/>
  <c r="J160"/>
  <c r="BK150"/>
  <c r="BK147"/>
  <c r="BK130"/>
  <c r="BK235"/>
  <c r="BK233"/>
  <c r="J226"/>
  <c r="BK223"/>
  <c r="J217"/>
  <c r="BK230"/>
  <c r="BK217"/>
  <c r="BK157"/>
  <c r="J198"/>
  <c r="BK195"/>
  <c r="J186"/>
  <c r="J235"/>
  <c r="J223"/>
  <c r="BK220"/>
  <c r="J207"/>
  <c r="J201"/>
  <c r="BK192"/>
  <c r="BK189"/>
  <c r="J183"/>
  <c r="BK180"/>
  <c r="J167"/>
  <c r="BK153"/>
  <c r="BK136"/>
  <c r="BK127"/>
  <c r="BK186"/>
  <c r="J180"/>
  <c r="J177"/>
  <c r="J171"/>
  <c r="J163"/>
  <c r="J143"/>
  <c r="J139"/>
  <c r="BK133"/>
  <c r="BK177"/>
  <c r="BK171"/>
  <c r="J157"/>
  <c r="BK143"/>
  <c r="J130"/>
  <c i="24" r="J194"/>
  <c r="J178"/>
  <c r="BK166"/>
  <c r="J151"/>
  <c r="BK123"/>
  <c r="J188"/>
  <c r="BK163"/>
  <c r="BK157"/>
  <c r="J141"/>
  <c r="J123"/>
  <c r="J160"/>
  <c r="BK130"/>
  <c i="25" r="BK217"/>
  <c r="J198"/>
  <c r="J187"/>
  <c r="BK163"/>
  <c r="J145"/>
  <c r="J220"/>
  <c r="BK208"/>
  <c r="J175"/>
  <c r="BK148"/>
  <c r="J128"/>
  <c r="BK187"/>
  <c r="BK172"/>
  <c r="J150"/>
  <c i="26" r="J232"/>
  <c r="BK213"/>
  <c r="BK133"/>
  <c r="BK183"/>
  <c r="BK136"/>
  <c r="J133"/>
  <c r="BK195"/>
  <c r="BK163"/>
  <c r="J136"/>
  <c r="J192"/>
  <c i="27" r="J186"/>
  <c r="BK158"/>
  <c r="J129"/>
  <c r="J164"/>
  <c r="J177"/>
  <c r="BK129"/>
  <c r="J126"/>
  <c i="28" r="BK227"/>
  <c r="BK191"/>
  <c r="J157"/>
  <c r="J242"/>
  <c r="J209"/>
  <c r="J133"/>
  <c r="BK212"/>
  <c r="BK185"/>
  <c r="J220"/>
  <c r="BK157"/>
  <c r="BK179"/>
  <c r="J150"/>
  <c i="29" r="BK204"/>
  <c r="BK197"/>
  <c r="BK159"/>
  <c r="BK134"/>
  <c r="BK193"/>
  <c r="J149"/>
  <c r="J177"/>
  <c r="BK128"/>
  <c r="BK174"/>
  <c r="J134"/>
  <c i="30" r="BK169"/>
  <c r="BK145"/>
  <c r="BK175"/>
  <c r="BK124"/>
  <c r="J148"/>
  <c r="J128"/>
  <c r="J124"/>
  <c i="31" r="J168"/>
  <c r="BK146"/>
  <c r="J180"/>
  <c r="J139"/>
  <c r="BK183"/>
  <c r="BK143"/>
  <c r="BK122"/>
  <c i="32" r="BK158"/>
  <c r="J171"/>
  <c r="J146"/>
  <c r="J174"/>
  <c r="BK139"/>
  <c r="J158"/>
  <c r="J132"/>
  <c r="BK132"/>
  <c i="33" r="BK195"/>
  <c r="BK164"/>
  <c r="J199"/>
  <c r="J161"/>
  <c r="BK192"/>
  <c r="BK174"/>
  <c r="BK133"/>
  <c r="J180"/>
  <c i="34" r="BK205"/>
  <c r="BK189"/>
  <c r="BK148"/>
  <c r="J199"/>
  <c r="BK161"/>
  <c r="J133"/>
  <c r="BK180"/>
  <c r="BK141"/>
  <c r="BK138"/>
  <c i="35" r="J193"/>
  <c r="BK141"/>
  <c r="J187"/>
  <c r="J128"/>
  <c r="J171"/>
  <c r="J136"/>
  <c r="J164"/>
  <c i="36" r="J187"/>
  <c r="BK167"/>
  <c r="BK162"/>
  <c r="J144"/>
  <c r="J133"/>
  <c r="BK196"/>
  <c r="BK190"/>
  <c r="J167"/>
  <c r="J155"/>
  <c r="J136"/>
  <c i="37" r="BK196"/>
  <c r="BK174"/>
  <c r="J196"/>
  <c r="BK164"/>
  <c r="J125"/>
  <c r="J177"/>
  <c r="BK141"/>
  <c r="BK151"/>
  <c r="J133"/>
  <c i="2" r="BK214"/>
  <c r="BK184"/>
  <c r="BK148"/>
  <c r="BK211"/>
  <c r="J184"/>
  <c i="3" r="J211"/>
  <c r="BK180"/>
  <c r="J186"/>
  <c r="BK223"/>
  <c r="J235"/>
  <c r="J180"/>
  <c r="J174"/>
  <c r="J136"/>
  <c r="BK130"/>
  <c i="4" r="J123"/>
  <c r="BK160"/>
  <c r="J185"/>
  <c r="J160"/>
  <c r="J166"/>
  <c i="5" r="BK194"/>
  <c r="J220"/>
  <c r="BK190"/>
  <c r="BK150"/>
  <c r="J201"/>
  <c r="BK148"/>
  <c r="J181"/>
  <c r="BK131"/>
  <c i="6" r="J207"/>
  <c r="J192"/>
  <c r="BK139"/>
  <c r="J171"/>
  <c r="BK226"/>
  <c r="J139"/>
  <c i="7" r="J151"/>
  <c r="BK123"/>
  <c r="J154"/>
  <c i="8" r="J198"/>
  <c r="BK184"/>
  <c i="10" r="BK188"/>
  <c r="BK175"/>
  <c i="12" r="J216"/>
  <c r="J198"/>
  <c r="BK130"/>
  <c r="BK180"/>
  <c r="BK139"/>
  <c r="J160"/>
  <c r="J127"/>
  <c i="13" r="J149"/>
  <c r="J170"/>
  <c r="BK129"/>
  <c r="BK132"/>
  <c r="J129"/>
  <c r="J143"/>
  <c i="14" r="J239"/>
  <c r="BK176"/>
  <c r="J154"/>
  <c r="J216"/>
  <c r="BK164"/>
  <c r="BK126"/>
  <c r="J194"/>
  <c r="BK172"/>
  <c r="BK154"/>
  <c r="BK223"/>
  <c r="J167"/>
  <c r="BK197"/>
  <c r="J160"/>
  <c i="15" r="J210"/>
  <c r="BK153"/>
  <c r="BK213"/>
  <c r="J149"/>
  <c r="BK189"/>
  <c r="BK159"/>
  <c r="J134"/>
  <c r="J159"/>
  <c i="16" r="J223"/>
  <c i="17" r="BK230"/>
  <c r="BK192"/>
  <c r="J157"/>
  <c r="J211"/>
  <c r="BK180"/>
  <c i="19" r="BK166"/>
  <c r="J201"/>
  <c r="J160"/>
  <c i="21" r="J163"/>
  <c r="BK145"/>
  <c r="BK175"/>
  <c r="BK160"/>
  <c i="22" r="J184"/>
  <c r="BK160"/>
  <c r="BK201"/>
  <c r="J194"/>
  <c r="J220"/>
  <c r="BK190"/>
  <c r="BK154"/>
  <c r="BK134"/>
  <c i="23" r="BK226"/>
  <c r="BK204"/>
  <c r="J136"/>
  <c r="J127"/>
  <c r="J174"/>
  <c r="J153"/>
  <c r="J147"/>
  <c r="J133"/>
  <c i="24" r="J197"/>
  <c r="BK188"/>
  <c r="BK175"/>
  <c r="J169"/>
  <c r="BK154"/>
  <c r="J130"/>
  <c r="BK197"/>
  <c r="J181"/>
  <c r="BK137"/>
  <c r="J175"/>
  <c r="J148"/>
  <c r="J133"/>
  <c r="BK185"/>
  <c r="J166"/>
  <c r="J145"/>
  <c i="25" r="BK194"/>
  <c r="BK175"/>
  <c r="BK157"/>
  <c r="BK138"/>
  <c r="BK124"/>
  <c r="J211"/>
  <c r="J184"/>
  <c r="BK169"/>
  <c r="BK142"/>
  <c r="BK205"/>
  <c r="J178"/>
  <c r="J157"/>
  <c r="J124"/>
  <c i="26" r="BK225"/>
  <c r="J198"/>
  <c r="J153"/>
  <c r="J206"/>
  <c r="J163"/>
  <c r="BK229"/>
  <c r="BK216"/>
  <c r="J201"/>
  <c r="BK171"/>
  <c r="J147"/>
  <c r="J219"/>
  <c r="BK174"/>
  <c r="J183"/>
  <c r="J171"/>
  <c r="J143"/>
  <c r="BK147"/>
  <c r="BK150"/>
  <c i="27" r="J189"/>
  <c r="BK180"/>
  <c r="BK152"/>
  <c r="J143"/>
  <c r="J161"/>
  <c r="BK140"/>
  <c r="BK167"/>
  <c r="BK143"/>
  <c r="BK146"/>
  <c i="28" r="BK242"/>
  <c r="BK203"/>
  <c r="BK170"/>
  <c r="J154"/>
  <c r="BK239"/>
  <c r="J212"/>
  <c r="BK188"/>
  <c r="J239"/>
  <c r="BK216"/>
  <c r="J206"/>
  <c r="J182"/>
  <c r="BK197"/>
  <c r="J170"/>
  <c r="BK206"/>
  <c r="J172"/>
  <c r="J147"/>
  <c i="29" r="BK213"/>
  <c r="J186"/>
  <c r="BK147"/>
  <c r="BK210"/>
  <c r="J197"/>
  <c r="BK162"/>
  <c r="J210"/>
  <c r="J171"/>
  <c r="J137"/>
  <c r="J180"/>
  <c r="J162"/>
  <c r="BK131"/>
  <c i="30" r="BK184"/>
  <c r="J162"/>
  <c r="J138"/>
  <c r="J158"/>
  <c r="BK178"/>
  <c r="J172"/>
  <c r="J134"/>
  <c r="BK158"/>
  <c i="31" r="BK177"/>
  <c r="BK158"/>
  <c r="BK152"/>
  <c r="J183"/>
  <c r="BK155"/>
  <c r="J122"/>
  <c r="BK161"/>
  <c r="J135"/>
  <c r="BK125"/>
  <c i="32" r="BK183"/>
  <c r="BK180"/>
  <c r="J152"/>
  <c r="J122"/>
  <c r="J155"/>
  <c r="BK135"/>
  <c r="BK155"/>
  <c i="33" r="J208"/>
  <c r="J189"/>
  <c r="J168"/>
  <c r="BK141"/>
  <c r="BK183"/>
  <c r="J152"/>
  <c r="BK202"/>
  <c r="J183"/>
  <c r="J171"/>
  <c r="J141"/>
  <c r="BK186"/>
  <c r="J144"/>
  <c i="34" r="BK202"/>
  <c r="BK192"/>
  <c r="BK177"/>
  <c r="BK144"/>
  <c r="J205"/>
  <c r="BK174"/>
  <c r="J144"/>
  <c r="J192"/>
  <c r="BK183"/>
  <c r="J180"/>
  <c r="J161"/>
  <c r="BK125"/>
  <c i="35" r="J177"/>
  <c r="BK151"/>
  <c r="BK136"/>
  <c r="BK193"/>
  <c r="J159"/>
  <c r="J183"/>
  <c r="J162"/>
  <c r="BK133"/>
  <c r="BK180"/>
  <c r="BK162"/>
  <c r="J147"/>
  <c i="36" r="J196"/>
  <c r="J125"/>
  <c r="J193"/>
  <c r="BK187"/>
  <c r="J180"/>
  <c r="BK177"/>
  <c r="J164"/>
  <c r="BK155"/>
  <c r="BK136"/>
  <c i="37" r="BK193"/>
  <c r="BK167"/>
  <c r="BK190"/>
  <c r="J162"/>
  <c r="BK144"/>
  <c r="J180"/>
  <c r="J164"/>
  <c r="J144"/>
  <c r="BK125"/>
  <c r="BK159"/>
  <c i="2" r="J197"/>
  <c r="J134"/>
  <c r="J160"/>
  <c i="1" r="AS94"/>
  <c i="3" r="J226"/>
  <c r="BK163"/>
  <c r="BK189"/>
  <c r="BK204"/>
  <c r="J157"/>
  <c r="BK147"/>
  <c r="BK127"/>
  <c i="4" r="J163"/>
  <c r="BK141"/>
  <c r="BK151"/>
  <c r="J127"/>
  <c i="5" r="BK172"/>
  <c r="J128"/>
  <c r="J198"/>
  <c r="J154"/>
  <c i="7" r="J191"/>
  <c r="BK200"/>
  <c r="BK151"/>
  <c i="8" r="BK178"/>
  <c r="BK194"/>
  <c r="J131"/>
  <c r="BK205"/>
  <c r="BK172"/>
  <c r="J128"/>
  <c r="BK160"/>
  <c r="BK128"/>
  <c i="9" r="BK223"/>
  <c r="J136"/>
  <c r="BK214"/>
  <c r="BK160"/>
  <c r="J127"/>
  <c r="BK183"/>
  <c r="J223"/>
  <c r="BK171"/>
  <c i="10" r="J200"/>
  <c r="J175"/>
  <c r="J154"/>
  <c r="J123"/>
  <c r="J145"/>
  <c i="11" r="BK220"/>
  <c r="BK184"/>
  <c r="BK145"/>
  <c r="BK194"/>
  <c r="J145"/>
  <c r="J190"/>
  <c r="BK154"/>
  <c r="J187"/>
  <c r="BK124"/>
  <c i="12" r="BK216"/>
  <c r="J183"/>
  <c r="J130"/>
  <c r="J195"/>
  <c r="J147"/>
  <c r="BK183"/>
  <c r="J192"/>
  <c r="BK143"/>
  <c i="14" r="J209"/>
  <c r="BK144"/>
  <c i="15" r="J204"/>
  <c r="BK149"/>
  <c r="J165"/>
  <c r="BK197"/>
  <c r="J141"/>
  <c r="J177"/>
  <c i="16" r="J201"/>
  <c r="BK160"/>
  <c r="J220"/>
  <c r="J187"/>
  <c r="J153"/>
  <c r="BK201"/>
  <c r="BK166"/>
  <c r="BK131"/>
  <c r="BK163"/>
  <c r="J157"/>
  <c i="17" r="BK235"/>
  <c r="BK223"/>
  <c r="J235"/>
  <c r="J195"/>
  <c r="BK183"/>
  <c r="BK153"/>
  <c r="J133"/>
  <c r="BK195"/>
  <c r="BK139"/>
  <c r="BK186"/>
  <c r="J167"/>
  <c r="J130"/>
  <c i="18" r="BK188"/>
  <c r="J194"/>
  <c r="J178"/>
  <c r="BK133"/>
  <c r="J185"/>
  <c r="J157"/>
  <c r="BK123"/>
  <c r="BK148"/>
  <c i="19" r="BK220"/>
  <c r="BK131"/>
  <c r="BK172"/>
  <c r="BK208"/>
  <c r="BK201"/>
  <c r="BK184"/>
  <c r="BK134"/>
  <c r="J148"/>
  <c r="BK198"/>
  <c r="J131"/>
  <c i="20" r="J214"/>
  <c r="BK171"/>
  <c r="J143"/>
  <c r="BK226"/>
  <c r="J153"/>
  <c r="J139"/>
  <c r="BK223"/>
  <c r="J174"/>
  <c r="J204"/>
  <c r="BK153"/>
  <c r="BK183"/>
  <c r="BK160"/>
  <c r="BK163"/>
  <c i="21" r="BK197"/>
  <c r="BK200"/>
  <c r="BK178"/>
  <c r="J188"/>
  <c r="J148"/>
  <c r="J185"/>
  <c r="BK172"/>
  <c r="J130"/>
  <c i="22" r="J201"/>
  <c r="BK169"/>
  <c r="BK148"/>
  <c r="BK163"/>
  <c r="BK198"/>
  <c r="BK166"/>
  <c r="BK178"/>
  <c r="J154"/>
  <c r="BK128"/>
  <c i="23" r="BK207"/>
  <c r="J220"/>
  <c r="BK214"/>
  <c r="BK211"/>
  <c r="J204"/>
  <c r="BK160"/>
  <c r="J150"/>
  <c r="BK139"/>
  <c i="24" r="BK200"/>
  <c r="J185"/>
  <c r="J172"/>
  <c r="J163"/>
  <c r="BK145"/>
  <c r="J200"/>
  <c r="BK191"/>
  <c r="BK178"/>
  <c r="BK160"/>
  <c r="BK133"/>
  <c r="BK151"/>
  <c r="J127"/>
  <c r="BK181"/>
  <c r="J154"/>
  <c r="BK127"/>
  <c i="25" r="BK211"/>
  <c r="J208"/>
  <c r="J190"/>
  <c r="J169"/>
  <c r="J148"/>
  <c r="BK134"/>
  <c r="J217"/>
  <c r="J201"/>
  <c r="BK178"/>
  <c r="J160"/>
  <c r="BK145"/>
  <c r="BK201"/>
  <c r="BK184"/>
  <c r="BK160"/>
  <c r="J138"/>
  <c i="26" r="J216"/>
  <c r="BK201"/>
  <c r="BK234"/>
  <c r="BK219"/>
  <c r="J195"/>
  <c r="J160"/>
  <c r="BK222"/>
  <c r="BK210"/>
  <c r="BK186"/>
  <c r="BK167"/>
  <c r="J150"/>
  <c r="J139"/>
  <c r="BK189"/>
  <c r="BK192"/>
  <c r="BK180"/>
  <c r="BK153"/>
  <c r="BK127"/>
  <c r="BK143"/>
  <c i="27" r="BK186"/>
  <c r="J183"/>
  <c r="J155"/>
  <c r="BK132"/>
  <c r="J158"/>
  <c r="BK136"/>
  <c r="BK161"/>
  <c r="BK126"/>
  <c r="J146"/>
  <c i="28" r="J236"/>
  <c r="BK200"/>
  <c r="J160"/>
  <c r="J144"/>
  <c r="J223"/>
  <c r="J200"/>
  <c r="BK150"/>
  <c r="BK236"/>
  <c r="BK209"/>
  <c r="BK172"/>
  <c r="J191"/>
  <c r="BK160"/>
  <c r="J194"/>
  <c r="J167"/>
  <c r="J140"/>
  <c i="29" r="J219"/>
  <c r="BK216"/>
  <c r="BK180"/>
  <c r="BK144"/>
  <c r="BK189"/>
  <c r="J174"/>
  <c r="J189"/>
  <c r="BK165"/>
  <c r="BK149"/>
  <c r="BK183"/>
  <c r="J168"/>
  <c r="J141"/>
  <c r="J153"/>
  <c i="30" r="J178"/>
  <c r="BK142"/>
  <c r="J145"/>
  <c r="J175"/>
  <c r="J152"/>
  <c r="J131"/>
  <c r="BK152"/>
  <c i="31" r="BK174"/>
  <c r="BK135"/>
  <c r="J177"/>
  <c r="J149"/>
  <c r="J129"/>
  <c r="BK168"/>
  <c r="BK139"/>
  <c i="32" r="BK161"/>
  <c r="J135"/>
  <c r="BK149"/>
  <c r="J180"/>
  <c r="J149"/>
  <c r="BK125"/>
  <c r="J143"/>
  <c r="J161"/>
  <c i="33" r="BK205"/>
  <c r="BK180"/>
  <c r="BK159"/>
  <c r="J133"/>
  <c r="J174"/>
  <c r="J148"/>
  <c r="BK199"/>
  <c r="BK177"/>
  <c r="J164"/>
  <c r="BK152"/>
  <c r="BK128"/>
  <c r="J138"/>
  <c i="34" r="J202"/>
  <c r="J186"/>
  <c r="J168"/>
  <c r="J125"/>
  <c r="J195"/>
  <c r="J171"/>
  <c r="BK152"/>
  <c r="BK128"/>
  <c r="J177"/>
  <c r="J183"/>
  <c r="J148"/>
  <c i="35" r="J196"/>
  <c r="J167"/>
  <c r="J144"/>
  <c r="J133"/>
  <c r="BK171"/>
  <c r="BK196"/>
  <c r="J155"/>
  <c r="J141"/>
  <c r="BK187"/>
  <c r="BK167"/>
  <c r="BK159"/>
  <c i="36" r="J190"/>
  <c r="BK171"/>
  <c r="BK164"/>
  <c r="J171"/>
  <c r="J162"/>
  <c r="BK151"/>
  <c r="BK141"/>
  <c r="J183"/>
  <c r="J174"/>
  <c r="J151"/>
  <c i="37" r="BK180"/>
  <c r="BK155"/>
  <c r="J171"/>
  <c r="J151"/>
  <c r="J136"/>
  <c r="J174"/>
  <c r="BK147"/>
  <c r="BK128"/>
  <c r="BK162"/>
  <c r="BK136"/>
  <c i="2" r="J169"/>
  <c r="J128"/>
  <c i="3" r="BK153"/>
  <c i="4" r="J178"/>
  <c r="BK188"/>
  <c r="BK172"/>
  <c r="BK157"/>
  <c r="BK169"/>
  <c i="6" r="BK207"/>
  <c i="7" r="BK160"/>
  <c r="J145"/>
  <c i="8" r="BK190"/>
  <c i="2" r="BK138"/>
  <c r="BK145"/>
  <c r="BK157"/>
  <c r="BK131"/>
  <c r="BK204"/>
  <c r="J157"/>
  <c r="J208"/>
  <c r="J193"/>
  <c i="3" r="BK195"/>
  <c r="BK186"/>
  <c r="BK226"/>
  <c r="J207"/>
  <c r="BK211"/>
  <c r="BK174"/>
  <c r="J130"/>
  <c i="4" r="J194"/>
  <c r="J181"/>
  <c r="J130"/>
  <c r="J148"/>
  <c i="9" r="J207"/>
  <c r="J150"/>
  <c r="J204"/>
  <c r="BK150"/>
  <c r="J214"/>
  <c r="J167"/>
  <c i="10" r="BK145"/>
  <c r="BK194"/>
  <c r="BK141"/>
  <c r="J151"/>
  <c i="11" r="J201"/>
  <c r="J160"/>
  <c r="BK142"/>
  <c r="J214"/>
  <c r="BK157"/>
  <c r="BK198"/>
  <c i="13" r="BK136"/>
  <c r="J132"/>
  <c r="J164"/>
  <c i="15" r="BK162"/>
  <c r="BK186"/>
  <c r="BK219"/>
  <c r="BK171"/>
  <c r="BK137"/>
  <c r="J171"/>
  <c r="BK124"/>
  <c i="16" r="BK208"/>
  <c r="BK169"/>
  <c r="J217"/>
  <c r="BK184"/>
  <c r="J211"/>
  <c r="J134"/>
  <c r="J160"/>
  <c i="18" r="J130"/>
  <c r="BK166"/>
  <c r="J137"/>
  <c r="BK127"/>
  <c i="19" r="BK138"/>
  <c r="J214"/>
  <c r="BK128"/>
  <c r="BK190"/>
  <c r="BK175"/>
  <c r="J142"/>
  <c r="J154"/>
  <c i="20" r="J220"/>
  <c i="21" r="J123"/>
  <c i="22" r="J217"/>
  <c r="J148"/>
  <c r="J190"/>
  <c r="BK217"/>
  <c r="J163"/>
  <c r="BK145"/>
  <c r="J128"/>
  <c i="4" r="J145"/>
  <c r="BK175"/>
  <c r="BK133"/>
  <c i="7" r="BK181"/>
  <c r="BK145"/>
  <c r="J137"/>
  <c r="J185"/>
  <c r="J133"/>
  <c i="8" r="J148"/>
  <c r="BK166"/>
  <c r="BK220"/>
  <c r="BK201"/>
  <c r="J160"/>
  <c r="J205"/>
  <c r="J145"/>
  <c r="J124"/>
  <c i="9" r="BK189"/>
  <c r="BK233"/>
  <c r="J174"/>
  <c r="BK230"/>
  <c r="J171"/>
  <c r="J186"/>
  <c r="BK143"/>
  <c i="10" r="J185"/>
  <c r="J166"/>
  <c r="BK133"/>
  <c r="BK151"/>
  <c r="J160"/>
  <c r="J163"/>
  <c r="BK137"/>
  <c i="11" r="BK208"/>
  <c r="J154"/>
  <c r="J184"/>
  <c r="J124"/>
  <c r="BK163"/>
  <c r="BK134"/>
  <c r="J128"/>
  <c i="12" r="BK203"/>
  <c r="J174"/>
  <c r="BK234"/>
  <c r="BK213"/>
  <c i="14" r="J212"/>
  <c r="J185"/>
  <c r="J230"/>
  <c r="BK185"/>
  <c r="BK233"/>
  <c r="BK203"/>
  <c i="16" r="J150"/>
  <c r="BK181"/>
  <c r="BK217"/>
  <c r="J166"/>
  <c i="18" r="BK194"/>
  <c r="J141"/>
  <c r="BK130"/>
  <c i="19" r="BK154"/>
  <c r="J220"/>
  <c r="J157"/>
  <c r="J181"/>
  <c r="J145"/>
  <c r="BK157"/>
  <c i="20" r="J211"/>
  <c r="BK136"/>
  <c r="J177"/>
  <c r="J136"/>
  <c r="BK214"/>
  <c r="BK167"/>
  <c r="BK201"/>
  <c r="BK177"/>
  <c r="J207"/>
  <c r="J147"/>
  <c i="21" r="BK123"/>
  <c r="BK188"/>
  <c r="BK127"/>
  <c r="J154"/>
  <c r="BK181"/>
  <c r="J169"/>
  <c i="22" r="J178"/>
  <c r="BK142"/>
  <c r="BK181"/>
  <c r="J172"/>
  <c r="BK175"/>
  <c i="23" r="J230"/>
  <c i="2" r="J175"/>
  <c r="J166"/>
  <c r="BK193"/>
  <c r="J217"/>
  <c i="3" r="J233"/>
  <c r="BK233"/>
  <c r="J220"/>
  <c r="BK201"/>
  <c r="J139"/>
  <c r="J147"/>
  <c i="4" r="BK137"/>
  <c r="BK166"/>
  <c r="BK148"/>
  <c i="5" r="J178"/>
  <c r="J208"/>
  <c i="6" r="J186"/>
  <c r="BK217"/>
  <c r="BK150"/>
  <c i="7" r="J172"/>
  <c r="BK172"/>
  <c r="BK130"/>
  <c i="8" r="BK134"/>
  <c r="J214"/>
  <c r="J157"/>
  <c r="BK148"/>
  <c i="9" r="BK186"/>
  <c r="BK177"/>
  <c i="10" r="J188"/>
  <c i="11" r="BK187"/>
  <c r="J131"/>
  <c i="12" r="BK195"/>
  <c r="BK133"/>
  <c r="BK174"/>
  <c i="13" r="J155"/>
  <c i="14" r="BK194"/>
  <c r="BK209"/>
  <c i="15" r="BK141"/>
  <c r="BK180"/>
  <c i="16" r="BK148"/>
  <c r="J197"/>
  <c i="17" r="BK220"/>
  <c r="BK189"/>
  <c r="J143"/>
  <c r="BK133"/>
  <c r="J136"/>
  <c i="18" r="J191"/>
  <c r="J181"/>
  <c r="BK181"/>
  <c i="19" r="BK205"/>
  <c r="J138"/>
  <c r="J198"/>
  <c r="BK163"/>
  <c i="20" r="J160"/>
  <c r="BK147"/>
  <c r="J198"/>
  <c i="21" r="J200"/>
  <c i="22" r="BK214"/>
  <c r="J131"/>
  <c r="BK208"/>
  <c r="J160"/>
  <c i="23" r="BK198"/>
  <c i="25" r="J172"/>
  <c r="BK131"/>
  <c r="J166"/>
  <c i="26" r="J222"/>
  <c r="BK232"/>
  <c r="J130"/>
  <c r="BK177"/>
  <c r="BK139"/>
  <c i="27" r="BK164"/>
  <c r="BK155"/>
  <c r="J136"/>
  <c r="J140"/>
  <c i="28" r="J188"/>
  <c r="BK233"/>
  <c r="J130"/>
  <c r="BK164"/>
  <c r="BK182"/>
  <c i="29" r="J216"/>
  <c r="BK153"/>
  <c r="J204"/>
  <c r="BK141"/>
  <c r="J124"/>
  <c r="J147"/>
  <c i="30" r="J181"/>
  <c r="BK148"/>
  <c r="BK134"/>
  <c r="J169"/>
  <c i="31" r="J164"/>
  <c r="J161"/>
  <c r="J146"/>
  <c i="32" r="J139"/>
  <c r="BK129"/>
  <c r="BK152"/>
  <c r="BK122"/>
  <c i="33" r="J202"/>
  <c r="J192"/>
  <c r="J205"/>
  <c r="BK156"/>
  <c r="J128"/>
  <c i="34" r="BK171"/>
  <c r="BK156"/>
  <c r="BK164"/>
  <c r="J128"/>
  <c i="35" r="BK155"/>
  <c r="BK183"/>
  <c r="J174"/>
  <c r="J190"/>
  <c r="J151"/>
  <c i="36" r="BK180"/>
  <c r="BK159"/>
  <c r="BK133"/>
  <c r="J147"/>
  <c i="37" r="J190"/>
  <c r="BK177"/>
  <c r="BK133"/>
  <c r="J159"/>
  <c i="2" r="J150"/>
  <c r="BK150"/>
  <c r="J223"/>
  <c r="BK134"/>
  <c r="J211"/>
  <c r="BK172"/>
  <c r="J220"/>
  <c r="BK197"/>
  <c i="3" r="BK214"/>
  <c r="BK160"/>
  <c r="J204"/>
  <c r="J143"/>
  <c r="J177"/>
  <c r="J192"/>
  <c r="J214"/>
  <c i="4" r="J169"/>
  <c r="BK197"/>
  <c r="BK185"/>
  <c r="BK194"/>
  <c r="J157"/>
  <c r="BK123"/>
  <c r="J154"/>
  <c i="5" r="J157"/>
  <c r="BK205"/>
  <c r="BK178"/>
  <c r="J148"/>
  <c r="J175"/>
  <c r="BK134"/>
  <c r="J134"/>
  <c i="6" r="BK223"/>
  <c r="J201"/>
  <c r="J127"/>
  <c r="BK147"/>
  <c r="J217"/>
  <c r="BK160"/>
  <c r="BK174"/>
  <c i="7" r="J197"/>
  <c r="J163"/>
  <c r="J160"/>
  <c r="J169"/>
  <c r="J148"/>
  <c i="8" r="BK175"/>
  <c r="J172"/>
  <c r="J217"/>
  <c r="BK181"/>
  <c r="J150"/>
  <c r="J175"/>
  <c r="BK131"/>
  <c i="9" r="BK211"/>
  <c r="J153"/>
  <c r="BK220"/>
  <c r="BK195"/>
  <c r="BK226"/>
  <c r="J180"/>
  <c r="J130"/>
  <c r="J183"/>
  <c r="J160"/>
  <c i="10" r="J194"/>
  <c r="BK200"/>
  <c r="J191"/>
  <c i="12" r="BK147"/>
  <c r="BK219"/>
  <c r="J180"/>
  <c r="J213"/>
  <c r="BK157"/>
  <c r="BK163"/>
  <c i="13" r="J186"/>
  <c r="J183"/>
  <c r="BK189"/>
  <c r="J122"/>
  <c r="J126"/>
  <c i="14" r="J227"/>
  <c r="BK167"/>
  <c r="J242"/>
  <c r="BK206"/>
  <c r="J140"/>
  <c r="BK227"/>
  <c r="BK188"/>
  <c r="J157"/>
  <c r="J170"/>
  <c r="BK170"/>
  <c i="15" r="J216"/>
  <c r="BK183"/>
  <c r="J193"/>
  <c r="BK210"/>
  <c r="J168"/>
  <c r="J180"/>
  <c r="J144"/>
  <c i="16" r="BK214"/>
  <c r="BK175"/>
  <c r="BK172"/>
  <c r="J148"/>
  <c r="J163"/>
  <c r="BK187"/>
  <c i="17" r="BK233"/>
  <c r="BK214"/>
  <c r="J223"/>
  <c r="J160"/>
  <c r="J217"/>
  <c r="BK167"/>
  <c r="BK204"/>
  <c r="J147"/>
  <c i="18" r="BK137"/>
  <c r="J175"/>
  <c r="BK191"/>
  <c r="J160"/>
  <c r="BK185"/>
  <c r="J123"/>
  <c i="19" r="J169"/>
  <c i="20" r="J192"/>
  <c r="BK150"/>
  <c r="J189"/>
  <c i="21" r="BK191"/>
  <c r="BK133"/>
  <c r="BK169"/>
  <c i="23" r="J192"/>
  <c i="2" r="BK163"/>
  <c i="3" r="BK150"/>
  <c r="BK183"/>
  <c r="BK192"/>
  <c r="BK139"/>
  <c i="4" r="J191"/>
  <c r="J151"/>
  <c r="BK181"/>
  <c i="5" r="J145"/>
  <c r="J163"/>
  <c r="BK163"/>
  <c i="6" r="J204"/>
  <c r="J160"/>
  <c r="BK136"/>
  <c r="BK153"/>
  <c i="7" r="J194"/>
  <c r="BK163"/>
  <c r="BK141"/>
  <c i="8" r="BK150"/>
  <c r="BK124"/>
  <c r="J166"/>
  <c r="J187"/>
  <c i="9" r="BK207"/>
  <c r="BK217"/>
  <c r="BK130"/>
  <c r="BK174"/>
  <c r="BK192"/>
  <c i="11" r="BK205"/>
  <c r="J181"/>
  <c r="BK175"/>
  <c i="12" r="BK150"/>
  <c i="13" r="BK174"/>
  <c r="J136"/>
  <c r="BK161"/>
  <c i="14" r="J223"/>
  <c r="BK236"/>
  <c r="J233"/>
  <c r="J164"/>
  <c r="BK212"/>
  <c r="BK133"/>
  <c i="15" r="BK204"/>
  <c i="16" r="J175"/>
  <c r="J193"/>
  <c r="J172"/>
  <c r="BK145"/>
  <c i="17" r="J226"/>
  <c r="J163"/>
  <c r="BK198"/>
  <c r="J186"/>
  <c i="18" r="BK175"/>
  <c r="J166"/>
  <c r="J169"/>
  <c r="BK157"/>
  <c i="19" r="J184"/>
  <c r="BK194"/>
  <c r="J163"/>
  <c i="20" r="J223"/>
  <c r="BK235"/>
  <c r="BK133"/>
  <c r="J171"/>
  <c r="J186"/>
  <c r="BK195"/>
  <c i="21" r="J197"/>
  <c r="BK166"/>
  <c r="J133"/>
  <c i="23" r="J233"/>
  <c i="25" r="BK166"/>
  <c r="J214"/>
  <c r="BK128"/>
  <c i="26" r="J189"/>
  <c r="J167"/>
  <c r="J213"/>
  <c r="J180"/>
  <c i="27" r="BK183"/>
  <c r="J170"/>
  <c r="BK149"/>
  <c r="J167"/>
  <c i="28" r="J185"/>
  <c r="BK220"/>
  <c r="J136"/>
  <c r="J179"/>
  <c r="BK126"/>
  <c r="J126"/>
  <c i="29" r="J193"/>
  <c r="BK219"/>
  <c r="BK186"/>
  <c r="J156"/>
  <c r="J131"/>
  <c i="30" r="J165"/>
  <c r="J142"/>
  <c r="BK138"/>
  <c i="31" r="J171"/>
  <c r="J174"/>
  <c r="BK171"/>
  <c r="BK129"/>
  <c i="32" r="BK174"/>
  <c r="J168"/>
  <c r="BK171"/>
  <c i="33" r="BK208"/>
  <c r="J177"/>
  <c r="J195"/>
  <c r="BK125"/>
  <c r="BK148"/>
  <c r="J125"/>
  <c i="34" r="J152"/>
  <c r="J164"/>
  <c r="BK186"/>
  <c r="BK133"/>
  <c i="35" r="BK164"/>
  <c r="BK125"/>
  <c r="J180"/>
  <c r="J125"/>
  <c r="BK128"/>
  <c i="36" r="BK147"/>
  <c r="J177"/>
  <c r="BK125"/>
  <c i="37" r="BK183"/>
  <c i="4" r="BK154"/>
  <c i="5" r="J214"/>
  <c r="J131"/>
  <c r="BK201"/>
  <c r="J172"/>
  <c r="J205"/>
  <c r="J169"/>
  <c r="BK128"/>
  <c r="BK142"/>
  <c i="6" r="BK233"/>
  <c r="BK204"/>
  <c r="J189"/>
  <c r="J163"/>
  <c r="BK235"/>
  <c r="J235"/>
  <c r="BK186"/>
  <c r="J157"/>
  <c r="J130"/>
  <c i="7" r="BK148"/>
  <c r="BK169"/>
  <c i="9" r="BK147"/>
  <c i="10" r="J178"/>
  <c r="BK181"/>
  <c r="J133"/>
  <c r="BK160"/>
  <c r="BK123"/>
  <c i="11" r="BK172"/>
  <c r="J138"/>
  <c r="J175"/>
  <c r="BK211"/>
  <c r="J157"/>
  <c r="BK169"/>
  <c i="12" r="BK210"/>
  <c r="J150"/>
  <c r="J234"/>
  <c r="BK206"/>
  <c r="BK160"/>
  <c r="BK177"/>
  <c r="J186"/>
  <c i="13" r="J158"/>
  <c r="J167"/>
  <c r="BK180"/>
  <c r="BK152"/>
  <c i="2" r="J124"/>
  <c r="J131"/>
  <c i="6" r="J150"/>
  <c r="J153"/>
  <c i="7" r="BK185"/>
  <c r="J123"/>
  <c r="BK154"/>
  <c r="BK191"/>
  <c i="8" r="J220"/>
  <c r="J154"/>
  <c i="9" r="J163"/>
  <c i="10" r="BK191"/>
  <c r="J130"/>
  <c r="BK148"/>
  <c r="J172"/>
  <c r="J127"/>
  <c i="11" r="BK214"/>
  <c r="J150"/>
  <c r="BK128"/>
  <c r="BK166"/>
  <c r="J205"/>
  <c r="BK160"/>
  <c r="BK181"/>
  <c i="12" r="BK229"/>
  <c r="BK192"/>
  <c r="BK136"/>
  <c r="BK222"/>
  <c r="J133"/>
  <c r="BK186"/>
  <c r="BK127"/>
  <c r="J139"/>
  <c i="13" r="BK183"/>
  <c r="BK140"/>
  <c r="J152"/>
  <c r="BK170"/>
  <c r="BK177"/>
  <c r="J161"/>
  <c i="14" r="BK230"/>
  <c r="BK150"/>
  <c r="BK239"/>
  <c r="BK191"/>
  <c r="J136"/>
  <c r="J191"/>
  <c r="BK136"/>
  <c r="BK200"/>
  <c r="J182"/>
  <c i="15" r="J189"/>
  <c r="J207"/>
  <c r="BK134"/>
  <c i="17" r="BK217"/>
  <c r="J198"/>
  <c r="BK157"/>
  <c r="J204"/>
  <c r="BK163"/>
  <c r="BK130"/>
  <c r="J139"/>
  <c i="18" r="J197"/>
  <c r="BK169"/>
  <c r="BK197"/>
  <c r="BK163"/>
  <c r="BK160"/>
  <c i="19" r="BK142"/>
  <c r="J187"/>
  <c r="J208"/>
  <c r="BK169"/>
  <c r="BK124"/>
  <c i="20" r="J230"/>
  <c r="J180"/>
  <c r="BK230"/>
  <c r="BK157"/>
  <c r="BK233"/>
  <c r="J195"/>
  <c r="J127"/>
  <c r="BK174"/>
  <c i="21" r="J151"/>
  <c r="J172"/>
  <c r="J175"/>
  <c r="J166"/>
  <c i="22" r="BK211"/>
  <c r="BK172"/>
  <c r="J124"/>
  <c r="J208"/>
  <c r="BK205"/>
  <c r="BK150"/>
  <c r="J169"/>
  <c i="23" r="J214"/>
  <c i="2" r="J181"/>
  <c r="BK190"/>
  <c i="3" r="BK167"/>
  <c r="J223"/>
  <c r="BK230"/>
  <c r="J189"/>
  <c r="J150"/>
  <c i="4" r="J197"/>
  <c i="5" r="BK157"/>
  <c r="J166"/>
  <c r="J138"/>
  <c i="6" r="J195"/>
  <c i="7" r="BK133"/>
  <c i="8" r="J142"/>
  <c i="9" r="BK167"/>
  <c r="J147"/>
  <c r="BK153"/>
  <c r="J177"/>
  <c i="10" r="BK172"/>
  <c r="J181"/>
  <c r="BK178"/>
  <c r="J157"/>
  <c i="11" r="J217"/>
  <c r="BK131"/>
  <c r="J208"/>
  <c r="J198"/>
  <c i="12" r="BK201"/>
  <c r="J143"/>
  <c r="J210"/>
  <c r="BK225"/>
  <c r="J189"/>
  <c i="13" r="J177"/>
  <c r="BK126"/>
  <c r="BK146"/>
  <c i="14" r="BK160"/>
  <c r="J203"/>
  <c r="J220"/>
  <c r="J147"/>
  <c r="BK147"/>
  <c r="J126"/>
  <c i="15" r="BK128"/>
  <c r="BK174"/>
  <c r="J124"/>
  <c i="16" r="BK211"/>
  <c r="BK128"/>
  <c r="J214"/>
  <c r="J142"/>
  <c r="BK150"/>
  <c i="17" r="BK226"/>
  <c r="J192"/>
  <c r="BK127"/>
  <c r="BK160"/>
  <c r="J150"/>
  <c i="18" r="J127"/>
  <c i="19" r="BK150"/>
  <c r="BK181"/>
  <c i="20" r="BK217"/>
  <c r="J217"/>
  <c r="BK211"/>
  <c r="BK186"/>
  <c r="J133"/>
  <c i="21" r="J157"/>
  <c r="BK130"/>
  <c i="22" r="J142"/>
  <c i="23" r="J195"/>
  <c i="25" r="J163"/>
  <c r="BK190"/>
  <c r="J142"/>
  <c i="26" r="J186"/>
  <c r="J157"/>
  <c r="BK198"/>
  <c r="BK203"/>
  <c i="27" r="J180"/>
  <c r="BK174"/>
  <c r="J132"/>
  <c r="J152"/>
  <c i="28" r="J230"/>
  <c r="J164"/>
  <c r="BK194"/>
  <c r="J227"/>
  <c r="BK144"/>
  <c r="BK154"/>
  <c r="BK136"/>
  <c i="29" r="BK207"/>
  <c r="J207"/>
  <c r="BK177"/>
  <c r="J159"/>
  <c r="BK171"/>
  <c r="BK124"/>
  <c i="30" r="BK128"/>
  <c r="BK165"/>
  <c r="J155"/>
  <c i="31" r="J143"/>
  <c r="J132"/>
  <c r="J158"/>
  <c i="32" r="J177"/>
  <c r="J125"/>
  <c i="33" r="BK161"/>
  <c r="J159"/>
  <c i="34" r="BK199"/>
  <c r="J141"/>
  <c r="J159"/>
  <c r="J156"/>
  <c i="35" r="BK190"/>
  <c r="BK147"/>
  <c r="BK177"/>
  <c r="BK144"/>
  <c r="BK174"/>
  <c i="36" r="BK193"/>
  <c r="J128"/>
  <c r="J141"/>
  <c i="37" r="J187"/>
  <c r="J183"/>
  <c r="J141"/>
  <c r="J167"/>
  <c i="2" r="J172"/>
  <c r="BK223"/>
  <c r="J138"/>
  <c r="J163"/>
  <c r="J178"/>
  <c i="3" r="J230"/>
  <c r="BK157"/>
  <c r="J217"/>
  <c r="J171"/>
  <c r="J167"/>
  <c i="4" r="BK130"/>
  <c r="BK163"/>
  <c r="J175"/>
  <c r="BK178"/>
  <c i="5" r="BK138"/>
  <c r="J194"/>
  <c i="6" r="J174"/>
  <c r="BK167"/>
  <c r="BK192"/>
  <c r="BK143"/>
  <c i="7" r="BK127"/>
  <c r="J130"/>
  <c i="8" r="J190"/>
  <c i="9" r="J230"/>
  <c r="J211"/>
  <c r="J133"/>
  <c r="BK133"/>
  <c r="BK157"/>
  <c i="10" r="BK163"/>
  <c r="BK166"/>
  <c r="J141"/>
  <c r="BK130"/>
  <c i="11" r="J194"/>
  <c r="J134"/>
  <c r="J220"/>
  <c i="2" r="BK166"/>
  <c r="BK142"/>
  <c r="BK181"/>
  <c r="BK153"/>
  <c r="BK208"/>
  <c r="BK187"/>
  <c r="BK220"/>
  <c r="J204"/>
  <c r="J187"/>
  <c i="3" r="J201"/>
  <c r="BK198"/>
  <c r="BK133"/>
  <c r="J160"/>
  <c r="BK217"/>
  <c i="5" r="J211"/>
  <c r="J124"/>
  <c r="BK187"/>
  <c r="BK169"/>
  <c r="BK211"/>
  <c r="BK184"/>
  <c r="BK154"/>
  <c r="BK166"/>
  <c i="6" r="BK214"/>
  <c r="BK201"/>
  <c r="J180"/>
  <c r="BK157"/>
  <c r="J183"/>
  <c r="J226"/>
  <c r="BK220"/>
  <c r="J177"/>
  <c r="BK130"/>
  <c i="7" r="BK178"/>
  <c r="J200"/>
  <c r="J141"/>
  <c r="J188"/>
  <c r="BK137"/>
  <c i="8" r="BK187"/>
  <c r="J211"/>
  <c r="BK138"/>
  <c r="J208"/>
  <c r="J163"/>
  <c r="BK208"/>
  <c r="BK157"/>
  <c r="J138"/>
  <c i="9" r="J195"/>
  <c r="BK235"/>
  <c r="BK201"/>
  <c r="J233"/>
  <c r="J198"/>
  <c r="BK136"/>
  <c r="BK180"/>
  <c i="10" r="J197"/>
  <c r="J169"/>
  <c r="BK197"/>
  <c r="BK185"/>
  <c r="BK169"/>
  <c r="BK157"/>
  <c i="11" r="J211"/>
  <c r="BK148"/>
  <c i="12" r="J136"/>
  <c i="13" r="J174"/>
  <c r="BK167"/>
  <c r="BK158"/>
  <c r="BK122"/>
  <c i="14" r="BK182"/>
  <c r="J130"/>
  <c r="J200"/>
  <c r="BK157"/>
  <c r="J206"/>
  <c r="J144"/>
  <c r="J179"/>
  <c r="J176"/>
  <c i="15" r="BK207"/>
  <c r="BK216"/>
  <c r="BK168"/>
  <c r="BK200"/>
  <c r="J153"/>
  <c i="17" r="BK207"/>
  <c r="J180"/>
  <c r="BK150"/>
  <c r="J177"/>
  <c r="BK143"/>
  <c r="J183"/>
  <c i="18" r="BK154"/>
  <c r="J188"/>
  <c r="J151"/>
  <c r="BK178"/>
  <c r="BK151"/>
  <c r="J163"/>
  <c i="19" r="J175"/>
  <c r="BK178"/>
  <c r="J211"/>
  <c r="J178"/>
  <c r="J134"/>
  <c r="BK145"/>
  <c i="20" r="BK204"/>
  <c r="J150"/>
  <c r="J233"/>
  <c r="J163"/>
  <c r="J235"/>
  <c r="BK207"/>
  <c r="J226"/>
  <c r="J201"/>
  <c r="J167"/>
  <c r="BK198"/>
  <c r="J157"/>
  <c i="21" r="BK148"/>
  <c r="BK185"/>
  <c r="J181"/>
  <c r="BK141"/>
  <c r="BK163"/>
  <c i="22" r="BK220"/>
  <c r="J175"/>
  <c r="J211"/>
  <c r="BK184"/>
  <c r="BK194"/>
  <c r="BK138"/>
  <c r="J150"/>
  <c i="23" r="J211"/>
  <c i="2" l="1" r="BK156"/>
  <c r="J156"/>
  <c r="J100"/>
  <c i="3" r="BK126"/>
  <c r="J126"/>
  <c r="J97"/>
  <c r="T126"/>
  <c r="R146"/>
  <c i="5" r="T127"/>
  <c r="T122"/>
  <c r="T141"/>
  <c r="P153"/>
  <c r="BK204"/>
  <c r="J204"/>
  <c r="J102"/>
  <c i="6" r="R132"/>
  <c r="T146"/>
  <c r="R156"/>
  <c r="R210"/>
  <c r="BK232"/>
  <c r="J232"/>
  <c r="J105"/>
  <c i="7" r="T126"/>
  <c r="T121"/>
  <c r="P184"/>
  <c i="8" r="P153"/>
  <c r="BK204"/>
  <c r="J204"/>
  <c r="J102"/>
  <c i="9" r="P132"/>
  <c r="P170"/>
  <c r="P232"/>
  <c i="10" r="P144"/>
  <c r="R184"/>
  <c i="12" r="BK126"/>
  <c r="J126"/>
  <c r="J97"/>
  <c r="R132"/>
  <c r="P146"/>
  <c r="R156"/>
  <c r="T209"/>
  <c i="13" r="T139"/>
  <c i="14" r="R143"/>
  <c r="BK163"/>
  <c r="J163"/>
  <c r="J101"/>
  <c r="P226"/>
  <c i="15" r="BK127"/>
  <c r="J127"/>
  <c r="J98"/>
  <c r="T140"/>
  <c r="R192"/>
  <c i="16" r="P156"/>
  <c r="P207"/>
  <c i="2" r="R156"/>
  <c i="3" r="P126"/>
  <c r="T170"/>
  <c r="T232"/>
  <c i="4" r="BK184"/>
  <c r="J184"/>
  <c r="J101"/>
  <c i="9" r="BK126"/>
  <c r="J126"/>
  <c r="J97"/>
  <c r="T126"/>
  <c r="R146"/>
  <c r="R156"/>
  <c r="BK210"/>
  <c r="J210"/>
  <c r="J103"/>
  <c r="BK232"/>
  <c r="J232"/>
  <c r="J105"/>
  <c i="10" r="BK126"/>
  <c r="J126"/>
  <c r="J98"/>
  <c r="T144"/>
  <c i="11" r="BK153"/>
  <c r="J153"/>
  <c r="J100"/>
  <c r="R193"/>
  <c i="12" r="BK146"/>
  <c r="J146"/>
  <c r="J99"/>
  <c r="BK156"/>
  <c r="J156"/>
  <c r="J100"/>
  <c r="P209"/>
  <c i="13" r="R125"/>
  <c r="R120"/>
  <c r="P173"/>
  <c i="14" r="BK129"/>
  <c r="J129"/>
  <c r="J98"/>
  <c r="BK153"/>
  <c r="J153"/>
  <c r="J100"/>
  <c r="T163"/>
  <c r="T226"/>
  <c i="15" r="R152"/>
  <c i="17" r="R132"/>
  <c r="R170"/>
  <c i="2" r="R127"/>
  <c r="P196"/>
  <c i="3" r="BK146"/>
  <c r="J146"/>
  <c r="J99"/>
  <c r="P210"/>
  <c i="4" r="BK144"/>
  <c r="J144"/>
  <c r="J100"/>
  <c i="14" r="R129"/>
  <c r="R124"/>
  <c r="T153"/>
  <c r="BK215"/>
  <c r="J215"/>
  <c r="J103"/>
  <c i="15" r="R140"/>
  <c r="P203"/>
  <c i="17" r="R126"/>
  <c r="BK146"/>
  <c r="J146"/>
  <c r="J99"/>
  <c r="T170"/>
  <c r="BK232"/>
  <c r="J232"/>
  <c r="J105"/>
  <c i="2" r="T156"/>
  <c i="14" r="T175"/>
  <c i="16" r="BK156"/>
  <c r="J156"/>
  <c r="J100"/>
  <c r="T207"/>
  <c i="17" r="P132"/>
  <c r="P146"/>
  <c r="BK156"/>
  <c r="J156"/>
  <c r="J100"/>
  <c r="T210"/>
  <c r="T232"/>
  <c i="18" r="R126"/>
  <c r="R121"/>
  <c r="T184"/>
  <c i="2" r="T127"/>
  <c r="T122"/>
  <c r="T207"/>
  <c i="3" r="P132"/>
  <c r="P146"/>
  <c r="P156"/>
  <c r="R210"/>
  <c i="4" r="R126"/>
  <c r="R121"/>
  <c r="T144"/>
  <c i="5" r="T153"/>
  <c r="T204"/>
  <c i="6" r="BK132"/>
  <c r="J132"/>
  <c r="J98"/>
  <c r="P146"/>
  <c r="P156"/>
  <c r="P210"/>
  <c i="7" r="BK126"/>
  <c r="J126"/>
  <c r="J98"/>
  <c r="T144"/>
  <c i="8" r="BK141"/>
  <c r="J141"/>
  <c r="J99"/>
  <c r="T141"/>
  <c r="R204"/>
  <c i="9" r="T132"/>
  <c r="BK156"/>
  <c r="J156"/>
  <c r="J100"/>
  <c r="T156"/>
  <c r="P210"/>
  <c i="10" r="BK144"/>
  <c r="J144"/>
  <c r="J100"/>
  <c r="T184"/>
  <c i="11" r="T127"/>
  <c r="T122"/>
  <c r="T141"/>
  <c r="P193"/>
  <c i="13" r="P125"/>
  <c r="T173"/>
  <c i="18" r="P144"/>
  <c r="R184"/>
  <c i="2" r="BK141"/>
  <c r="J141"/>
  <c r="J99"/>
  <c r="R196"/>
  <c i="3" r="P170"/>
  <c r="BK232"/>
  <c r="J232"/>
  <c r="J105"/>
  <c i="4" r="BK126"/>
  <c r="J126"/>
  <c r="J98"/>
  <c i="17" r="P170"/>
  <c i="19" r="P127"/>
  <c r="P122"/>
  <c i="1" r="AU112"/>
  <c i="19" r="BK153"/>
  <c r="J153"/>
  <c r="J100"/>
  <c r="BK193"/>
  <c r="J193"/>
  <c r="J101"/>
  <c r="BK204"/>
  <c r="J204"/>
  <c r="J102"/>
  <c i="20" r="R126"/>
  <c r="P146"/>
  <c r="BK156"/>
  <c r="J156"/>
  <c r="J100"/>
  <c r="R170"/>
  <c r="P210"/>
  <c r="R232"/>
  <c i="21" r="BK126"/>
  <c r="J126"/>
  <c r="J98"/>
  <c r="R144"/>
  <c r="R184"/>
  <c i="22" r="T127"/>
  <c r="T122"/>
  <c r="T153"/>
  <c r="P204"/>
  <c i="23" r="BK126"/>
  <c r="J126"/>
  <c r="J97"/>
  <c r="T126"/>
  <c r="T132"/>
  <c r="BK156"/>
  <c r="J156"/>
  <c r="J100"/>
  <c r="R170"/>
  <c r="P210"/>
  <c r="BK232"/>
  <c r="J232"/>
  <c r="J105"/>
  <c i="2" r="P141"/>
  <c r="R207"/>
  <c i="5" r="P204"/>
  <c i="6" r="BK126"/>
  <c r="J126"/>
  <c r="J97"/>
  <c r="R170"/>
  <c r="T210"/>
  <c i="7" r="P144"/>
  <c i="8" r="P141"/>
  <c r="P204"/>
  <c i="9" r="BK170"/>
  <c r="J170"/>
  <c r="J102"/>
  <c r="T232"/>
  <c i="10" r="P184"/>
  <c i="11" r="BK141"/>
  <c r="J141"/>
  <c r="J99"/>
  <c r="P204"/>
  <c i="12" r="T126"/>
  <c r="R170"/>
  <c r="P231"/>
  <c i="13" r="R173"/>
  <c i="14" r="BK175"/>
  <c r="J175"/>
  <c r="J102"/>
  <c i="15" r="P152"/>
  <c i="16" r="R127"/>
  <c r="R122"/>
  <c r="P196"/>
  <c i="19" r="T127"/>
  <c r="T122"/>
  <c r="P153"/>
  <c r="P204"/>
  <c i="20" r="BK126"/>
  <c r="J126"/>
  <c r="J97"/>
  <c r="BK132"/>
  <c r="J132"/>
  <c r="J98"/>
  <c r="BK146"/>
  <c r="J146"/>
  <c r="J99"/>
  <c r="R156"/>
  <c r="R210"/>
  <c r="T232"/>
  <c i="21" r="R126"/>
  <c r="R121"/>
  <c r="T144"/>
  <c i="22" r="BK141"/>
  <c r="J141"/>
  <c r="J99"/>
  <c r="P153"/>
  <c r="R193"/>
  <c r="T204"/>
  <c i="23" r="P132"/>
  <c r="BK146"/>
  <c r="J146"/>
  <c r="J99"/>
  <c r="P156"/>
  <c r="BK170"/>
  <c r="J170"/>
  <c r="J102"/>
  <c r="BK210"/>
  <c r="J210"/>
  <c r="J103"/>
  <c i="24" r="R126"/>
  <c r="R121"/>
  <c r="BK144"/>
  <c r="J144"/>
  <c r="J100"/>
  <c r="BK184"/>
  <c r="J184"/>
  <c r="J101"/>
  <c i="2" r="P127"/>
  <c r="P122"/>
  <c i="1" r="AU95"/>
  <c i="2" r="P207"/>
  <c i="3" r="BK170"/>
  <c r="J170"/>
  <c r="J102"/>
  <c r="R232"/>
  <c i="4" r="R184"/>
  <c i="12" r="BK132"/>
  <c r="J132"/>
  <c r="J98"/>
  <c r="P156"/>
  <c i="13" r="BK173"/>
  <c r="J173"/>
  <c r="J100"/>
  <c i="14" r="P175"/>
  <c i="15" r="T127"/>
  <c r="T122"/>
  <c r="T192"/>
  <c i="16" r="T156"/>
  <c i="17" r="T126"/>
  <c r="R156"/>
  <c r="R232"/>
  <c i="25" r="T127"/>
  <c r="T122"/>
  <c r="BK153"/>
  <c r="J153"/>
  <c r="J100"/>
  <c r="BK193"/>
  <c r="J193"/>
  <c r="J101"/>
  <c r="R204"/>
  <c i="26" r="P126"/>
  <c r="T126"/>
  <c r="BK156"/>
  <c r="J156"/>
  <c r="J100"/>
  <c r="P156"/>
  <c r="R170"/>
  <c r="P209"/>
  <c r="R231"/>
  <c i="27" r="R139"/>
  <c r="BK173"/>
  <c r="J173"/>
  <c r="J100"/>
  <c i="28" r="BK129"/>
  <c r="J129"/>
  <c r="J98"/>
  <c r="T129"/>
  <c r="T124"/>
  <c r="P163"/>
  <c r="R163"/>
  <c r="T163"/>
  <c r="R215"/>
  <c r="T226"/>
  <c i="29" r="BK127"/>
  <c r="J127"/>
  <c r="J98"/>
  <c r="R140"/>
  <c r="T140"/>
  <c r="P192"/>
  <c r="BK203"/>
  <c r="J203"/>
  <c r="J102"/>
  <c i="30" r="R127"/>
  <c r="R122"/>
  <c r="T141"/>
  <c r="BK161"/>
  <c r="J161"/>
  <c r="J101"/>
  <c r="P168"/>
  <c i="2" r="BK127"/>
  <c r="J127"/>
  <c r="J98"/>
  <c r="BK207"/>
  <c r="J207"/>
  <c r="J102"/>
  <c i="15" r="P140"/>
  <c i="24" r="T126"/>
  <c r="T121"/>
  <c r="P144"/>
  <c r="P184"/>
  <c i="25" r="R127"/>
  <c r="R122"/>
  <c r="R153"/>
  <c r="T193"/>
  <c i="26" r="BK132"/>
  <c r="J132"/>
  <c r="J98"/>
  <c r="BK146"/>
  <c r="J146"/>
  <c r="J99"/>
  <c r="BK170"/>
  <c r="J170"/>
  <c r="J102"/>
  <c r="BK209"/>
  <c r="J209"/>
  <c r="J103"/>
  <c r="BK231"/>
  <c r="J231"/>
  <c r="J105"/>
  <c i="27" r="P125"/>
  <c r="P120"/>
  <c i="1" r="AU120"/>
  <c i="27" r="T125"/>
  <c r="T120"/>
  <c r="T173"/>
  <c i="28" r="BK143"/>
  <c r="J143"/>
  <c r="J99"/>
  <c r="P175"/>
  <c r="BK215"/>
  <c r="J215"/>
  <c r="J103"/>
  <c r="T215"/>
  <c i="29" r="T127"/>
  <c r="T122"/>
  <c r="P152"/>
  <c r="BK192"/>
  <c r="J192"/>
  <c r="J101"/>
  <c r="T203"/>
  <c i="30" r="R141"/>
  <c r="R151"/>
  <c r="R168"/>
  <c i="31" r="BK121"/>
  <c r="J121"/>
  <c r="J97"/>
  <c r="BK142"/>
  <c r="J142"/>
  <c r="J99"/>
  <c r="BK167"/>
  <c r="J167"/>
  <c r="J100"/>
  <c i="32" r="P121"/>
  <c r="R128"/>
  <c r="P167"/>
  <c i="33" r="P137"/>
  <c r="R155"/>
  <c r="BK198"/>
  <c r="J198"/>
  <c r="J103"/>
  <c i="3" r="R126"/>
  <c i="5" r="R193"/>
  <c i="6" r="T126"/>
  <c r="P170"/>
  <c i="7" r="BK144"/>
  <c r="J144"/>
  <c r="J100"/>
  <c r="R184"/>
  <c i="8" r="T127"/>
  <c r="T122"/>
  <c r="R141"/>
  <c r="T204"/>
  <c i="9" r="R126"/>
  <c r="T146"/>
  <c r="R210"/>
  <c i="10" r="P126"/>
  <c r="P121"/>
  <c i="1" r="AU103"/>
  <c i="11" r="R127"/>
  <c r="R122"/>
  <c r="P141"/>
  <c r="BK193"/>
  <c r="J193"/>
  <c r="J101"/>
  <c i="12" r="P170"/>
  <c r="BK231"/>
  <c r="J231"/>
  <c r="J105"/>
  <c i="14" r="R175"/>
  <c i="15" r="P127"/>
  <c r="P122"/>
  <c i="1" r="AU108"/>
  <c i="15" r="BK192"/>
  <c r="J192"/>
  <c r="J101"/>
  <c i="19" r="BK127"/>
  <c r="J127"/>
  <c r="J98"/>
  <c r="P141"/>
  <c r="R141"/>
  <c r="T141"/>
  <c r="P193"/>
  <c r="T204"/>
  <c i="20" r="T126"/>
  <c r="R132"/>
  <c r="R146"/>
  <c r="T156"/>
  <c r="T170"/>
  <c i="21" r="P126"/>
  <c r="P144"/>
  <c r="T184"/>
  <c i="22" r="P127"/>
  <c r="R153"/>
  <c r="T193"/>
  <c r="BK204"/>
  <c r="J204"/>
  <c r="J102"/>
  <c i="23" r="R126"/>
  <c r="P146"/>
  <c r="T170"/>
  <c r="T232"/>
  <c i="24" r="P126"/>
  <c r="P121"/>
  <c i="1" r="AU117"/>
  <c i="24" r="R144"/>
  <c r="T184"/>
  <c i="25" r="P127"/>
  <c r="P141"/>
  <c r="R141"/>
  <c r="T141"/>
  <c r="R193"/>
  <c r="T204"/>
  <c i="26" r="R132"/>
  <c r="R146"/>
  <c r="T156"/>
  <c i="27" r="BK125"/>
  <c r="J125"/>
  <c r="J98"/>
  <c r="P139"/>
  <c r="R173"/>
  <c i="28" r="P129"/>
  <c r="P124"/>
  <c i="1" r="AU121"/>
  <c i="28" r="T143"/>
  <c r="BK175"/>
  <c r="J175"/>
  <c r="J102"/>
  <c r="BK226"/>
  <c r="J226"/>
  <c r="J104"/>
  <c i="29" r="BK140"/>
  <c r="J140"/>
  <c r="J99"/>
  <c r="T152"/>
  <c r="T192"/>
  <c i="30" r="BK127"/>
  <c r="J127"/>
  <c r="J98"/>
  <c r="P141"/>
  <c r="T151"/>
  <c r="BK168"/>
  <c r="J168"/>
  <c r="J102"/>
  <c i="31" r="R128"/>
  <c r="T142"/>
  <c i="32" r="P128"/>
  <c r="R142"/>
  <c r="T167"/>
  <c i="33" r="R124"/>
  <c r="P167"/>
  <c i="3" r="BK132"/>
  <c r="J132"/>
  <c r="J98"/>
  <c r="R170"/>
  <c i="13" r="BK139"/>
  <c r="J139"/>
  <c r="J99"/>
  <c i="14" r="P143"/>
  <c r="BK226"/>
  <c r="J226"/>
  <c r="J104"/>
  <c i="15" r="T203"/>
  <c i="3" r="T132"/>
  <c r="T146"/>
  <c r="R156"/>
  <c r="BK210"/>
  <c r="J210"/>
  <c r="J103"/>
  <c i="4" r="R144"/>
  <c i="5" r="BK153"/>
  <c r="J153"/>
  <c r="J100"/>
  <c r="P193"/>
  <c i="6" r="T170"/>
  <c r="P232"/>
  <c i="7" r="R126"/>
  <c r="R121"/>
  <c i="8" r="R127"/>
  <c r="R122"/>
  <c i="9" r="P146"/>
  <c i="10" r="R144"/>
  <c i="11" r="R141"/>
  <c r="T193"/>
  <c i="12" r="BK170"/>
  <c r="J170"/>
  <c r="J102"/>
  <c i="13" r="T125"/>
  <c r="T120"/>
  <c i="14" r="T215"/>
  <c i="15" r="R127"/>
  <c r="R122"/>
  <c r="P192"/>
  <c i="16" r="P141"/>
  <c r="R196"/>
  <c i="17" r="P126"/>
  <c i="18" r="P126"/>
  <c r="T144"/>
  <c i="19" r="R127"/>
  <c r="R153"/>
  <c r="R193"/>
  <c r="T193"/>
  <c i="20" r="P126"/>
  <c r="P132"/>
  <c r="P156"/>
  <c r="P170"/>
  <c r="BK210"/>
  <c r="J210"/>
  <c r="J103"/>
  <c r="P232"/>
  <c i="21" r="T126"/>
  <c r="T121"/>
  <c r="P184"/>
  <c i="22" r="R127"/>
  <c r="R122"/>
  <c r="BK153"/>
  <c r="J153"/>
  <c r="J100"/>
  <c r="P193"/>
  <c i="23" r="P126"/>
  <c r="R132"/>
  <c r="R146"/>
  <c r="R156"/>
  <c r="R210"/>
  <c r="P232"/>
  <c i="24" r="BK126"/>
  <c r="J126"/>
  <c r="J98"/>
  <c r="T144"/>
  <c r="R184"/>
  <c i="25" r="BK127"/>
  <c r="J127"/>
  <c r="J98"/>
  <c r="T153"/>
  <c r="P193"/>
  <c r="P204"/>
  <c i="26" r="R126"/>
  <c r="R125"/>
  <c r="T132"/>
  <c r="T146"/>
  <c r="R156"/>
  <c r="T170"/>
  <c r="R209"/>
  <c r="T231"/>
  <c i="27" r="BK139"/>
  <c r="J139"/>
  <c r="J99"/>
  <c r="P173"/>
  <c i="28" r="P143"/>
  <c r="BK163"/>
  <c r="J163"/>
  <c r="J101"/>
  <c r="T175"/>
  <c r="R226"/>
  <c i="29" r="R127"/>
  <c r="R122"/>
  <c r="BK152"/>
  <c r="J152"/>
  <c r="J100"/>
  <c r="R192"/>
  <c r="R203"/>
  <c i="30" r="P127"/>
  <c r="P122"/>
  <c i="1" r="AU123"/>
  <c i="30" r="BK141"/>
  <c r="J141"/>
  <c r="J99"/>
  <c r="P151"/>
  <c r="R161"/>
  <c r="T161"/>
  <c i="31" r="BK128"/>
  <c r="J128"/>
  <c r="J98"/>
  <c r="R142"/>
  <c r="T167"/>
  <c i="32" r="R121"/>
  <c r="T128"/>
  <c r="T142"/>
  <c i="33" r="BK124"/>
  <c r="J124"/>
  <c r="J97"/>
  <c r="T124"/>
  <c r="T137"/>
  <c r="BK155"/>
  <c r="J155"/>
  <c r="J101"/>
  <c r="R167"/>
  <c r="T198"/>
  <c i="34" r="R124"/>
  <c r="R137"/>
  <c r="BK155"/>
  <c r="J155"/>
  <c r="J101"/>
  <c r="R155"/>
  <c r="P167"/>
  <c r="BK198"/>
  <c r="J198"/>
  <c r="J103"/>
  <c r="T198"/>
  <c i="35" r="T124"/>
  <c r="P132"/>
  <c r="BK140"/>
  <c r="J140"/>
  <c r="J99"/>
  <c r="P140"/>
  <c r="P158"/>
  <c r="R158"/>
  <c r="T170"/>
  <c i="36" r="R124"/>
  <c r="P132"/>
  <c r="P140"/>
  <c r="P158"/>
  <c r="R170"/>
  <c r="R186"/>
  <c i="6" r="P126"/>
  <c r="T132"/>
  <c r="BK170"/>
  <c r="J170"/>
  <c r="J102"/>
  <c r="T232"/>
  <c i="7" r="BK184"/>
  <c r="J184"/>
  <c r="J101"/>
  <c i="8" r="BK153"/>
  <c r="J153"/>
  <c r="J100"/>
  <c r="BK193"/>
  <c r="J193"/>
  <c r="J101"/>
  <c r="T193"/>
  <c i="9" r="P126"/>
  <c r="P125"/>
  <c i="1" r="AU102"/>
  <c i="9" r="BK146"/>
  <c r="J146"/>
  <c r="J99"/>
  <c r="P156"/>
  <c r="T210"/>
  <c i="11" r="P127"/>
  <c r="P122"/>
  <c i="1" r="AU104"/>
  <c i="11" r="T153"/>
  <c r="T204"/>
  <c i="12" r="P126"/>
  <c r="T132"/>
  <c r="T146"/>
  <c r="T170"/>
  <c r="T231"/>
  <c i="13" r="P139"/>
  <c i="14" r="BK143"/>
  <c r="J143"/>
  <c r="J99"/>
  <c r="P153"/>
  <c r="R163"/>
  <c r="P215"/>
  <c i="15" r="BK152"/>
  <c r="J152"/>
  <c r="J100"/>
  <c r="BK203"/>
  <c r="J203"/>
  <c r="J102"/>
  <c i="16" r="R156"/>
  <c r="BK207"/>
  <c r="J207"/>
  <c r="J102"/>
  <c i="17" r="BK132"/>
  <c r="J132"/>
  <c r="J98"/>
  <c r="T146"/>
  <c r="T156"/>
  <c r="P210"/>
  <c i="18" r="BK126"/>
  <c r="J126"/>
  <c r="J98"/>
  <c r="R144"/>
  <c i="2" r="P156"/>
  <c i="4" r="T126"/>
  <c r="T121"/>
  <c r="T184"/>
  <c i="5" r="BK141"/>
  <c r="J141"/>
  <c r="J99"/>
  <c r="R153"/>
  <c r="T193"/>
  <c i="6" r="R126"/>
  <c r="BK146"/>
  <c r="J146"/>
  <c r="J99"/>
  <c r="T156"/>
  <c r="R232"/>
  <c i="7" r="T184"/>
  <c i="8" r="BK127"/>
  <c r="J127"/>
  <c r="J98"/>
  <c r="R153"/>
  <c r="P193"/>
  <c i="9" r="BK132"/>
  <c r="J132"/>
  <c r="J98"/>
  <c r="R170"/>
  <c r="R232"/>
  <c i="10" r="R126"/>
  <c r="R121"/>
  <c r="BK184"/>
  <c r="J184"/>
  <c r="J101"/>
  <c i="11" r="R153"/>
  <c r="R204"/>
  <c i="12" r="P132"/>
  <c r="R146"/>
  <c r="T156"/>
  <c r="R209"/>
  <c i="14" r="T129"/>
  <c r="T124"/>
  <c r="R153"/>
  <c r="R215"/>
  <c i="16" r="P127"/>
  <c r="P122"/>
  <c i="1" r="AU109"/>
  <c i="16" r="BK141"/>
  <c r="J141"/>
  <c r="J99"/>
  <c r="R141"/>
  <c r="BK196"/>
  <c r="J196"/>
  <c r="J101"/>
  <c r="T196"/>
  <c i="17" r="T132"/>
  <c r="BK170"/>
  <c r="J170"/>
  <c r="J102"/>
  <c r="R210"/>
  <c i="18" r="T126"/>
  <c r="T121"/>
  <c r="BK184"/>
  <c r="J184"/>
  <c r="J101"/>
  <c i="19" r="BK141"/>
  <c r="J141"/>
  <c r="J99"/>
  <c r="T153"/>
  <c r="R204"/>
  <c i="20" r="T132"/>
  <c r="T146"/>
  <c r="BK170"/>
  <c r="J170"/>
  <c r="J102"/>
  <c r="T210"/>
  <c r="BK232"/>
  <c r="J232"/>
  <c r="J105"/>
  <c i="21" r="BK144"/>
  <c r="J144"/>
  <c r="J100"/>
  <c r="BK184"/>
  <c r="J184"/>
  <c r="J101"/>
  <c i="22" r="BK127"/>
  <c r="J127"/>
  <c r="J98"/>
  <c r="P141"/>
  <c r="R141"/>
  <c r="T141"/>
  <c r="BK193"/>
  <c r="J193"/>
  <c r="J101"/>
  <c r="R204"/>
  <c i="23" r="BK132"/>
  <c r="J132"/>
  <c r="J98"/>
  <c r="T146"/>
  <c r="T156"/>
  <c r="P170"/>
  <c r="T210"/>
  <c r="R232"/>
  <c i="25" r="BK141"/>
  <c r="J141"/>
  <c r="J99"/>
  <c r="P153"/>
  <c r="BK204"/>
  <c r="J204"/>
  <c r="J102"/>
  <c i="26" r="BK126"/>
  <c r="J126"/>
  <c r="J97"/>
  <c r="P132"/>
  <c r="P146"/>
  <c r="P170"/>
  <c r="T209"/>
  <c r="P231"/>
  <c i="27" r="R125"/>
  <c r="R120"/>
  <c r="T139"/>
  <c i="28" r="R129"/>
  <c r="R124"/>
  <c r="R143"/>
  <c r="BK153"/>
  <c r="J153"/>
  <c r="J100"/>
  <c r="P153"/>
  <c r="R153"/>
  <c r="T153"/>
  <c r="R175"/>
  <c r="P215"/>
  <c r="P226"/>
  <c i="29" r="P127"/>
  <c r="P122"/>
  <c i="1" r="AU122"/>
  <c i="29" r="P140"/>
  <c r="R152"/>
  <c r="P203"/>
  <c i="30" r="T127"/>
  <c r="BK151"/>
  <c r="J151"/>
  <c r="J100"/>
  <c r="P161"/>
  <c r="T168"/>
  <c i="31" r="P121"/>
  <c r="P128"/>
  <c r="P142"/>
  <c r="P167"/>
  <c i="32" r="T121"/>
  <c r="T120"/>
  <c r="BK142"/>
  <c r="J142"/>
  <c r="J99"/>
  <c r="R167"/>
  <c i="33" r="BK137"/>
  <c r="J137"/>
  <c r="J99"/>
  <c r="P155"/>
  <c r="T167"/>
  <c r="R198"/>
  <c i="34" r="BK124"/>
  <c r="J124"/>
  <c r="J97"/>
  <c r="BK137"/>
  <c r="J137"/>
  <c r="J99"/>
  <c r="T137"/>
  <c r="P155"/>
  <c r="T155"/>
  <c r="R167"/>
  <c r="R198"/>
  <c i="35" r="BK124"/>
  <c r="J124"/>
  <c r="J97"/>
  <c r="P124"/>
  <c r="BK132"/>
  <c r="J132"/>
  <c r="J98"/>
  <c r="R132"/>
  <c r="R140"/>
  <c r="BK170"/>
  <c r="J170"/>
  <c r="J102"/>
  <c i="36" r="P124"/>
  <c r="BK132"/>
  <c r="J132"/>
  <c r="J98"/>
  <c r="BK140"/>
  <c r="J140"/>
  <c r="J99"/>
  <c r="T158"/>
  <c r="BK186"/>
  <c r="J186"/>
  <c r="J103"/>
  <c i="2" r="R141"/>
  <c r="T196"/>
  <c i="4" r="P126"/>
  <c r="P121"/>
  <c i="1" r="AU97"/>
  <c i="4" r="P184"/>
  <c i="5" r="BK127"/>
  <c r="J127"/>
  <c r="J98"/>
  <c r="R127"/>
  <c r="R122"/>
  <c r="P141"/>
  <c r="P122"/>
  <c i="1" r="AU98"/>
  <c i="5" r="BK193"/>
  <c r="J193"/>
  <c r="J101"/>
  <c r="R204"/>
  <c i="6" r="P132"/>
  <c r="R146"/>
  <c r="BK156"/>
  <c r="J156"/>
  <c r="J100"/>
  <c r="BK210"/>
  <c r="J210"/>
  <c r="J103"/>
  <c i="7" r="P126"/>
  <c r="P121"/>
  <c i="1" r="AU100"/>
  <c i="7" r="R144"/>
  <c i="8" r="P127"/>
  <c r="P122"/>
  <c i="1" r="AU101"/>
  <c i="8" r="T153"/>
  <c r="R193"/>
  <c i="9" r="R132"/>
  <c r="T170"/>
  <c i="10" r="T126"/>
  <c r="T121"/>
  <c i="11" r="BK127"/>
  <c r="J127"/>
  <c r="J98"/>
  <c r="P153"/>
  <c r="BK204"/>
  <c r="J204"/>
  <c r="J102"/>
  <c i="12" r="R126"/>
  <c r="BK209"/>
  <c r="J209"/>
  <c r="J103"/>
  <c r="R231"/>
  <c i="13" r="BK125"/>
  <c r="J125"/>
  <c r="J98"/>
  <c r="R139"/>
  <c i="14" r="T143"/>
  <c r="P163"/>
  <c r="R226"/>
  <c i="15" r="T152"/>
  <c i="31" r="R121"/>
  <c r="T121"/>
  <c r="T120"/>
  <c r="T128"/>
  <c r="R167"/>
  <c i="32" r="BK121"/>
  <c r="J121"/>
  <c r="J97"/>
  <c r="BK128"/>
  <c r="J128"/>
  <c r="J98"/>
  <c r="P142"/>
  <c r="BK167"/>
  <c r="J167"/>
  <c r="J100"/>
  <c i="33" r="P124"/>
  <c r="R137"/>
  <c r="T155"/>
  <c r="BK167"/>
  <c r="J167"/>
  <c r="J102"/>
  <c r="P198"/>
  <c i="34" r="P124"/>
  <c r="T124"/>
  <c r="T123"/>
  <c r="P137"/>
  <c r="BK167"/>
  <c r="J167"/>
  <c r="J102"/>
  <c r="T167"/>
  <c r="P198"/>
  <c i="35" r="R124"/>
  <c r="T132"/>
  <c r="T140"/>
  <c r="BK158"/>
  <c r="J158"/>
  <c r="J101"/>
  <c r="T158"/>
  <c r="P170"/>
  <c r="R170"/>
  <c r="BK186"/>
  <c r="J186"/>
  <c r="J103"/>
  <c r="P186"/>
  <c r="R186"/>
  <c r="T186"/>
  <c i="36" r="BK124"/>
  <c r="J124"/>
  <c r="J97"/>
  <c r="R132"/>
  <c r="R140"/>
  <c r="BK158"/>
  <c r="J158"/>
  <c r="J101"/>
  <c r="P170"/>
  <c r="T186"/>
  <c i="2" r="T141"/>
  <c r="BK196"/>
  <c r="J196"/>
  <c r="J101"/>
  <c i="3" r="R132"/>
  <c r="BK156"/>
  <c r="J156"/>
  <c r="J100"/>
  <c r="T156"/>
  <c r="T210"/>
  <c r="P232"/>
  <c i="4" r="P144"/>
  <c i="14" r="P129"/>
  <c r="P124"/>
  <c i="1" r="AU107"/>
  <c i="15" r="BK140"/>
  <c r="J140"/>
  <c r="J99"/>
  <c r="R203"/>
  <c i="16" r="BK127"/>
  <c r="J127"/>
  <c r="J98"/>
  <c r="T127"/>
  <c r="T122"/>
  <c r="T141"/>
  <c r="R207"/>
  <c i="17" r="BK126"/>
  <c r="J126"/>
  <c r="J97"/>
  <c r="R146"/>
  <c r="P156"/>
  <c r="BK210"/>
  <c r="J210"/>
  <c r="J103"/>
  <c r="P232"/>
  <c i="18" r="BK144"/>
  <c r="J144"/>
  <c r="J100"/>
  <c r="P184"/>
  <c i="36" r="T124"/>
  <c r="T132"/>
  <c r="T140"/>
  <c r="R158"/>
  <c r="BK170"/>
  <c r="J170"/>
  <c r="J102"/>
  <c r="T170"/>
  <c r="P186"/>
  <c i="37" r="BK124"/>
  <c r="J124"/>
  <c r="J97"/>
  <c r="P124"/>
  <c r="R124"/>
  <c r="T124"/>
  <c r="BK132"/>
  <c r="J132"/>
  <c r="J98"/>
  <c r="P132"/>
  <c r="R132"/>
  <c r="T132"/>
  <c r="BK140"/>
  <c r="J140"/>
  <c r="J99"/>
  <c r="P140"/>
  <c r="R140"/>
  <c r="T140"/>
  <c r="BK158"/>
  <c r="J158"/>
  <c r="J101"/>
  <c r="P158"/>
  <c r="R158"/>
  <c r="T158"/>
  <c r="BK170"/>
  <c r="J170"/>
  <c r="J102"/>
  <c r="P170"/>
  <c r="R170"/>
  <c r="T170"/>
  <c r="BK186"/>
  <c r="J186"/>
  <c r="J103"/>
  <c r="P186"/>
  <c r="R186"/>
  <c r="T186"/>
  <c i="8" r="BK123"/>
  <c r="J123"/>
  <c r="J97"/>
  <c i="12" r="BK166"/>
  <c r="J166"/>
  <c r="J101"/>
  <c i="16" r="BK123"/>
  <c r="J123"/>
  <c r="J97"/>
  <c i="13" r="BK121"/>
  <c r="J121"/>
  <c r="J97"/>
  <c i="15" r="BK123"/>
  <c r="J123"/>
  <c r="J97"/>
  <c i="17" r="BK166"/>
  <c r="J166"/>
  <c r="J101"/>
  <c i="18" r="BK140"/>
  <c r="J140"/>
  <c r="J99"/>
  <c i="2" r="BK123"/>
  <c r="J123"/>
  <c r="J97"/>
  <c i="3" r="BK166"/>
  <c r="J166"/>
  <c r="J101"/>
  <c i="5" r="BK123"/>
  <c r="J123"/>
  <c r="J97"/>
  <c i="9" r="BK229"/>
  <c r="J229"/>
  <c r="J104"/>
  <c i="10" r="BK122"/>
  <c r="J122"/>
  <c r="J97"/>
  <c i="21" r="BK122"/>
  <c r="J122"/>
  <c r="J97"/>
  <c i="22" r="BK123"/>
  <c r="J123"/>
  <c r="J97"/>
  <c i="20" r="BK166"/>
  <c r="J166"/>
  <c r="J101"/>
  <c i="21" r="BK140"/>
  <c r="J140"/>
  <c r="J99"/>
  <c i="23" r="BK229"/>
  <c r="J229"/>
  <c r="J104"/>
  <c i="24" r="E85"/>
  <c i="4" r="BK122"/>
  <c r="J122"/>
  <c r="J97"/>
  <c i="26" r="BK228"/>
  <c r="J228"/>
  <c r="J104"/>
  <c i="28" r="BK125"/>
  <c r="J125"/>
  <c r="J97"/>
  <c i="14" r="BK125"/>
  <c r="J125"/>
  <c r="J97"/>
  <c i="25" r="BK123"/>
  <c r="J123"/>
  <c r="J97"/>
  <c i="20" r="BK229"/>
  <c r="J229"/>
  <c r="J104"/>
  <c i="24" r="BK140"/>
  <c r="J140"/>
  <c r="J99"/>
  <c i="29" r="BK123"/>
  <c r="J123"/>
  <c r="J97"/>
  <c i="3" r="BK229"/>
  <c r="J229"/>
  <c r="J104"/>
  <c i="11" r="BK123"/>
  <c r="J123"/>
  <c r="J97"/>
  <c i="19" r="BK123"/>
  <c r="J123"/>
  <c r="J97"/>
  <c i="23" r="BK166"/>
  <c r="J166"/>
  <c r="J101"/>
  <c i="30" r="BK123"/>
  <c r="J123"/>
  <c r="J97"/>
  <c i="7" r="BK140"/>
  <c r="J140"/>
  <c r="J99"/>
  <c i="9" r="BK166"/>
  <c r="J166"/>
  <c r="J101"/>
  <c i="10" r="BK140"/>
  <c r="J140"/>
  <c r="J99"/>
  <c i="12" r="BK228"/>
  <c r="J228"/>
  <c r="J104"/>
  <c i="6" r="BK229"/>
  <c r="J229"/>
  <c r="J104"/>
  <c i="7" r="BK122"/>
  <c r="J122"/>
  <c r="J97"/>
  <c i="24" r="BK122"/>
  <c r="J122"/>
  <c r="J97"/>
  <c i="26" r="BK166"/>
  <c r="J166"/>
  <c r="J101"/>
  <c i="27" r="BK121"/>
  <c r="J121"/>
  <c r="J97"/>
  <c i="33" r="BK132"/>
  <c r="J132"/>
  <c r="J98"/>
  <c r="BK151"/>
  <c r="J151"/>
  <c r="J100"/>
  <c i="34" r="BK132"/>
  <c r="J132"/>
  <c r="J98"/>
  <c i="35" r="BK154"/>
  <c r="J154"/>
  <c r="J100"/>
  <c i="36" r="BK154"/>
  <c r="J154"/>
  <c r="J100"/>
  <c i="4" r="BK140"/>
  <c r="J140"/>
  <c r="J99"/>
  <c i="6" r="BK166"/>
  <c r="J166"/>
  <c r="J101"/>
  <c i="34" r="BK151"/>
  <c r="J151"/>
  <c r="J100"/>
  <c i="17" r="BK229"/>
  <c r="J229"/>
  <c r="J104"/>
  <c i="18" r="BK122"/>
  <c r="J122"/>
  <c r="J97"/>
  <c i="37" r="BK154"/>
  <c r="J154"/>
  <c r="J100"/>
  <c r="J89"/>
  <c r="BE141"/>
  <c r="BE144"/>
  <c r="F92"/>
  <c r="BE133"/>
  <c r="BE151"/>
  <c r="BE159"/>
  <c r="BE164"/>
  <c r="BE167"/>
  <c r="BE180"/>
  <c r="BE183"/>
  <c r="E85"/>
  <c r="BE125"/>
  <c r="BE136"/>
  <c r="BE147"/>
  <c r="BE155"/>
  <c r="BE174"/>
  <c r="BE177"/>
  <c r="BE187"/>
  <c r="BE128"/>
  <c r="BE162"/>
  <c r="BE171"/>
  <c r="BE190"/>
  <c r="BE193"/>
  <c r="BE196"/>
  <c i="36" r="J89"/>
  <c r="BE128"/>
  <c r="BE133"/>
  <c r="BE147"/>
  <c r="E85"/>
  <c r="F92"/>
  <c r="BE141"/>
  <c r="BE151"/>
  <c r="BE162"/>
  <c r="BE177"/>
  <c r="BE180"/>
  <c r="BE187"/>
  <c r="BE125"/>
  <c r="BE159"/>
  <c r="BE171"/>
  <c r="BE174"/>
  <c r="BE136"/>
  <c r="BE144"/>
  <c r="BE155"/>
  <c r="BE164"/>
  <c r="BE167"/>
  <c r="BE183"/>
  <c r="BE190"/>
  <c r="BE193"/>
  <c r="BE196"/>
  <c i="35" r="F120"/>
  <c r="BE128"/>
  <c r="BE125"/>
  <c r="BE162"/>
  <c r="BE171"/>
  <c r="J117"/>
  <c r="BE141"/>
  <c r="BE174"/>
  <c r="BE183"/>
  <c r="BE187"/>
  <c r="BE193"/>
  <c r="E85"/>
  <c r="BE136"/>
  <c r="BE147"/>
  <c r="BE151"/>
  <c r="BE159"/>
  <c r="BE164"/>
  <c r="BE167"/>
  <c r="BE190"/>
  <c r="BE133"/>
  <c r="BE144"/>
  <c r="BE155"/>
  <c r="BE177"/>
  <c r="BE180"/>
  <c r="BE196"/>
  <c i="34" r="BE128"/>
  <c r="BE141"/>
  <c r="BE159"/>
  <c r="BE174"/>
  <c r="BE177"/>
  <c r="J89"/>
  <c r="E113"/>
  <c r="F120"/>
  <c r="BE125"/>
  <c r="BE152"/>
  <c r="BE156"/>
  <c r="BE164"/>
  <c r="BE168"/>
  <c r="BE171"/>
  <c r="BE186"/>
  <c r="BE133"/>
  <c r="BE138"/>
  <c r="BE144"/>
  <c r="BE148"/>
  <c r="BE180"/>
  <c r="BE183"/>
  <c r="BE189"/>
  <c r="BE199"/>
  <c r="BE202"/>
  <c r="BE208"/>
  <c r="BE161"/>
  <c r="BE192"/>
  <c r="BE195"/>
  <c r="BE205"/>
  <c i="33" r="F92"/>
  <c r="BE138"/>
  <c r="BE144"/>
  <c r="BE152"/>
  <c r="BE171"/>
  <c r="BE180"/>
  <c r="BE199"/>
  <c r="E85"/>
  <c r="J89"/>
  <c r="BE128"/>
  <c r="BE174"/>
  <c r="BE177"/>
  <c r="BE183"/>
  <c r="BE192"/>
  <c r="BE202"/>
  <c r="BE208"/>
  <c r="BE125"/>
  <c r="BE141"/>
  <c r="BE156"/>
  <c r="BE161"/>
  <c r="BE164"/>
  <c r="BE186"/>
  <c r="BE133"/>
  <c r="BE148"/>
  <c r="BE159"/>
  <c r="BE168"/>
  <c r="BE189"/>
  <c r="BE195"/>
  <c r="BE205"/>
  <c i="32" r="F117"/>
  <c r="J114"/>
  <c r="BE129"/>
  <c r="BE139"/>
  <c r="BE149"/>
  <c r="BE152"/>
  <c r="E110"/>
  <c r="BE122"/>
  <c r="BE125"/>
  <c r="BE143"/>
  <c r="BE158"/>
  <c r="BE161"/>
  <c r="BE174"/>
  <c r="BE180"/>
  <c r="BE183"/>
  <c r="BE155"/>
  <c r="BE177"/>
  <c r="BE132"/>
  <c r="BE135"/>
  <c r="BE146"/>
  <c r="BE164"/>
  <c r="BE168"/>
  <c r="BE171"/>
  <c i="31" r="BE125"/>
  <c r="BE135"/>
  <c r="F92"/>
  <c r="BE143"/>
  <c r="BE146"/>
  <c r="BE149"/>
  <c r="BE161"/>
  <c r="BE171"/>
  <c r="BE174"/>
  <c r="BE180"/>
  <c r="E85"/>
  <c r="BE129"/>
  <c r="BE132"/>
  <c r="BE139"/>
  <c r="BE158"/>
  <c r="BE164"/>
  <c r="BE168"/>
  <c r="BE177"/>
  <c r="J89"/>
  <c r="BE122"/>
  <c r="BE152"/>
  <c r="BE155"/>
  <c r="BE183"/>
  <c i="30" r="BE131"/>
  <c r="BE138"/>
  <c r="J89"/>
  <c r="E112"/>
  <c r="BE128"/>
  <c r="BE142"/>
  <c r="BE162"/>
  <c r="BE165"/>
  <c r="BE124"/>
  <c r="F92"/>
  <c r="BE145"/>
  <c r="BE148"/>
  <c r="BE155"/>
  <c r="BE158"/>
  <c r="BE172"/>
  <c r="BE184"/>
  <c r="BE134"/>
  <c r="BE152"/>
  <c r="BE169"/>
  <c r="BE175"/>
  <c r="BE178"/>
  <c r="BE181"/>
  <c i="29" r="J116"/>
  <c r="BE134"/>
  <c r="BE141"/>
  <c r="BE149"/>
  <c r="E112"/>
  <c r="BE159"/>
  <c r="BE186"/>
  <c r="F92"/>
  <c r="BE147"/>
  <c r="BE153"/>
  <c r="BE156"/>
  <c r="BE162"/>
  <c r="BE168"/>
  <c r="BE171"/>
  <c r="BE174"/>
  <c r="BE124"/>
  <c r="BE131"/>
  <c r="BE144"/>
  <c r="BE177"/>
  <c r="BE180"/>
  <c r="BE128"/>
  <c r="BE137"/>
  <c r="BE165"/>
  <c r="BE183"/>
  <c r="BE189"/>
  <c r="BE193"/>
  <c r="BE197"/>
  <c r="BE200"/>
  <c r="BE210"/>
  <c r="BE216"/>
  <c r="BE219"/>
  <c r="BE204"/>
  <c r="BE207"/>
  <c r="BE213"/>
  <c i="27" r="BK120"/>
  <c r="J120"/>
  <c i="28" r="F121"/>
  <c r="BE126"/>
  <c r="BE133"/>
  <c r="BE144"/>
  <c r="J89"/>
  <c r="BE136"/>
  <c r="BE157"/>
  <c r="BE164"/>
  <c r="BE170"/>
  <c r="BE185"/>
  <c r="BE191"/>
  <c r="E114"/>
  <c r="BE130"/>
  <c r="BE172"/>
  <c r="BE203"/>
  <c r="BE206"/>
  <c r="BE227"/>
  <c r="BE230"/>
  <c r="BE150"/>
  <c r="BE176"/>
  <c r="BE182"/>
  <c r="BE194"/>
  <c r="BE220"/>
  <c r="BE147"/>
  <c r="BE154"/>
  <c r="BE167"/>
  <c r="BE179"/>
  <c r="BE188"/>
  <c r="BE197"/>
  <c r="BE200"/>
  <c r="BE212"/>
  <c r="BE223"/>
  <c r="BE239"/>
  <c r="BE242"/>
  <c r="BE140"/>
  <c r="BE160"/>
  <c r="BE209"/>
  <c r="BE216"/>
  <c r="BE233"/>
  <c r="BE236"/>
  <c i="27" r="F92"/>
  <c r="BE143"/>
  <c r="BE158"/>
  <c r="BE152"/>
  <c r="BE161"/>
  <c r="BE129"/>
  <c r="BE132"/>
  <c r="BE136"/>
  <c r="J89"/>
  <c r="BE122"/>
  <c r="BE126"/>
  <c r="BE140"/>
  <c r="BE149"/>
  <c r="BE155"/>
  <c r="BE164"/>
  <c r="BE180"/>
  <c r="E85"/>
  <c r="BE146"/>
  <c r="BE167"/>
  <c r="BE170"/>
  <c r="BE174"/>
  <c r="BE177"/>
  <c r="BE183"/>
  <c r="BE186"/>
  <c r="BE189"/>
  <c i="26" r="F92"/>
  <c r="BE136"/>
  <c r="BE171"/>
  <c r="BE177"/>
  <c r="BE195"/>
  <c r="J119"/>
  <c r="BE133"/>
  <c r="BE167"/>
  <c r="BE174"/>
  <c r="BE163"/>
  <c r="BE222"/>
  <c r="E115"/>
  <c r="BE130"/>
  <c r="BE143"/>
  <c r="BE157"/>
  <c r="BE189"/>
  <c r="BE192"/>
  <c r="BE198"/>
  <c r="BE216"/>
  <c r="BE219"/>
  <c r="BE234"/>
  <c r="BE127"/>
  <c r="BE139"/>
  <c r="BE150"/>
  <c r="BE153"/>
  <c r="BE160"/>
  <c r="BE180"/>
  <c r="BE186"/>
  <c r="BE210"/>
  <c r="BE213"/>
  <c r="BE147"/>
  <c r="BE183"/>
  <c r="BE201"/>
  <c r="BE203"/>
  <c r="BE206"/>
  <c r="BE225"/>
  <c r="BE229"/>
  <c r="BE232"/>
  <c i="25" r="J89"/>
  <c r="F92"/>
  <c r="E112"/>
  <c r="BE128"/>
  <c r="BE131"/>
  <c r="BE134"/>
  <c r="BE138"/>
  <c r="BE150"/>
  <c r="BE157"/>
  <c r="BE169"/>
  <c r="BE172"/>
  <c r="BE178"/>
  <c r="BE181"/>
  <c r="BE184"/>
  <c r="BE198"/>
  <c r="BE205"/>
  <c r="BE208"/>
  <c r="BE142"/>
  <c r="BE145"/>
  <c r="BE160"/>
  <c r="BE163"/>
  <c r="BE166"/>
  <c r="BE175"/>
  <c r="BE187"/>
  <c r="BE190"/>
  <c r="BE124"/>
  <c r="BE148"/>
  <c r="BE154"/>
  <c r="BE194"/>
  <c r="BE201"/>
  <c r="BE211"/>
  <c r="BE214"/>
  <c r="BE217"/>
  <c r="BE220"/>
  <c i="24" r="J89"/>
  <c r="BE137"/>
  <c r="BE145"/>
  <c r="BE154"/>
  <c r="BE172"/>
  <c r="BE175"/>
  <c r="BE127"/>
  <c r="BE141"/>
  <c r="BE157"/>
  <c r="BE160"/>
  <c r="BE166"/>
  <c r="BE181"/>
  <c r="F118"/>
  <c r="BE123"/>
  <c r="BE151"/>
  <c r="BE163"/>
  <c r="BE188"/>
  <c r="BE197"/>
  <c r="BE130"/>
  <c r="BE133"/>
  <c r="BE148"/>
  <c r="BE169"/>
  <c r="BE178"/>
  <c r="BE185"/>
  <c r="BE191"/>
  <c r="BE194"/>
  <c r="BE200"/>
  <c i="23" r="BE127"/>
  <c r="BE130"/>
  <c r="BE150"/>
  <c r="BE153"/>
  <c r="E115"/>
  <c r="BE143"/>
  <c r="BE163"/>
  <c r="F92"/>
  <c r="J119"/>
  <c r="BE160"/>
  <c r="BE171"/>
  <c r="BE174"/>
  <c r="BE139"/>
  <c r="BE147"/>
  <c r="BE157"/>
  <c r="BE167"/>
  <c r="BE177"/>
  <c r="BE180"/>
  <c r="BE183"/>
  <c r="BE204"/>
  <c r="BE198"/>
  <c r="BE207"/>
  <c r="BE214"/>
  <c r="BE223"/>
  <c r="BE233"/>
  <c r="BE186"/>
  <c r="BE192"/>
  <c r="BE211"/>
  <c r="BE217"/>
  <c r="BE226"/>
  <c r="BE235"/>
  <c r="BE133"/>
  <c r="BE136"/>
  <c r="BE189"/>
  <c r="BE195"/>
  <c r="BE201"/>
  <c r="BE220"/>
  <c r="BE230"/>
  <c i="22" r="J89"/>
  <c r="BE163"/>
  <c r="BE157"/>
  <c r="BE187"/>
  <c r="F119"/>
  <c r="BE124"/>
  <c r="BE134"/>
  <c r="BE160"/>
  <c r="BE169"/>
  <c r="BE175"/>
  <c r="BE198"/>
  <c r="BE211"/>
  <c r="BE128"/>
  <c r="BE131"/>
  <c r="BE145"/>
  <c r="BE166"/>
  <c r="BE201"/>
  <c r="BE214"/>
  <c r="BE138"/>
  <c r="BE150"/>
  <c r="E85"/>
  <c r="BE142"/>
  <c r="BE148"/>
  <c r="BE154"/>
  <c r="BE172"/>
  <c r="BE178"/>
  <c r="BE181"/>
  <c r="BE184"/>
  <c r="BE190"/>
  <c r="BE194"/>
  <c r="BE205"/>
  <c r="BE208"/>
  <c r="BE217"/>
  <c r="BE220"/>
  <c i="21" r="BE148"/>
  <c r="BE157"/>
  <c r="BE163"/>
  <c i="20" r="BK125"/>
  <c r="J125"/>
  <c r="J96"/>
  <c i="21" r="J89"/>
  <c r="BE145"/>
  <c r="BE169"/>
  <c r="BE172"/>
  <c r="E111"/>
  <c r="BE123"/>
  <c r="BE130"/>
  <c r="BE133"/>
  <c r="F118"/>
  <c r="BE127"/>
  <c r="BE188"/>
  <c r="BE194"/>
  <c r="BE151"/>
  <c r="BE175"/>
  <c r="BE197"/>
  <c r="BE137"/>
  <c r="BE141"/>
  <c r="BE154"/>
  <c r="BE160"/>
  <c r="BE166"/>
  <c r="BE178"/>
  <c r="BE181"/>
  <c r="BE185"/>
  <c r="BE191"/>
  <c r="BE200"/>
  <c i="20" r="E85"/>
  <c r="BE127"/>
  <c r="BE143"/>
  <c r="BE150"/>
  <c r="BE171"/>
  <c r="BE192"/>
  <c r="J89"/>
  <c r="BE147"/>
  <c r="BE153"/>
  <c r="BE157"/>
  <c r="BE163"/>
  <c r="BE167"/>
  <c r="BE180"/>
  <c r="BE204"/>
  <c r="F92"/>
  <c r="BE133"/>
  <c r="BE174"/>
  <c r="BE177"/>
  <c r="BE189"/>
  <c r="BE207"/>
  <c r="BE217"/>
  <c r="BE233"/>
  <c r="BE195"/>
  <c r="BE198"/>
  <c r="BE201"/>
  <c r="BE211"/>
  <c r="BE214"/>
  <c r="BE230"/>
  <c r="BE235"/>
  <c r="BE130"/>
  <c r="BE136"/>
  <c r="BE160"/>
  <c r="BE183"/>
  <c r="BE186"/>
  <c r="BE223"/>
  <c r="BE139"/>
  <c r="BE220"/>
  <c r="BE226"/>
  <c i="19" r="F119"/>
  <c r="BE134"/>
  <c r="BE148"/>
  <c r="BE150"/>
  <c r="BE163"/>
  <c r="J89"/>
  <c r="BE124"/>
  <c r="BE142"/>
  <c r="BE205"/>
  <c r="BE128"/>
  <c i="18" r="BK121"/>
  <c r="J121"/>
  <c i="19" r="E85"/>
  <c r="BE138"/>
  <c r="BE172"/>
  <c r="BE184"/>
  <c r="BE190"/>
  <c r="BE208"/>
  <c r="BE131"/>
  <c r="BE145"/>
  <c r="BE154"/>
  <c r="BE178"/>
  <c r="BE214"/>
  <c r="BE217"/>
  <c r="BE160"/>
  <c r="BE169"/>
  <c r="BE175"/>
  <c r="BE187"/>
  <c r="BE198"/>
  <c r="BE157"/>
  <c r="BE166"/>
  <c r="BE181"/>
  <c r="BE194"/>
  <c r="BE201"/>
  <c r="BE211"/>
  <c r="BE220"/>
  <c i="18" r="F92"/>
  <c r="BE137"/>
  <c r="BE151"/>
  <c r="BE154"/>
  <c r="BE178"/>
  <c r="J89"/>
  <c r="BE130"/>
  <c r="BE166"/>
  <c r="BE169"/>
  <c r="BE172"/>
  <c r="BE181"/>
  <c r="BE197"/>
  <c r="E85"/>
  <c r="BE123"/>
  <c r="BE133"/>
  <c r="BE148"/>
  <c r="BE157"/>
  <c r="BE160"/>
  <c r="BE163"/>
  <c r="BE175"/>
  <c r="BE185"/>
  <c r="BE188"/>
  <c r="BE200"/>
  <c r="BE127"/>
  <c r="BE141"/>
  <c r="BE145"/>
  <c r="BE191"/>
  <c r="BE194"/>
  <c i="17" r="E85"/>
  <c r="F122"/>
  <c r="BE127"/>
  <c r="BE150"/>
  <c r="J119"/>
  <c r="BE139"/>
  <c r="BE163"/>
  <c r="BE189"/>
  <c r="BE130"/>
  <c r="BE133"/>
  <c r="BE147"/>
  <c r="BE153"/>
  <c r="BE160"/>
  <c r="BE171"/>
  <c r="BE177"/>
  <c r="BE186"/>
  <c r="BE192"/>
  <c r="BE198"/>
  <c r="BE204"/>
  <c r="BE207"/>
  <c r="BE211"/>
  <c r="BE217"/>
  <c r="BE226"/>
  <c r="BE230"/>
  <c r="BE233"/>
  <c r="BE136"/>
  <c r="BE143"/>
  <c r="BE157"/>
  <c r="BE167"/>
  <c r="BE174"/>
  <c r="BE180"/>
  <c r="BE183"/>
  <c r="BE214"/>
  <c r="BE220"/>
  <c r="BE223"/>
  <c r="BE195"/>
  <c r="BE201"/>
  <c r="BE235"/>
  <c i="16" r="BE124"/>
  <c r="BE134"/>
  <c r="BE163"/>
  <c r="BE166"/>
  <c r="BE178"/>
  <c r="BE181"/>
  <c r="BE184"/>
  <c r="E85"/>
  <c r="J116"/>
  <c r="BE138"/>
  <c r="BE145"/>
  <c r="BE157"/>
  <c r="BE169"/>
  <c r="F92"/>
  <c r="BE131"/>
  <c r="BE142"/>
  <c r="BE150"/>
  <c r="BE160"/>
  <c r="BE175"/>
  <c r="BE187"/>
  <c r="BE190"/>
  <c r="BE201"/>
  <c r="BE204"/>
  <c r="BE208"/>
  <c r="BE214"/>
  <c r="BE220"/>
  <c r="BE128"/>
  <c r="BE148"/>
  <c r="BE153"/>
  <c r="BE193"/>
  <c r="BE197"/>
  <c r="BE211"/>
  <c r="BE172"/>
  <c r="BE217"/>
  <c r="BE223"/>
  <c i="15" r="F92"/>
  <c r="J116"/>
  <c r="E85"/>
  <c r="BE128"/>
  <c r="BE141"/>
  <c r="BE147"/>
  <c r="BE159"/>
  <c r="BE168"/>
  <c r="BE174"/>
  <c r="BE131"/>
  <c r="BE149"/>
  <c r="BE156"/>
  <c r="BE200"/>
  <c r="BE204"/>
  <c r="BE207"/>
  <c r="BE171"/>
  <c r="BE183"/>
  <c r="BE213"/>
  <c r="BE124"/>
  <c r="BE137"/>
  <c r="BE162"/>
  <c r="BE186"/>
  <c r="BE193"/>
  <c r="BE197"/>
  <c r="BE210"/>
  <c r="BE134"/>
  <c r="BE144"/>
  <c r="BE153"/>
  <c r="BE165"/>
  <c r="BE177"/>
  <c r="BE180"/>
  <c r="BE189"/>
  <c r="BE216"/>
  <c r="BE219"/>
  <c i="14" r="BE136"/>
  <c r="BE140"/>
  <c r="BE157"/>
  <c r="BE167"/>
  <c r="BE176"/>
  <c r="BE188"/>
  <c r="BE200"/>
  <c r="BE242"/>
  <c r="F92"/>
  <c r="BE126"/>
  <c r="BE150"/>
  <c r="BE172"/>
  <c r="BE191"/>
  <c r="BE220"/>
  <c r="J89"/>
  <c r="BE130"/>
  <c r="BE147"/>
  <c r="BE154"/>
  <c r="BE182"/>
  <c r="BE203"/>
  <c r="BE212"/>
  <c r="BE216"/>
  <c r="BE223"/>
  <c r="BE239"/>
  <c r="E85"/>
  <c r="BE133"/>
  <c r="BE160"/>
  <c r="BE164"/>
  <c r="BE170"/>
  <c r="BE194"/>
  <c r="BE197"/>
  <c r="BE206"/>
  <c r="BE230"/>
  <c r="BE233"/>
  <c r="BE144"/>
  <c r="BE179"/>
  <c r="BE185"/>
  <c r="BE209"/>
  <c r="BE227"/>
  <c r="BE236"/>
  <c i="13" r="BE155"/>
  <c r="BE170"/>
  <c r="E85"/>
  <c r="J89"/>
  <c r="BE140"/>
  <c r="BE143"/>
  <c r="BE146"/>
  <c r="BE149"/>
  <c r="BE152"/>
  <c r="BE136"/>
  <c r="BE164"/>
  <c r="F92"/>
  <c r="BE126"/>
  <c r="BE129"/>
  <c r="BE161"/>
  <c r="BE177"/>
  <c r="BE180"/>
  <c r="BE183"/>
  <c r="BE186"/>
  <c r="BE122"/>
  <c r="BE158"/>
  <c r="BE174"/>
  <c r="BE189"/>
  <c r="BE132"/>
  <c r="BE167"/>
  <c i="12" r="J119"/>
  <c r="BE127"/>
  <c r="BE133"/>
  <c r="BE136"/>
  <c r="BE139"/>
  <c r="BE147"/>
  <c r="BE160"/>
  <c r="BE171"/>
  <c r="BE177"/>
  <c r="BE183"/>
  <c r="BE186"/>
  <c r="BE195"/>
  <c r="BE198"/>
  <c r="E85"/>
  <c r="F122"/>
  <c r="BE150"/>
  <c r="BE189"/>
  <c r="BE192"/>
  <c r="BE201"/>
  <c r="BE225"/>
  <c r="BE232"/>
  <c r="BE130"/>
  <c r="BE143"/>
  <c r="BE167"/>
  <c r="BE203"/>
  <c r="BE206"/>
  <c r="BE210"/>
  <c r="BE213"/>
  <c r="BE222"/>
  <c r="BE234"/>
  <c r="BE153"/>
  <c r="BE157"/>
  <c r="BE163"/>
  <c r="BE174"/>
  <c r="BE180"/>
  <c r="BE216"/>
  <c r="BE219"/>
  <c r="BE229"/>
  <c i="11" r="F119"/>
  <c r="BE138"/>
  <c r="BE142"/>
  <c r="BE154"/>
  <c r="BE157"/>
  <c r="BE160"/>
  <c r="BE175"/>
  <c r="E85"/>
  <c r="BE124"/>
  <c r="BE178"/>
  <c r="BE194"/>
  <c r="BE217"/>
  <c r="BE220"/>
  <c r="J89"/>
  <c r="BE128"/>
  <c r="BE131"/>
  <c r="BE134"/>
  <c r="BE150"/>
  <c r="BE163"/>
  <c r="BE169"/>
  <c r="BE181"/>
  <c r="BE184"/>
  <c r="BE198"/>
  <c r="BE208"/>
  <c r="BE211"/>
  <c r="BE145"/>
  <c r="BE148"/>
  <c r="BE166"/>
  <c r="BE172"/>
  <c r="BE187"/>
  <c r="BE190"/>
  <c r="BE201"/>
  <c r="BE205"/>
  <c r="BE214"/>
  <c i="10" r="E85"/>
  <c r="J115"/>
  <c r="BE133"/>
  <c r="BE141"/>
  <c r="BE148"/>
  <c r="F92"/>
  <c r="BE127"/>
  <c r="BE130"/>
  <c r="BE137"/>
  <c r="BE157"/>
  <c r="BE166"/>
  <c r="BE175"/>
  <c r="BE197"/>
  <c r="BE123"/>
  <c r="BE145"/>
  <c r="BE169"/>
  <c r="BE181"/>
  <c r="BE185"/>
  <c r="BE151"/>
  <c r="BE154"/>
  <c r="BE160"/>
  <c r="BE163"/>
  <c r="BE172"/>
  <c r="BE178"/>
  <c r="BE188"/>
  <c r="BE191"/>
  <c r="BE194"/>
  <c r="BE200"/>
  <c i="9" r="F92"/>
  <c r="BE127"/>
  <c r="BE133"/>
  <c r="BE136"/>
  <c r="BE167"/>
  <c r="BE195"/>
  <c r="BE223"/>
  <c r="BE233"/>
  <c r="J89"/>
  <c r="BE157"/>
  <c r="BE160"/>
  <c r="BE163"/>
  <c r="BE177"/>
  <c r="BE186"/>
  <c r="BE192"/>
  <c r="BE198"/>
  <c r="BE211"/>
  <c r="BE214"/>
  <c r="BE220"/>
  <c r="E85"/>
  <c r="BE150"/>
  <c r="BE153"/>
  <c r="BE180"/>
  <c r="BE189"/>
  <c r="BE207"/>
  <c r="BE226"/>
  <c r="BE130"/>
  <c r="BE139"/>
  <c r="BE143"/>
  <c r="BE147"/>
  <c r="BE171"/>
  <c r="BE174"/>
  <c r="BE183"/>
  <c r="BE201"/>
  <c r="BE204"/>
  <c r="BE217"/>
  <c r="BE230"/>
  <c r="BE235"/>
  <c i="8" r="BE142"/>
  <c r="BE154"/>
  <c r="BE163"/>
  <c r="BE166"/>
  <c r="BE181"/>
  <c r="BE184"/>
  <c r="BE187"/>
  <c r="BE194"/>
  <c r="BE124"/>
  <c r="BE145"/>
  <c r="BE150"/>
  <c r="BE157"/>
  <c r="BE175"/>
  <c r="BE190"/>
  <c r="BE201"/>
  <c r="BE214"/>
  <c r="BE220"/>
  <c r="E85"/>
  <c r="J116"/>
  <c r="F119"/>
  <c r="BE128"/>
  <c r="BE134"/>
  <c r="BE138"/>
  <c r="BE160"/>
  <c r="BE172"/>
  <c r="BE198"/>
  <c r="BE131"/>
  <c r="BE148"/>
  <c r="BE169"/>
  <c r="BE178"/>
  <c r="BE205"/>
  <c r="BE208"/>
  <c r="BE211"/>
  <c r="BE217"/>
  <c i="7" r="BE151"/>
  <c r="J89"/>
  <c r="F118"/>
  <c r="BE133"/>
  <c r="BE145"/>
  <c r="BE185"/>
  <c r="BE123"/>
  <c r="BE127"/>
  <c r="BE166"/>
  <c r="BE169"/>
  <c r="BE188"/>
  <c r="BE191"/>
  <c r="BE194"/>
  <c r="BE200"/>
  <c r="E85"/>
  <c r="BE130"/>
  <c r="BE141"/>
  <c r="BE148"/>
  <c r="BE154"/>
  <c r="BE160"/>
  <c r="BE163"/>
  <c r="BE175"/>
  <c r="BE178"/>
  <c r="BE181"/>
  <c r="BE137"/>
  <c r="BE157"/>
  <c r="BE172"/>
  <c r="BE197"/>
  <c i="6" r="F122"/>
  <c r="BE133"/>
  <c r="E115"/>
  <c r="BE143"/>
  <c r="BE157"/>
  <c r="BE163"/>
  <c r="BE174"/>
  <c r="BE180"/>
  <c r="J89"/>
  <c r="BE127"/>
  <c r="BE136"/>
  <c r="BE217"/>
  <c r="BE233"/>
  <c r="BE220"/>
  <c r="BE223"/>
  <c r="BE230"/>
  <c r="BE235"/>
  <c r="BE130"/>
  <c r="BE139"/>
  <c r="BE160"/>
  <c r="BE177"/>
  <c r="BE147"/>
  <c r="BE150"/>
  <c r="BE153"/>
  <c r="BE167"/>
  <c r="BE171"/>
  <c r="BE183"/>
  <c r="BE186"/>
  <c r="BE189"/>
  <c r="BE192"/>
  <c r="BE195"/>
  <c r="BE198"/>
  <c r="BE201"/>
  <c r="BE204"/>
  <c r="BE207"/>
  <c r="BE211"/>
  <c r="BE214"/>
  <c r="BE226"/>
  <c i="5" r="E85"/>
  <c r="F119"/>
  <c r="BE124"/>
  <c r="BE128"/>
  <c r="BE134"/>
  <c r="BE150"/>
  <c r="BE154"/>
  <c r="BE157"/>
  <c r="BE160"/>
  <c r="BE181"/>
  <c r="BE187"/>
  <c r="BE208"/>
  <c r="J89"/>
  <c r="BE131"/>
  <c r="BE138"/>
  <c r="BE163"/>
  <c r="BE169"/>
  <c r="BE175"/>
  <c r="BE214"/>
  <c r="BE220"/>
  <c r="BE172"/>
  <c r="BE184"/>
  <c r="BE194"/>
  <c r="BE198"/>
  <c r="BE201"/>
  <c r="BE211"/>
  <c r="BE142"/>
  <c r="BE145"/>
  <c r="BE148"/>
  <c r="BE166"/>
  <c r="BE178"/>
  <c r="BE190"/>
  <c r="BE205"/>
  <c r="BE217"/>
  <c i="4" r="J115"/>
  <c r="BE133"/>
  <c r="BE145"/>
  <c r="BE157"/>
  <c r="F92"/>
  <c r="BE163"/>
  <c r="BE169"/>
  <c r="BE172"/>
  <c r="BE181"/>
  <c r="BE188"/>
  <c r="BE194"/>
  <c i="3" r="BK125"/>
  <c r="J125"/>
  <c i="4" r="BE127"/>
  <c r="BE148"/>
  <c r="BE151"/>
  <c r="BE178"/>
  <c r="BE197"/>
  <c r="BE123"/>
  <c r="BE130"/>
  <c r="BE137"/>
  <c r="BE166"/>
  <c r="BE200"/>
  <c r="E85"/>
  <c r="BE141"/>
  <c r="BE154"/>
  <c r="BE160"/>
  <c r="BE175"/>
  <c r="BE185"/>
  <c r="BE191"/>
  <c i="3" r="E85"/>
  <c r="F92"/>
  <c r="J119"/>
  <c r="BE127"/>
  <c r="BE133"/>
  <c r="BE130"/>
  <c r="BE139"/>
  <c r="BE167"/>
  <c r="BE214"/>
  <c r="BE150"/>
  <c r="BE153"/>
  <c r="BE157"/>
  <c r="BE183"/>
  <c r="BE186"/>
  <c r="BE189"/>
  <c r="BE192"/>
  <c r="BE201"/>
  <c r="BE174"/>
  <c r="BE195"/>
  <c r="BE211"/>
  <c r="BE198"/>
  <c r="BE204"/>
  <c r="BE136"/>
  <c r="BE143"/>
  <c r="BE160"/>
  <c r="BE217"/>
  <c r="BE171"/>
  <c r="BE180"/>
  <c r="BE207"/>
  <c r="BE230"/>
  <c r="BE233"/>
  <c r="BE235"/>
  <c r="BE147"/>
  <c r="BE163"/>
  <c r="BE177"/>
  <c r="BE223"/>
  <c r="BE220"/>
  <c r="BE226"/>
  <c i="2" r="BE175"/>
  <c r="BE187"/>
  <c r="BE190"/>
  <c r="BE204"/>
  <c r="BE208"/>
  <c r="BE214"/>
  <c r="BE145"/>
  <c r="BE160"/>
  <c r="BE169"/>
  <c r="BE178"/>
  <c r="BE184"/>
  <c r="BE193"/>
  <c r="BE197"/>
  <c r="BE217"/>
  <c r="BE220"/>
  <c r="BE124"/>
  <c r="BE211"/>
  <c r="BE223"/>
  <c r="F92"/>
  <c r="J116"/>
  <c r="BE138"/>
  <c r="BE148"/>
  <c r="BE153"/>
  <c r="BE163"/>
  <c r="BE181"/>
  <c r="BE128"/>
  <c r="BE131"/>
  <c r="BE134"/>
  <c r="BE142"/>
  <c r="BE150"/>
  <c r="BE166"/>
  <c r="E85"/>
  <c r="BE157"/>
  <c r="BE172"/>
  <c r="BE201"/>
  <c i="4" r="F36"/>
  <c i="1" r="BC97"/>
  <c i="7" r="F35"/>
  <c i="1" r="BB100"/>
  <c i="9" r="F37"/>
  <c i="1" r="BD102"/>
  <c i="12" r="F34"/>
  <c i="1" r="BA105"/>
  <c i="14" r="F36"/>
  <c i="1" r="BC107"/>
  <c i="17" r="F37"/>
  <c i="1" r="BD110"/>
  <c i="21" r="F34"/>
  <c i="1" r="BA114"/>
  <c i="23" r="F35"/>
  <c i="1" r="BB116"/>
  <c i="26" r="F37"/>
  <c i="1" r="BD119"/>
  <c i="29" r="F34"/>
  <c i="1" r="BA122"/>
  <c i="33" r="J34"/>
  <c i="1" r="AW126"/>
  <c i="37" r="F37"/>
  <c i="1" r="BD130"/>
  <c i="2" r="F35"/>
  <c i="1" r="BB95"/>
  <c i="4" r="F37"/>
  <c i="1" r="BD97"/>
  <c i="7" r="J34"/>
  <c i="1" r="AW100"/>
  <c i="9" r="F34"/>
  <c i="1" r="BA102"/>
  <c i="11" r="F34"/>
  <c i="1" r="BA104"/>
  <c i="13" r="F37"/>
  <c i="1" r="BD106"/>
  <c i="15" r="F35"/>
  <c i="1" r="BB108"/>
  <c i="18" r="F34"/>
  <c i="1" r="BA111"/>
  <c i="18" r="J30"/>
  <c i="19" r="F36"/>
  <c i="1" r="BC112"/>
  <c i="22" r="J34"/>
  <c i="1" r="AW115"/>
  <c i="24" r="F36"/>
  <c i="1" r="BC117"/>
  <c i="27" r="J34"/>
  <c i="1" r="AW120"/>
  <c i="27" r="J30"/>
  <c i="29" r="F37"/>
  <c i="1" r="BD122"/>
  <c i="32" r="F34"/>
  <c i="1" r="BA125"/>
  <c i="34" r="F37"/>
  <c i="1" r="BD127"/>
  <c i="37" r="F35"/>
  <c i="1" r="BB130"/>
  <c i="2" r="F34"/>
  <c i="1" r="BA95"/>
  <c i="4" r="F35"/>
  <c i="1" r="BB97"/>
  <c i="6" r="F36"/>
  <c i="1" r="BC99"/>
  <c i="8" r="F34"/>
  <c i="1" r="BA101"/>
  <c i="10" r="F34"/>
  <c i="1" r="BA103"/>
  <c i="12" r="F35"/>
  <c i="1" r="BB105"/>
  <c i="15" r="F34"/>
  <c i="1" r="BA108"/>
  <c i="16" r="F36"/>
  <c i="1" r="BC109"/>
  <c i="18" r="J34"/>
  <c i="1" r="AW111"/>
  <c i="20" r="J34"/>
  <c i="1" r="AW113"/>
  <c i="22" r="F37"/>
  <c i="1" r="BD115"/>
  <c i="24" r="J34"/>
  <c i="1" r="AW117"/>
  <c i="26" r="F34"/>
  <c i="1" r="BA119"/>
  <c i="28" r="F34"/>
  <c i="1" r="BA121"/>
  <c i="30" r="F36"/>
  <c i="1" r="BC123"/>
  <c i="32" r="F35"/>
  <c i="1" r="BB125"/>
  <c i="34" r="J34"/>
  <c i="1" r="AW127"/>
  <c i="36" r="J34"/>
  <c i="1" r="AW129"/>
  <c i="3" r="F36"/>
  <c i="1" r="BC96"/>
  <c i="5" r="F37"/>
  <c i="1" r="BD98"/>
  <c i="7" r="F37"/>
  <c i="1" r="BD100"/>
  <c i="9" r="J34"/>
  <c i="1" r="AW102"/>
  <c i="11" r="F37"/>
  <c i="1" r="BD104"/>
  <c i="14" r="F34"/>
  <c i="1" r="BA107"/>
  <c i="17" r="F35"/>
  <c i="1" r="BB110"/>
  <c i="20" r="F36"/>
  <c i="1" r="BC113"/>
  <c i="22" r="F35"/>
  <c i="1" r="BB115"/>
  <c i="23" r="F37"/>
  <c i="1" r="BD116"/>
  <c i="25" r="F36"/>
  <c i="1" r="BC118"/>
  <c i="28" r="F37"/>
  <c i="1" r="BD121"/>
  <c i="30" r="F37"/>
  <c i="1" r="BD123"/>
  <c i="32" r="F36"/>
  <c i="1" r="BC125"/>
  <c i="34" r="F35"/>
  <c i="1" r="BB127"/>
  <c i="36" r="F34"/>
  <c i="1" r="BA129"/>
  <c i="5" r="F36"/>
  <c i="1" r="BC98"/>
  <c i="8" r="F37"/>
  <c i="1" r="BD101"/>
  <c i="10" r="F35"/>
  <c i="1" r="BB103"/>
  <c i="12" r="F37"/>
  <c i="1" r="BD105"/>
  <c i="14" r="J34"/>
  <c i="1" r="AW107"/>
  <c i="17" r="J34"/>
  <c i="1" r="AW110"/>
  <c i="21" r="F36"/>
  <c i="1" r="BC114"/>
  <c i="25" r="F35"/>
  <c i="1" r="BB118"/>
  <c i="27" r="F36"/>
  <c i="1" r="BC120"/>
  <c i="30" r="F34"/>
  <c i="1" r="BA123"/>
  <c i="31" r="F34"/>
  <c i="1" r="BA124"/>
  <c i="34" r="F36"/>
  <c i="1" r="BC127"/>
  <c i="37" r="J34"/>
  <c i="1" r="AW130"/>
  <c i="3" r="J34"/>
  <c i="1" r="AW96"/>
  <c i="5" r="F35"/>
  <c i="1" r="BB98"/>
  <c i="6" r="F34"/>
  <c i="1" r="BA99"/>
  <c i="8" r="J34"/>
  <c i="1" r="AW101"/>
  <c i="10" r="F36"/>
  <c i="1" r="BC103"/>
  <c i="12" r="F36"/>
  <c i="1" r="BC105"/>
  <c i="14" r="F37"/>
  <c i="1" r="BD107"/>
  <c i="16" r="F37"/>
  <c i="1" r="BD109"/>
  <c i="19" r="F35"/>
  <c i="1" r="BB112"/>
  <c i="21" r="J34"/>
  <c i="1" r="AW114"/>
  <c i="23" r="F34"/>
  <c i="1" r="BA116"/>
  <c i="25" r="J34"/>
  <c i="1" r="AW118"/>
  <c i="26" r="F35"/>
  <c i="1" r="BB119"/>
  <c i="28" r="F36"/>
  <c i="1" r="BC121"/>
  <c i="31" r="J34"/>
  <c i="1" r="AW124"/>
  <c i="33" r="F37"/>
  <c i="1" r="BD126"/>
  <c i="35" r="F35"/>
  <c i="1" r="BB128"/>
  <c i="3" r="F37"/>
  <c i="1" r="BD96"/>
  <c i="6" r="F37"/>
  <c i="1" r="BD99"/>
  <c i="9" r="F36"/>
  <c i="1" r="BC102"/>
  <c i="11" r="F36"/>
  <c i="1" r="BC104"/>
  <c i="13" r="F36"/>
  <c i="1" r="BC106"/>
  <c i="15" r="F37"/>
  <c i="1" r="BD108"/>
  <c i="17" r="F36"/>
  <c i="1" r="BC110"/>
  <c i="19" r="J34"/>
  <c i="1" r="AW112"/>
  <c i="20" r="F35"/>
  <c i="1" r="BB113"/>
  <c i="22" r="F34"/>
  <c i="1" r="BA115"/>
  <c i="24" r="F34"/>
  <c i="1" r="BA117"/>
  <c i="25" r="F37"/>
  <c i="1" r="BD118"/>
  <c i="27" r="F37"/>
  <c i="1" r="BD120"/>
  <c i="29" r="F35"/>
  <c i="1" r="BB122"/>
  <c i="31" r="F35"/>
  <c i="1" r="BB124"/>
  <c i="33" r="F36"/>
  <c i="1" r="BC126"/>
  <c i="35" r="F36"/>
  <c i="1" r="BC128"/>
  <c i="2" r="F36"/>
  <c i="1" r="BC95"/>
  <c i="3" r="J30"/>
  <c i="5" r="F34"/>
  <c i="1" r="BA98"/>
  <c i="8" r="F35"/>
  <c i="1" r="BB101"/>
  <c i="10" r="J34"/>
  <c i="1" r="AW103"/>
  <c i="13" r="J34"/>
  <c i="1" r="AW106"/>
  <c i="16" r="F35"/>
  <c i="1" r="BB109"/>
  <c i="18" r="F36"/>
  <c i="1" r="BC111"/>
  <c i="31" r="F36"/>
  <c i="1" r="BC124"/>
  <c i="34" r="F34"/>
  <c i="1" r="BA127"/>
  <c i="36" r="F36"/>
  <c i="1" r="BC129"/>
  <c i="2" r="J34"/>
  <c i="1" r="AW95"/>
  <c i="4" r="J34"/>
  <c i="1" r="AW97"/>
  <c i="6" r="J34"/>
  <c i="1" r="AW99"/>
  <c i="9" r="F35"/>
  <c i="1" r="BB102"/>
  <c i="10" r="F37"/>
  <c i="1" r="BD103"/>
  <c i="12" r="J34"/>
  <c i="1" r="AW105"/>
  <c i="14" r="F35"/>
  <c i="1" r="BB107"/>
  <c i="17" r="F34"/>
  <c i="1" r="BA110"/>
  <c i="20" r="F34"/>
  <c i="1" r="BA113"/>
  <c i="22" r="F36"/>
  <c i="1" r="BC115"/>
  <c i="24" r="F35"/>
  <c i="1" r="BB117"/>
  <c i="26" r="J34"/>
  <c i="1" r="AW119"/>
  <c i="28" r="J34"/>
  <c i="1" r="AW121"/>
  <c i="30" r="F35"/>
  <c i="1" r="BB123"/>
  <c i="32" r="J34"/>
  <c i="1" r="AW125"/>
  <c i="35" r="F34"/>
  <c i="1" r="BA128"/>
  <c i="36" r="F35"/>
  <c i="1" r="BB129"/>
  <c i="3" r="F34"/>
  <c i="1" r="BA96"/>
  <c i="6" r="F35"/>
  <c i="1" r="BB99"/>
  <c i="7" r="F36"/>
  <c i="1" r="BC100"/>
  <c i="11" r="J34"/>
  <c i="1" r="AW104"/>
  <c i="13" r="F35"/>
  <c i="1" r="BB106"/>
  <c i="15" r="J34"/>
  <c i="1" r="AW108"/>
  <c i="16" r="F34"/>
  <c i="1" r="BA109"/>
  <c i="19" r="F34"/>
  <c i="1" r="BA112"/>
  <c i="21" r="F37"/>
  <c i="1" r="BD114"/>
  <c i="24" r="F37"/>
  <c i="1" r="BD117"/>
  <c i="27" r="F35"/>
  <c i="1" r="BB120"/>
  <c i="29" r="J34"/>
  <c i="1" r="AW122"/>
  <c i="33" r="F34"/>
  <c i="1" r="BA126"/>
  <c i="36" r="F37"/>
  <c i="1" r="BD129"/>
  <c i="3" r="F35"/>
  <c i="1" r="BB96"/>
  <c i="5" r="J34"/>
  <c i="1" r="AW98"/>
  <c i="8" r="F36"/>
  <c i="1" r="BC101"/>
  <c i="11" r="F35"/>
  <c i="1" r="BB104"/>
  <c i="13" r="F34"/>
  <c i="1" r="BA106"/>
  <c i="15" r="F36"/>
  <c i="1" r="BC108"/>
  <c i="18" r="F35"/>
  <c i="1" r="BB111"/>
  <c i="20" r="F37"/>
  <c i="1" r="BD113"/>
  <c i="23" r="F36"/>
  <c i="1" r="BC116"/>
  <c i="27" r="F34"/>
  <c i="1" r="BA120"/>
  <c i="29" r="F36"/>
  <c i="1" r="BC122"/>
  <c i="32" r="F37"/>
  <c i="1" r="BD125"/>
  <c i="35" r="F37"/>
  <c i="1" r="BD128"/>
  <c i="37" r="F36"/>
  <c i="1" r="BC130"/>
  <c i="2" r="F37"/>
  <c i="1" r="BD95"/>
  <c i="4" r="F34"/>
  <c i="1" r="BA97"/>
  <c i="7" r="F34"/>
  <c i="1" r="BA100"/>
  <c i="16" r="J34"/>
  <c i="1" r="AW109"/>
  <c i="18" r="F37"/>
  <c i="1" r="BD111"/>
  <c i="19" r="F37"/>
  <c i="1" r="BD112"/>
  <c i="21" r="F35"/>
  <c i="1" r="BB114"/>
  <c i="23" r="J34"/>
  <c i="1" r="AW116"/>
  <c i="25" r="F34"/>
  <c i="1" r="BA118"/>
  <c i="26" r="F36"/>
  <c i="1" r="BC119"/>
  <c i="28" r="F35"/>
  <c i="1" r="BB121"/>
  <c i="30" r="J34"/>
  <c i="1" r="AW123"/>
  <c i="31" r="F37"/>
  <c i="1" r="BD124"/>
  <c i="33" r="F35"/>
  <c i="1" r="BB126"/>
  <c i="35" r="J34"/>
  <c i="1" r="AW128"/>
  <c i="37" r="F34"/>
  <c i="1" r="BA130"/>
  <c i="36" l="1" r="T123"/>
  <c i="6" r="R125"/>
  <c i="17" r="P125"/>
  <c i="1" r="AU110"/>
  <c i="36" r="P123"/>
  <c i="1" r="AU129"/>
  <c i="12" r="T125"/>
  <c i="37" r="R123"/>
  <c i="19" r="R122"/>
  <c i="34" r="P123"/>
  <c i="1" r="AU127"/>
  <c i="12" r="P125"/>
  <c i="1" r="AU105"/>
  <c i="20" r="P125"/>
  <c i="1" r="AU113"/>
  <c i="9" r="R125"/>
  <c i="12" r="R125"/>
  <c i="31" r="R120"/>
  <c i="33" r="T123"/>
  <c i="23" r="T125"/>
  <c i="3" r="R125"/>
  <c i="37" r="P123"/>
  <c i="1" r="AU130"/>
  <c i="35" r="R123"/>
  <c i="33" r="P123"/>
  <c i="1" r="AU126"/>
  <c i="30" r="T122"/>
  <c i="33" r="R123"/>
  <c i="20" r="T125"/>
  <c i="6" r="T125"/>
  <c i="26" r="T125"/>
  <c i="20" r="R125"/>
  <c i="13" r="P120"/>
  <c i="1" r="AU106"/>
  <c i="17" r="R125"/>
  <c i="6" r="P125"/>
  <c i="1" r="AU99"/>
  <c i="21" r="P121"/>
  <c i="1" r="AU114"/>
  <c i="26" r="P125"/>
  <c i="1" r="AU119"/>
  <c i="17" r="T125"/>
  <c i="2" r="R122"/>
  <c i="9" r="T125"/>
  <c i="3" r="P125"/>
  <c i="1" r="AU96"/>
  <c i="36" r="R123"/>
  <c i="34" r="R123"/>
  <c i="25" r="P122"/>
  <c i="1" r="AU118"/>
  <c i="3" r="T125"/>
  <c i="37" r="T123"/>
  <c i="35" r="P123"/>
  <c i="1" r="AU128"/>
  <c i="31" r="P120"/>
  <c i="1" r="AU124"/>
  <c i="32" r="R120"/>
  <c i="23" r="P125"/>
  <c i="1" r="AU116"/>
  <c i="18" r="P121"/>
  <c i="1" r="AU111"/>
  <c i="22" r="P122"/>
  <c i="1" r="AU115"/>
  <c i="32" r="P120"/>
  <c i="1" r="AU125"/>
  <c i="23" r="R125"/>
  <c i="35" r="T123"/>
  <c i="13" r="BK120"/>
  <c r="J120"/>
  <c i="11" r="BK122"/>
  <c r="J122"/>
  <c r="J96"/>
  <c i="15" r="BK122"/>
  <c r="J122"/>
  <c i="16" r="BK122"/>
  <c r="J122"/>
  <c i="5" r="BK122"/>
  <c r="J122"/>
  <c r="J96"/>
  <c i="6" r="BK125"/>
  <c r="J125"/>
  <c r="J96"/>
  <c i="26" r="BK125"/>
  <c r="J125"/>
  <c r="J96"/>
  <c i="30" r="BK122"/>
  <c r="J122"/>
  <c i="33" r="BK123"/>
  <c r="J123"/>
  <c r="J96"/>
  <c i="21" r="BK121"/>
  <c r="J121"/>
  <c r="J96"/>
  <c i="28" r="BK124"/>
  <c r="J124"/>
  <c i="31" r="BK120"/>
  <c r="J120"/>
  <c r="J96"/>
  <c i="32" r="BK120"/>
  <c r="J120"/>
  <c r="J96"/>
  <c i="4" r="BK121"/>
  <c r="J121"/>
  <c i="9" r="BK125"/>
  <c r="J125"/>
  <c r="J96"/>
  <c i="19" r="BK122"/>
  <c r="J122"/>
  <c r="J96"/>
  <c i="23" r="BK125"/>
  <c r="J125"/>
  <c i="24" r="BK121"/>
  <c r="J121"/>
  <c r="J96"/>
  <c i="25" r="BK122"/>
  <c r="J122"/>
  <c i="36" r="BK123"/>
  <c r="J123"/>
  <c r="J96"/>
  <c i="8" r="BK122"/>
  <c r="J122"/>
  <c r="J96"/>
  <c i="17" r="BK125"/>
  <c r="J125"/>
  <c i="2" r="BK122"/>
  <c r="J122"/>
  <c r="J96"/>
  <c i="12" r="BK125"/>
  <c r="J125"/>
  <c r="J96"/>
  <c i="14" r="BK124"/>
  <c r="J124"/>
  <c i="22" r="BK122"/>
  <c r="J122"/>
  <c r="J96"/>
  <c i="29" r="BK122"/>
  <c r="J122"/>
  <c r="J96"/>
  <c i="34" r="BK123"/>
  <c r="J123"/>
  <c i="7" r="BK121"/>
  <c r="J121"/>
  <c r="J96"/>
  <c i="10" r="BK121"/>
  <c r="J121"/>
  <c i="35" r="BK123"/>
  <c r="J123"/>
  <c r="J96"/>
  <c i="37" r="BK123"/>
  <c r="J123"/>
  <c r="J96"/>
  <c i="1" r="AG120"/>
  <c i="27" r="J96"/>
  <c i="1" r="AG111"/>
  <c i="18" r="J96"/>
  <c i="1" r="AG96"/>
  <c i="3" r="J96"/>
  <c i="19" r="J33"/>
  <c i="1" r="AV112"/>
  <c r="AT112"/>
  <c i="26" r="J33"/>
  <c i="1" r="AV119"/>
  <c r="AT119"/>
  <c i="32" r="J33"/>
  <c i="1" r="AV125"/>
  <c r="AT125"/>
  <c i="37" r="F33"/>
  <c i="1" r="AZ130"/>
  <c i="3" r="F33"/>
  <c i="1" r="AZ96"/>
  <c i="11" r="J33"/>
  <c i="1" r="AV104"/>
  <c r="AT104"/>
  <c i="18" r="J33"/>
  <c i="1" r="AV111"/>
  <c r="AT111"/>
  <c r="AN111"/>
  <c i="23" r="F33"/>
  <c i="1" r="AZ116"/>
  <c i="30" r="F33"/>
  <c i="1" r="AZ123"/>
  <c i="35" r="J33"/>
  <c i="1" r="AV128"/>
  <c r="AT128"/>
  <c i="4" r="J33"/>
  <c i="1" r="AV97"/>
  <c r="AT97"/>
  <c i="9" r="F33"/>
  <c i="1" r="AZ102"/>
  <c i="16" r="F33"/>
  <c i="1" r="AZ109"/>
  <c i="22" r="F33"/>
  <c i="1" r="AZ115"/>
  <c i="28" r="J33"/>
  <c i="1" r="AV121"/>
  <c r="AT121"/>
  <c i="36" r="J33"/>
  <c i="1" r="AV129"/>
  <c r="AT129"/>
  <c i="15" r="J30"/>
  <c i="1" r="AG108"/>
  <c i="14" r="J30"/>
  <c i="1" r="AG107"/>
  <c i="2" r="F33"/>
  <c i="1" r="AZ95"/>
  <c i="8" r="F33"/>
  <c i="1" r="AZ101"/>
  <c i="15" r="J33"/>
  <c i="1" r="AV108"/>
  <c r="AT108"/>
  <c r="AN108"/>
  <c i="20" r="J30"/>
  <c i="1" r="AG113"/>
  <c i="24" r="F33"/>
  <c i="1" r="AZ117"/>
  <c i="28" r="F33"/>
  <c i="1" r="AZ121"/>
  <c i="37" r="J33"/>
  <c i="1" r="AV130"/>
  <c r="AT130"/>
  <c i="4" r="J30"/>
  <c i="1" r="AG97"/>
  <c i="3" r="J33"/>
  <c i="1" r="AV96"/>
  <c r="AT96"/>
  <c r="AN96"/>
  <c i="11" r="F33"/>
  <c i="1" r="AZ104"/>
  <c i="18" r="F33"/>
  <c i="1" r="AZ111"/>
  <c i="24" r="J33"/>
  <c i="1" r="AV117"/>
  <c r="AT117"/>
  <c i="29" r="J33"/>
  <c i="1" r="AV122"/>
  <c r="AT122"/>
  <c r="BB94"/>
  <c r="AX94"/>
  <c i="30" r="J30"/>
  <c i="1" r="AG123"/>
  <c i="17" r="J30"/>
  <c i="1" r="AG110"/>
  <c i="8" r="J33"/>
  <c i="1" r="AV101"/>
  <c r="AT101"/>
  <c i="16" r="J33"/>
  <c i="1" r="AV109"/>
  <c r="AT109"/>
  <c i="23" r="J33"/>
  <c i="1" r="AV116"/>
  <c r="AT116"/>
  <c i="31" r="J33"/>
  <c i="1" r="AV124"/>
  <c r="AT124"/>
  <c r="BC94"/>
  <c r="AY94"/>
  <c i="4" r="F33"/>
  <c i="1" r="AZ97"/>
  <c i="9" r="J33"/>
  <c i="1" r="AV102"/>
  <c r="AT102"/>
  <c i="17" r="J33"/>
  <c i="1" r="AV110"/>
  <c r="AT110"/>
  <c r="AN110"/>
  <c i="25" r="F33"/>
  <c i="1" r="AZ118"/>
  <c i="31" r="F33"/>
  <c i="1" r="AZ124"/>
  <c r="BA94"/>
  <c r="AW94"/>
  <c r="AK30"/>
  <c i="16" r="J30"/>
  <c i="1" r="AG109"/>
  <c i="34" r="J30"/>
  <c i="1" r="AG127"/>
  <c i="6" r="J33"/>
  <c i="1" r="AV99"/>
  <c r="AT99"/>
  <c i="10" r="J33"/>
  <c i="1" r="AV103"/>
  <c r="AT103"/>
  <c i="14" r="F33"/>
  <c i="1" r="AZ107"/>
  <c i="19" r="F33"/>
  <c i="1" r="AZ112"/>
  <c i="26" r="F33"/>
  <c i="1" r="AZ119"/>
  <c i="30" r="J33"/>
  <c i="1" r="AV123"/>
  <c r="AT123"/>
  <c r="AN123"/>
  <c i="35" r="F33"/>
  <c i="1" r="AZ128"/>
  <c r="BD94"/>
  <c r="W33"/>
  <c i="13" r="J30"/>
  <c i="1" r="AG106"/>
  <c i="28" r="J30"/>
  <c i="1" r="AG121"/>
  <c i="7" r="F33"/>
  <c i="1" r="AZ100"/>
  <c i="12" r="F33"/>
  <c i="1" r="AZ105"/>
  <c i="17" r="F33"/>
  <c i="1" r="AZ110"/>
  <c i="22" r="J33"/>
  <c i="1" r="AV115"/>
  <c r="AT115"/>
  <c i="27" r="J33"/>
  <c i="1" r="AV120"/>
  <c r="AT120"/>
  <c r="AN120"/>
  <c i="32" r="F33"/>
  <c i="1" r="AZ125"/>
  <c i="36" r="F33"/>
  <c i="1" r="AZ129"/>
  <c i="23" r="J30"/>
  <c i="1" r="AG116"/>
  <c i="10" r="J30"/>
  <c i="1" r="AG103"/>
  <c i="5" r="J33"/>
  <c i="1" r="AV98"/>
  <c r="AT98"/>
  <c i="10" r="F33"/>
  <c i="1" r="AZ103"/>
  <c i="15" r="F33"/>
  <c i="1" r="AZ108"/>
  <c i="21" r="J33"/>
  <c i="1" r="AV114"/>
  <c r="AT114"/>
  <c i="27" r="F33"/>
  <c i="1" r="AZ120"/>
  <c i="34" r="F33"/>
  <c i="1" r="AZ127"/>
  <c i="6" r="F33"/>
  <c i="1" r="AZ99"/>
  <c i="14" r="J33"/>
  <c i="1" r="AV107"/>
  <c r="AT107"/>
  <c r="AN107"/>
  <c i="25" r="J33"/>
  <c i="1" r="AV118"/>
  <c r="AT118"/>
  <c i="34" r="J33"/>
  <c i="1" r="AV127"/>
  <c r="AT127"/>
  <c r="AN127"/>
  <c i="2" r="J33"/>
  <c i="1" r="AV95"/>
  <c r="AT95"/>
  <c i="13" r="F33"/>
  <c i="1" r="AZ106"/>
  <c i="20" r="J33"/>
  <c i="1" r="AV113"/>
  <c r="AT113"/>
  <c i="33" r="F33"/>
  <c i="1" r="AZ126"/>
  <c i="25" r="J30"/>
  <c i="1" r="AG118"/>
  <c i="7" r="J33"/>
  <c i="1" r="AV100"/>
  <c r="AT100"/>
  <c i="13" r="J33"/>
  <c i="1" r="AV106"/>
  <c r="AT106"/>
  <c r="AN106"/>
  <c i="21" r="F33"/>
  <c i="1" r="AZ114"/>
  <c i="29" r="F33"/>
  <c i="1" r="AZ122"/>
  <c i="5" r="F33"/>
  <c i="1" r="AZ98"/>
  <c i="12" r="J33"/>
  <c i="1" r="AV105"/>
  <c r="AT105"/>
  <c i="20" r="F33"/>
  <c i="1" r="AZ113"/>
  <c i="33" r="J33"/>
  <c i="1" r="AV126"/>
  <c r="AT126"/>
  <c i="14" l="1" r="J96"/>
  <c i="25" r="J96"/>
  <c i="16" r="J96"/>
  <c i="30" r="J96"/>
  <c i="23" r="J96"/>
  <c i="13" r="J96"/>
  <c i="15" r="J96"/>
  <c i="10" r="J96"/>
  <c i="34" r="J96"/>
  <c i="4" r="J96"/>
  <c i="17" r="J96"/>
  <c i="28" r="J96"/>
  <c i="34" r="J39"/>
  <c i="30" r="J39"/>
  <c i="28" r="J39"/>
  <c i="27" r="J39"/>
  <c i="25" r="J39"/>
  <c i="23" r="J39"/>
  <c i="1" r="AN113"/>
  <c i="20" r="J39"/>
  <c i="18" r="J39"/>
  <c i="17" r="J39"/>
  <c i="16" r="J39"/>
  <c i="15" r="J39"/>
  <c i="14" r="J39"/>
  <c i="13" r="J39"/>
  <c i="10" r="J39"/>
  <c i="4" r="J39"/>
  <c i="3" r="J39"/>
  <c i="1" r="AN97"/>
  <c r="AN121"/>
  <c r="AN109"/>
  <c r="AN116"/>
  <c r="AN103"/>
  <c r="AN118"/>
  <c r="AU94"/>
  <c i="8" r="J30"/>
  <c i="1" r="AG101"/>
  <c i="22" r="J30"/>
  <c i="1" r="AG115"/>
  <c i="29" r="J30"/>
  <c i="1" r="AG122"/>
  <c i="33" r="J30"/>
  <c i="1" r="AG126"/>
  <c i="24" r="J30"/>
  <c i="1" r="AG117"/>
  <c i="12" r="J30"/>
  <c i="1" r="AG105"/>
  <c i="2" r="J30"/>
  <c i="1" r="AG95"/>
  <c i="19" r="J30"/>
  <c i="1" r="AG112"/>
  <c i="37" r="J30"/>
  <c i="1" r="AG130"/>
  <c i="36" r="J30"/>
  <c i="1" r="AG129"/>
  <c i="7" r="J30"/>
  <c i="1" r="AG100"/>
  <c i="9" r="J30"/>
  <c i="1" r="AG102"/>
  <c i="35" r="J30"/>
  <c i="1" r="AG128"/>
  <c i="11" r="J30"/>
  <c i="1" r="AG104"/>
  <c i="31" r="J30"/>
  <c i="1" r="AG124"/>
  <c i="6" r="J30"/>
  <c i="1" r="AG99"/>
  <c i="26" r="J30"/>
  <c i="1" r="AG119"/>
  <c i="32" r="J30"/>
  <c i="1" r="AG125"/>
  <c r="AZ94"/>
  <c r="W29"/>
  <c i="5" r="J30"/>
  <c i="1" r="AG98"/>
  <c i="21" r="J30"/>
  <c i="1" r="AG114"/>
  <c r="W31"/>
  <c r="W32"/>
  <c r="W30"/>
  <c i="29" l="1" r="J39"/>
  <c i="31" r="J39"/>
  <c i="8" r="J39"/>
  <c i="26" r="J39"/>
  <c i="33" r="J39"/>
  <c i="9" r="J39"/>
  <c i="32" r="J39"/>
  <c i="19" r="J39"/>
  <c i="35" r="J39"/>
  <c i="5" r="J39"/>
  <c i="11" r="J39"/>
  <c i="37" r="J39"/>
  <c i="36" r="J39"/>
  <c i="2" r="J39"/>
  <c i="7" r="J39"/>
  <c i="21" r="J39"/>
  <c i="24" r="J39"/>
  <c i="12" r="J39"/>
  <c i="6" r="J39"/>
  <c i="22" r="J39"/>
  <c i="1" r="AN112"/>
  <c r="AN119"/>
  <c r="AN125"/>
  <c r="AN104"/>
  <c r="AN128"/>
  <c r="AN129"/>
  <c r="AN130"/>
  <c r="AN117"/>
  <c r="AN122"/>
  <c r="AN101"/>
  <c r="AN124"/>
  <c r="AN102"/>
  <c r="AN99"/>
  <c r="AN115"/>
  <c r="AN98"/>
  <c r="AN114"/>
  <c r="AN95"/>
  <c r="AN100"/>
  <c r="AN105"/>
  <c r="AN126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<sst xmlns="http://schemas.openxmlformats.org/spreadsheetml/2006/main">
  <si>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</si>
  <si>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</si>
  <si>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</si>
  <si>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</si>
  <si>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</si>
  <si>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{bf9314f2-4b65-432c-96fa-a69dfeabec23}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</si>
  <si>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</si>
  <si>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</si>
  <si>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</si>
  <si>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</si>
  <si>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</si>
  <si>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</si>
  <si>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</si>
  <si>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</si>
  <si>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2024-ST-07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</si>
  <si>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</si>
  <si>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</si>
  <si>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NÁŠLAPNÉ VRSTVY, AKUST. PODHLEDY, VÝMALBA A VÝMĚNA ZASKLENÍ MŠ A ZŠ.17.LISTOPADU</t>
  </si>
  <si>
    <t>KSO:</t>
  </si>
  <si>
    <t>CC-CZ:</t>
  </si>
  <si>
    <t>Místo:</t>
  </si>
  <si>
    <t xml:space="preserve"> </t>
  </si>
  <si>
    <t>Datum:</t>
  </si>
  <si>
    <t>27. 2. 2025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</si>
  <si>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</si>
  <si>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</si>
  <si>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</si>
  <si>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</si>
  <si>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</si>
  <si>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</si>
  <si>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</si>
  <si>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</si>
  <si>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</si>
  <si>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</si>
  <si>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</si>
  <si>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</si>
  <si>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</si>
  <si>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</si>
  <si>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</si>
  <si>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</si>
  <si>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</si>
  <si>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</si>
  <si>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</si>
  <si>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</si>
  <si>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</si>
  <si>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</si>
  <si>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</si>
  <si>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</si>
  <si>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</si>
  <si>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</si>
  <si>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</si>
  <si>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</si>
  <si>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</si>
  <si>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</si>
  <si>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</si>
  <si>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</si>
  <si>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</si>
  <si>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</si>
  <si>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</si>
  <si>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</si>
  <si>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</si>
  <si>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</si>
  <si>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</si>
  <si>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</si>
  <si>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</si>
  <si>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</si>
  <si>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</si>
  <si>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</si>
  <si>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</si>
  <si>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</si>
  <si>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</si>
  <si>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</si>
  <si>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</si>
  <si>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</si>
  <si>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</si>
  <si>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</si>
  <si>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</si>
  <si>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</si>
  <si>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</si>
  <si>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</si>
  <si>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</si>
  <si>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</si>
  <si>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</t>
  </si>
  <si>
    <t>Místnost č.202</t>
  </si>
  <si>
    <t>STA</t>
  </si>
  <si>
    <t>1</t>
  </si>
  <si>
    <t>{d3c887a3-3962-4d00-9f86-e5387555295f}</t>
  </si>
  <si>
    <t>2</t>
  </si>
  <si>
    <t>203</t>
  </si>
  <si>
    <t>Místnost č.203</t>
  </si>
  <si>
    <t>{c6bdfbc3-1b08-4571-8f2e-f7d337c2f897}</t>
  </si>
  <si>
    <t>204</t>
  </si>
  <si>
    <t>Místnost č.204</t>
  </si>
  <si>
    <t>{a3267a62-4ef8-49ee-aa93-00e53269f450}</t>
  </si>
  <si>
    <t>205</t>
  </si>
  <si>
    <t>Místnost č.205</t>
  </si>
  <si>
    <t>{d15f5ac5-7602-46c5-afa5-084c70644d07}</t>
  </si>
  <si>
    <t>206</t>
  </si>
  <si>
    <t>Místnost č.206</t>
  </si>
  <si>
    <t>{3a5586fa-22d9-41f2-9751-d29375cd8926}</t>
  </si>
  <si>
    <t>207</t>
  </si>
  <si>
    <t>Místnost č.207</t>
  </si>
  <si>
    <t>{e1fd03d9-b27b-4cf6-92f7-3e747c5c44cb}</t>
  </si>
  <si>
    <t>208</t>
  </si>
  <si>
    <t>Místnost č.208</t>
  </si>
  <si>
    <t>{568f91be-d09e-4b35-9472-094ec615c08b}</t>
  </si>
  <si>
    <t>209</t>
  </si>
  <si>
    <t>Místnost č.209</t>
  </si>
  <si>
    <t>{cf4aa71b-f5ea-4383-970a-bea224f7067a}</t>
  </si>
  <si>
    <t>210</t>
  </si>
  <si>
    <t>Místnost č.210</t>
  </si>
  <si>
    <t>{052e4dbd-df37-41e1-bc66-f5f04fb30838}</t>
  </si>
  <si>
    <t>211</t>
  </si>
  <si>
    <t>Místnost č.211</t>
  </si>
  <si>
    <t>{f83809ce-bb81-4561-8b0e-3100f8e19bf5}</t>
  </si>
  <si>
    <t>212</t>
  </si>
  <si>
    <t>Místnost č.212</t>
  </si>
  <si>
    <t>{58ab78e1-d92d-4641-8fab-08097e373be9}</t>
  </si>
  <si>
    <t>213</t>
  </si>
  <si>
    <t>Místnost č.213</t>
  </si>
  <si>
    <t>{f59f350e-7d10-41a1-8f7a-1d92f6a4d66e}</t>
  </si>
  <si>
    <t>214</t>
  </si>
  <si>
    <t>Místnost č.214</t>
  </si>
  <si>
    <t>{6fd34a85-b938-49e0-8222-5d022e66b098}</t>
  </si>
  <si>
    <t>215</t>
  </si>
  <si>
    <t>Místnost č.215</t>
  </si>
  <si>
    <t>{62af751a-809d-40a5-b5ba-2997e427284b}</t>
  </si>
  <si>
    <t>302</t>
  </si>
  <si>
    <t>Místnost č.302</t>
  </si>
  <si>
    <t>{defe64c1-5616-4268-9bfd-4e858fa899e1}</t>
  </si>
  <si>
    <t>303</t>
  </si>
  <si>
    <t>Místnost č.303</t>
  </si>
  <si>
    <t>{53a13747-eb5b-4b70-bf0f-e9593ee352c7}</t>
  </si>
  <si>
    <t>304</t>
  </si>
  <si>
    <t>Místnost č.304</t>
  </si>
  <si>
    <t>{0cdef5b7-d08d-4b07-a5de-c2a820882ab2}</t>
  </si>
  <si>
    <t>305</t>
  </si>
  <si>
    <t>Místnost č.305</t>
  </si>
  <si>
    <t>{622c7afa-1787-47ca-9a25-c0284802dc85}</t>
  </si>
  <si>
    <t>306</t>
  </si>
  <si>
    <t>Místnost č.306</t>
  </si>
  <si>
    <t>{0b48142f-b876-4f35-ade7-7f70878b411b}</t>
  </si>
  <si>
    <t>307</t>
  </si>
  <si>
    <t>Místnost č.307</t>
  </si>
  <si>
    <t>{c89ae1ea-770a-4e73-9817-be9eab723ec3}</t>
  </si>
  <si>
    <t>308</t>
  </si>
  <si>
    <t>Místnost č.308</t>
  </si>
  <si>
    <t>{58f83adf-0a0a-4a4e-8205-145df4c3c67e}</t>
  </si>
  <si>
    <t>309</t>
  </si>
  <si>
    <t>Místnost č.309</t>
  </si>
  <si>
    <t>{a4314d6c-15b7-4671-8ca1-750b44da3426}</t>
  </si>
  <si>
    <t>310</t>
  </si>
  <si>
    <t>Místnost č.310</t>
  </si>
  <si>
    <t>{e98d35f6-626d-4481-a17c-3b54e7049eb6}</t>
  </si>
  <si>
    <t>311</t>
  </si>
  <si>
    <t>Místnost č.311</t>
  </si>
  <si>
    <t>{7e3d8c38-e3a8-44ed-89b7-faf8dee8a350}</t>
  </si>
  <si>
    <t>312</t>
  </si>
  <si>
    <t>Místnost č.312</t>
  </si>
  <si>
    <t>{a0fbb651-8259-4a7d-8ce4-ddbdb548c470}</t>
  </si>
  <si>
    <t>313</t>
  </si>
  <si>
    <t>Místnost č.313</t>
  </si>
  <si>
    <t>{96c2195e-b46e-4275-9016-2dc070178f70}</t>
  </si>
  <si>
    <t>314</t>
  </si>
  <si>
    <t>Místnost č.314</t>
  </si>
  <si>
    <t>{fb496f06-3109-45bd-9789-499de764833a}</t>
  </si>
  <si>
    <t>315</t>
  </si>
  <si>
    <t>Místnost č.315</t>
  </si>
  <si>
    <t>{f008c0d6-4933-4d47-9775-1206bfa978c4}</t>
  </si>
  <si>
    <t>CH 01</t>
  </si>
  <si>
    <t>Chodba 1.n.p.(školka)</t>
  </si>
  <si>
    <t>{d7ac8ae0-69fd-4227-8f20-7185dc782c70}</t>
  </si>
  <si>
    <t>CH 02</t>
  </si>
  <si>
    <t>Chodba 2.n.p.</t>
  </si>
  <si>
    <t>{8fc866af-6763-4269-8a5c-adcf147cf177}</t>
  </si>
  <si>
    <t>CH 03</t>
  </si>
  <si>
    <t>Chodba 3.n.p.</t>
  </si>
  <si>
    <t>{0c2f2753-4934-465b-9d9c-91e336c5ec3e}</t>
  </si>
  <si>
    <t>DV 01</t>
  </si>
  <si>
    <t>Školka (dveře 1530/2140mm)</t>
  </si>
  <si>
    <t>{a0d05d10-227d-413d-a897-4e0b6bd2ab31}</t>
  </si>
  <si>
    <t>DV 02</t>
  </si>
  <si>
    <t>Chodba 2.NP dveře A (dveře 1530/2140mm)</t>
  </si>
  <si>
    <t>{fc395842-a14d-4038-881b-7aae90f7d96a}</t>
  </si>
  <si>
    <t>DV 03</t>
  </si>
  <si>
    <t>Chodba 2.NP dveře B (dveře 1530/2140mm)</t>
  </si>
  <si>
    <t>{673af453-3c74-45e2-84fc-18baff7a9f66}</t>
  </si>
  <si>
    <t>DV 04</t>
  </si>
  <si>
    <t>Chodba 3.NP dveře A (dveře 1530/2140mm)</t>
  </si>
  <si>
    <t>{4fa95a01-8652-4f33-8da8-43831c898408}</t>
  </si>
  <si>
    <t>DV 05</t>
  </si>
  <si>
    <t>Chodba 3.NP dveře B (dveře 1530/2140mm)</t>
  </si>
  <si>
    <t>{8a2341a8-382d-4f81-9598-3b0c1d9e8869}</t>
  </si>
  <si>
    <t>KRYCÍ LIST SOUPISU PRACÍ</t>
  </si>
  <si>
    <t>Objekt:</t>
  </si>
  <si>
    <t>202 - Místnost č.202</t>
  </si>
  <si>
    <t>REKAPITULACE ČLENĚNÍ SOUPISU PRACÍ</t>
  </si>
  <si>
    <t>Kód dílu - Popis</t>
  </si>
  <si>
    <t>Cena celkem [CZK]</t>
  </si>
  <si>
    <t>Náklady ze soupisu prací</t>
  </si>
  <si>
    <t>-1</t>
  </si>
  <si>
    <t>9 - Ostatní konstrukce a práce, bourání</t>
  </si>
  <si>
    <t>997 - Přesun sutě</t>
  </si>
  <si>
    <t>766 - Konstrukce truhlářské</t>
  </si>
  <si>
    <t>776 - Podlahy povlakové</t>
  </si>
  <si>
    <t>783 - Dokončovací práce - nátěry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</si>
  <si>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</si>
  <si>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</si>
  <si>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</si>
  <si>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</si>
  <si>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</si>
  <si>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</si>
  <si>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</si>
  <si>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</si>
  <si>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</si>
  <si>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</si>
  <si>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</si>
  <si>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</si>
  <si>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</si>
  <si>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</si>
  <si>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</si>
  <si>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práce, bourání</t>
  </si>
  <si>
    <t>ROZPOCET</t>
  </si>
  <si>
    <t>K</t>
  </si>
  <si>
    <t>952901111</t>
  </si>
  <si>
    <t>Vyčištění budov bytové a občanské výstavby při výšce podlaží do 4 m</t>
  </si>
  <si>
    <t>m2</t>
  </si>
  <si>
    <t>4</t>
  </si>
  <si>
    <t>847309138</t>
  </si>
  <si>
    <t>PP</t>
  </si>
  <si>
    <t>Vyčištění budov nebo objektů před předáním do užívání budov bytové nebo občanské výstavby, světlé výšky podlaží do 4 m</t>
  </si>
  <si>
    <t>Online PSC</t>
  </si>
  <si>
    <t>https://podminky.urs.cz/item/CS_URS_2024_02/952901111</t>
  </si>
  <si>
    <t>997</t>
  </si>
  <si>
    <t>Přesun sutě</t>
  </si>
  <si>
    <t>997013211</t>
  </si>
  <si>
    <t>Vnitrostaveništní doprava suti a vybouraných hmot pro budovy v do 6 m ručně</t>
  </si>
  <si>
    <t>t</t>
  </si>
  <si>
    <t>-2119553828</t>
  </si>
  <si>
    <t>Vnitrostaveništní doprava suti a vybouraných hmot vodorovně do 50 m s naložením ručně pro budovy a haly výšky do 6 m</t>
  </si>
  <si>
    <t>https://podminky.urs.cz/item/CS_URS_2024_02/997013211</t>
  </si>
  <si>
    <t>3</t>
  </si>
  <si>
    <t>997013501</t>
  </si>
  <si>
    <t>Odvoz suti a vybouraných hmot na skládku nebo meziskládku do 1 km se složením</t>
  </si>
  <si>
    <t>-1033870088</t>
  </si>
  <si>
    <t>Odvoz suti a vybouraných hmot na skládku nebo meziskládku se složením, na vzdálenost do 1 km</t>
  </si>
  <si>
    <t>https://podminky.urs.cz/item/CS_URS_2024_02/997013501</t>
  </si>
  <si>
    <t>997013509</t>
  </si>
  <si>
    <t>Příplatek k odvozu suti a vybouraných hmot na skládku ZKD 1 km přes 1 km</t>
  </si>
  <si>
    <t>-367778038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</si>
  <si>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</si>
  <si>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</si>
  <si>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VV</t>
  </si>
  <si>
    <t>0,053*14 'Přepočtené koeficientem množství</t>
  </si>
  <si>
    <t>5</t>
  </si>
  <si>
    <t>997013813</t>
  </si>
  <si>
    <t>Poplatek za uložení na skládce (skládkovné) stavebního odpadu z plastických hmot kód odpadu 17 02 03</t>
  </si>
  <si>
    <t>806650794</t>
  </si>
  <si>
    <t>Poplatek za uložení stavebního odpadu na skládce (skládkovné) z plastických hmot zatříděného do Katalogu odpadů pod kódem 17 02 03</t>
  </si>
  <si>
    <t>https://podminky.urs.cz/item/CS_URS_2024_02/997013813</t>
  </si>
  <si>
    <t>766</t>
  </si>
  <si>
    <t>Konstrukce truhlářské</t>
  </si>
  <si>
    <t>6</t>
  </si>
  <si>
    <t>766491851</t>
  </si>
  <si>
    <t>Demontáž prahů dveří jednokřídlových</t>
  </si>
  <si>
    <t>kus</t>
  </si>
  <si>
    <t>16</t>
  </si>
  <si>
    <t>182338529</t>
  </si>
  <si>
    <t>Demontáž ostatních truhlářských konstrukcí prahů dveří jednokřídlových</t>
  </si>
  <si>
    <t>https://podminky.urs.cz/item/CS_URS_2024_02/766491851</t>
  </si>
  <si>
    <t>7</t>
  </si>
  <si>
    <t>766660022</t>
  </si>
  <si>
    <t>Montáž dveřních křídel otvíravých jednokřídlových š přes 0,8 m požárních do ocelové zárubně</t>
  </si>
  <si>
    <t>-1059385414</t>
  </si>
  <si>
    <t>Montáž dveřních křídel dřevěných nebo plastových otevíravých do ocelové zárubně protipožárních jednokřídlových, šířky přes 800 mm</t>
  </si>
  <si>
    <t>https://podminky.urs.cz/item/CS_URS_2024_02/766660022</t>
  </si>
  <si>
    <t>8</t>
  </si>
  <si>
    <t>M</t>
  </si>
  <si>
    <t>61162039</t>
  </si>
  <si>
    <t>dveře jednokřídlé dřevotřískové protipožární EI (EW) 30 D3 povrch fóliový plné 900x1970-2100mm</t>
  </si>
  <si>
    <t>32</t>
  </si>
  <si>
    <t>-671378233</t>
  </si>
  <si>
    <t>766691914</t>
  </si>
  <si>
    <t>Vyvěšení nebo zavěšení dřevěných křídel dveří pl do 2 m2</t>
  </si>
  <si>
    <t>932727155</t>
  </si>
  <si>
    <t>Ostatní práce vyvěšení nebo zavěšení křídel dřevěných dveřních, plochy do 2 m2</t>
  </si>
  <si>
    <t>https://podminky.urs.cz/item/CS_URS_2024_02/766691914</t>
  </si>
  <si>
    <t>10</t>
  </si>
  <si>
    <t>998766201</t>
  </si>
  <si>
    <t>Přesun hmot procentní pro kce truhlářské v objektech v do 6 m</t>
  </si>
  <si>
    <t>%</t>
  </si>
  <si>
    <t>62905542</t>
  </si>
  <si>
    <t>Přesun hmot pro konstrukce truhlářské stanovený procentní sazbou (%) z ceny vodorovná dopravní vzdálenost do 50 m základní v objektech výšky do 6 m</t>
  </si>
  <si>
    <t>https://podminky.urs.cz/item/CS_URS_2024_02/998766201</t>
  </si>
  <si>
    <t>776</t>
  </si>
  <si>
    <t>Podlahy povlakové</t>
  </si>
  <si>
    <t>11</t>
  </si>
  <si>
    <t>776111115</t>
  </si>
  <si>
    <t>Broušení podkladu povlakových podlah před litím stěrky</t>
  </si>
  <si>
    <t>-1718334703</t>
  </si>
  <si>
    <t>Příprava podkladu povlakových podlah a stěn broušení podlah stávajícího podkladu před litím stěrky</t>
  </si>
  <si>
    <t>https://podminky.urs.cz/item/CS_URS_2024_02/776111115</t>
  </si>
  <si>
    <t>776121112</t>
  </si>
  <si>
    <t>Vodou ředitelná penetrace savého podkladu povlakových podlah</t>
  </si>
  <si>
    <t>-1234049164</t>
  </si>
  <si>
    <t>Příprava podkladu povlakových podlah a stěn penetrace vodou ředitelná podlah</t>
  </si>
  <si>
    <t>https://podminky.urs.cz/item/CS_URS_2024_02/776121112</t>
  </si>
  <si>
    <t>13</t>
  </si>
  <si>
    <t>776141112</t>
  </si>
  <si>
    <t>Stěrka podlahová nivelační pro vyrovnání podkladu povlakových podlah pevnosti 20 MPa tl přes 3 do 5 mm</t>
  </si>
  <si>
    <t>-808390205</t>
  </si>
  <si>
    <t>Příprava podkladu povlakových podlah a stěn vyrovnání samonivelační stěrkou podlah min.pevnosti 20 MPa, tloušťky přes 3 do 5 mm</t>
  </si>
  <si>
    <t>https://podminky.urs.cz/item/CS_URS_2024_02/776141112</t>
  </si>
  <si>
    <t>14</t>
  </si>
  <si>
    <t>776201812</t>
  </si>
  <si>
    <t>Demontáž lepených povlakových podlah s podložkou ručně</t>
  </si>
  <si>
    <t>1624735024</t>
  </si>
  <si>
    <t>Demontáž povlakových podlahovin lepených ručně s podložkou</t>
  </si>
  <si>
    <t>https://podminky.urs.cz/item/CS_URS_2024_02/776201812</t>
  </si>
  <si>
    <t>15</t>
  </si>
  <si>
    <t>776221111</t>
  </si>
  <si>
    <t>Lepení pásů z PVC standardním lepidlem</t>
  </si>
  <si>
    <t>-2084428400</t>
  </si>
  <si>
    <t>Montáž podlahovin z PVC lepením standardním lepidlem z pásů</t>
  </si>
  <si>
    <t>https://podminky.urs.cz/item/CS_URS_2024_02/776221111</t>
  </si>
  <si>
    <t>28411151</t>
  </si>
  <si>
    <t>PVC vinyl heterogenní zátěžová tl 2,00mm nášlapná vrstva 0,70mm, hořlavost Bfl-s1, třída zátěže 34/43, útlum 4dB, bodová zátěž &lt;= 0,10mm, protiskluznost R10</t>
  </si>
  <si>
    <t>-1397854121</t>
  </si>
  <si>
    <t>4,86*1,1 'Přepočtené koeficientem množství</t>
  </si>
  <si>
    <t>17</t>
  </si>
  <si>
    <t>776223112</t>
  </si>
  <si>
    <t>Spoj povlakových podlahovin z PVC svařováním za studena</t>
  </si>
  <si>
    <t>m</t>
  </si>
  <si>
    <t>110716310</t>
  </si>
  <si>
    <t>Montáž podlahovin z PVC spoj podlah svařováním za studena</t>
  </si>
  <si>
    <t>https://podminky.urs.cz/item/CS_URS_2024_02/776223112</t>
  </si>
  <si>
    <t>18</t>
  </si>
  <si>
    <t>776410811</t>
  </si>
  <si>
    <t>Odstranění soklíků a lišt pryžových nebo plastových</t>
  </si>
  <si>
    <t>-599356186</t>
  </si>
  <si>
    <t>Demontáž soklíků nebo lišt pryžových nebo plastových</t>
  </si>
  <si>
    <t>https://podminky.urs.cz/item/CS_URS_2024_02/776410811</t>
  </si>
  <si>
    <t>19</t>
  </si>
  <si>
    <t>776421111</t>
  </si>
  <si>
    <t>Montáž obvodových lišt lepením</t>
  </si>
  <si>
    <t>359422438</t>
  </si>
  <si>
    <t>Montáž lišt obvodových lepených</t>
  </si>
  <si>
    <t>https://podminky.urs.cz/item/CS_URS_2024_02/776421111</t>
  </si>
  <si>
    <t>20</t>
  </si>
  <si>
    <t>28342005</t>
  </si>
  <si>
    <t>lišta ukončovací z PVC 12,5mm</t>
  </si>
  <si>
    <t>790389863</t>
  </si>
  <si>
    <t>9,14*1,02 'Přepočtené koeficientem množství</t>
  </si>
  <si>
    <t>776421312</t>
  </si>
  <si>
    <t>Montáž přechodových šroubovaných lišt</t>
  </si>
  <si>
    <t>-947479674</t>
  </si>
  <si>
    <t>Montáž lišt přechodových šroubovaných</t>
  </si>
  <si>
    <t>https://podminky.urs.cz/item/CS_URS_2024_02/776421312</t>
  </si>
  <si>
    <t>22</t>
  </si>
  <si>
    <t>55343110</t>
  </si>
  <si>
    <t>profil přechodový Al narážecí 30mm stříbro</t>
  </si>
  <si>
    <t>-570669457</t>
  </si>
  <si>
    <t>0,9*1,05 'Přepočtené koeficientem množství</t>
  </si>
  <si>
    <t>23</t>
  </si>
  <si>
    <t>998776201</t>
  </si>
  <si>
    <t>Přesun hmot procentní pro podlahy povlakové v objektech v do 6 m</t>
  </si>
  <si>
    <t>-2061589508</t>
  </si>
  <si>
    <t>Přesun hmot pro podlahy povlakové stanovený procentní sazbou (%) z ceny vodorovná dopravní vzdálenost do 50 m základní v objektech výšky do 6 m</t>
  </si>
  <si>
    <t>https://podminky.urs.cz/item/CS_URS_2024_02/998776201</t>
  </si>
  <si>
    <t>783</t>
  </si>
  <si>
    <t>Dokončovací práce - nátěry</t>
  </si>
  <si>
    <t>24</t>
  </si>
  <si>
    <t>783301311</t>
  </si>
  <si>
    <t>Odmaštění zámečnických konstrukcí vodou ředitelným odmašťovačem</t>
  </si>
  <si>
    <t>108466028</t>
  </si>
  <si>
    <t>Příprava podkladu zámečnických konstrukcí před provedením nátěru odmaštění odmašťovačem vodou ředitelným</t>
  </si>
  <si>
    <t>https://podminky.urs.cz/item/CS_URS_2024_02/783301311</t>
  </si>
  <si>
    <t>((2*1,97+0,90)*(0,15+0,10))</t>
  </si>
  <si>
    <t>25</t>
  </si>
  <si>
    <t>783325101</t>
  </si>
  <si>
    <t>Mezinátěr jednonásobný akrylátový mezinátěr zámečnických konstrukcí</t>
  </si>
  <si>
    <t>703574707</t>
  </si>
  <si>
    <t>Mezinátěr zámečnických konstrukcí jednonásobný akrylátový</t>
  </si>
  <si>
    <t>https://podminky.urs.cz/item/CS_URS_2024_02/783325101</t>
  </si>
  <si>
    <t>26</t>
  </si>
  <si>
    <t>783327101</t>
  </si>
  <si>
    <t>Krycí jednonásobný akrylátový nátěr zámečnických konstrukcí</t>
  </si>
  <si>
    <t>-1327519524</t>
  </si>
  <si>
    <t>Krycí nátěr (email) zámečnických konstrukcí jednonásobný akrylátový</t>
  </si>
  <si>
    <t>https://podminky.urs.cz/item/CS_URS_2024_02/783327101</t>
  </si>
  <si>
    <t>784</t>
  </si>
  <si>
    <t>Dokončovací práce - malby a tapety</t>
  </si>
  <si>
    <t>27</t>
  </si>
  <si>
    <t>784121001</t>
  </si>
  <si>
    <t>Oškrabání malby v místnostech v do 3,80 m</t>
  </si>
  <si>
    <t>-553536019</t>
  </si>
  <si>
    <t>Oškrabání malby v místnostech výšky do 3,80 m</t>
  </si>
  <si>
    <t>https://podminky.urs.cz/item/CS_URS_2024_02/784121001</t>
  </si>
  <si>
    <t>28</t>
  </si>
  <si>
    <t>784121011</t>
  </si>
  <si>
    <t>Rozmývání podkladu po oškrabání malby v místnostech v do 3,80 m</t>
  </si>
  <si>
    <t>-1373245773</t>
  </si>
  <si>
    <t>Rozmývání podkladu po oškrabání malby v místnostech výšky do 3,80 m</t>
  </si>
  <si>
    <t>https://podminky.urs.cz/item/CS_URS_2024_02/784121011</t>
  </si>
  <si>
    <t>29</t>
  </si>
  <si>
    <t>784171101</t>
  </si>
  <si>
    <t>Zakrytí vnitřních podlah včetně pozdějšího odkrytí</t>
  </si>
  <si>
    <t>-129776773</t>
  </si>
  <si>
    <t>Zakrytí nemalovaných ploch (materiál ve specifikaci) včetně pozdějšího odkrytí podlah</t>
  </si>
  <si>
    <t>https://podminky.urs.cz/item/CS_URS_2024_02/784171101</t>
  </si>
  <si>
    <t>30</t>
  </si>
  <si>
    <t>28323156</t>
  </si>
  <si>
    <t>fólie pro malířské potřeby zakrývací tl 41µ 4x5m</t>
  </si>
  <si>
    <t>99031642</t>
  </si>
  <si>
    <t>4,86*1,05 'Přepočtené koeficientem množství</t>
  </si>
  <si>
    <t>31</t>
  </si>
  <si>
    <t>784181101</t>
  </si>
  <si>
    <t>Základní akrylátová jednonásobná bezbarvá penetrace podkladu v místnostech v do 3,80 m</t>
  </si>
  <si>
    <t>-1356489947</t>
  </si>
  <si>
    <t>Penetrace podkladu jednonásobná základní akrylátová bezbarvá v místnostech výšky do 3,80 m</t>
  </si>
  <si>
    <t>https://podminky.urs.cz/item/CS_URS_2024_02/784181101</t>
  </si>
  <si>
    <t>784211101</t>
  </si>
  <si>
    <t>Dvojnásobné bílé malby ze směsí za mokra výborně oděruvzdorných v místnostech v do 3,80 m</t>
  </si>
  <si>
    <t>-2072556186</t>
  </si>
  <si>
    <t>Malby z malířských směsí oděruvzdorných za mokra dvojnásobné, bílé za mokra oděruvzdorné výborně v místnostech výšky do 3,80 m</t>
  </si>
  <si>
    <t>https://podminky.urs.cz/item/CS_URS_2024_02/784211101</t>
  </si>
  <si>
    <t>203 - Místnost č.203</t>
  </si>
  <si>
    <t>713 - Izolace tepelné</t>
  </si>
  <si>
    <t>763 - Konstrukce suché výstavby</t>
  </si>
  <si>
    <t>787 - Dokončovací práce - zasklívání</t>
  </si>
  <si>
    <t>N01 - Zednické výpomoci</t>
  </si>
  <si>
    <t>269587990</t>
  </si>
  <si>
    <t>962081131-R</t>
  </si>
  <si>
    <t>Demontáž stávajícího kovového rámu, včetně otevíravých dveří a zasklení z copilit (rám 2x3,25m) + likvidace</t>
  </si>
  <si>
    <t>1242668317</t>
  </si>
  <si>
    <t>1100057324</t>
  </si>
  <si>
    <t>https://podminky.urs.cz/item/CS_URS_2024_01/997013211</t>
  </si>
  <si>
    <t>760759255</t>
  </si>
  <si>
    <t>https://podminky.urs.cz/item/CS_URS_2024_01/997013501</t>
  </si>
  <si>
    <t>-1915109490</t>
  </si>
  <si>
    <t>https://podminky.urs.cz/item/CS_URS_2024_01/997013509</t>
  </si>
  <si>
    <t>1,541*14 'Přepočtené koeficientem množství</t>
  </si>
  <si>
    <t>2033321177</t>
  </si>
  <si>
    <t>https://podminky.urs.cz/item/CS_URS_2024_01/997013813</t>
  </si>
  <si>
    <t>713</t>
  </si>
  <si>
    <t>Izolace tepelné</t>
  </si>
  <si>
    <t>713111111</t>
  </si>
  <si>
    <t>Montáž izolace tepelné vrchem stropů volně kladenými rohožemi, pásy, dílci, deskami</t>
  </si>
  <si>
    <t>-781110053</t>
  </si>
  <si>
    <t>Montáž tepelné izolace stropů rohožemi, pásy, dílci, deskami, bloky (izolační materiál ve specifikaci) vrchem bez překrytí lepenkou kladenými volně</t>
  </si>
  <si>
    <t>https://podminky.urs.cz/item/CS_URS_2024_01/713111111</t>
  </si>
  <si>
    <t>63166740</t>
  </si>
  <si>
    <t>pás tepelně izolační univerzální λ=0,038-0,039 tl 40mm</t>
  </si>
  <si>
    <t>1261093048</t>
  </si>
  <si>
    <t>78*1,05 'Přepočtené koeficientem množství</t>
  </si>
  <si>
    <t>998713211</t>
  </si>
  <si>
    <t>Přesun hmot procentní pro izolace tepelné s omezením mechanizace v objektech v do 6 m</t>
  </si>
  <si>
    <t>1518285280</t>
  </si>
  <si>
    <t>Přesun hmot pro izolace tepelné stanovený procentní sazbou (%) z ceny vodorovná dopravní vzdálenost do 50 m s omezením mechanizace v objektech výšky do 6 m</t>
  </si>
  <si>
    <t>https://podminky.urs.cz/item/CS_URS_2024_01/998713211</t>
  </si>
  <si>
    <t>763</t>
  </si>
  <si>
    <t>Konstrukce suché výstavby</t>
  </si>
  <si>
    <t>763135002</t>
  </si>
  <si>
    <t>Montáž SDK podhledu z desek perforovaných celoplošně s hranami speciálně tmelenými na dvouvrstvé kci z CD+UD</t>
  </si>
  <si>
    <t>-1647306907</t>
  </si>
  <si>
    <t>Montáž sádrokartonového podhledu z desek pro bezesparý podhled včetně zavěšené dvouvrstvé konstrukce z ocelových profilů CD, UD perforovaných celoplošně se speciálním tmelením hran</t>
  </si>
  <si>
    <t>https://podminky.urs.cz/item/CS_URS_2024_02/763135002</t>
  </si>
  <si>
    <t>59030599</t>
  </si>
  <si>
    <t>deska pro bezesparý deskový podhled s celoplošnou perforací tl 12,5mm</t>
  </si>
  <si>
    <t>967737662</t>
  </si>
  <si>
    <t>998763200</t>
  </si>
  <si>
    <t>Přesun hmot procentní pro dřevostavby v objektech v do 6 m</t>
  </si>
  <si>
    <t>-1636803241</t>
  </si>
  <si>
    <t>Přesun hmot pro dřevostavby stanovený procentní sazbou (%) z ceny vodorovná dopravní vzdálenost do 50 m základní v objektech výšky do 6 m</t>
  </si>
  <si>
    <t>https://podminky.urs.cz/item/CS_URS_2024_01/998763200</t>
  </si>
  <si>
    <t>-420772696</t>
  </si>
  <si>
    <t>https://podminky.urs.cz/item/CS_URS_2024_01/766491851</t>
  </si>
  <si>
    <t>1190145750</t>
  </si>
  <si>
    <t>https://podminky.urs.cz/item/CS_URS_2024_01/776111115</t>
  </si>
  <si>
    <t>517705123</t>
  </si>
  <si>
    <t>https://podminky.urs.cz/item/CS_URS_2024_01/776121112</t>
  </si>
  <si>
    <t>721297250</t>
  </si>
  <si>
    <t>https://podminky.urs.cz/item/CS_URS_2024_01/776141112</t>
  </si>
  <si>
    <t>2091605828</t>
  </si>
  <si>
    <t>https://podminky.urs.cz/item/CS_URS_2024_01/776201812</t>
  </si>
  <si>
    <t>-1093958740</t>
  </si>
  <si>
    <t>https://podminky.urs.cz/item/CS_URS_2024_01/776221111</t>
  </si>
  <si>
    <t>1919612660</t>
  </si>
  <si>
    <t>66,75*1,1 'Přepočtené koeficientem množství</t>
  </si>
  <si>
    <t>1903533351</t>
  </si>
  <si>
    <t>-1248186519</t>
  </si>
  <si>
    <t>https://podminky.urs.cz/item/CS_URS_2024_01/776410811</t>
  </si>
  <si>
    <t>-1906040275</t>
  </si>
  <si>
    <t>https://podminky.urs.cz/item/CS_URS_2024_01/776421111</t>
  </si>
  <si>
    <t>-757746289</t>
  </si>
  <si>
    <t>33,025*1,02 'Přepočtené koeficientem množství</t>
  </si>
  <si>
    <t>1608003086</t>
  </si>
  <si>
    <t>https://podminky.urs.cz/item/CS_URS_2024_01/776421312</t>
  </si>
  <si>
    <t>1937946838</t>
  </si>
  <si>
    <t>1,7*1,02 'Přepočtené koeficientem množství</t>
  </si>
  <si>
    <t>889910762</t>
  </si>
  <si>
    <t>https://podminky.urs.cz/item/CS_URS_2024_01/998776201</t>
  </si>
  <si>
    <t>-1817303580</t>
  </si>
  <si>
    <t>https://podminky.urs.cz/item/CS_URS_2024_01/784121001</t>
  </si>
  <si>
    <t>-2073145707</t>
  </si>
  <si>
    <t>https://podminky.urs.cz/item/CS_URS_2024_01/784121011</t>
  </si>
  <si>
    <t>-29515200</t>
  </si>
  <si>
    <t>-1247765378</t>
  </si>
  <si>
    <t>66,75*1,05 'Přepočtené koeficientem množství</t>
  </si>
  <si>
    <t>-1833822422</t>
  </si>
  <si>
    <t>https://podminky.urs.cz/item/CS_URS_2024_01/784181101</t>
  </si>
  <si>
    <t>-1047311609</t>
  </si>
  <si>
    <t>https://podminky.urs.cz/item/CS_URS_2024_01/784211101</t>
  </si>
  <si>
    <t>787</t>
  </si>
  <si>
    <t>Dokončovací práce - zasklívání</t>
  </si>
  <si>
    <t>33</t>
  </si>
  <si>
    <t>787-R01</t>
  </si>
  <si>
    <t>Dodávka a montáž zasklení dle popisu v technické zprávě</t>
  </si>
  <si>
    <t>ks</t>
  </si>
  <si>
    <t>1607451987</t>
  </si>
  <si>
    <t>N01</t>
  </si>
  <si>
    <t>Zednické výpomoci</t>
  </si>
  <si>
    <t>34</t>
  </si>
  <si>
    <t>ZV 01</t>
  </si>
  <si>
    <t>Zednické zapravení otvoru po demontáži rámu jako příprava pro montáž nového rámu</t>
  </si>
  <si>
    <t>1671660224</t>
  </si>
  <si>
    <t>35</t>
  </si>
  <si>
    <t>ZV 02</t>
  </si>
  <si>
    <t>Zednické začišťovací práce po montáži sestavy</t>
  </si>
  <si>
    <t>1049666099</t>
  </si>
  <si>
    <t>204 - Místnost č.204</t>
  </si>
  <si>
    <t>-1130966510</t>
  </si>
  <si>
    <t>-1656024382</t>
  </si>
  <si>
    <t>-1914620600</t>
  </si>
  <si>
    <t>-1466348135</t>
  </si>
  <si>
    <t>0,116*14 'Přepočtené koeficientem množství</t>
  </si>
  <si>
    <t>1211334680</t>
  </si>
  <si>
    <t>-273571600</t>
  </si>
  <si>
    <t>-621704022</t>
  </si>
  <si>
    <t>-1698270391</t>
  </si>
  <si>
    <t>997773874</t>
  </si>
  <si>
    <t>1165371844</t>
  </si>
  <si>
    <t>-1449169812</t>
  </si>
  <si>
    <t>627799944</t>
  </si>
  <si>
    <t>26,5*1,1 'Přepočtené koeficientem množství</t>
  </si>
  <si>
    <t>1928977823</t>
  </si>
  <si>
    <t>-584094321</t>
  </si>
  <si>
    <t>155153667</t>
  </si>
  <si>
    <t>1558152548</t>
  </si>
  <si>
    <t>10,72*1,02 'Přepočtené koeficientem množství</t>
  </si>
  <si>
    <t>609235906</t>
  </si>
  <si>
    <t>524881389</t>
  </si>
  <si>
    <t>0,9*1,02 'Přepočtené koeficientem množství</t>
  </si>
  <si>
    <t>219078880</t>
  </si>
  <si>
    <t>-339671812</t>
  </si>
  <si>
    <t>106648773</t>
  </si>
  <si>
    <t>1260899665</t>
  </si>
  <si>
    <t>-622761278</t>
  </si>
  <si>
    <t>26,5*1,05 'Přepočtené koeficientem množství</t>
  </si>
  <si>
    <t>-1620530576</t>
  </si>
  <si>
    <t>-330645826</t>
  </si>
  <si>
    <t>205 - Místnost č.205</t>
  </si>
  <si>
    <t>-559547740</t>
  </si>
  <si>
    <t>2050977026</t>
  </si>
  <si>
    <t>850648780</t>
  </si>
  <si>
    <t>-1397112537</t>
  </si>
  <si>
    <t>0,051*14 'Přepočtené koeficientem množství</t>
  </si>
  <si>
    <t>-1992420565</t>
  </si>
  <si>
    <t>696451665</t>
  </si>
  <si>
    <t>-1841380966</t>
  </si>
  <si>
    <t>https://podminky.urs.cz/item/CS_URS_2024_01/766660022</t>
  </si>
  <si>
    <t>2037622422</t>
  </si>
  <si>
    <t>1536823491</t>
  </si>
  <si>
    <t>https://podminky.urs.cz/item/CS_URS_2024_01/766691914</t>
  </si>
  <si>
    <t>-737133278</t>
  </si>
  <si>
    <t>1747302206</t>
  </si>
  <si>
    <t>1623900214</t>
  </si>
  <si>
    <t>-262289534</t>
  </si>
  <si>
    <t>-1502699449</t>
  </si>
  <si>
    <t>-167413867</t>
  </si>
  <si>
    <t>4,53*1,1 'Přepočtené koeficientem množství</t>
  </si>
  <si>
    <t>1860843656</t>
  </si>
  <si>
    <t>958263573</t>
  </si>
  <si>
    <t>2030938720</t>
  </si>
  <si>
    <t>-1189163225</t>
  </si>
  <si>
    <t>8,17*1,02 'Přepočtené koeficientem množství</t>
  </si>
  <si>
    <t>974979936</t>
  </si>
  <si>
    <t>2124588926</t>
  </si>
  <si>
    <t>0,882352941176471*1,02 'Přepočtené koeficientem množství</t>
  </si>
  <si>
    <t>114937971</t>
  </si>
  <si>
    <t>1152838240</t>
  </si>
  <si>
    <t>https://podminky.urs.cz/item/CS_URS_2024_01/783301311</t>
  </si>
  <si>
    <t>-185175776</t>
  </si>
  <si>
    <t>https://podminky.urs.cz/item/CS_URS_2024_01/783325101</t>
  </si>
  <si>
    <t>-1897352656</t>
  </si>
  <si>
    <t>https://podminky.urs.cz/item/CS_URS_2024_01/783327101</t>
  </si>
  <si>
    <t>398062047</t>
  </si>
  <si>
    <t>744362370</t>
  </si>
  <si>
    <t>-978759916</t>
  </si>
  <si>
    <t>-255347153</t>
  </si>
  <si>
    <t>4,53*1,05 'Přepočtené koeficientem množství</t>
  </si>
  <si>
    <t>1339587566</t>
  </si>
  <si>
    <t>-2128267047</t>
  </si>
  <si>
    <t>206 - Místnost č.206</t>
  </si>
  <si>
    <t>1710586883</t>
  </si>
  <si>
    <t>1723396944</t>
  </si>
  <si>
    <t>2032458954</t>
  </si>
  <si>
    <t>3739514</t>
  </si>
  <si>
    <t>-1015125270</t>
  </si>
  <si>
    <t>1,544*14 'Přepočtené koeficientem množství</t>
  </si>
  <si>
    <t>1485462999</t>
  </si>
  <si>
    <t>1251936662</t>
  </si>
  <si>
    <t>-1189163437</t>
  </si>
  <si>
    <t>80*1,05 'Přepočtené koeficientem množství</t>
  </si>
  <si>
    <t>215048527</t>
  </si>
  <si>
    <t>-1356161931</t>
  </si>
  <si>
    <t>-1585172950</t>
  </si>
  <si>
    <t>984038067</t>
  </si>
  <si>
    <t>353608116</t>
  </si>
  <si>
    <t>-1356064516</t>
  </si>
  <si>
    <t>2144158789</t>
  </si>
  <si>
    <t>1478776039</t>
  </si>
  <si>
    <t>-1202904710</t>
  </si>
  <si>
    <t>1761040076</t>
  </si>
  <si>
    <t>830677395</t>
  </si>
  <si>
    <t>68*1,1 'Přepočtené koeficientem množství</t>
  </si>
  <si>
    <t>843091349</t>
  </si>
  <si>
    <t>-1451036920</t>
  </si>
  <si>
    <t>-1797523314</t>
  </si>
  <si>
    <t>-1295307709</t>
  </si>
  <si>
    <t>33,65*1,02 'Přepočtené koeficientem množství</t>
  </si>
  <si>
    <t>-1125857613</t>
  </si>
  <si>
    <t>-467506030</t>
  </si>
  <si>
    <t>-1514547210</t>
  </si>
  <si>
    <t>-1118675131</t>
  </si>
  <si>
    <t>-1619066348</t>
  </si>
  <si>
    <t>-1951050765</t>
  </si>
  <si>
    <t>-2073845185</t>
  </si>
  <si>
    <t>68*1,05 'Přepočtené koeficientem množství</t>
  </si>
  <si>
    <t>519516421</t>
  </si>
  <si>
    <t>387637620</t>
  </si>
  <si>
    <t>-30610983</t>
  </si>
  <si>
    <t>308188680</t>
  </si>
  <si>
    <t>1678296168</t>
  </si>
  <si>
    <t>207 - Místnost č.207</t>
  </si>
  <si>
    <t>-1973123369</t>
  </si>
  <si>
    <t>1759928615</t>
  </si>
  <si>
    <t>-1728666064</t>
  </si>
  <si>
    <t>-2089318860</t>
  </si>
  <si>
    <t>0,082*14 'Přepočtené koeficientem množství</t>
  </si>
  <si>
    <t>-253863955</t>
  </si>
  <si>
    <t>-150490568</t>
  </si>
  <si>
    <t>-1072290502</t>
  </si>
  <si>
    <t>-828097655</t>
  </si>
  <si>
    <t>697632559</t>
  </si>
  <si>
    <t>-1408479899</t>
  </si>
  <si>
    <t>-1389399527</t>
  </si>
  <si>
    <t>-1639719609</t>
  </si>
  <si>
    <t>17,94*1,1 'Přepočtené koeficientem množství</t>
  </si>
  <si>
    <t>471090344</t>
  </si>
  <si>
    <t>1128645443</t>
  </si>
  <si>
    <t>556361925</t>
  </si>
  <si>
    <t>-1360921546</t>
  </si>
  <si>
    <t>17,28*1,02 'Přepočtené koeficientem množství</t>
  </si>
  <si>
    <t>-388320760</t>
  </si>
  <si>
    <t>-964571364</t>
  </si>
  <si>
    <t>1745350950</t>
  </si>
  <si>
    <t>-40681583</t>
  </si>
  <si>
    <t>237560391</t>
  </si>
  <si>
    <t>-157043516</t>
  </si>
  <si>
    <t>-1831074840</t>
  </si>
  <si>
    <t>17,94*1,05 'Přepočtené koeficientem množství</t>
  </si>
  <si>
    <t>-1874282355</t>
  </si>
  <si>
    <t>-1525942086</t>
  </si>
  <si>
    <t>208 - Místnost č.208</t>
  </si>
  <si>
    <t>-1577713788</t>
  </si>
  <si>
    <t>-373274878</t>
  </si>
  <si>
    <t>195265818</t>
  </si>
  <si>
    <t>-381378426</t>
  </si>
  <si>
    <t>0,049*14 'Přepočtené koeficientem množství</t>
  </si>
  <si>
    <t>-395520571</t>
  </si>
  <si>
    <t>738774688</t>
  </si>
  <si>
    <t>659824635</t>
  </si>
  <si>
    <t>-1368615501</t>
  </si>
  <si>
    <t>1705586187</t>
  </si>
  <si>
    <t>2131684447</t>
  </si>
  <si>
    <t>-61095047</t>
  </si>
  <si>
    <t>2109466346</t>
  </si>
  <si>
    <t>1094393815</t>
  </si>
  <si>
    <t>1004102733</t>
  </si>
  <si>
    <t>1444955692</t>
  </si>
  <si>
    <t>4,19*1,1 'Přepočtené koeficientem množství</t>
  </si>
  <si>
    <t>1423773142</t>
  </si>
  <si>
    <t>1614614388</t>
  </si>
  <si>
    <t>1228605391</t>
  </si>
  <si>
    <t>1248072726</t>
  </si>
  <si>
    <t>7,66*1,02 'Přepočtené koeficientem množství</t>
  </si>
  <si>
    <t>-127513032</t>
  </si>
  <si>
    <t>-543037083</t>
  </si>
  <si>
    <t>-801224070</t>
  </si>
  <si>
    <t>481239227</t>
  </si>
  <si>
    <t>408867984</t>
  </si>
  <si>
    <t>654082645</t>
  </si>
  <si>
    <t>62045025</t>
  </si>
  <si>
    <t>1272565503</t>
  </si>
  <si>
    <t>1388092364</t>
  </si>
  <si>
    <t>-1880348369</t>
  </si>
  <si>
    <t>4,19*1,05 'Přepočtené koeficientem množství</t>
  </si>
  <si>
    <t>-1976524524</t>
  </si>
  <si>
    <t>1322318624</t>
  </si>
  <si>
    <t>209 - Místnost č.209</t>
  </si>
  <si>
    <t>472759211</t>
  </si>
  <si>
    <t>1164432544</t>
  </si>
  <si>
    <t>1147471849</t>
  </si>
  <si>
    <t>1571008454</t>
  </si>
  <si>
    <t>1377943343</t>
  </si>
  <si>
    <t>1,558*14 'Přepočtené koeficientem množství</t>
  </si>
  <si>
    <t>-383230641</t>
  </si>
  <si>
    <t>876296571</t>
  </si>
  <si>
    <t>-2123890638</t>
  </si>
  <si>
    <t>83*1,05 'Přepočtené koeficientem množství</t>
  </si>
  <si>
    <t>-589166076</t>
  </si>
  <si>
    <t>2139938152</t>
  </si>
  <si>
    <t>1901512833</t>
  </si>
  <si>
    <t>29172877</t>
  </si>
  <si>
    <t>-2079841144</t>
  </si>
  <si>
    <t>1272884820</t>
  </si>
  <si>
    <t>495239823</t>
  </si>
  <si>
    <t>-772759499</t>
  </si>
  <si>
    <t>1813640405</t>
  </si>
  <si>
    <t>-664021334</t>
  </si>
  <si>
    <t>-1275844511</t>
  </si>
  <si>
    <t>72*1,1 'Přepočtené koeficientem množství</t>
  </si>
  <si>
    <t>1377767911</t>
  </si>
  <si>
    <t>2013405684</t>
  </si>
  <si>
    <t>1233391009</t>
  </si>
  <si>
    <t>-437614118</t>
  </si>
  <si>
    <t>34,65*1,02 'Přepočtené koeficientem množství</t>
  </si>
  <si>
    <t>718300954</t>
  </si>
  <si>
    <t>-1750168564</t>
  </si>
  <si>
    <t>2130671419</t>
  </si>
  <si>
    <t>1841088794</t>
  </si>
  <si>
    <t>1965831333</t>
  </si>
  <si>
    <t>1655082191</t>
  </si>
  <si>
    <t>1560381633</t>
  </si>
  <si>
    <t>72*1,05 'Přepočtené koeficientem množství</t>
  </si>
  <si>
    <t>-2011226734</t>
  </si>
  <si>
    <t>-1592279059</t>
  </si>
  <si>
    <t>-797809270</t>
  </si>
  <si>
    <t>2126688088</t>
  </si>
  <si>
    <t>-1250793233</t>
  </si>
  <si>
    <t>210 - Místnost č.210</t>
  </si>
  <si>
    <t>451552735</t>
  </si>
  <si>
    <t>1542392079</t>
  </si>
  <si>
    <t>1929239027</t>
  </si>
  <si>
    <t>-1675585487</t>
  </si>
  <si>
    <t>0,076*14 'Přepočtené koeficientem množství</t>
  </si>
  <si>
    <t>-2127241276</t>
  </si>
  <si>
    <t>-955693214</t>
  </si>
  <si>
    <t>-143865706</t>
  </si>
  <si>
    <t>89250361</t>
  </si>
  <si>
    <t>-530627442</t>
  </si>
  <si>
    <t>-214044081</t>
  </si>
  <si>
    <t>-713546643</t>
  </si>
  <si>
    <t>-919677385</t>
  </si>
  <si>
    <t>16,45*1,1 'Přepočtené koeficientem množství</t>
  </si>
  <si>
    <t>687527250</t>
  </si>
  <si>
    <t>-497394254</t>
  </si>
  <si>
    <t>-1265578559</t>
  </si>
  <si>
    <t>-1856616797</t>
  </si>
  <si>
    <t>16,76*1,02 'Přepočtené koeficientem množství</t>
  </si>
  <si>
    <t>-1255573478</t>
  </si>
  <si>
    <t>1003047745</t>
  </si>
  <si>
    <t>-1973258010</t>
  </si>
  <si>
    <t>1074618672</t>
  </si>
  <si>
    <t>-21532698</t>
  </si>
  <si>
    <t>579347797</t>
  </si>
  <si>
    <t>1366316766</t>
  </si>
  <si>
    <t>16,45*1,05 'Přepočtené koeficientem množství</t>
  </si>
  <si>
    <t>1164514726</t>
  </si>
  <si>
    <t>961618220</t>
  </si>
  <si>
    <t>211 - Místnost č.211</t>
  </si>
  <si>
    <t>-1141109117</t>
  </si>
  <si>
    <t>1224628926</t>
  </si>
  <si>
    <t>-827868421</t>
  </si>
  <si>
    <t>-866233314</t>
  </si>
  <si>
    <t>-1038845210</t>
  </si>
  <si>
    <t>672115780</t>
  </si>
  <si>
    <t>1764203287</t>
  </si>
  <si>
    <t>-1572822410</t>
  </si>
  <si>
    <t>-1389214061</t>
  </si>
  <si>
    <t>220466176</t>
  </si>
  <si>
    <t>373824628</t>
  </si>
  <si>
    <t>-109647340</t>
  </si>
  <si>
    <t>2098463828</t>
  </si>
  <si>
    <t>166340822</t>
  </si>
  <si>
    <t>47666810</t>
  </si>
  <si>
    <t>4,43*1,1 'Přepočtené koeficientem množství</t>
  </si>
  <si>
    <t>259610616</t>
  </si>
  <si>
    <t>-1578901357</t>
  </si>
  <si>
    <t>24591684</t>
  </si>
  <si>
    <t>-328519768</t>
  </si>
  <si>
    <t>8,45*1,02 'Přepočtené koeficientem množství</t>
  </si>
  <si>
    <t>1198462299</t>
  </si>
  <si>
    <t>-754783745</t>
  </si>
  <si>
    <t>-728198281</t>
  </si>
  <si>
    <t>525732345</t>
  </si>
  <si>
    <t>-1547395382</t>
  </si>
  <si>
    <t>-1370395988</t>
  </si>
  <si>
    <t>100630666</t>
  </si>
  <si>
    <t>-1513698481</t>
  </si>
  <si>
    <t>1667737189</t>
  </si>
  <si>
    <t>-1087174971</t>
  </si>
  <si>
    <t>4,43*1,05 'Přepočtené koeficientem množství</t>
  </si>
  <si>
    <t>-387867573</t>
  </si>
  <si>
    <t>-863555157</t>
  </si>
  <si>
    <t>212 - Místnost č.212</t>
  </si>
  <si>
    <t>-601762161</t>
  </si>
  <si>
    <t>-1813578349</t>
  </si>
  <si>
    <t>1563676950</t>
  </si>
  <si>
    <t>-461430014</t>
  </si>
  <si>
    <t>1684175818</t>
  </si>
  <si>
    <t>1,55*14 'Přepočtené koeficientem množství</t>
  </si>
  <si>
    <t>917685512</t>
  </si>
  <si>
    <t>-1398721944</t>
  </si>
  <si>
    <t>-1987200026</t>
  </si>
  <si>
    <t>-472827362</t>
  </si>
  <si>
    <t>771108945</t>
  </si>
  <si>
    <t>2055044359</t>
  </si>
  <si>
    <t>-1791376040</t>
  </si>
  <si>
    <t>1058250976</t>
  </si>
  <si>
    <t>-2081682586</t>
  </si>
  <si>
    <t>1504000142</t>
  </si>
  <si>
    <t>-1154890759</t>
  </si>
  <si>
    <t>339728918</t>
  </si>
  <si>
    <t>-983155179</t>
  </si>
  <si>
    <t>-1784138062</t>
  </si>
  <si>
    <t>69,45*1,1 'Přepočtené koeficientem množství</t>
  </si>
  <si>
    <t>1857532117</t>
  </si>
  <si>
    <t>382237266</t>
  </si>
  <si>
    <t>828697390</t>
  </si>
  <si>
    <t>-866691124</t>
  </si>
  <si>
    <t>34,03*1,02 'Přepočtené koeficientem množství</t>
  </si>
  <si>
    <t>1981403830</t>
  </si>
  <si>
    <t>1621117829</t>
  </si>
  <si>
    <t>1,8*1,02 'Přepočtené koeficientem množství</t>
  </si>
  <si>
    <t>-700724043</t>
  </si>
  <si>
    <t>-422468605</t>
  </si>
  <si>
    <t>-1710749205</t>
  </si>
  <si>
    <t>-281403277</t>
  </si>
  <si>
    <t>-1315980327</t>
  </si>
  <si>
    <t>69,45*1,05 'Přepočtené koeficientem množství</t>
  </si>
  <si>
    <t>-1936501961</t>
  </si>
  <si>
    <t>-1725364896</t>
  </si>
  <si>
    <t>1765075602</t>
  </si>
  <si>
    <t>1302491169</t>
  </si>
  <si>
    <t>1939743947</t>
  </si>
  <si>
    <t>213 - Místnost č.213</t>
  </si>
  <si>
    <t>-992428171</t>
  </si>
  <si>
    <t>858629813</t>
  </si>
  <si>
    <t>-1380698696</t>
  </si>
  <si>
    <t>-707243806</t>
  </si>
  <si>
    <t>0,093*14 'Přepočtené koeficientem množství</t>
  </si>
  <si>
    <t>1782695568</t>
  </si>
  <si>
    <t>1944257531</t>
  </si>
  <si>
    <t>21328148</t>
  </si>
  <si>
    <t>204857794</t>
  </si>
  <si>
    <t>-724614520</t>
  </si>
  <si>
    <t>1757290491</t>
  </si>
  <si>
    <t>-282788858</t>
  </si>
  <si>
    <t>20,36*1,1 'Přepočtené koeficientem množství</t>
  </si>
  <si>
    <t>805505743</t>
  </si>
  <si>
    <t>1783809004</t>
  </si>
  <si>
    <t>979435213</t>
  </si>
  <si>
    <t>970540998</t>
  </si>
  <si>
    <t>18,22*1,02 'Přepočtené koeficientem množství</t>
  </si>
  <si>
    <t>-988758177</t>
  </si>
  <si>
    <t>-221863734</t>
  </si>
  <si>
    <t>732197332</t>
  </si>
  <si>
    <t>371295261</t>
  </si>
  <si>
    <t>475652633</t>
  </si>
  <si>
    <t>20,36*1,05 'Přepočtené koeficientem množství</t>
  </si>
  <si>
    <t>-660164032</t>
  </si>
  <si>
    <t>992310221</t>
  </si>
  <si>
    <t>214 - Místnost č.214</t>
  </si>
  <si>
    <t>-1751756773</t>
  </si>
  <si>
    <t>1235007848</t>
  </si>
  <si>
    <t>-1775945407</t>
  </si>
  <si>
    <t>-1707730454</t>
  </si>
  <si>
    <t>0,338*14 'Přepočtené koeficientem množství</t>
  </si>
  <si>
    <t>1556098004</t>
  </si>
  <si>
    <t>-149978335</t>
  </si>
  <si>
    <t>1367399819</t>
  </si>
  <si>
    <t>102*1,05 'Přepočtené koeficientem množství</t>
  </si>
  <si>
    <t>398183499</t>
  </si>
  <si>
    <t>314711655</t>
  </si>
  <si>
    <t>904361538</t>
  </si>
  <si>
    <t>-1748143158</t>
  </si>
  <si>
    <t>-238959853</t>
  </si>
  <si>
    <t>-281421741</t>
  </si>
  <si>
    <t>-841706462</t>
  </si>
  <si>
    <t>1320914737</t>
  </si>
  <si>
    <t>131098323</t>
  </si>
  <si>
    <t>1791751887</t>
  </si>
  <si>
    <t>-1794834568</t>
  </si>
  <si>
    <t>23306618</t>
  </si>
  <si>
    <t>-1523262599</t>
  </si>
  <si>
    <t>-2089271042</t>
  </si>
  <si>
    <t>89,12*1,1 'Přepočtené koeficientem množství</t>
  </si>
  <si>
    <t>668434756</t>
  </si>
  <si>
    <t>-108561401</t>
  </si>
  <si>
    <t>-2092102912</t>
  </si>
  <si>
    <t>146071892</t>
  </si>
  <si>
    <t>39,61*1,02 'Přepočtené koeficientem množství</t>
  </si>
  <si>
    <t>-1348496758</t>
  </si>
  <si>
    <t>574436631</t>
  </si>
  <si>
    <t>-1521505150</t>
  </si>
  <si>
    <t>1388695178</t>
  </si>
  <si>
    <t>-2008639652</t>
  </si>
  <si>
    <t>-1475587611</t>
  </si>
  <si>
    <t>1088956302</t>
  </si>
  <si>
    <t>441184733</t>
  </si>
  <si>
    <t>1188516593</t>
  </si>
  <si>
    <t>-465817881</t>
  </si>
  <si>
    <t>89,12*1,05 'Přepočtené koeficientem množství</t>
  </si>
  <si>
    <t>36</t>
  </si>
  <si>
    <t>1526532443</t>
  </si>
  <si>
    <t>37</t>
  </si>
  <si>
    <t>-1326492842</t>
  </si>
  <si>
    <t>215 - Místnost č.215</t>
  </si>
  <si>
    <t>-1006215462</t>
  </si>
  <si>
    <t>-395348564</t>
  </si>
  <si>
    <t>-1367039332</t>
  </si>
  <si>
    <t>185695807</t>
  </si>
  <si>
    <t>614636085</t>
  </si>
  <si>
    <t>1773671070</t>
  </si>
  <si>
    <t>1074502787</t>
  </si>
  <si>
    <t>-160424770</t>
  </si>
  <si>
    <t>174861811</t>
  </si>
  <si>
    <t>275943255</t>
  </si>
  <si>
    <t>-1475858998</t>
  </si>
  <si>
    <t>-995661715</t>
  </si>
  <si>
    <t>-192131801</t>
  </si>
  <si>
    <t>-592305431</t>
  </si>
  <si>
    <t>1299088877</t>
  </si>
  <si>
    <t>23,63*1,1 'Přepočtené koeficientem množství</t>
  </si>
  <si>
    <t>1238199627</t>
  </si>
  <si>
    <t>-623502458</t>
  </si>
  <si>
    <t>566568607</t>
  </si>
  <si>
    <t>2087643443</t>
  </si>
  <si>
    <t>20,78*1,02 'Přepočtené koeficientem množství</t>
  </si>
  <si>
    <t>-1945096116</t>
  </si>
  <si>
    <t>-1086398643</t>
  </si>
  <si>
    <t>-446024971</t>
  </si>
  <si>
    <t>350039324</t>
  </si>
  <si>
    <t>-1065661119</t>
  </si>
  <si>
    <t>1961742125</t>
  </si>
  <si>
    <t>-1379637679</t>
  </si>
  <si>
    <t>-86338573</t>
  </si>
  <si>
    <t>-1663143369</t>
  </si>
  <si>
    <t>-1405567378</t>
  </si>
  <si>
    <t>23,63*1,05 'Přepočtené koeficientem množství</t>
  </si>
  <si>
    <t>-1784449568</t>
  </si>
  <si>
    <t>1593645246</t>
  </si>
  <si>
    <t>302 - Místnost č.302</t>
  </si>
  <si>
    <t>-467941851</t>
  </si>
  <si>
    <t>https://podminky.urs.cz/item/CS_URS_2024_01/998766201</t>
  </si>
  <si>
    <t>-2097988081</t>
  </si>
  <si>
    <t>-48096056</t>
  </si>
  <si>
    <t>652766128</t>
  </si>
  <si>
    <t>303 - Místnost č.303</t>
  </si>
  <si>
    <t>946080499</t>
  </si>
  <si>
    <t>-1621082303</t>
  </si>
  <si>
    <t>-965841976</t>
  </si>
  <si>
    <t>-772216984</t>
  </si>
  <si>
    <t>691653097</t>
  </si>
  <si>
    <t>304 - Místnost č.304</t>
  </si>
  <si>
    <t>319830473</t>
  </si>
  <si>
    <t>1068559391</t>
  </si>
  <si>
    <t>446147852</t>
  </si>
  <si>
    <t>690078812</t>
  </si>
  <si>
    <t>305 - Místnost č.305</t>
  </si>
  <si>
    <t>-1900804425</t>
  </si>
  <si>
    <t>-556956969</t>
  </si>
  <si>
    <t>432183942</t>
  </si>
  <si>
    <t>432174376</t>
  </si>
  <si>
    <t>306 - Místnost č.306</t>
  </si>
  <si>
    <t>-1507556688</t>
  </si>
  <si>
    <t>1965167079</t>
  </si>
  <si>
    <t>776167058</t>
  </si>
  <si>
    <t>374084580</t>
  </si>
  <si>
    <t>1228871684</t>
  </si>
  <si>
    <t>307 - Místnost č.307</t>
  </si>
  <si>
    <t>-2127572051</t>
  </si>
  <si>
    <t>-1560822547</t>
  </si>
  <si>
    <t>-1794707238</t>
  </si>
  <si>
    <t>-1031642287</t>
  </si>
  <si>
    <t>308 - Místnost č.308</t>
  </si>
  <si>
    <t>106158253</t>
  </si>
  <si>
    <t>712937488</t>
  </si>
  <si>
    <t>1131500120</t>
  </si>
  <si>
    <t>-1668501838</t>
  </si>
  <si>
    <t>309 - Místnost č.309</t>
  </si>
  <si>
    <t>1967724920</t>
  </si>
  <si>
    <t>896112</t>
  </si>
  <si>
    <t>-427511204</t>
  </si>
  <si>
    <t>-699623880</t>
  </si>
  <si>
    <t>-1170711019</t>
  </si>
  <si>
    <t>310 - Místnost č.310</t>
  </si>
  <si>
    <t>642473087</t>
  </si>
  <si>
    <t>-780219266</t>
  </si>
  <si>
    <t>-4971526</t>
  </si>
  <si>
    <t>-1176189067</t>
  </si>
  <si>
    <t>311 - Místnost č.311</t>
  </si>
  <si>
    <t>-138112784</t>
  </si>
  <si>
    <t>-98208080</t>
  </si>
  <si>
    <t>-465411129</t>
  </si>
  <si>
    <t>730843206</t>
  </si>
  <si>
    <t>312 - Místnost č.312</t>
  </si>
  <si>
    <t>635085411</t>
  </si>
  <si>
    <t>1602105418</t>
  </si>
  <si>
    <t>1251144628</t>
  </si>
  <si>
    <t>-517692178</t>
  </si>
  <si>
    <t>-181185288</t>
  </si>
  <si>
    <t>313 - Místnost č.313</t>
  </si>
  <si>
    <t>-669262093</t>
  </si>
  <si>
    <t>-1138032029</t>
  </si>
  <si>
    <t>-438783442</t>
  </si>
  <si>
    <t>90228525</t>
  </si>
  <si>
    <t>314 - Místnost č.314</t>
  </si>
  <si>
    <t>1208538224</t>
  </si>
  <si>
    <t>-1033868662</t>
  </si>
  <si>
    <t>33153691</t>
  </si>
  <si>
    <t>720808466</t>
  </si>
  <si>
    <t>1376972812</t>
  </si>
  <si>
    <t>315 - Místnost č.315</t>
  </si>
  <si>
    <t>1298230316</t>
  </si>
  <si>
    <t>-86790785</t>
  </si>
  <si>
    <t>-162399086</t>
  </si>
  <si>
    <t>259888309</t>
  </si>
  <si>
    <t>CH 01 - Chodba 1.n.p.(školka)</t>
  </si>
  <si>
    <t>767 - Konstrukce zámečnické</t>
  </si>
  <si>
    <t>-54947593</t>
  </si>
  <si>
    <t>1154922891</t>
  </si>
  <si>
    <t>-89533839</t>
  </si>
  <si>
    <t>913781705</t>
  </si>
  <si>
    <t>6,032*14 'Přepočtené koeficientem množství</t>
  </si>
  <si>
    <t>1998619033</t>
  </si>
  <si>
    <t>-1428762778</t>
  </si>
  <si>
    <t>-1514667695</t>
  </si>
  <si>
    <t>120*1,05 'Přepočtené koeficientem množství</t>
  </si>
  <si>
    <t>586882349</t>
  </si>
  <si>
    <t>302161402</t>
  </si>
  <si>
    <t>1886828317</t>
  </si>
  <si>
    <t>1169677493</t>
  </si>
  <si>
    <t>767</t>
  </si>
  <si>
    <t>Konstrukce zámečnické</t>
  </si>
  <si>
    <t>767581803</t>
  </si>
  <si>
    <t>Demontáž podhledu tvarovaný plech</t>
  </si>
  <si>
    <t>1599177265</t>
  </si>
  <si>
    <t>Demontáž podhledů tvarovaných plechů</t>
  </si>
  <si>
    <t>https://podminky.urs.cz/item/CS_URS_2024_01/767581803</t>
  </si>
  <si>
    <t>998767201</t>
  </si>
  <si>
    <t>Přesun hmot procentní pro zámečnické konstrukce v objektech v do 6 m</t>
  </si>
  <si>
    <t>1057377583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</si>
  <si>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</si>
  <si>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</si>
  <si>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326023544</t>
  </si>
  <si>
    <t>1587157294</t>
  </si>
  <si>
    <t>-1752890924</t>
  </si>
  <si>
    <t>-1362722779</t>
  </si>
  <si>
    <t>-1891964756</t>
  </si>
  <si>
    <t>572272801</t>
  </si>
  <si>
    <t>CH 02 - Chodba 2.n.p.</t>
  </si>
  <si>
    <t>715418130</t>
  </si>
  <si>
    <t>965081213</t>
  </si>
  <si>
    <t>Bourání podlah z dlaždic keramických nebo xylolitových tl do 10 mm plochy přes 1 m2</t>
  </si>
  <si>
    <t>1798763983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</si>
  <si>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</si>
  <si>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</si>
  <si>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5,175*14 'Přepočtené koeficientem množství</t>
  </si>
  <si>
    <t>-285060782</t>
  </si>
  <si>
    <t>-743237433</t>
  </si>
  <si>
    <t>776141114</t>
  </si>
  <si>
    <t>Stěrka podlahová nivelační pro vyrovnání podkladu povlakových podlah pevnosti 20 MPa tl přes 8 do 10 mm</t>
  </si>
  <si>
    <t>1654270962</t>
  </si>
  <si>
    <t>Příprava podkladu povlakových podlah a stěn vyrovnání samonivelační stěrkou podlah min.pevnosti 20 MPa, tloušťky přes 8 do 10 mm</t>
  </si>
  <si>
    <t>https://podminky.urs.cz/item/CS_URS_2024_01/776141114</t>
  </si>
  <si>
    <t>640920242</t>
  </si>
  <si>
    <t>-553616139</t>
  </si>
  <si>
    <t>143,66*1,1 'Přepočtené koeficientem množství</t>
  </si>
  <si>
    <t>-893385858</t>
  </si>
  <si>
    <t>-1757929856</t>
  </si>
  <si>
    <t>729126380</t>
  </si>
  <si>
    <t>95*1,02 'Přepočtené koeficientem množství</t>
  </si>
  <si>
    <t>1649749969</t>
  </si>
  <si>
    <t>-743870399</t>
  </si>
  <si>
    <t>2062058811</t>
  </si>
  <si>
    <t>-338874681</t>
  </si>
  <si>
    <t>143,66*1,05 'Přepočtené koeficientem množství</t>
  </si>
  <si>
    <t>1376554712</t>
  </si>
  <si>
    <t>-1690326768</t>
  </si>
  <si>
    <t>CH 03 - Chodba 3.n.p.</t>
  </si>
  <si>
    <t>-1195807201</t>
  </si>
  <si>
    <t>-631762982</t>
  </si>
  <si>
    <t>1353620447</t>
  </si>
  <si>
    <t>1541603555</t>
  </si>
  <si>
    <t>DV 01 - Školka (dveře 1530/2140mm)</t>
  </si>
  <si>
    <t>6 - Úpravy povrchů, podlahy a osazování výplní</t>
  </si>
  <si>
    <t>997 - Doprava suti a vybouraných hmot</t>
  </si>
  <si>
    <t>998 - Přesun hmot</t>
  </si>
  <si>
    <t>Úpravy povrchů, podlahy a osazování výplní</t>
  </si>
  <si>
    <t>612315302</t>
  </si>
  <si>
    <t>Vápenná štuková omítka ostění nebo nadpraží</t>
  </si>
  <si>
    <t>-977627553</t>
  </si>
  <si>
    <t>Vápenná omítka ostění nebo nadpraží štuková dvouvrstvá</t>
  </si>
  <si>
    <t>https://podminky.urs.cz/item/CS_URS_2024_02/612315302</t>
  </si>
  <si>
    <t>619995001</t>
  </si>
  <si>
    <t>Začištění omítek kolem oken, dveří, podlah nebo obkladů</t>
  </si>
  <si>
    <t>-1962290318</t>
  </si>
  <si>
    <t>Začištění omítek (s dodáním hmot) kolem oken, dveří, podlah, obkladů apod.</t>
  </si>
  <si>
    <t>https://podminky.urs.cz/item/CS_URS_2024_02/619995001</t>
  </si>
  <si>
    <t>2,14+1,53+2,14</t>
  </si>
  <si>
    <t>968072456</t>
  </si>
  <si>
    <t>Vybourání kovových dveřních zárubní pl přes 2 m2</t>
  </si>
  <si>
    <t>1332663846</t>
  </si>
  <si>
    <t>Vybourání kovových rámů oken s křídly, dveřních zárubní, vrat, stěn, ostění nebo obkladů dveřních zárubní, plochy přes 2 m2</t>
  </si>
  <si>
    <t>https://podminky.urs.cz/item/CS_URS_2024_02/968072456</t>
  </si>
  <si>
    <t>1,53*2,14</t>
  </si>
  <si>
    <t>Doprava suti a vybouraných hmot</t>
  </si>
  <si>
    <t>997013112</t>
  </si>
  <si>
    <t>Vnitrostaveništní doprava suti a vybouraných hmot pro budovy v přes 6 do 9 m</t>
  </si>
  <si>
    <t>1290321664</t>
  </si>
  <si>
    <t>Vnitrostaveništní doprava suti a vybouraných hmot vodorovně do 50 m s naložením základní pro budovy a haly výšky přes 6 do 9 m</t>
  </si>
  <si>
    <t>https://podminky.urs.cz/item/CS_URS_2024_02/997013112</t>
  </si>
  <si>
    <t>-1162661835</t>
  </si>
  <si>
    <t>1605681200</t>
  </si>
  <si>
    <t>0,21*14 'Přepočtené koeficientem množství</t>
  </si>
  <si>
    <t>997013631</t>
  </si>
  <si>
    <t>Poplatek za uložení na skládce (skládkovné) stavebního odpadu směsného kód odpadu 17 09 04</t>
  </si>
  <si>
    <t>-2043266533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</si>
  <si>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</si>
  <si>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</si>
  <si>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</si>
  <si>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</si>
  <si>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998018002</t>
  </si>
  <si>
    <t>Přesun hmot pro budovy ruční pro budovy v přes 6 do 12 m</t>
  </si>
  <si>
    <t>-1180381774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</si>
  <si>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</si>
  <si>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https://podminky.urs.cz/item/CS_URS_2024_02/998018002</t>
  </si>
  <si>
    <t>767646510</t>
  </si>
  <si>
    <t>Montáž dveří protipožárního uzávěru jednokřídlového</t>
  </si>
  <si>
    <t>624713245</t>
  </si>
  <si>
    <t>Montáž dveří ocelových nebo hliníkových protipožárních uzávěrů jednokřídlových</t>
  </si>
  <si>
    <t>https://podminky.urs.cz/item/CS_URS_2024_02/767646510</t>
  </si>
  <si>
    <t>RMAT0001</t>
  </si>
  <si>
    <t>Dodávka interiérových protipožárních hliníkových dveří s bezpečnostním označením (polepem) ve výšce 1,1-1,6m (dle výběru investora); dveřní křídla prosklené s bezpečnostním sklem stavební otvor 1530/2140 mm včetně rámu</t>
  </si>
  <si>
    <t>1178560881</t>
  </si>
  <si>
    <t>767691823</t>
  </si>
  <si>
    <t>Vyvěšení nebo zavěšení kovových křídel dveří přes 2 m2</t>
  </si>
  <si>
    <t>-2005600651</t>
  </si>
  <si>
    <t>Ostatní práce - vyvěšení nebo zavěšení kovových křídel dveří, plochy přes 2 m2</t>
  </si>
  <si>
    <t>https://podminky.urs.cz/item/CS_URS_2024_02/767691823</t>
  </si>
  <si>
    <t>998767312</t>
  </si>
  <si>
    <t>Přesun hmot procentní pro zámečnické konstrukce ruční v objektech v přes 6 do 12 m</t>
  </si>
  <si>
    <t>-1827379386</t>
  </si>
  <si>
    <t>Přesun hmot pro zámečnické konstrukce stanovený procentní sazbou (%) z ceny vodorovná dopravní vzdálenost do 50 m ruční (bez užití mechanizace) v objektech výšky přes 6 do 12 m</t>
  </si>
  <si>
    <t>https://podminky.urs.cz/item/CS_URS_2024_02/998767312</t>
  </si>
  <si>
    <t>1894896552</t>
  </si>
  <si>
    <t>625114216</t>
  </si>
  <si>
    <t>130182702</t>
  </si>
  <si>
    <t>341328395</t>
  </si>
  <si>
    <t>-1949501427</t>
  </si>
  <si>
    <t>607352881</t>
  </si>
  <si>
    <t>0,5*1,1 'Přepočtené koeficientem množství</t>
  </si>
  <si>
    <t>2055891739</t>
  </si>
  <si>
    <t>2075336958</t>
  </si>
  <si>
    <t>-1935699293</t>
  </si>
  <si>
    <t>0,6*1,02 'Přepočtené koeficientem množství</t>
  </si>
  <si>
    <t>998776312</t>
  </si>
  <si>
    <t>Přesun hmot procentní pro podlahy povlakové ruční v objektech v přes 6 do 12 m</t>
  </si>
  <si>
    <t>Přesun hmot pro podlahy povlakové stanovený procentní sazbou (%) z ceny vodorovná dopravní vzdálenost do 50 m ruční (bez užití mechanizace) v objektech výšky přes 6 do 12 m</t>
  </si>
  <si>
    <t>https://podminky.urs.cz/item/CS_URS_2024_02/998776312</t>
  </si>
  <si>
    <t>1815374571</t>
  </si>
  <si>
    <t>635380359</t>
  </si>
  <si>
    <t>-2083103277</t>
  </si>
  <si>
    <t>DV 02 - Chodba 2.NP dveře A (dveře 1530/2140mm)</t>
  </si>
  <si>
    <t>-246376217</t>
  </si>
  <si>
    <t>-289655700</t>
  </si>
  <si>
    <t>451473944</t>
  </si>
  <si>
    <t>-1910739822</t>
  </si>
  <si>
    <t>1062092517</t>
  </si>
  <si>
    <t>953892739</t>
  </si>
  <si>
    <t>-864518297</t>
  </si>
  <si>
    <t>-1851717569</t>
  </si>
  <si>
    <t>1852464582</t>
  </si>
  <si>
    <t>-1421187113</t>
  </si>
  <si>
    <t>-748062633</t>
  </si>
  <si>
    <t>-1676186828</t>
  </si>
  <si>
    <t>-741488894</t>
  </si>
  <si>
    <t>-142718566</t>
  </si>
  <si>
    <t>6761899</t>
  </si>
  <si>
    <t>-218765453</t>
  </si>
  <si>
    <t>738371390</t>
  </si>
  <si>
    <t>-1420164756</t>
  </si>
  <si>
    <t>-1664148746</t>
  </si>
  <si>
    <t>-2009594163</t>
  </si>
  <si>
    <t>234313625</t>
  </si>
  <si>
    <t>270798702</t>
  </si>
  <si>
    <t>838812299</t>
  </si>
  <si>
    <t>499322086</t>
  </si>
  <si>
    <t>-943713261</t>
  </si>
  <si>
    <t>DV 03 - Chodba 2.NP dveře B (dveře 1530/2140mm)</t>
  </si>
  <si>
    <t>771 - Podlahy z dlaždic</t>
  </si>
  <si>
    <t>-1900955840</t>
  </si>
  <si>
    <t>1939865329</t>
  </si>
  <si>
    <t>731214121</t>
  </si>
  <si>
    <t>https://podminky.urs.cz/item/CS_URS_2024_02/965081213</t>
  </si>
  <si>
    <t>329340573</t>
  </si>
  <si>
    <t>-1941881717</t>
  </si>
  <si>
    <t>-102860386</t>
  </si>
  <si>
    <t>830118555</t>
  </si>
  <si>
    <t>0,278*14 'Přepočtené koeficientem množství</t>
  </si>
  <si>
    <t>1344830851</t>
  </si>
  <si>
    <t>-1768964690</t>
  </si>
  <si>
    <t>-488074588</t>
  </si>
  <si>
    <t>-1234660123</t>
  </si>
  <si>
    <t>1821113018</t>
  </si>
  <si>
    <t>771</t>
  </si>
  <si>
    <t>Podlahy z dlaždic</t>
  </si>
  <si>
    <t>771121011</t>
  </si>
  <si>
    <t>Nátěr penetrační na podlahu</t>
  </si>
  <si>
    <t>-1595708475</t>
  </si>
  <si>
    <t>Příprava podkladu před provedením dlažby nátěr penetrační na podlahu</t>
  </si>
  <si>
    <t>https://podminky.urs.cz/item/CS_URS_2024_02/771121011</t>
  </si>
  <si>
    <t>771121025</t>
  </si>
  <si>
    <t>Broušení stávajícího podkladu před litím stěrky před pokládkou dlažby</t>
  </si>
  <si>
    <t>922358747</t>
  </si>
  <si>
    <t>Příprava podkladu před provedením dlažby broušení podlah stávajícího podkladu před litím stěrky</t>
  </si>
  <si>
    <t>https://podminky.urs.cz/item/CS_URS_2024_02/771121025</t>
  </si>
  <si>
    <t>771574616</t>
  </si>
  <si>
    <t>Montáž podlah keramických hladkých lepených cementovým standardním lepidlem přes 9 do 12 ks/m2</t>
  </si>
  <si>
    <t>Montáž podlah z dlaždic keramických lepených cementovým standardním lepidlem hladkých, tloušťky do 10 mm přes 9 do 12 ks/m2</t>
  </si>
  <si>
    <t>https://podminky.urs.cz/item/CS_URS_2024_02/771574616</t>
  </si>
  <si>
    <t>59761128</t>
  </si>
  <si>
    <t>dlažba keramická slinutá nemrazuvzdorná R9/A povrch hladký/matný tl do 10mm přes 9 do 12ks/m2</t>
  </si>
  <si>
    <t>756935468</t>
  </si>
  <si>
    <t>2*1,1 'Přepočtené koeficientem množství</t>
  </si>
  <si>
    <t>998771312</t>
  </si>
  <si>
    <t>Přesun hmot procentní pro podlahy z dlaždic ruční v objektech v přes 6 do 12 m</t>
  </si>
  <si>
    <t>-1610942769</t>
  </si>
  <si>
    <t>Přesun hmot pro podlahy z dlaždic stanovený procentní sazbou (%) z ceny vodorovná dopravní vzdálenost do 50 m ruční (bez užití mechanizace) v objektech výšky přes 6 do 12 m</t>
  </si>
  <si>
    <t>https://podminky.urs.cz/item/CS_URS_2024_02/998771312</t>
  </si>
  <si>
    <t>1804030748</t>
  </si>
  <si>
    <t>-1998151596</t>
  </si>
  <si>
    <t>DV 04 - Chodba 3.NP dveře A (dveře 1530/2140mm)</t>
  </si>
  <si>
    <t>974138959</t>
  </si>
  <si>
    <t>1285548676</t>
  </si>
  <si>
    <t>-1538685838</t>
  </si>
  <si>
    <t>137946436</t>
  </si>
  <si>
    <t>-1420416559</t>
  </si>
  <si>
    <t>-1528998324</t>
  </si>
  <si>
    <t>1826817461</t>
  </si>
  <si>
    <t>-1124896824</t>
  </si>
  <si>
    <t>794103330</t>
  </si>
  <si>
    <t>-19963386</t>
  </si>
  <si>
    <t>-1666249675</t>
  </si>
  <si>
    <t>-818591726</t>
  </si>
  <si>
    <t>622761977</t>
  </si>
  <si>
    <t>1860013346</t>
  </si>
  <si>
    <t>896639038</t>
  </si>
  <si>
    <t>603081420</t>
  </si>
  <si>
    <t>-17668081</t>
  </si>
  <si>
    <t>230147228</t>
  </si>
  <si>
    <t>1879257457</t>
  </si>
  <si>
    <t>-1551396108</t>
  </si>
  <si>
    <t>1672679831</t>
  </si>
  <si>
    <t>DV 05 - Chodba 3.NP dveře B (dveře 1530/2140mm)</t>
  </si>
  <si>
    <t>-353555034</t>
  </si>
  <si>
    <t>-398117563</t>
  </si>
  <si>
    <t>-367172159</t>
  </si>
  <si>
    <t>1853545585</t>
  </si>
  <si>
    <t>1849200082</t>
  </si>
  <si>
    <t>-186975203</t>
  </si>
  <si>
    <t>-1306996023</t>
  </si>
  <si>
    <t>738228903</t>
  </si>
  <si>
    <t>-1057811966</t>
  </si>
  <si>
    <t>1684168639</t>
  </si>
  <si>
    <t>1172110946</t>
  </si>
  <si>
    <t>217041373</t>
  </si>
  <si>
    <t>693114568</t>
  </si>
  <si>
    <t>-1988186228</t>
  </si>
  <si>
    <t>-1708106522</t>
  </si>
  <si>
    <t>-611505195</t>
  </si>
  <si>
    <t>2046566303</t>
  </si>
  <si>
    <t>699943602</t>
  </si>
  <si>
    <t>-93619137</t>
  </si>
  <si>
    <t>-915979662</t>
  </si>
  <si>
    <t>876237298</t>
  </si>
  <si>
    <t>-2077051987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</si>
</sst>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styles" Target="styles.xml" /><Relationship Id="rId39" Type="http://schemas.openxmlformats.org/officeDocument/2006/relationships/theme" Target="theme/theme1.xml" /><Relationship Id="rId40" Type="http://schemas.openxmlformats.org/officeDocument/2006/relationships/calcChain" Target="calcChain.xml" /><Relationship Id="rId4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2/997013211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813" TargetMode="External" /><Relationship Id="rId6" Type="http://schemas.openxmlformats.org/officeDocument/2006/relationships/hyperlink" Target="https://podminky.urs.cz/item/CS_URS_2024_02/766491851" TargetMode="External" /><Relationship Id="rId7" Type="http://schemas.openxmlformats.org/officeDocument/2006/relationships/hyperlink" Target="https://podminky.urs.cz/item/CS_URS_2024_02/766660022" TargetMode="External" /><Relationship Id="rId8" Type="http://schemas.openxmlformats.org/officeDocument/2006/relationships/hyperlink" Target="https://podminky.urs.cz/item/CS_URS_2024_02/766691914" TargetMode="External" /><Relationship Id="rId9" Type="http://schemas.openxmlformats.org/officeDocument/2006/relationships/hyperlink" Target="https://podminky.urs.cz/item/CS_URS_2024_02/998766201" TargetMode="External" /><Relationship Id="rId10" Type="http://schemas.openxmlformats.org/officeDocument/2006/relationships/hyperlink" Target="https://podminky.urs.cz/item/CS_URS_2024_02/776111115" TargetMode="External" /><Relationship Id="rId11" Type="http://schemas.openxmlformats.org/officeDocument/2006/relationships/hyperlink" Target="https://podminky.urs.cz/item/CS_URS_2024_02/776121112" TargetMode="External" /><Relationship Id="rId12" Type="http://schemas.openxmlformats.org/officeDocument/2006/relationships/hyperlink" Target="https://podminky.urs.cz/item/CS_URS_2024_02/776141112" TargetMode="External" /><Relationship Id="rId13" Type="http://schemas.openxmlformats.org/officeDocument/2006/relationships/hyperlink" Target="https://podminky.urs.cz/item/CS_URS_2024_02/776201812" TargetMode="External" /><Relationship Id="rId14" Type="http://schemas.openxmlformats.org/officeDocument/2006/relationships/hyperlink" Target="https://podminky.urs.cz/item/CS_URS_2024_02/776221111" TargetMode="External" /><Relationship Id="rId15" Type="http://schemas.openxmlformats.org/officeDocument/2006/relationships/hyperlink" Target="https://podminky.urs.cz/item/CS_URS_2024_02/776223112" TargetMode="External" /><Relationship Id="rId16" Type="http://schemas.openxmlformats.org/officeDocument/2006/relationships/hyperlink" Target="https://podminky.urs.cz/item/CS_URS_2024_02/776410811" TargetMode="External" /><Relationship Id="rId17" Type="http://schemas.openxmlformats.org/officeDocument/2006/relationships/hyperlink" Target="https://podminky.urs.cz/item/CS_URS_2024_02/776421111" TargetMode="External" /><Relationship Id="rId18" Type="http://schemas.openxmlformats.org/officeDocument/2006/relationships/hyperlink" Target="https://podminky.urs.cz/item/CS_URS_2024_02/776421312" TargetMode="External" /><Relationship Id="rId19" Type="http://schemas.openxmlformats.org/officeDocument/2006/relationships/hyperlink" Target="https://podminky.urs.cz/item/CS_URS_2024_02/998776201" TargetMode="External" /><Relationship Id="rId20" Type="http://schemas.openxmlformats.org/officeDocument/2006/relationships/hyperlink" Target="https://podminky.urs.cz/item/CS_URS_2024_02/783301311" TargetMode="External" /><Relationship Id="rId21" Type="http://schemas.openxmlformats.org/officeDocument/2006/relationships/hyperlink" Target="https://podminky.urs.cz/item/CS_URS_2024_02/783325101" TargetMode="External" /><Relationship Id="rId22" Type="http://schemas.openxmlformats.org/officeDocument/2006/relationships/hyperlink" Target="https://podminky.urs.cz/item/CS_URS_2024_02/783327101" TargetMode="External" /><Relationship Id="rId23" Type="http://schemas.openxmlformats.org/officeDocument/2006/relationships/hyperlink" Target="https://podminky.urs.cz/item/CS_URS_2024_02/784121001" TargetMode="External" /><Relationship Id="rId24" Type="http://schemas.openxmlformats.org/officeDocument/2006/relationships/hyperlink" Target="https://podminky.urs.cz/item/CS_URS_2024_02/784121011" TargetMode="External" /><Relationship Id="rId25" Type="http://schemas.openxmlformats.org/officeDocument/2006/relationships/hyperlink" Target="https://podminky.urs.cz/item/CS_URS_2024_02/784171101" TargetMode="External" /><Relationship Id="rId26" Type="http://schemas.openxmlformats.org/officeDocument/2006/relationships/hyperlink" Target="https://podminky.urs.cz/item/CS_URS_2024_02/784181101" TargetMode="External" /><Relationship Id="rId27" Type="http://schemas.openxmlformats.org/officeDocument/2006/relationships/hyperlink" Target="https://podminky.urs.cz/item/CS_URS_2024_02/784211101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776421312" TargetMode="External" /><Relationship Id="rId20" Type="http://schemas.openxmlformats.org/officeDocument/2006/relationships/hyperlink" Target="https://podminky.urs.cz/item/CS_URS_2024_01/998776201" TargetMode="External" /><Relationship Id="rId21" Type="http://schemas.openxmlformats.org/officeDocument/2006/relationships/hyperlink" Target="https://podminky.urs.cz/item/CS_URS_2024_01/784121001" TargetMode="External" /><Relationship Id="rId22" Type="http://schemas.openxmlformats.org/officeDocument/2006/relationships/hyperlink" Target="https://podminky.urs.cz/item/CS_URS_2024_01/784121011" TargetMode="External" /><Relationship Id="rId23" Type="http://schemas.openxmlformats.org/officeDocument/2006/relationships/hyperlink" Target="https://podminky.urs.cz/item/CS_URS_2024_02/784171101" TargetMode="External" /><Relationship Id="rId24" Type="http://schemas.openxmlformats.org/officeDocument/2006/relationships/hyperlink" Target="https://podminky.urs.cz/item/CS_URS_2024_01/784181101" TargetMode="External" /><Relationship Id="rId25" Type="http://schemas.openxmlformats.org/officeDocument/2006/relationships/hyperlink" Target="https://podminky.urs.cz/item/CS_URS_2024_01/78421110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2" TargetMode="External" /><Relationship Id="rId10" Type="http://schemas.openxmlformats.org/officeDocument/2006/relationships/hyperlink" Target="https://podminky.urs.cz/item/CS_URS_2024_01/776201812" TargetMode="External" /><Relationship Id="rId11" Type="http://schemas.openxmlformats.org/officeDocument/2006/relationships/hyperlink" Target="https://podminky.urs.cz/item/CS_URS_2024_01/776221111" TargetMode="External" /><Relationship Id="rId12" Type="http://schemas.openxmlformats.org/officeDocument/2006/relationships/hyperlink" Target="https://podminky.urs.cz/item/CS_URS_2024_02/776223112" TargetMode="External" /><Relationship Id="rId13" Type="http://schemas.openxmlformats.org/officeDocument/2006/relationships/hyperlink" Target="https://podminky.urs.cz/item/CS_URS_2024_01/776410811" TargetMode="External" /><Relationship Id="rId14" Type="http://schemas.openxmlformats.org/officeDocument/2006/relationships/hyperlink" Target="https://podminky.urs.cz/item/CS_URS_2024_01/776421111" TargetMode="External" /><Relationship Id="rId15" Type="http://schemas.openxmlformats.org/officeDocument/2006/relationships/hyperlink" Target="https://podminky.urs.cz/item/CS_URS_2024_01/776421312" TargetMode="External" /><Relationship Id="rId16" Type="http://schemas.openxmlformats.org/officeDocument/2006/relationships/hyperlink" Target="https://podminky.urs.cz/item/CS_URS_2024_01/998776201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2/784171101" TargetMode="External" /><Relationship Id="rId20" Type="http://schemas.openxmlformats.org/officeDocument/2006/relationships/hyperlink" Target="https://podminky.urs.cz/item/CS_URS_2024_01/784181101" TargetMode="External" /><Relationship Id="rId21" Type="http://schemas.openxmlformats.org/officeDocument/2006/relationships/hyperlink" Target="https://podminky.urs.cz/item/CS_URS_2024_01/784211101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776421312" TargetMode="External" /><Relationship Id="rId20" Type="http://schemas.openxmlformats.org/officeDocument/2006/relationships/hyperlink" Target="https://podminky.urs.cz/item/CS_URS_2024_01/998776201" TargetMode="External" /><Relationship Id="rId21" Type="http://schemas.openxmlformats.org/officeDocument/2006/relationships/hyperlink" Target="https://podminky.urs.cz/item/CS_URS_2024_01/784121001" TargetMode="External" /><Relationship Id="rId22" Type="http://schemas.openxmlformats.org/officeDocument/2006/relationships/hyperlink" Target="https://podminky.urs.cz/item/CS_URS_2024_01/784121011" TargetMode="External" /><Relationship Id="rId23" Type="http://schemas.openxmlformats.org/officeDocument/2006/relationships/hyperlink" Target="https://podminky.urs.cz/item/CS_URS_2024_02/784171101" TargetMode="External" /><Relationship Id="rId24" Type="http://schemas.openxmlformats.org/officeDocument/2006/relationships/hyperlink" Target="https://podminky.urs.cz/item/CS_URS_2024_01/784181101" TargetMode="External" /><Relationship Id="rId25" Type="http://schemas.openxmlformats.org/officeDocument/2006/relationships/hyperlink" Target="https://podminky.urs.cz/item/CS_URS_2024_01/784211101" TargetMode="External" /><Relationship Id="rId2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2" TargetMode="External" /><Relationship Id="rId10" Type="http://schemas.openxmlformats.org/officeDocument/2006/relationships/hyperlink" Target="https://podminky.urs.cz/item/CS_URS_2024_01/776201812" TargetMode="External" /><Relationship Id="rId11" Type="http://schemas.openxmlformats.org/officeDocument/2006/relationships/hyperlink" Target="https://podminky.urs.cz/item/CS_URS_2024_01/776221111" TargetMode="External" /><Relationship Id="rId12" Type="http://schemas.openxmlformats.org/officeDocument/2006/relationships/hyperlink" Target="https://podminky.urs.cz/item/CS_URS_2024_02/776223112" TargetMode="External" /><Relationship Id="rId13" Type="http://schemas.openxmlformats.org/officeDocument/2006/relationships/hyperlink" Target="https://podminky.urs.cz/item/CS_URS_2024_01/776410811" TargetMode="External" /><Relationship Id="rId14" Type="http://schemas.openxmlformats.org/officeDocument/2006/relationships/hyperlink" Target="https://podminky.urs.cz/item/CS_URS_2024_01/776421111" TargetMode="External" /><Relationship Id="rId15" Type="http://schemas.openxmlformats.org/officeDocument/2006/relationships/hyperlink" Target="https://podminky.urs.cz/item/CS_URS_2024_01/776421312" TargetMode="External" /><Relationship Id="rId16" Type="http://schemas.openxmlformats.org/officeDocument/2006/relationships/hyperlink" Target="https://podminky.urs.cz/item/CS_URS_2024_01/998776201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2/784171101" TargetMode="External" /><Relationship Id="rId20" Type="http://schemas.openxmlformats.org/officeDocument/2006/relationships/hyperlink" Target="https://podminky.urs.cz/item/CS_URS_2024_01/784181101" TargetMode="External" /><Relationship Id="rId21" Type="http://schemas.openxmlformats.org/officeDocument/2006/relationships/hyperlink" Target="https://podminky.urs.cz/item/CS_URS_2024_01/78421110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776421312" TargetMode="External" /><Relationship Id="rId20" Type="http://schemas.openxmlformats.org/officeDocument/2006/relationships/hyperlink" Target="https://podminky.urs.cz/item/CS_URS_2024_01/998776201" TargetMode="External" /><Relationship Id="rId21" Type="http://schemas.openxmlformats.org/officeDocument/2006/relationships/hyperlink" Target="https://podminky.urs.cz/item/CS_URS_2024_01/784121001" TargetMode="External" /><Relationship Id="rId22" Type="http://schemas.openxmlformats.org/officeDocument/2006/relationships/hyperlink" Target="https://podminky.urs.cz/item/CS_URS_2024_01/784121011" TargetMode="External" /><Relationship Id="rId23" Type="http://schemas.openxmlformats.org/officeDocument/2006/relationships/hyperlink" Target="https://podminky.urs.cz/item/CS_URS_2024_02/784171101" TargetMode="External" /><Relationship Id="rId24" Type="http://schemas.openxmlformats.org/officeDocument/2006/relationships/hyperlink" Target="https://podminky.urs.cz/item/CS_URS_2024_01/784181101" TargetMode="External" /><Relationship Id="rId25" Type="http://schemas.openxmlformats.org/officeDocument/2006/relationships/hyperlink" Target="https://podminky.urs.cz/item/CS_URS_2024_01/784211101" TargetMode="External" /><Relationship Id="rId2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2" TargetMode="External" /><Relationship Id="rId10" Type="http://schemas.openxmlformats.org/officeDocument/2006/relationships/hyperlink" Target="https://podminky.urs.cz/item/CS_URS_2024_01/776201812" TargetMode="External" /><Relationship Id="rId11" Type="http://schemas.openxmlformats.org/officeDocument/2006/relationships/hyperlink" Target="https://podminky.urs.cz/item/CS_URS_2024_01/776221111" TargetMode="External" /><Relationship Id="rId12" Type="http://schemas.openxmlformats.org/officeDocument/2006/relationships/hyperlink" Target="https://podminky.urs.cz/item/CS_URS_2024_02/776223112" TargetMode="External" /><Relationship Id="rId13" Type="http://schemas.openxmlformats.org/officeDocument/2006/relationships/hyperlink" Target="https://podminky.urs.cz/item/CS_URS_2024_01/776410811" TargetMode="External" /><Relationship Id="rId14" Type="http://schemas.openxmlformats.org/officeDocument/2006/relationships/hyperlink" Target="https://podminky.urs.cz/item/CS_URS_2024_01/776421111" TargetMode="External" /><Relationship Id="rId15" Type="http://schemas.openxmlformats.org/officeDocument/2006/relationships/hyperlink" Target="https://podminky.urs.cz/item/CS_URS_2024_01/776421312" TargetMode="External" /><Relationship Id="rId16" Type="http://schemas.openxmlformats.org/officeDocument/2006/relationships/hyperlink" Target="https://podminky.urs.cz/item/CS_URS_2024_01/998776201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2/784171101" TargetMode="External" /><Relationship Id="rId20" Type="http://schemas.openxmlformats.org/officeDocument/2006/relationships/hyperlink" Target="https://podminky.urs.cz/item/CS_URS_2024_01/784181101" TargetMode="External" /><Relationship Id="rId21" Type="http://schemas.openxmlformats.org/officeDocument/2006/relationships/hyperlink" Target="https://podminky.urs.cz/item/CS_URS_2024_01/784211101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998776201" TargetMode="External" /><Relationship Id="rId20" Type="http://schemas.openxmlformats.org/officeDocument/2006/relationships/hyperlink" Target="https://podminky.urs.cz/item/CS_URS_2024_01/784121001" TargetMode="External" /><Relationship Id="rId21" Type="http://schemas.openxmlformats.org/officeDocument/2006/relationships/hyperlink" Target="https://podminky.urs.cz/item/CS_URS_2024_01/784121011" TargetMode="External" /><Relationship Id="rId22" Type="http://schemas.openxmlformats.org/officeDocument/2006/relationships/hyperlink" Target="https://podminky.urs.cz/item/CS_URS_2024_02/784171101" TargetMode="External" /><Relationship Id="rId23" Type="http://schemas.openxmlformats.org/officeDocument/2006/relationships/hyperlink" Target="https://podminky.urs.cz/item/CS_URS_2024_01/784181101" TargetMode="External" /><Relationship Id="rId24" Type="http://schemas.openxmlformats.org/officeDocument/2006/relationships/hyperlink" Target="https://podminky.urs.cz/item/CS_URS_2024_01/784211101" TargetMode="External" /><Relationship Id="rId2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76111115" TargetMode="External" /><Relationship Id="rId7" Type="http://schemas.openxmlformats.org/officeDocument/2006/relationships/hyperlink" Target="https://podminky.urs.cz/item/CS_URS_2024_01/776121112" TargetMode="External" /><Relationship Id="rId8" Type="http://schemas.openxmlformats.org/officeDocument/2006/relationships/hyperlink" Target="https://podminky.urs.cz/item/CS_URS_2024_01/776141112" TargetMode="External" /><Relationship Id="rId9" Type="http://schemas.openxmlformats.org/officeDocument/2006/relationships/hyperlink" Target="https://podminky.urs.cz/item/CS_URS_2024_01/776201812" TargetMode="External" /><Relationship Id="rId10" Type="http://schemas.openxmlformats.org/officeDocument/2006/relationships/hyperlink" Target="https://podminky.urs.cz/item/CS_URS_2024_01/776221111" TargetMode="External" /><Relationship Id="rId11" Type="http://schemas.openxmlformats.org/officeDocument/2006/relationships/hyperlink" Target="https://podminky.urs.cz/item/CS_URS_2024_02/776223112" TargetMode="External" /><Relationship Id="rId12" Type="http://schemas.openxmlformats.org/officeDocument/2006/relationships/hyperlink" Target="https://podminky.urs.cz/item/CS_URS_2024_01/776410811" TargetMode="External" /><Relationship Id="rId13" Type="http://schemas.openxmlformats.org/officeDocument/2006/relationships/hyperlink" Target="https://podminky.urs.cz/item/CS_URS_2024_01/776421111" TargetMode="External" /><Relationship Id="rId14" Type="http://schemas.openxmlformats.org/officeDocument/2006/relationships/hyperlink" Target="https://podminky.urs.cz/item/CS_URS_2024_01/998776201" TargetMode="External" /><Relationship Id="rId15" Type="http://schemas.openxmlformats.org/officeDocument/2006/relationships/hyperlink" Target="https://podminky.urs.cz/item/CS_URS_2024_01/784121001" TargetMode="External" /><Relationship Id="rId16" Type="http://schemas.openxmlformats.org/officeDocument/2006/relationships/hyperlink" Target="https://podminky.urs.cz/item/CS_URS_2024_01/784121011" TargetMode="External" /><Relationship Id="rId17" Type="http://schemas.openxmlformats.org/officeDocument/2006/relationships/hyperlink" Target="https://podminky.urs.cz/item/CS_URS_2024_02/784171101" TargetMode="External" /><Relationship Id="rId18" Type="http://schemas.openxmlformats.org/officeDocument/2006/relationships/hyperlink" Target="https://podminky.urs.cz/item/CS_URS_2024_01/784181101" TargetMode="External" /><Relationship Id="rId19" Type="http://schemas.openxmlformats.org/officeDocument/2006/relationships/hyperlink" Target="https://podminky.urs.cz/item/CS_URS_2024_01/784211101" TargetMode="External" /><Relationship Id="rId2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66660022" TargetMode="External" /><Relationship Id="rId12" Type="http://schemas.openxmlformats.org/officeDocument/2006/relationships/hyperlink" Target="https://podminky.urs.cz/item/CS_URS_2024_01/766691914" TargetMode="External" /><Relationship Id="rId13" Type="http://schemas.openxmlformats.org/officeDocument/2006/relationships/hyperlink" Target="https://podminky.urs.cz/item/CS_URS_2024_01/776111115" TargetMode="External" /><Relationship Id="rId14" Type="http://schemas.openxmlformats.org/officeDocument/2006/relationships/hyperlink" Target="https://podminky.urs.cz/item/CS_URS_2024_01/776121112" TargetMode="External" /><Relationship Id="rId15" Type="http://schemas.openxmlformats.org/officeDocument/2006/relationships/hyperlink" Target="https://podminky.urs.cz/item/CS_URS_2024_01/776141112" TargetMode="External" /><Relationship Id="rId16" Type="http://schemas.openxmlformats.org/officeDocument/2006/relationships/hyperlink" Target="https://podminky.urs.cz/item/CS_URS_2024_01/776201812" TargetMode="External" /><Relationship Id="rId17" Type="http://schemas.openxmlformats.org/officeDocument/2006/relationships/hyperlink" Target="https://podminky.urs.cz/item/CS_URS_2024_01/776221111" TargetMode="External" /><Relationship Id="rId18" Type="http://schemas.openxmlformats.org/officeDocument/2006/relationships/hyperlink" Target="https://podminky.urs.cz/item/CS_URS_2024_02/776223112" TargetMode="External" /><Relationship Id="rId19" Type="http://schemas.openxmlformats.org/officeDocument/2006/relationships/hyperlink" Target="https://podminky.urs.cz/item/CS_URS_2024_01/776410811" TargetMode="External" /><Relationship Id="rId20" Type="http://schemas.openxmlformats.org/officeDocument/2006/relationships/hyperlink" Target="https://podminky.urs.cz/item/CS_URS_2024_01/776421111" TargetMode="External" /><Relationship Id="rId21" Type="http://schemas.openxmlformats.org/officeDocument/2006/relationships/hyperlink" Target="https://podminky.urs.cz/item/CS_URS_2024_01/776421312" TargetMode="External" /><Relationship Id="rId22" Type="http://schemas.openxmlformats.org/officeDocument/2006/relationships/hyperlink" Target="https://podminky.urs.cz/item/CS_URS_2024_01/998776201" TargetMode="External" /><Relationship Id="rId23" Type="http://schemas.openxmlformats.org/officeDocument/2006/relationships/hyperlink" Target="https://podminky.urs.cz/item/CS_URS_2024_01/783301311" TargetMode="External" /><Relationship Id="rId24" Type="http://schemas.openxmlformats.org/officeDocument/2006/relationships/hyperlink" Target="https://podminky.urs.cz/item/CS_URS_2024_01/783325101" TargetMode="External" /><Relationship Id="rId25" Type="http://schemas.openxmlformats.org/officeDocument/2006/relationships/hyperlink" Target="https://podminky.urs.cz/item/CS_URS_2024_01/783327101" TargetMode="External" /><Relationship Id="rId26" Type="http://schemas.openxmlformats.org/officeDocument/2006/relationships/hyperlink" Target="https://podminky.urs.cz/item/CS_URS_2024_01/784121001" TargetMode="External" /><Relationship Id="rId27" Type="http://schemas.openxmlformats.org/officeDocument/2006/relationships/hyperlink" Target="https://podminky.urs.cz/item/CS_URS_2024_01/784121011" TargetMode="External" /><Relationship Id="rId28" Type="http://schemas.openxmlformats.org/officeDocument/2006/relationships/hyperlink" Target="https://podminky.urs.cz/item/CS_URS_2024_02/784171101" TargetMode="External" /><Relationship Id="rId29" Type="http://schemas.openxmlformats.org/officeDocument/2006/relationships/hyperlink" Target="https://podminky.urs.cz/item/CS_URS_2024_01/784181101" TargetMode="External" /><Relationship Id="rId30" Type="http://schemas.openxmlformats.org/officeDocument/2006/relationships/hyperlink" Target="https://podminky.urs.cz/item/CS_URS_2024_01/784211101" TargetMode="External" /><Relationship Id="rId3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998766201" TargetMode="External" /><Relationship Id="rId10" Type="http://schemas.openxmlformats.org/officeDocument/2006/relationships/hyperlink" Target="https://podminky.urs.cz/item/CS_URS_2024_01/776111115" TargetMode="External" /><Relationship Id="rId11" Type="http://schemas.openxmlformats.org/officeDocument/2006/relationships/hyperlink" Target="https://podminky.urs.cz/item/CS_URS_2024_01/776121112" TargetMode="External" /><Relationship Id="rId12" Type="http://schemas.openxmlformats.org/officeDocument/2006/relationships/hyperlink" Target="https://podminky.urs.cz/item/CS_URS_2024_01/776141112" TargetMode="External" /><Relationship Id="rId13" Type="http://schemas.openxmlformats.org/officeDocument/2006/relationships/hyperlink" Target="https://podminky.urs.cz/item/CS_URS_2024_01/776201812" TargetMode="External" /><Relationship Id="rId14" Type="http://schemas.openxmlformats.org/officeDocument/2006/relationships/hyperlink" Target="https://podminky.urs.cz/item/CS_URS_2024_01/776221111" TargetMode="External" /><Relationship Id="rId15" Type="http://schemas.openxmlformats.org/officeDocument/2006/relationships/hyperlink" Target="https://podminky.urs.cz/item/CS_URS_2024_02/776223112" TargetMode="External" /><Relationship Id="rId16" Type="http://schemas.openxmlformats.org/officeDocument/2006/relationships/hyperlink" Target="https://podminky.urs.cz/item/CS_URS_2024_01/776410811" TargetMode="External" /><Relationship Id="rId17" Type="http://schemas.openxmlformats.org/officeDocument/2006/relationships/hyperlink" Target="https://podminky.urs.cz/item/CS_URS_2024_01/776421111" TargetMode="External" /><Relationship Id="rId18" Type="http://schemas.openxmlformats.org/officeDocument/2006/relationships/hyperlink" Target="https://podminky.urs.cz/item/CS_URS_2024_01/776421312" TargetMode="External" /><Relationship Id="rId19" Type="http://schemas.openxmlformats.org/officeDocument/2006/relationships/hyperlink" Target="https://podminky.urs.cz/item/CS_URS_2024_01/998776201" TargetMode="External" /><Relationship Id="rId20" Type="http://schemas.openxmlformats.org/officeDocument/2006/relationships/hyperlink" Target="https://podminky.urs.cz/item/CS_URS_2024_01/783301311" TargetMode="External" /><Relationship Id="rId21" Type="http://schemas.openxmlformats.org/officeDocument/2006/relationships/hyperlink" Target="https://podminky.urs.cz/item/CS_URS_2024_01/783325101" TargetMode="External" /><Relationship Id="rId22" Type="http://schemas.openxmlformats.org/officeDocument/2006/relationships/hyperlink" Target="https://podminky.urs.cz/item/CS_URS_2024_01/783327101" TargetMode="External" /><Relationship Id="rId23" Type="http://schemas.openxmlformats.org/officeDocument/2006/relationships/hyperlink" Target="https://podminky.urs.cz/item/CS_URS_2024_01/784121001" TargetMode="External" /><Relationship Id="rId24" Type="http://schemas.openxmlformats.org/officeDocument/2006/relationships/hyperlink" Target="https://podminky.urs.cz/item/CS_URS_2024_01/784121011" TargetMode="External" /><Relationship Id="rId25" Type="http://schemas.openxmlformats.org/officeDocument/2006/relationships/hyperlink" Target="https://podminky.urs.cz/item/CS_URS_2024_02/784171101" TargetMode="External" /><Relationship Id="rId26" Type="http://schemas.openxmlformats.org/officeDocument/2006/relationships/hyperlink" Target="https://podminky.urs.cz/item/CS_URS_2024_01/784181101" TargetMode="External" /><Relationship Id="rId27" Type="http://schemas.openxmlformats.org/officeDocument/2006/relationships/hyperlink" Target="https://podminky.urs.cz/item/CS_URS_2024_01/784211101" TargetMode="External" /><Relationship Id="rId2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776421312" TargetMode="External" /><Relationship Id="rId20" Type="http://schemas.openxmlformats.org/officeDocument/2006/relationships/hyperlink" Target="https://podminky.urs.cz/item/CS_URS_2024_01/998776201" TargetMode="External" /><Relationship Id="rId21" Type="http://schemas.openxmlformats.org/officeDocument/2006/relationships/hyperlink" Target="https://podminky.urs.cz/item/CS_URS_2024_01/784121001" TargetMode="External" /><Relationship Id="rId22" Type="http://schemas.openxmlformats.org/officeDocument/2006/relationships/hyperlink" Target="https://podminky.urs.cz/item/CS_URS_2024_01/784121011" TargetMode="External" /><Relationship Id="rId23" Type="http://schemas.openxmlformats.org/officeDocument/2006/relationships/hyperlink" Target="https://podminky.urs.cz/item/CS_URS_2024_02/784171101" TargetMode="External" /><Relationship Id="rId24" Type="http://schemas.openxmlformats.org/officeDocument/2006/relationships/hyperlink" Target="https://podminky.urs.cz/item/CS_URS_2024_01/784181101" TargetMode="External" /><Relationship Id="rId25" Type="http://schemas.openxmlformats.org/officeDocument/2006/relationships/hyperlink" Target="https://podminky.urs.cz/item/CS_URS_2024_01/784211101" TargetMode="External" /><Relationship Id="rId26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2" TargetMode="External" /><Relationship Id="rId10" Type="http://schemas.openxmlformats.org/officeDocument/2006/relationships/hyperlink" Target="https://podminky.urs.cz/item/CS_URS_2024_01/776201812" TargetMode="External" /><Relationship Id="rId11" Type="http://schemas.openxmlformats.org/officeDocument/2006/relationships/hyperlink" Target="https://podminky.urs.cz/item/CS_URS_2024_01/776221111" TargetMode="External" /><Relationship Id="rId12" Type="http://schemas.openxmlformats.org/officeDocument/2006/relationships/hyperlink" Target="https://podminky.urs.cz/item/CS_URS_2024_02/776223112" TargetMode="External" /><Relationship Id="rId13" Type="http://schemas.openxmlformats.org/officeDocument/2006/relationships/hyperlink" Target="https://podminky.urs.cz/item/CS_URS_2024_01/776410811" TargetMode="External" /><Relationship Id="rId14" Type="http://schemas.openxmlformats.org/officeDocument/2006/relationships/hyperlink" Target="https://podminky.urs.cz/item/CS_URS_2024_01/776421111" TargetMode="External" /><Relationship Id="rId15" Type="http://schemas.openxmlformats.org/officeDocument/2006/relationships/hyperlink" Target="https://podminky.urs.cz/item/CS_URS_2024_01/776421312" TargetMode="External" /><Relationship Id="rId16" Type="http://schemas.openxmlformats.org/officeDocument/2006/relationships/hyperlink" Target="https://podminky.urs.cz/item/CS_URS_2024_01/998776201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2/784171101" TargetMode="External" /><Relationship Id="rId20" Type="http://schemas.openxmlformats.org/officeDocument/2006/relationships/hyperlink" Target="https://podminky.urs.cz/item/CS_URS_2024_01/784181101" TargetMode="External" /><Relationship Id="rId21" Type="http://schemas.openxmlformats.org/officeDocument/2006/relationships/hyperlink" Target="https://podminky.urs.cz/item/CS_URS_2024_01/784211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776421312" TargetMode="External" /><Relationship Id="rId20" Type="http://schemas.openxmlformats.org/officeDocument/2006/relationships/hyperlink" Target="https://podminky.urs.cz/item/CS_URS_2024_01/998776201" TargetMode="External" /><Relationship Id="rId21" Type="http://schemas.openxmlformats.org/officeDocument/2006/relationships/hyperlink" Target="https://podminky.urs.cz/item/CS_URS_2024_01/784121001" TargetMode="External" /><Relationship Id="rId22" Type="http://schemas.openxmlformats.org/officeDocument/2006/relationships/hyperlink" Target="https://podminky.urs.cz/item/CS_URS_2024_01/784121011" TargetMode="External" /><Relationship Id="rId23" Type="http://schemas.openxmlformats.org/officeDocument/2006/relationships/hyperlink" Target="https://podminky.urs.cz/item/CS_URS_2024_02/784171101" TargetMode="External" /><Relationship Id="rId24" Type="http://schemas.openxmlformats.org/officeDocument/2006/relationships/hyperlink" Target="https://podminky.urs.cz/item/CS_URS_2024_01/784181101" TargetMode="External" /><Relationship Id="rId25" Type="http://schemas.openxmlformats.org/officeDocument/2006/relationships/hyperlink" Target="https://podminky.urs.cz/item/CS_URS_2024_01/784211101" TargetMode="External" /><Relationship Id="rId2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2" TargetMode="External" /><Relationship Id="rId10" Type="http://schemas.openxmlformats.org/officeDocument/2006/relationships/hyperlink" Target="https://podminky.urs.cz/item/CS_URS_2024_01/776201812" TargetMode="External" /><Relationship Id="rId11" Type="http://schemas.openxmlformats.org/officeDocument/2006/relationships/hyperlink" Target="https://podminky.urs.cz/item/CS_URS_2024_01/776221111" TargetMode="External" /><Relationship Id="rId12" Type="http://schemas.openxmlformats.org/officeDocument/2006/relationships/hyperlink" Target="https://podminky.urs.cz/item/CS_URS_2024_02/776223112" TargetMode="External" /><Relationship Id="rId13" Type="http://schemas.openxmlformats.org/officeDocument/2006/relationships/hyperlink" Target="https://podminky.urs.cz/item/CS_URS_2024_01/776410811" TargetMode="External" /><Relationship Id="rId14" Type="http://schemas.openxmlformats.org/officeDocument/2006/relationships/hyperlink" Target="https://podminky.urs.cz/item/CS_URS_2024_01/776421111" TargetMode="External" /><Relationship Id="rId15" Type="http://schemas.openxmlformats.org/officeDocument/2006/relationships/hyperlink" Target="https://podminky.urs.cz/item/CS_URS_2024_01/776421312" TargetMode="External" /><Relationship Id="rId16" Type="http://schemas.openxmlformats.org/officeDocument/2006/relationships/hyperlink" Target="https://podminky.urs.cz/item/CS_URS_2024_01/998776201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2/784171101" TargetMode="External" /><Relationship Id="rId20" Type="http://schemas.openxmlformats.org/officeDocument/2006/relationships/hyperlink" Target="https://podminky.urs.cz/item/CS_URS_2024_01/784181101" TargetMode="External" /><Relationship Id="rId21" Type="http://schemas.openxmlformats.org/officeDocument/2006/relationships/hyperlink" Target="https://podminky.urs.cz/item/CS_URS_2024_01/784211101" TargetMode="External" /><Relationship Id="rId22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776421312" TargetMode="External" /><Relationship Id="rId20" Type="http://schemas.openxmlformats.org/officeDocument/2006/relationships/hyperlink" Target="https://podminky.urs.cz/item/CS_URS_2024_01/998776201" TargetMode="External" /><Relationship Id="rId21" Type="http://schemas.openxmlformats.org/officeDocument/2006/relationships/hyperlink" Target="https://podminky.urs.cz/item/CS_URS_2024_01/784121001" TargetMode="External" /><Relationship Id="rId22" Type="http://schemas.openxmlformats.org/officeDocument/2006/relationships/hyperlink" Target="https://podminky.urs.cz/item/CS_URS_2024_01/784121011" TargetMode="External" /><Relationship Id="rId23" Type="http://schemas.openxmlformats.org/officeDocument/2006/relationships/hyperlink" Target="https://podminky.urs.cz/item/CS_URS_2024_02/784171101" TargetMode="External" /><Relationship Id="rId24" Type="http://schemas.openxmlformats.org/officeDocument/2006/relationships/hyperlink" Target="https://podminky.urs.cz/item/CS_URS_2024_01/784181101" TargetMode="External" /><Relationship Id="rId25" Type="http://schemas.openxmlformats.org/officeDocument/2006/relationships/hyperlink" Target="https://podminky.urs.cz/item/CS_URS_2024_01/784211101" TargetMode="External" /><Relationship Id="rId2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2" TargetMode="External" /><Relationship Id="rId10" Type="http://schemas.openxmlformats.org/officeDocument/2006/relationships/hyperlink" Target="https://podminky.urs.cz/item/CS_URS_2024_01/776201812" TargetMode="External" /><Relationship Id="rId11" Type="http://schemas.openxmlformats.org/officeDocument/2006/relationships/hyperlink" Target="https://podminky.urs.cz/item/CS_URS_2024_01/776221111" TargetMode="External" /><Relationship Id="rId12" Type="http://schemas.openxmlformats.org/officeDocument/2006/relationships/hyperlink" Target="https://podminky.urs.cz/item/CS_URS_2024_02/776223112" TargetMode="External" /><Relationship Id="rId13" Type="http://schemas.openxmlformats.org/officeDocument/2006/relationships/hyperlink" Target="https://podminky.urs.cz/item/CS_URS_2024_01/776410811" TargetMode="External" /><Relationship Id="rId14" Type="http://schemas.openxmlformats.org/officeDocument/2006/relationships/hyperlink" Target="https://podminky.urs.cz/item/CS_URS_2024_01/776421111" TargetMode="External" /><Relationship Id="rId15" Type="http://schemas.openxmlformats.org/officeDocument/2006/relationships/hyperlink" Target="https://podminky.urs.cz/item/CS_URS_2024_01/776421312" TargetMode="External" /><Relationship Id="rId16" Type="http://schemas.openxmlformats.org/officeDocument/2006/relationships/hyperlink" Target="https://podminky.urs.cz/item/CS_URS_2024_01/998776201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2/784171101" TargetMode="External" /><Relationship Id="rId20" Type="http://schemas.openxmlformats.org/officeDocument/2006/relationships/hyperlink" Target="https://podminky.urs.cz/item/CS_URS_2024_01/784181101" TargetMode="External" /><Relationship Id="rId21" Type="http://schemas.openxmlformats.org/officeDocument/2006/relationships/hyperlink" Target="https://podminky.urs.cz/item/CS_URS_2024_01/784211101" TargetMode="External" /><Relationship Id="rId2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76111115" TargetMode="External" /><Relationship Id="rId12" Type="http://schemas.openxmlformats.org/officeDocument/2006/relationships/hyperlink" Target="https://podminky.urs.cz/item/CS_URS_2024_01/776121112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podminky.urs.cz/item/CS_URS_2024_01/776201812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podminky.urs.cz/item/CS_URS_2024_02/776223112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1/998776201" TargetMode="External" /><Relationship Id="rId20" Type="http://schemas.openxmlformats.org/officeDocument/2006/relationships/hyperlink" Target="https://podminky.urs.cz/item/CS_URS_2024_01/784121001" TargetMode="External" /><Relationship Id="rId21" Type="http://schemas.openxmlformats.org/officeDocument/2006/relationships/hyperlink" Target="https://podminky.urs.cz/item/CS_URS_2024_01/784121011" TargetMode="External" /><Relationship Id="rId22" Type="http://schemas.openxmlformats.org/officeDocument/2006/relationships/hyperlink" Target="https://podminky.urs.cz/item/CS_URS_2024_02/784171101" TargetMode="External" /><Relationship Id="rId23" Type="http://schemas.openxmlformats.org/officeDocument/2006/relationships/hyperlink" Target="https://podminky.urs.cz/item/CS_URS_2024_01/784181101" TargetMode="External" /><Relationship Id="rId24" Type="http://schemas.openxmlformats.org/officeDocument/2006/relationships/hyperlink" Target="https://podminky.urs.cz/item/CS_URS_2024_01/784211101" TargetMode="External" /><Relationship Id="rId25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76111115" TargetMode="External" /><Relationship Id="rId7" Type="http://schemas.openxmlformats.org/officeDocument/2006/relationships/hyperlink" Target="https://podminky.urs.cz/item/CS_URS_2024_01/776121112" TargetMode="External" /><Relationship Id="rId8" Type="http://schemas.openxmlformats.org/officeDocument/2006/relationships/hyperlink" Target="https://podminky.urs.cz/item/CS_URS_2024_01/776141112" TargetMode="External" /><Relationship Id="rId9" Type="http://schemas.openxmlformats.org/officeDocument/2006/relationships/hyperlink" Target="https://podminky.urs.cz/item/CS_URS_2024_01/776201812" TargetMode="External" /><Relationship Id="rId10" Type="http://schemas.openxmlformats.org/officeDocument/2006/relationships/hyperlink" Target="https://podminky.urs.cz/item/CS_URS_2024_01/776221111" TargetMode="External" /><Relationship Id="rId11" Type="http://schemas.openxmlformats.org/officeDocument/2006/relationships/hyperlink" Target="https://podminky.urs.cz/item/CS_URS_2024_02/776223112" TargetMode="External" /><Relationship Id="rId12" Type="http://schemas.openxmlformats.org/officeDocument/2006/relationships/hyperlink" Target="https://podminky.urs.cz/item/CS_URS_2024_01/776410811" TargetMode="External" /><Relationship Id="rId13" Type="http://schemas.openxmlformats.org/officeDocument/2006/relationships/hyperlink" Target="https://podminky.urs.cz/item/CS_URS_2024_01/776421111" TargetMode="External" /><Relationship Id="rId14" Type="http://schemas.openxmlformats.org/officeDocument/2006/relationships/hyperlink" Target="https://podminky.urs.cz/item/CS_URS_2024_01/998776201" TargetMode="External" /><Relationship Id="rId15" Type="http://schemas.openxmlformats.org/officeDocument/2006/relationships/hyperlink" Target="https://podminky.urs.cz/item/CS_URS_2024_01/784121001" TargetMode="External" /><Relationship Id="rId16" Type="http://schemas.openxmlformats.org/officeDocument/2006/relationships/hyperlink" Target="https://podminky.urs.cz/item/CS_URS_2024_01/784121011" TargetMode="External" /><Relationship Id="rId17" Type="http://schemas.openxmlformats.org/officeDocument/2006/relationships/hyperlink" Target="https://podminky.urs.cz/item/CS_URS_2024_02/784171101" TargetMode="External" /><Relationship Id="rId18" Type="http://schemas.openxmlformats.org/officeDocument/2006/relationships/hyperlink" Target="https://podminky.urs.cz/item/CS_URS_2024_01/784181101" TargetMode="External" /><Relationship Id="rId19" Type="http://schemas.openxmlformats.org/officeDocument/2006/relationships/hyperlink" Target="https://podminky.urs.cz/item/CS_URS_2024_01/784211101" TargetMode="External" /><Relationship Id="rId20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6491851" TargetMode="External" /><Relationship Id="rId11" Type="http://schemas.openxmlformats.org/officeDocument/2006/relationships/hyperlink" Target="https://podminky.urs.cz/item/CS_URS_2024_01/766660022" TargetMode="External" /><Relationship Id="rId12" Type="http://schemas.openxmlformats.org/officeDocument/2006/relationships/hyperlink" Target="https://podminky.urs.cz/item/CS_URS_2024_01/766691914" TargetMode="External" /><Relationship Id="rId13" Type="http://schemas.openxmlformats.org/officeDocument/2006/relationships/hyperlink" Target="https://podminky.urs.cz/item/CS_URS_2024_01/776111115" TargetMode="External" /><Relationship Id="rId14" Type="http://schemas.openxmlformats.org/officeDocument/2006/relationships/hyperlink" Target="https://podminky.urs.cz/item/CS_URS_2024_01/776121112" TargetMode="External" /><Relationship Id="rId15" Type="http://schemas.openxmlformats.org/officeDocument/2006/relationships/hyperlink" Target="https://podminky.urs.cz/item/CS_URS_2024_01/776141112" TargetMode="External" /><Relationship Id="rId16" Type="http://schemas.openxmlformats.org/officeDocument/2006/relationships/hyperlink" Target="https://podminky.urs.cz/item/CS_URS_2024_01/776201812" TargetMode="External" /><Relationship Id="rId17" Type="http://schemas.openxmlformats.org/officeDocument/2006/relationships/hyperlink" Target="https://podminky.urs.cz/item/CS_URS_2024_01/776221111" TargetMode="External" /><Relationship Id="rId18" Type="http://schemas.openxmlformats.org/officeDocument/2006/relationships/hyperlink" Target="https://podminky.urs.cz/item/CS_URS_2024_02/776223112" TargetMode="External" /><Relationship Id="rId19" Type="http://schemas.openxmlformats.org/officeDocument/2006/relationships/hyperlink" Target="https://podminky.urs.cz/item/CS_URS_2024_01/776410811" TargetMode="External" /><Relationship Id="rId20" Type="http://schemas.openxmlformats.org/officeDocument/2006/relationships/hyperlink" Target="https://podminky.urs.cz/item/CS_URS_2024_01/776421111" TargetMode="External" /><Relationship Id="rId21" Type="http://schemas.openxmlformats.org/officeDocument/2006/relationships/hyperlink" Target="https://podminky.urs.cz/item/CS_URS_2024_01/776421312" TargetMode="External" /><Relationship Id="rId22" Type="http://schemas.openxmlformats.org/officeDocument/2006/relationships/hyperlink" Target="https://podminky.urs.cz/item/CS_URS_2024_01/998776201" TargetMode="External" /><Relationship Id="rId23" Type="http://schemas.openxmlformats.org/officeDocument/2006/relationships/hyperlink" Target="https://podminky.urs.cz/item/CS_URS_2024_01/783301311" TargetMode="External" /><Relationship Id="rId24" Type="http://schemas.openxmlformats.org/officeDocument/2006/relationships/hyperlink" Target="https://podminky.urs.cz/item/CS_URS_2024_01/783325101" TargetMode="External" /><Relationship Id="rId25" Type="http://schemas.openxmlformats.org/officeDocument/2006/relationships/hyperlink" Target="https://podminky.urs.cz/item/CS_URS_2024_01/783327101" TargetMode="External" /><Relationship Id="rId26" Type="http://schemas.openxmlformats.org/officeDocument/2006/relationships/hyperlink" Target="https://podminky.urs.cz/item/CS_URS_2024_01/784121001" TargetMode="External" /><Relationship Id="rId27" Type="http://schemas.openxmlformats.org/officeDocument/2006/relationships/hyperlink" Target="https://podminky.urs.cz/item/CS_URS_2024_01/784121011" TargetMode="External" /><Relationship Id="rId28" Type="http://schemas.openxmlformats.org/officeDocument/2006/relationships/hyperlink" Target="https://podminky.urs.cz/item/CS_URS_2024_02/784171101" TargetMode="External" /><Relationship Id="rId29" Type="http://schemas.openxmlformats.org/officeDocument/2006/relationships/hyperlink" Target="https://podminky.urs.cz/item/CS_URS_2024_01/784181101" TargetMode="External" /><Relationship Id="rId30" Type="http://schemas.openxmlformats.org/officeDocument/2006/relationships/hyperlink" Target="https://podminky.urs.cz/item/CS_URS_2024_01/784211101" TargetMode="External" /><Relationship Id="rId3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66491851" TargetMode="External" /><Relationship Id="rId7" Type="http://schemas.openxmlformats.org/officeDocument/2006/relationships/hyperlink" Target="https://podminky.urs.cz/item/CS_URS_2024_01/766660022" TargetMode="External" /><Relationship Id="rId8" Type="http://schemas.openxmlformats.org/officeDocument/2006/relationships/hyperlink" Target="https://podminky.urs.cz/item/CS_URS_2024_01/766691914" TargetMode="External" /><Relationship Id="rId9" Type="http://schemas.openxmlformats.org/officeDocument/2006/relationships/hyperlink" Target="https://podminky.urs.cz/item/CS_URS_2024_01/776111115" TargetMode="External" /><Relationship Id="rId10" Type="http://schemas.openxmlformats.org/officeDocument/2006/relationships/hyperlink" Target="https://podminky.urs.cz/item/CS_URS_2024_01/776121112" TargetMode="External" /><Relationship Id="rId11" Type="http://schemas.openxmlformats.org/officeDocument/2006/relationships/hyperlink" Target="https://podminky.urs.cz/item/CS_URS_2024_01/776141112" TargetMode="External" /><Relationship Id="rId12" Type="http://schemas.openxmlformats.org/officeDocument/2006/relationships/hyperlink" Target="https://podminky.urs.cz/item/CS_URS_2024_01/776201812" TargetMode="External" /><Relationship Id="rId13" Type="http://schemas.openxmlformats.org/officeDocument/2006/relationships/hyperlink" Target="https://podminky.urs.cz/item/CS_URS_2024_01/776221111" TargetMode="External" /><Relationship Id="rId14" Type="http://schemas.openxmlformats.org/officeDocument/2006/relationships/hyperlink" Target="https://podminky.urs.cz/item/CS_URS_2024_02/776223112" TargetMode="External" /><Relationship Id="rId15" Type="http://schemas.openxmlformats.org/officeDocument/2006/relationships/hyperlink" Target="https://podminky.urs.cz/item/CS_URS_2024_01/776410811" TargetMode="External" /><Relationship Id="rId16" Type="http://schemas.openxmlformats.org/officeDocument/2006/relationships/hyperlink" Target="https://podminky.urs.cz/item/CS_URS_2024_01/776421111" TargetMode="External" /><Relationship Id="rId17" Type="http://schemas.openxmlformats.org/officeDocument/2006/relationships/hyperlink" Target="https://podminky.urs.cz/item/CS_URS_2024_01/776421312" TargetMode="External" /><Relationship Id="rId18" Type="http://schemas.openxmlformats.org/officeDocument/2006/relationships/hyperlink" Target="https://podminky.urs.cz/item/CS_URS_2024_01/998776201" TargetMode="External" /><Relationship Id="rId19" Type="http://schemas.openxmlformats.org/officeDocument/2006/relationships/hyperlink" Target="https://podminky.urs.cz/item/CS_URS_2024_01/783301311" TargetMode="External" /><Relationship Id="rId20" Type="http://schemas.openxmlformats.org/officeDocument/2006/relationships/hyperlink" Target="https://podminky.urs.cz/item/CS_URS_2024_01/783325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784121001" TargetMode="External" /><Relationship Id="rId23" Type="http://schemas.openxmlformats.org/officeDocument/2006/relationships/hyperlink" Target="https://podminky.urs.cz/item/CS_URS_2024_01/784121011" TargetMode="External" /><Relationship Id="rId24" Type="http://schemas.openxmlformats.org/officeDocument/2006/relationships/hyperlink" Target="https://podminky.urs.cz/item/CS_URS_2024_02/784171101" TargetMode="External" /><Relationship Id="rId25" Type="http://schemas.openxmlformats.org/officeDocument/2006/relationships/hyperlink" Target="https://podminky.urs.cz/item/CS_URS_2024_01/784181101" TargetMode="External" /><Relationship Id="rId26" Type="http://schemas.openxmlformats.org/officeDocument/2006/relationships/hyperlink" Target="https://podminky.urs.cz/item/CS_URS_2024_01/784211101" TargetMode="External" /><Relationship Id="rId27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13" TargetMode="External" /><Relationship Id="rId6" Type="http://schemas.openxmlformats.org/officeDocument/2006/relationships/hyperlink" Target="https://podminky.urs.cz/item/CS_URS_2024_01/713111111" TargetMode="External" /><Relationship Id="rId7" Type="http://schemas.openxmlformats.org/officeDocument/2006/relationships/hyperlink" Target="https://podminky.urs.cz/item/CS_URS_2024_01/998713211" TargetMode="External" /><Relationship Id="rId8" Type="http://schemas.openxmlformats.org/officeDocument/2006/relationships/hyperlink" Target="https://podminky.urs.cz/item/CS_URS_2024_02/763135002" TargetMode="External" /><Relationship Id="rId9" Type="http://schemas.openxmlformats.org/officeDocument/2006/relationships/hyperlink" Target="https://podminky.urs.cz/item/CS_URS_2024_01/998763200" TargetMode="External" /><Relationship Id="rId10" Type="http://schemas.openxmlformats.org/officeDocument/2006/relationships/hyperlink" Target="https://podminky.urs.cz/item/CS_URS_2024_01/767581803" TargetMode="External" /><Relationship Id="rId11" Type="http://schemas.openxmlformats.org/officeDocument/2006/relationships/hyperlink" Target="https://podminky.urs.cz/item/CS_URS_2024_01/998767201" TargetMode="External" /><Relationship Id="rId12" Type="http://schemas.openxmlformats.org/officeDocument/2006/relationships/hyperlink" Target="https://podminky.urs.cz/item/CS_URS_2024_01/784121001" TargetMode="External" /><Relationship Id="rId13" Type="http://schemas.openxmlformats.org/officeDocument/2006/relationships/hyperlink" Target="https://podminky.urs.cz/item/CS_URS_2024_01/784121011" TargetMode="External" /><Relationship Id="rId14" Type="http://schemas.openxmlformats.org/officeDocument/2006/relationships/hyperlink" Target="https://podminky.urs.cz/item/CS_URS_2024_02/784171101" TargetMode="External" /><Relationship Id="rId15" Type="http://schemas.openxmlformats.org/officeDocument/2006/relationships/hyperlink" Target="https://podminky.urs.cz/item/CS_URS_2024_01/784181101" TargetMode="External" /><Relationship Id="rId16" Type="http://schemas.openxmlformats.org/officeDocument/2006/relationships/hyperlink" Target="https://podminky.urs.cz/item/CS_URS_2024_01/784211101" TargetMode="External" /><Relationship Id="rId17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65081213" TargetMode="External" /><Relationship Id="rId3" Type="http://schemas.openxmlformats.org/officeDocument/2006/relationships/hyperlink" Target="https://podminky.urs.cz/item/CS_URS_2024_01/997013211" TargetMode="External" /><Relationship Id="rId4" Type="http://schemas.openxmlformats.org/officeDocument/2006/relationships/hyperlink" Target="https://podminky.urs.cz/item/CS_URS_2024_01/997013501" TargetMode="External" /><Relationship Id="rId5" Type="http://schemas.openxmlformats.org/officeDocument/2006/relationships/hyperlink" Target="https://podminky.urs.cz/item/CS_URS_2024_01/997013509" TargetMode="External" /><Relationship Id="rId6" Type="http://schemas.openxmlformats.org/officeDocument/2006/relationships/hyperlink" Target="https://podminky.urs.cz/item/CS_URS_2024_01/997013813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4" TargetMode="External" /><Relationship Id="rId10" Type="http://schemas.openxmlformats.org/officeDocument/2006/relationships/hyperlink" Target="https://podminky.urs.cz/item/CS_URS_2024_01/776221111" TargetMode="External" /><Relationship Id="rId11" Type="http://schemas.openxmlformats.org/officeDocument/2006/relationships/hyperlink" Target="https://podminky.urs.cz/item/CS_URS_2024_02/776223112" TargetMode="External" /><Relationship Id="rId12" Type="http://schemas.openxmlformats.org/officeDocument/2006/relationships/hyperlink" Target="https://podminky.urs.cz/item/CS_URS_2024_01/776421111" TargetMode="External" /><Relationship Id="rId13" Type="http://schemas.openxmlformats.org/officeDocument/2006/relationships/hyperlink" Target="https://podminky.urs.cz/item/CS_URS_2024_01/784121001" TargetMode="External" /><Relationship Id="rId14" Type="http://schemas.openxmlformats.org/officeDocument/2006/relationships/hyperlink" Target="https://podminky.urs.cz/item/CS_URS_2024_01/784121011" TargetMode="External" /><Relationship Id="rId15" Type="http://schemas.openxmlformats.org/officeDocument/2006/relationships/hyperlink" Target="https://podminky.urs.cz/item/CS_URS_2024_02/784171101" TargetMode="External" /><Relationship Id="rId16" Type="http://schemas.openxmlformats.org/officeDocument/2006/relationships/hyperlink" Target="https://podminky.urs.cz/item/CS_URS_2024_01/784181101" TargetMode="External" /><Relationship Id="rId17" Type="http://schemas.openxmlformats.org/officeDocument/2006/relationships/hyperlink" Target="https://podminky.urs.cz/item/CS_URS_2024_01/784211101" TargetMode="External" /><Relationship Id="rId18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11" TargetMode="External" /><Relationship Id="rId2" Type="http://schemas.openxmlformats.org/officeDocument/2006/relationships/hyperlink" Target="https://podminky.urs.cz/item/CS_URS_2024_01/965081213" TargetMode="External" /><Relationship Id="rId3" Type="http://schemas.openxmlformats.org/officeDocument/2006/relationships/hyperlink" Target="https://podminky.urs.cz/item/CS_URS_2024_01/997013211" TargetMode="External" /><Relationship Id="rId4" Type="http://schemas.openxmlformats.org/officeDocument/2006/relationships/hyperlink" Target="https://podminky.urs.cz/item/CS_URS_2024_01/997013501" TargetMode="External" /><Relationship Id="rId5" Type="http://schemas.openxmlformats.org/officeDocument/2006/relationships/hyperlink" Target="https://podminky.urs.cz/item/CS_URS_2024_01/997013509" TargetMode="External" /><Relationship Id="rId6" Type="http://schemas.openxmlformats.org/officeDocument/2006/relationships/hyperlink" Target="https://podminky.urs.cz/item/CS_URS_2024_01/997013813" TargetMode="External" /><Relationship Id="rId7" Type="http://schemas.openxmlformats.org/officeDocument/2006/relationships/hyperlink" Target="https://podminky.urs.cz/item/CS_URS_2024_01/776111115" TargetMode="External" /><Relationship Id="rId8" Type="http://schemas.openxmlformats.org/officeDocument/2006/relationships/hyperlink" Target="https://podminky.urs.cz/item/CS_URS_2024_01/776121112" TargetMode="External" /><Relationship Id="rId9" Type="http://schemas.openxmlformats.org/officeDocument/2006/relationships/hyperlink" Target="https://podminky.urs.cz/item/CS_URS_2024_01/776141114" TargetMode="External" /><Relationship Id="rId10" Type="http://schemas.openxmlformats.org/officeDocument/2006/relationships/hyperlink" Target="https://podminky.urs.cz/item/CS_URS_2024_01/776221111" TargetMode="External" /><Relationship Id="rId11" Type="http://schemas.openxmlformats.org/officeDocument/2006/relationships/hyperlink" Target="https://podminky.urs.cz/item/CS_URS_2024_02/776223112" TargetMode="External" /><Relationship Id="rId12" Type="http://schemas.openxmlformats.org/officeDocument/2006/relationships/hyperlink" Target="https://podminky.urs.cz/item/CS_URS_2024_01/776421111" TargetMode="External" /><Relationship Id="rId13" Type="http://schemas.openxmlformats.org/officeDocument/2006/relationships/hyperlink" Target="https://podminky.urs.cz/item/CS_URS_2024_01/784121001" TargetMode="External" /><Relationship Id="rId14" Type="http://schemas.openxmlformats.org/officeDocument/2006/relationships/hyperlink" Target="https://podminky.urs.cz/item/CS_URS_2024_01/784121011" TargetMode="External" /><Relationship Id="rId15" Type="http://schemas.openxmlformats.org/officeDocument/2006/relationships/hyperlink" Target="https://podminky.urs.cz/item/CS_URS_2024_02/784171101" TargetMode="External" /><Relationship Id="rId16" Type="http://schemas.openxmlformats.org/officeDocument/2006/relationships/hyperlink" Target="https://podminky.urs.cz/item/CS_URS_2024_01/784181101" TargetMode="External" /><Relationship Id="rId17" Type="http://schemas.openxmlformats.org/officeDocument/2006/relationships/hyperlink" Target="https://podminky.urs.cz/item/CS_URS_2024_01/784211101" TargetMode="External" /><Relationship Id="rId18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302" TargetMode="External" /><Relationship Id="rId2" Type="http://schemas.openxmlformats.org/officeDocument/2006/relationships/hyperlink" Target="https://podminky.urs.cz/item/CS_URS_2024_02/619995001" TargetMode="External" /><Relationship Id="rId3" Type="http://schemas.openxmlformats.org/officeDocument/2006/relationships/hyperlink" Target="https://podminky.urs.cz/item/CS_URS_2024_02/968072456" TargetMode="External" /><Relationship Id="rId4" Type="http://schemas.openxmlformats.org/officeDocument/2006/relationships/hyperlink" Target="https://podminky.urs.cz/item/CS_URS_2024_02/997013112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631" TargetMode="External" /><Relationship Id="rId8" Type="http://schemas.openxmlformats.org/officeDocument/2006/relationships/hyperlink" Target="https://podminky.urs.cz/item/CS_URS_2024_02/998018002" TargetMode="External" /><Relationship Id="rId9" Type="http://schemas.openxmlformats.org/officeDocument/2006/relationships/hyperlink" Target="https://podminky.urs.cz/item/CS_URS_2024_02/767646510" TargetMode="External" /><Relationship Id="rId10" Type="http://schemas.openxmlformats.org/officeDocument/2006/relationships/hyperlink" Target="https://podminky.urs.cz/item/CS_URS_2024_02/767691823" TargetMode="External" /><Relationship Id="rId11" Type="http://schemas.openxmlformats.org/officeDocument/2006/relationships/hyperlink" Target="https://podminky.urs.cz/item/CS_URS_2024_02/998767312" TargetMode="External" /><Relationship Id="rId12" Type="http://schemas.openxmlformats.org/officeDocument/2006/relationships/hyperlink" Target="https://podminky.urs.cz/item/CS_URS_2024_01/776111115" TargetMode="External" /><Relationship Id="rId13" Type="http://schemas.openxmlformats.org/officeDocument/2006/relationships/hyperlink" Target="https://podminky.urs.cz/item/CS_URS_2024_01/776121112" TargetMode="External" /><Relationship Id="rId14" Type="http://schemas.openxmlformats.org/officeDocument/2006/relationships/hyperlink" Target="https://podminky.urs.cz/item/CS_URS_2024_01/776141112" TargetMode="External" /><Relationship Id="rId15" Type="http://schemas.openxmlformats.org/officeDocument/2006/relationships/hyperlink" Target="https://podminky.urs.cz/item/CS_URS_2024_01/776201812" TargetMode="External" /><Relationship Id="rId16" Type="http://schemas.openxmlformats.org/officeDocument/2006/relationships/hyperlink" Target="https://podminky.urs.cz/item/CS_URS_2024_01/776221111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2/998776312" TargetMode="External" /><Relationship Id="rId20" Type="http://schemas.openxmlformats.org/officeDocument/2006/relationships/hyperlink" Target="https://podminky.urs.cz/item/CS_URS_2024_01/784121001" TargetMode="External" /><Relationship Id="rId21" Type="http://schemas.openxmlformats.org/officeDocument/2006/relationships/hyperlink" Target="https://podminky.urs.cz/item/CS_URS_2024_01/784121011" TargetMode="External" /><Relationship Id="rId22" Type="http://schemas.openxmlformats.org/officeDocument/2006/relationships/hyperlink" Target="https://podminky.urs.cz/item/CS_URS_2024_01/784181101" TargetMode="External" /><Relationship Id="rId23" Type="http://schemas.openxmlformats.org/officeDocument/2006/relationships/hyperlink" Target="https://podminky.urs.cz/item/CS_URS_2024_01/784211101" TargetMode="External" /><Relationship Id="rId24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302" TargetMode="External" /><Relationship Id="rId2" Type="http://schemas.openxmlformats.org/officeDocument/2006/relationships/hyperlink" Target="https://podminky.urs.cz/item/CS_URS_2024_02/619995001" TargetMode="External" /><Relationship Id="rId3" Type="http://schemas.openxmlformats.org/officeDocument/2006/relationships/hyperlink" Target="https://podminky.urs.cz/item/CS_URS_2024_02/968072456" TargetMode="External" /><Relationship Id="rId4" Type="http://schemas.openxmlformats.org/officeDocument/2006/relationships/hyperlink" Target="https://podminky.urs.cz/item/CS_URS_2024_02/997013112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631" TargetMode="External" /><Relationship Id="rId8" Type="http://schemas.openxmlformats.org/officeDocument/2006/relationships/hyperlink" Target="https://podminky.urs.cz/item/CS_URS_2024_02/998018002" TargetMode="External" /><Relationship Id="rId9" Type="http://schemas.openxmlformats.org/officeDocument/2006/relationships/hyperlink" Target="https://podminky.urs.cz/item/CS_URS_2024_02/767646510" TargetMode="External" /><Relationship Id="rId10" Type="http://schemas.openxmlformats.org/officeDocument/2006/relationships/hyperlink" Target="https://podminky.urs.cz/item/CS_URS_2024_02/767691823" TargetMode="External" /><Relationship Id="rId11" Type="http://schemas.openxmlformats.org/officeDocument/2006/relationships/hyperlink" Target="https://podminky.urs.cz/item/CS_URS_2024_02/998767312" TargetMode="External" /><Relationship Id="rId12" Type="http://schemas.openxmlformats.org/officeDocument/2006/relationships/hyperlink" Target="https://podminky.urs.cz/item/CS_URS_2024_01/776111115" TargetMode="External" /><Relationship Id="rId13" Type="http://schemas.openxmlformats.org/officeDocument/2006/relationships/hyperlink" Target="https://podminky.urs.cz/item/CS_URS_2024_01/776121112" TargetMode="External" /><Relationship Id="rId14" Type="http://schemas.openxmlformats.org/officeDocument/2006/relationships/hyperlink" Target="https://podminky.urs.cz/item/CS_URS_2024_01/776141112" TargetMode="External" /><Relationship Id="rId15" Type="http://schemas.openxmlformats.org/officeDocument/2006/relationships/hyperlink" Target="https://podminky.urs.cz/item/CS_URS_2024_01/776201812" TargetMode="External" /><Relationship Id="rId16" Type="http://schemas.openxmlformats.org/officeDocument/2006/relationships/hyperlink" Target="https://podminky.urs.cz/item/CS_URS_2024_01/776221111" TargetMode="External" /><Relationship Id="rId17" Type="http://schemas.openxmlformats.org/officeDocument/2006/relationships/hyperlink" Target="https://podminky.urs.cz/item/CS_URS_2024_01/776410811" TargetMode="External" /><Relationship Id="rId18" Type="http://schemas.openxmlformats.org/officeDocument/2006/relationships/hyperlink" Target="https://podminky.urs.cz/item/CS_URS_2024_01/776421111" TargetMode="External" /><Relationship Id="rId19" Type="http://schemas.openxmlformats.org/officeDocument/2006/relationships/hyperlink" Target="https://podminky.urs.cz/item/CS_URS_2024_02/998776312" TargetMode="External" /><Relationship Id="rId20" Type="http://schemas.openxmlformats.org/officeDocument/2006/relationships/hyperlink" Target="https://podminky.urs.cz/item/CS_URS_2024_01/784121001" TargetMode="External" /><Relationship Id="rId21" Type="http://schemas.openxmlformats.org/officeDocument/2006/relationships/hyperlink" Target="https://podminky.urs.cz/item/CS_URS_2024_01/784121011" TargetMode="External" /><Relationship Id="rId22" Type="http://schemas.openxmlformats.org/officeDocument/2006/relationships/hyperlink" Target="https://podminky.urs.cz/item/CS_URS_2024_01/784181101" TargetMode="External" /><Relationship Id="rId23" Type="http://schemas.openxmlformats.org/officeDocument/2006/relationships/hyperlink" Target="https://podminky.urs.cz/item/CS_URS_2024_01/784211101" TargetMode="External" /><Relationship Id="rId2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302" TargetMode="External" /><Relationship Id="rId2" Type="http://schemas.openxmlformats.org/officeDocument/2006/relationships/hyperlink" Target="https://podminky.urs.cz/item/CS_URS_2024_02/619995001" TargetMode="External" /><Relationship Id="rId3" Type="http://schemas.openxmlformats.org/officeDocument/2006/relationships/hyperlink" Target="https://podminky.urs.cz/item/CS_URS_2024_02/965081213" TargetMode="External" /><Relationship Id="rId4" Type="http://schemas.openxmlformats.org/officeDocument/2006/relationships/hyperlink" Target="https://podminky.urs.cz/item/CS_URS_2024_02/968072456" TargetMode="External" /><Relationship Id="rId5" Type="http://schemas.openxmlformats.org/officeDocument/2006/relationships/hyperlink" Target="https://podminky.urs.cz/item/CS_URS_2024_02/997013112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8002" TargetMode="External" /><Relationship Id="rId10" Type="http://schemas.openxmlformats.org/officeDocument/2006/relationships/hyperlink" Target="https://podminky.urs.cz/item/CS_URS_2024_02/767646510" TargetMode="External" /><Relationship Id="rId11" Type="http://schemas.openxmlformats.org/officeDocument/2006/relationships/hyperlink" Target="https://podminky.urs.cz/item/CS_URS_2024_02/767691823" TargetMode="External" /><Relationship Id="rId12" Type="http://schemas.openxmlformats.org/officeDocument/2006/relationships/hyperlink" Target="https://podminky.urs.cz/item/CS_URS_2024_02/998767312" TargetMode="External" /><Relationship Id="rId13" Type="http://schemas.openxmlformats.org/officeDocument/2006/relationships/hyperlink" Target="https://podminky.urs.cz/item/CS_URS_2024_02/771121011" TargetMode="External" /><Relationship Id="rId14" Type="http://schemas.openxmlformats.org/officeDocument/2006/relationships/hyperlink" Target="https://podminky.urs.cz/item/CS_URS_2024_02/771121025" TargetMode="External" /><Relationship Id="rId15" Type="http://schemas.openxmlformats.org/officeDocument/2006/relationships/hyperlink" Target="https://podminky.urs.cz/item/CS_URS_2024_02/771574616" TargetMode="External" /><Relationship Id="rId16" Type="http://schemas.openxmlformats.org/officeDocument/2006/relationships/hyperlink" Target="https://podminky.urs.cz/item/CS_URS_2024_02/998771312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1/784181101" TargetMode="External" /><Relationship Id="rId20" Type="http://schemas.openxmlformats.org/officeDocument/2006/relationships/hyperlink" Target="https://podminky.urs.cz/item/CS_URS_2024_01/784211101" TargetMode="External" /><Relationship Id="rId2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302" TargetMode="External" /><Relationship Id="rId2" Type="http://schemas.openxmlformats.org/officeDocument/2006/relationships/hyperlink" Target="https://podminky.urs.cz/item/CS_URS_2024_02/619995001" TargetMode="External" /><Relationship Id="rId3" Type="http://schemas.openxmlformats.org/officeDocument/2006/relationships/hyperlink" Target="https://podminky.urs.cz/item/CS_URS_2024_02/965081213" TargetMode="External" /><Relationship Id="rId4" Type="http://schemas.openxmlformats.org/officeDocument/2006/relationships/hyperlink" Target="https://podminky.urs.cz/item/CS_URS_2024_02/968072456" TargetMode="External" /><Relationship Id="rId5" Type="http://schemas.openxmlformats.org/officeDocument/2006/relationships/hyperlink" Target="https://podminky.urs.cz/item/CS_URS_2024_02/997013112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8002" TargetMode="External" /><Relationship Id="rId10" Type="http://schemas.openxmlformats.org/officeDocument/2006/relationships/hyperlink" Target="https://podminky.urs.cz/item/CS_URS_2024_02/767646510" TargetMode="External" /><Relationship Id="rId11" Type="http://schemas.openxmlformats.org/officeDocument/2006/relationships/hyperlink" Target="https://podminky.urs.cz/item/CS_URS_2024_02/767691823" TargetMode="External" /><Relationship Id="rId12" Type="http://schemas.openxmlformats.org/officeDocument/2006/relationships/hyperlink" Target="https://podminky.urs.cz/item/CS_URS_2024_02/998767312" TargetMode="External" /><Relationship Id="rId13" Type="http://schemas.openxmlformats.org/officeDocument/2006/relationships/hyperlink" Target="https://podminky.urs.cz/item/CS_URS_2024_02/771121011" TargetMode="External" /><Relationship Id="rId14" Type="http://schemas.openxmlformats.org/officeDocument/2006/relationships/hyperlink" Target="https://podminky.urs.cz/item/CS_URS_2024_02/771121025" TargetMode="External" /><Relationship Id="rId15" Type="http://schemas.openxmlformats.org/officeDocument/2006/relationships/hyperlink" Target="https://podminky.urs.cz/item/CS_URS_2024_02/771574616" TargetMode="External" /><Relationship Id="rId16" Type="http://schemas.openxmlformats.org/officeDocument/2006/relationships/hyperlink" Target="https://podminky.urs.cz/item/CS_URS_2024_02/998771312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1/784181101" TargetMode="External" /><Relationship Id="rId20" Type="http://schemas.openxmlformats.org/officeDocument/2006/relationships/hyperlink" Target="https://podminky.urs.cz/item/CS_URS_2024_01/784211101" TargetMode="External" /><Relationship Id="rId2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302" TargetMode="External" /><Relationship Id="rId2" Type="http://schemas.openxmlformats.org/officeDocument/2006/relationships/hyperlink" Target="https://podminky.urs.cz/item/CS_URS_2024_02/619995001" TargetMode="External" /><Relationship Id="rId3" Type="http://schemas.openxmlformats.org/officeDocument/2006/relationships/hyperlink" Target="https://podminky.urs.cz/item/CS_URS_2024_02/965081213" TargetMode="External" /><Relationship Id="rId4" Type="http://schemas.openxmlformats.org/officeDocument/2006/relationships/hyperlink" Target="https://podminky.urs.cz/item/CS_URS_2024_02/968072456" TargetMode="External" /><Relationship Id="rId5" Type="http://schemas.openxmlformats.org/officeDocument/2006/relationships/hyperlink" Target="https://podminky.urs.cz/item/CS_URS_2024_02/997013112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8002" TargetMode="External" /><Relationship Id="rId10" Type="http://schemas.openxmlformats.org/officeDocument/2006/relationships/hyperlink" Target="https://podminky.urs.cz/item/CS_URS_2024_02/767646510" TargetMode="External" /><Relationship Id="rId11" Type="http://schemas.openxmlformats.org/officeDocument/2006/relationships/hyperlink" Target="https://podminky.urs.cz/item/CS_URS_2024_02/767691823" TargetMode="External" /><Relationship Id="rId12" Type="http://schemas.openxmlformats.org/officeDocument/2006/relationships/hyperlink" Target="https://podminky.urs.cz/item/CS_URS_2024_02/998767312" TargetMode="External" /><Relationship Id="rId13" Type="http://schemas.openxmlformats.org/officeDocument/2006/relationships/hyperlink" Target="https://podminky.urs.cz/item/CS_URS_2024_02/771121011" TargetMode="External" /><Relationship Id="rId14" Type="http://schemas.openxmlformats.org/officeDocument/2006/relationships/hyperlink" Target="https://podminky.urs.cz/item/CS_URS_2024_02/771121025" TargetMode="External" /><Relationship Id="rId15" Type="http://schemas.openxmlformats.org/officeDocument/2006/relationships/hyperlink" Target="https://podminky.urs.cz/item/CS_URS_2024_02/771574616" TargetMode="External" /><Relationship Id="rId16" Type="http://schemas.openxmlformats.org/officeDocument/2006/relationships/hyperlink" Target="https://podminky.urs.cz/item/CS_URS_2024_02/998771312" TargetMode="External" /><Relationship Id="rId17" Type="http://schemas.openxmlformats.org/officeDocument/2006/relationships/hyperlink" Target="https://podminky.urs.cz/item/CS_URS_2024_01/784121001" TargetMode="External" /><Relationship Id="rId18" Type="http://schemas.openxmlformats.org/officeDocument/2006/relationships/hyperlink" Target="https://podminky.urs.cz/item/CS_URS_2024_01/784121011" TargetMode="External" /><Relationship Id="rId19" Type="http://schemas.openxmlformats.org/officeDocument/2006/relationships/hyperlink" Target="https://podminky.urs.cz/item/CS_URS_2024_01/784181101" TargetMode="External" /><Relationship Id="rId20" Type="http://schemas.openxmlformats.org/officeDocument/2006/relationships/hyperlink" Target="https://podminky.urs.cz/item/CS_URS_2024_01/784211101" TargetMode="External" /><Relationship Id="rId21" Type="http://schemas.openxmlformats.org/officeDocument/2006/relationships/drawing" Target="../drawings/drawing3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34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2024-ST-07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NÁŠLAPNÉ VRSTVY, AKUST. PODHLEDY, VÝMALBA A VÝMĚNA ZASKLENÍ MŠ A ZŠ.17.LISTOPADU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27. 2. 2025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Kopřivnice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Ing. Jan Stuchlík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Ladislav Pekárek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ROUND(SUM(AG95:AG130),2)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ROUND(SUM(AS95:AS130),2)</f>
        <v>0</v>
      </c>
      <c r="AT94" s="111">
        <f>ROUND(SUM(AV94:AW94),2)</f>
        <v>0</v>
      </c>
      <c r="AU94" s="112">
        <f>ROUND(SUM(AU95:AU130),5)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ROUND(SUM(AZ95:AZ130),2)</f>
        <v>0</v>
      </c>
      <c r="BA94" s="111">
        <f>ROUND(SUM(BA95:BA130),2)</f>
        <v>0</v>
      </c>
      <c r="BB94" s="111">
        <f>ROUND(SUM(BB95:BB130),2)</f>
        <v>0</v>
      </c>
      <c r="BC94" s="111">
        <f>ROUND(SUM(BC95:BC130),2)</f>
        <v>0</v>
      </c>
      <c r="BD94" s="113">
        <f>ROUND(SUM(BD95:BD130),2)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'202 - Místnost č.202'!J30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'202 - Místnost č.202'!P122</f>
        <v>0</v>
      </c>
      <c r="AV95" s="125">
        <f>'202 - Místnost č.202'!J33</f>
        <v>0</v>
      </c>
      <c r="AW95" s="125">
        <f>'202 - Místnost č.202'!J34</f>
        <v>0</v>
      </c>
      <c r="AX95" s="125">
        <f>'202 - Místnost č.202'!J35</f>
        <v>0</v>
      </c>
      <c r="AY95" s="125">
        <f>'202 - Místnost č.202'!J36</f>
        <v>0</v>
      </c>
      <c r="AZ95" s="125">
        <f>'202 - Místnost č.202'!F33</f>
        <v>0</v>
      </c>
      <c r="BA95" s="125">
        <f>'202 - Místnost č.202'!F34</f>
        <v>0</v>
      </c>
      <c r="BB95" s="125">
        <f>'202 - Místnost č.202'!F35</f>
        <v>0</v>
      </c>
      <c r="BC95" s="125">
        <f>'202 - Místnost č.202'!F36</f>
        <v>0</v>
      </c>
      <c r="BD95" s="127">
        <f>'202 - Místnost č.202'!F37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7" customFormat="1" ht="16.5" customHeight="1">
      <c r="A96" s="116" t="s">
        <v>81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'203 - Místnost č.203'!J30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84</v>
      </c>
      <c r="AR96" s="123"/>
      <c r="AS96" s="124">
        <v>0</v>
      </c>
      <c r="AT96" s="125">
        <f>ROUND(SUM(AV96:AW96),2)</f>
        <v>0</v>
      </c>
      <c r="AU96" s="126">
        <f>'203 - Místnost č.203'!P125</f>
        <v>0</v>
      </c>
      <c r="AV96" s="125">
        <f>'203 - Místnost č.203'!J33</f>
        <v>0</v>
      </c>
      <c r="AW96" s="125">
        <f>'203 - Místnost č.203'!J34</f>
        <v>0</v>
      </c>
      <c r="AX96" s="125">
        <f>'203 - Místnost č.203'!J35</f>
        <v>0</v>
      </c>
      <c r="AY96" s="125">
        <f>'203 - Místnost č.203'!J36</f>
        <v>0</v>
      </c>
      <c r="AZ96" s="125">
        <f>'203 - Místnost č.203'!F33</f>
        <v>0</v>
      </c>
      <c r="BA96" s="125">
        <f>'203 - Místnost č.203'!F34</f>
        <v>0</v>
      </c>
      <c r="BB96" s="125">
        <f>'203 - Místnost č.203'!F35</f>
        <v>0</v>
      </c>
      <c r="BC96" s="125">
        <f>'203 - Místnost č.203'!F36</f>
        <v>0</v>
      </c>
      <c r="BD96" s="127">
        <f>'203 - Místnost č.203'!F37</f>
        <v>0</v>
      </c>
      <c r="BE96" s="7"/>
      <c r="BT96" s="128" t="s">
        <v>85</v>
      </c>
      <c r="BV96" s="128" t="s">
        <v>79</v>
      </c>
      <c r="BW96" s="128" t="s">
        <v>90</v>
      </c>
      <c r="BX96" s="128" t="s">
        <v>5</v>
      </c>
      <c r="CL96" s="128" t="s">
        <v>1</v>
      </c>
      <c r="CM96" s="128" t="s">
        <v>87</v>
      </c>
    </row>
    <row r="97" s="7" customFormat="1" ht="16.5" customHeight="1">
      <c r="A97" s="116" t="s">
        <v>81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'204 - Místnost č.204'!J30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84</v>
      </c>
      <c r="AR97" s="123"/>
      <c r="AS97" s="124">
        <v>0</v>
      </c>
      <c r="AT97" s="125">
        <f>ROUND(SUM(AV97:AW97),2)</f>
        <v>0</v>
      </c>
      <c r="AU97" s="126">
        <f>'204 - Místnost č.204'!P121</f>
        <v>0</v>
      </c>
      <c r="AV97" s="125">
        <f>'204 - Místnost č.204'!J33</f>
        <v>0</v>
      </c>
      <c r="AW97" s="125">
        <f>'204 - Místnost č.204'!J34</f>
        <v>0</v>
      </c>
      <c r="AX97" s="125">
        <f>'204 - Místnost č.204'!J35</f>
        <v>0</v>
      </c>
      <c r="AY97" s="125">
        <f>'204 - Místnost č.204'!J36</f>
        <v>0</v>
      </c>
      <c r="AZ97" s="125">
        <f>'204 - Místnost č.204'!F33</f>
        <v>0</v>
      </c>
      <c r="BA97" s="125">
        <f>'204 - Místnost č.204'!F34</f>
        <v>0</v>
      </c>
      <c r="BB97" s="125">
        <f>'204 - Místnost č.204'!F35</f>
        <v>0</v>
      </c>
      <c r="BC97" s="125">
        <f>'204 - Místnost č.204'!F36</f>
        <v>0</v>
      </c>
      <c r="BD97" s="127">
        <f>'204 - Místnost č.204'!F37</f>
        <v>0</v>
      </c>
      <c r="BE97" s="7"/>
      <c r="BT97" s="128" t="s">
        <v>85</v>
      </c>
      <c r="BV97" s="128" t="s">
        <v>79</v>
      </c>
      <c r="BW97" s="128" t="s">
        <v>93</v>
      </c>
      <c r="BX97" s="128" t="s">
        <v>5</v>
      </c>
      <c r="CL97" s="128" t="s">
        <v>1</v>
      </c>
      <c r="CM97" s="128" t="s">
        <v>87</v>
      </c>
    </row>
    <row r="98" s="7" customFormat="1" ht="16.5" customHeight="1">
      <c r="A98" s="116" t="s">
        <v>81</v>
      </c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'205 - Místnost č.205'!J30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84</v>
      </c>
      <c r="AR98" s="123"/>
      <c r="AS98" s="124">
        <v>0</v>
      </c>
      <c r="AT98" s="125">
        <f>ROUND(SUM(AV98:AW98),2)</f>
        <v>0</v>
      </c>
      <c r="AU98" s="126">
        <f>'205 - Místnost č.205'!P122</f>
        <v>0</v>
      </c>
      <c r="AV98" s="125">
        <f>'205 - Místnost č.205'!J33</f>
        <v>0</v>
      </c>
      <c r="AW98" s="125">
        <f>'205 - Místnost č.205'!J34</f>
        <v>0</v>
      </c>
      <c r="AX98" s="125">
        <f>'205 - Místnost č.205'!J35</f>
        <v>0</v>
      </c>
      <c r="AY98" s="125">
        <f>'205 - Místnost č.205'!J36</f>
        <v>0</v>
      </c>
      <c r="AZ98" s="125">
        <f>'205 - Místnost č.205'!F33</f>
        <v>0</v>
      </c>
      <c r="BA98" s="125">
        <f>'205 - Místnost č.205'!F34</f>
        <v>0</v>
      </c>
      <c r="BB98" s="125">
        <f>'205 - Místnost č.205'!F35</f>
        <v>0</v>
      </c>
      <c r="BC98" s="125">
        <f>'205 - Místnost č.205'!F36</f>
        <v>0</v>
      </c>
      <c r="BD98" s="127">
        <f>'205 - Místnost č.205'!F37</f>
        <v>0</v>
      </c>
      <c r="BE98" s="7"/>
      <c r="BT98" s="128" t="s">
        <v>85</v>
      </c>
      <c r="BV98" s="128" t="s">
        <v>79</v>
      </c>
      <c r="BW98" s="128" t="s">
        <v>96</v>
      </c>
      <c r="BX98" s="128" t="s">
        <v>5</v>
      </c>
      <c r="CL98" s="128" t="s">
        <v>1</v>
      </c>
      <c r="CM98" s="128" t="s">
        <v>87</v>
      </c>
    </row>
    <row r="99" s="7" customFormat="1" ht="16.5" customHeight="1">
      <c r="A99" s="116" t="s">
        <v>81</v>
      </c>
      <c r="B99" s="117"/>
      <c r="C99" s="118"/>
      <c r="D99" s="119" t="s">
        <v>97</v>
      </c>
      <c r="E99" s="119"/>
      <c r="F99" s="119"/>
      <c r="G99" s="119"/>
      <c r="H99" s="119"/>
      <c r="I99" s="120"/>
      <c r="J99" s="119" t="s">
        <v>98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'206 - Místnost č.206'!J30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84</v>
      </c>
      <c r="AR99" s="123"/>
      <c r="AS99" s="124">
        <v>0</v>
      </c>
      <c r="AT99" s="125">
        <f>ROUND(SUM(AV99:AW99),2)</f>
        <v>0</v>
      </c>
      <c r="AU99" s="126">
        <f>'206 - Místnost č.206'!P125</f>
        <v>0</v>
      </c>
      <c r="AV99" s="125">
        <f>'206 - Místnost č.206'!J33</f>
        <v>0</v>
      </c>
      <c r="AW99" s="125">
        <f>'206 - Místnost č.206'!J34</f>
        <v>0</v>
      </c>
      <c r="AX99" s="125">
        <f>'206 - Místnost č.206'!J35</f>
        <v>0</v>
      </c>
      <c r="AY99" s="125">
        <f>'206 - Místnost č.206'!J36</f>
        <v>0</v>
      </c>
      <c r="AZ99" s="125">
        <f>'206 - Místnost č.206'!F33</f>
        <v>0</v>
      </c>
      <c r="BA99" s="125">
        <f>'206 - Místnost č.206'!F34</f>
        <v>0</v>
      </c>
      <c r="BB99" s="125">
        <f>'206 - Místnost č.206'!F35</f>
        <v>0</v>
      </c>
      <c r="BC99" s="125">
        <f>'206 - Místnost č.206'!F36</f>
        <v>0</v>
      </c>
      <c r="BD99" s="127">
        <f>'206 - Místnost č.206'!F37</f>
        <v>0</v>
      </c>
      <c r="BE99" s="7"/>
      <c r="BT99" s="128" t="s">
        <v>85</v>
      </c>
      <c r="BV99" s="128" t="s">
        <v>79</v>
      </c>
      <c r="BW99" s="128" t="s">
        <v>99</v>
      </c>
      <c r="BX99" s="128" t="s">
        <v>5</v>
      </c>
      <c r="CL99" s="128" t="s">
        <v>1</v>
      </c>
      <c r="CM99" s="128" t="s">
        <v>87</v>
      </c>
    </row>
    <row r="100" s="7" customFormat="1" ht="16.5" customHeight="1">
      <c r="A100" s="116" t="s">
        <v>81</v>
      </c>
      <c r="B100" s="117"/>
      <c r="C100" s="118"/>
      <c r="D100" s="119" t="s">
        <v>100</v>
      </c>
      <c r="E100" s="119"/>
      <c r="F100" s="119"/>
      <c r="G100" s="119"/>
      <c r="H100" s="119"/>
      <c r="I100" s="120"/>
      <c r="J100" s="119" t="s">
        <v>101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'207 - Místnost č.207'!J30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84</v>
      </c>
      <c r="AR100" s="123"/>
      <c r="AS100" s="124">
        <v>0</v>
      </c>
      <c r="AT100" s="125">
        <f>ROUND(SUM(AV100:AW100),2)</f>
        <v>0</v>
      </c>
      <c r="AU100" s="126">
        <f>'207 - Místnost č.207'!P121</f>
        <v>0</v>
      </c>
      <c r="AV100" s="125">
        <f>'207 - Místnost č.207'!J33</f>
        <v>0</v>
      </c>
      <c r="AW100" s="125">
        <f>'207 - Místnost č.207'!J34</f>
        <v>0</v>
      </c>
      <c r="AX100" s="125">
        <f>'207 - Místnost č.207'!J35</f>
        <v>0</v>
      </c>
      <c r="AY100" s="125">
        <f>'207 - Místnost č.207'!J36</f>
        <v>0</v>
      </c>
      <c r="AZ100" s="125">
        <f>'207 - Místnost č.207'!F33</f>
        <v>0</v>
      </c>
      <c r="BA100" s="125">
        <f>'207 - Místnost č.207'!F34</f>
        <v>0</v>
      </c>
      <c r="BB100" s="125">
        <f>'207 - Místnost č.207'!F35</f>
        <v>0</v>
      </c>
      <c r="BC100" s="125">
        <f>'207 - Místnost č.207'!F36</f>
        <v>0</v>
      </c>
      <c r="BD100" s="127">
        <f>'207 - Místnost č.207'!F37</f>
        <v>0</v>
      </c>
      <c r="BE100" s="7"/>
      <c r="BT100" s="128" t="s">
        <v>85</v>
      </c>
      <c r="BV100" s="128" t="s">
        <v>79</v>
      </c>
      <c r="BW100" s="128" t="s">
        <v>102</v>
      </c>
      <c r="BX100" s="128" t="s">
        <v>5</v>
      </c>
      <c r="CL100" s="128" t="s">
        <v>1</v>
      </c>
      <c r="CM100" s="128" t="s">
        <v>87</v>
      </c>
    </row>
    <row r="101" s="7" customFormat="1" ht="16.5" customHeight="1">
      <c r="A101" s="116" t="s">
        <v>81</v>
      </c>
      <c r="B101" s="117"/>
      <c r="C101" s="118"/>
      <c r="D101" s="119" t="s">
        <v>103</v>
      </c>
      <c r="E101" s="119"/>
      <c r="F101" s="119"/>
      <c r="G101" s="119"/>
      <c r="H101" s="119"/>
      <c r="I101" s="120"/>
      <c r="J101" s="119" t="s">
        <v>104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'208 - Místnost č.208'!J30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84</v>
      </c>
      <c r="AR101" s="123"/>
      <c r="AS101" s="124">
        <v>0</v>
      </c>
      <c r="AT101" s="125">
        <f>ROUND(SUM(AV101:AW101),2)</f>
        <v>0</v>
      </c>
      <c r="AU101" s="126">
        <f>'208 - Místnost č.208'!P122</f>
        <v>0</v>
      </c>
      <c r="AV101" s="125">
        <f>'208 - Místnost č.208'!J33</f>
        <v>0</v>
      </c>
      <c r="AW101" s="125">
        <f>'208 - Místnost č.208'!J34</f>
        <v>0</v>
      </c>
      <c r="AX101" s="125">
        <f>'208 - Místnost č.208'!J35</f>
        <v>0</v>
      </c>
      <c r="AY101" s="125">
        <f>'208 - Místnost č.208'!J36</f>
        <v>0</v>
      </c>
      <c r="AZ101" s="125">
        <f>'208 - Místnost č.208'!F33</f>
        <v>0</v>
      </c>
      <c r="BA101" s="125">
        <f>'208 - Místnost č.208'!F34</f>
        <v>0</v>
      </c>
      <c r="BB101" s="125">
        <f>'208 - Místnost č.208'!F35</f>
        <v>0</v>
      </c>
      <c r="BC101" s="125">
        <f>'208 - Místnost č.208'!F36</f>
        <v>0</v>
      </c>
      <c r="BD101" s="127">
        <f>'208 - Místnost č.208'!F37</f>
        <v>0</v>
      </c>
      <c r="BE101" s="7"/>
      <c r="BT101" s="128" t="s">
        <v>85</v>
      </c>
      <c r="BV101" s="128" t="s">
        <v>79</v>
      </c>
      <c r="BW101" s="128" t="s">
        <v>105</v>
      </c>
      <c r="BX101" s="128" t="s">
        <v>5</v>
      </c>
      <c r="CL101" s="128" t="s">
        <v>1</v>
      </c>
      <c r="CM101" s="128" t="s">
        <v>87</v>
      </c>
    </row>
    <row r="102" s="7" customFormat="1" ht="16.5" customHeight="1">
      <c r="A102" s="116" t="s">
        <v>81</v>
      </c>
      <c r="B102" s="117"/>
      <c r="C102" s="118"/>
      <c r="D102" s="119" t="s">
        <v>106</v>
      </c>
      <c r="E102" s="119"/>
      <c r="F102" s="119"/>
      <c r="G102" s="119"/>
      <c r="H102" s="119"/>
      <c r="I102" s="120"/>
      <c r="J102" s="119" t="s">
        <v>107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'209 - Místnost č.209'!J30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84</v>
      </c>
      <c r="AR102" s="123"/>
      <c r="AS102" s="124">
        <v>0</v>
      </c>
      <c r="AT102" s="125">
        <f>ROUND(SUM(AV102:AW102),2)</f>
        <v>0</v>
      </c>
      <c r="AU102" s="126">
        <f>'209 - Místnost č.209'!P125</f>
        <v>0</v>
      </c>
      <c r="AV102" s="125">
        <f>'209 - Místnost č.209'!J33</f>
        <v>0</v>
      </c>
      <c r="AW102" s="125">
        <f>'209 - Místnost č.209'!J34</f>
        <v>0</v>
      </c>
      <c r="AX102" s="125">
        <f>'209 - Místnost č.209'!J35</f>
        <v>0</v>
      </c>
      <c r="AY102" s="125">
        <f>'209 - Místnost č.209'!J36</f>
        <v>0</v>
      </c>
      <c r="AZ102" s="125">
        <f>'209 - Místnost č.209'!F33</f>
        <v>0</v>
      </c>
      <c r="BA102" s="125">
        <f>'209 - Místnost č.209'!F34</f>
        <v>0</v>
      </c>
      <c r="BB102" s="125">
        <f>'209 - Místnost č.209'!F35</f>
        <v>0</v>
      </c>
      <c r="BC102" s="125">
        <f>'209 - Místnost č.209'!F36</f>
        <v>0</v>
      </c>
      <c r="BD102" s="127">
        <f>'209 - Místnost č.209'!F37</f>
        <v>0</v>
      </c>
      <c r="BE102" s="7"/>
      <c r="BT102" s="128" t="s">
        <v>85</v>
      </c>
      <c r="BV102" s="128" t="s">
        <v>79</v>
      </c>
      <c r="BW102" s="128" t="s">
        <v>108</v>
      </c>
      <c r="BX102" s="128" t="s">
        <v>5</v>
      </c>
      <c r="CL102" s="128" t="s">
        <v>1</v>
      </c>
      <c r="CM102" s="128" t="s">
        <v>87</v>
      </c>
    </row>
    <row r="103" s="7" customFormat="1" ht="16.5" customHeight="1">
      <c r="A103" s="116" t="s">
        <v>81</v>
      </c>
      <c r="B103" s="117"/>
      <c r="C103" s="118"/>
      <c r="D103" s="119" t="s">
        <v>109</v>
      </c>
      <c r="E103" s="119"/>
      <c r="F103" s="119"/>
      <c r="G103" s="119"/>
      <c r="H103" s="119"/>
      <c r="I103" s="120"/>
      <c r="J103" s="119" t="s">
        <v>110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'210 - Místnost č.210'!J30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84</v>
      </c>
      <c r="AR103" s="123"/>
      <c r="AS103" s="124">
        <v>0</v>
      </c>
      <c r="AT103" s="125">
        <f>ROUND(SUM(AV103:AW103),2)</f>
        <v>0</v>
      </c>
      <c r="AU103" s="126">
        <f>'210 - Místnost č.210'!P121</f>
        <v>0</v>
      </c>
      <c r="AV103" s="125">
        <f>'210 - Místnost č.210'!J33</f>
        <v>0</v>
      </c>
      <c r="AW103" s="125">
        <f>'210 - Místnost č.210'!J34</f>
        <v>0</v>
      </c>
      <c r="AX103" s="125">
        <f>'210 - Místnost č.210'!J35</f>
        <v>0</v>
      </c>
      <c r="AY103" s="125">
        <f>'210 - Místnost č.210'!J36</f>
        <v>0</v>
      </c>
      <c r="AZ103" s="125">
        <f>'210 - Místnost č.210'!F33</f>
        <v>0</v>
      </c>
      <c r="BA103" s="125">
        <f>'210 - Místnost č.210'!F34</f>
        <v>0</v>
      </c>
      <c r="BB103" s="125">
        <f>'210 - Místnost č.210'!F35</f>
        <v>0</v>
      </c>
      <c r="BC103" s="125">
        <f>'210 - Místnost č.210'!F36</f>
        <v>0</v>
      </c>
      <c r="BD103" s="127">
        <f>'210 - Místnost č.210'!F37</f>
        <v>0</v>
      </c>
      <c r="BE103" s="7"/>
      <c r="BT103" s="128" t="s">
        <v>85</v>
      </c>
      <c r="BV103" s="128" t="s">
        <v>79</v>
      </c>
      <c r="BW103" s="128" t="s">
        <v>111</v>
      </c>
      <c r="BX103" s="128" t="s">
        <v>5</v>
      </c>
      <c r="CL103" s="128" t="s">
        <v>1</v>
      </c>
      <c r="CM103" s="128" t="s">
        <v>87</v>
      </c>
    </row>
    <row r="104" s="7" customFormat="1" ht="16.5" customHeight="1">
      <c r="A104" s="116" t="s">
        <v>81</v>
      </c>
      <c r="B104" s="117"/>
      <c r="C104" s="118"/>
      <c r="D104" s="119" t="s">
        <v>112</v>
      </c>
      <c r="E104" s="119"/>
      <c r="F104" s="119"/>
      <c r="G104" s="119"/>
      <c r="H104" s="119"/>
      <c r="I104" s="120"/>
      <c r="J104" s="119" t="s">
        <v>113</v>
      </c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1">
        <f>'211 - Místnost č.211'!J30</f>
        <v>0</v>
      </c>
      <c r="AH104" s="120"/>
      <c r="AI104" s="120"/>
      <c r="AJ104" s="120"/>
      <c r="AK104" s="120"/>
      <c r="AL104" s="120"/>
      <c r="AM104" s="120"/>
      <c r="AN104" s="121">
        <f>SUM(AG104,AT104)</f>
        <v>0</v>
      </c>
      <c r="AO104" s="120"/>
      <c r="AP104" s="120"/>
      <c r="AQ104" s="122" t="s">
        <v>84</v>
      </c>
      <c r="AR104" s="123"/>
      <c r="AS104" s="124">
        <v>0</v>
      </c>
      <c r="AT104" s="125">
        <f>ROUND(SUM(AV104:AW104),2)</f>
        <v>0</v>
      </c>
      <c r="AU104" s="126">
        <f>'211 - Místnost č.211'!P122</f>
        <v>0</v>
      </c>
      <c r="AV104" s="125">
        <f>'211 - Místnost č.211'!J33</f>
        <v>0</v>
      </c>
      <c r="AW104" s="125">
        <f>'211 - Místnost č.211'!J34</f>
        <v>0</v>
      </c>
      <c r="AX104" s="125">
        <f>'211 - Místnost č.211'!J35</f>
        <v>0</v>
      </c>
      <c r="AY104" s="125">
        <f>'211 - Místnost č.211'!J36</f>
        <v>0</v>
      </c>
      <c r="AZ104" s="125">
        <f>'211 - Místnost č.211'!F33</f>
        <v>0</v>
      </c>
      <c r="BA104" s="125">
        <f>'211 - Místnost č.211'!F34</f>
        <v>0</v>
      </c>
      <c r="BB104" s="125">
        <f>'211 - Místnost č.211'!F35</f>
        <v>0</v>
      </c>
      <c r="BC104" s="125">
        <f>'211 - Místnost č.211'!F36</f>
        <v>0</v>
      </c>
      <c r="BD104" s="127">
        <f>'211 - Místnost č.211'!F37</f>
        <v>0</v>
      </c>
      <c r="BE104" s="7"/>
      <c r="BT104" s="128" t="s">
        <v>85</v>
      </c>
      <c r="BV104" s="128" t="s">
        <v>79</v>
      </c>
      <c r="BW104" s="128" t="s">
        <v>114</v>
      </c>
      <c r="BX104" s="128" t="s">
        <v>5</v>
      </c>
      <c r="CL104" s="128" t="s">
        <v>1</v>
      </c>
      <c r="CM104" s="128" t="s">
        <v>87</v>
      </c>
    </row>
    <row r="105" s="7" customFormat="1" ht="16.5" customHeight="1">
      <c r="A105" s="116" t="s">
        <v>81</v>
      </c>
      <c r="B105" s="117"/>
      <c r="C105" s="118"/>
      <c r="D105" s="119" t="s">
        <v>115</v>
      </c>
      <c r="E105" s="119"/>
      <c r="F105" s="119"/>
      <c r="G105" s="119"/>
      <c r="H105" s="119"/>
      <c r="I105" s="120"/>
      <c r="J105" s="119" t="s">
        <v>116</v>
      </c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21">
        <f>'212 - Místnost č.212'!J30</f>
        <v>0</v>
      </c>
      <c r="AH105" s="120"/>
      <c r="AI105" s="120"/>
      <c r="AJ105" s="120"/>
      <c r="AK105" s="120"/>
      <c r="AL105" s="120"/>
      <c r="AM105" s="120"/>
      <c r="AN105" s="121">
        <f>SUM(AG105,AT105)</f>
        <v>0</v>
      </c>
      <c r="AO105" s="120"/>
      <c r="AP105" s="120"/>
      <c r="AQ105" s="122" t="s">
        <v>84</v>
      </c>
      <c r="AR105" s="123"/>
      <c r="AS105" s="124">
        <v>0</v>
      </c>
      <c r="AT105" s="125">
        <f>ROUND(SUM(AV105:AW105),2)</f>
        <v>0</v>
      </c>
      <c r="AU105" s="126">
        <f>'212 - Místnost č.212'!P125</f>
        <v>0</v>
      </c>
      <c r="AV105" s="125">
        <f>'212 - Místnost č.212'!J33</f>
        <v>0</v>
      </c>
      <c r="AW105" s="125">
        <f>'212 - Místnost č.212'!J34</f>
        <v>0</v>
      </c>
      <c r="AX105" s="125">
        <f>'212 - Místnost č.212'!J35</f>
        <v>0</v>
      </c>
      <c r="AY105" s="125">
        <f>'212 - Místnost č.212'!J36</f>
        <v>0</v>
      </c>
      <c r="AZ105" s="125">
        <f>'212 - Místnost č.212'!F33</f>
        <v>0</v>
      </c>
      <c r="BA105" s="125">
        <f>'212 - Místnost č.212'!F34</f>
        <v>0</v>
      </c>
      <c r="BB105" s="125">
        <f>'212 - Místnost č.212'!F35</f>
        <v>0</v>
      </c>
      <c r="BC105" s="125">
        <f>'212 - Místnost č.212'!F36</f>
        <v>0</v>
      </c>
      <c r="BD105" s="127">
        <f>'212 - Místnost č.212'!F37</f>
        <v>0</v>
      </c>
      <c r="BE105" s="7"/>
      <c r="BT105" s="128" t="s">
        <v>85</v>
      </c>
      <c r="BV105" s="128" t="s">
        <v>79</v>
      </c>
      <c r="BW105" s="128" t="s">
        <v>117</v>
      </c>
      <c r="BX105" s="128" t="s">
        <v>5</v>
      </c>
      <c r="CL105" s="128" t="s">
        <v>1</v>
      </c>
      <c r="CM105" s="128" t="s">
        <v>87</v>
      </c>
    </row>
    <row r="106" s="7" customFormat="1" ht="16.5" customHeight="1">
      <c r="A106" s="116" t="s">
        <v>81</v>
      </c>
      <c r="B106" s="117"/>
      <c r="C106" s="118"/>
      <c r="D106" s="119" t="s">
        <v>118</v>
      </c>
      <c r="E106" s="119"/>
      <c r="F106" s="119"/>
      <c r="G106" s="119"/>
      <c r="H106" s="119"/>
      <c r="I106" s="120"/>
      <c r="J106" s="119" t="s">
        <v>119</v>
      </c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21">
        <f>'213 - Místnost č.213'!J30</f>
        <v>0</v>
      </c>
      <c r="AH106" s="120"/>
      <c r="AI106" s="120"/>
      <c r="AJ106" s="120"/>
      <c r="AK106" s="120"/>
      <c r="AL106" s="120"/>
      <c r="AM106" s="120"/>
      <c r="AN106" s="121">
        <f>SUM(AG106,AT106)</f>
        <v>0</v>
      </c>
      <c r="AO106" s="120"/>
      <c r="AP106" s="120"/>
      <c r="AQ106" s="122" t="s">
        <v>84</v>
      </c>
      <c r="AR106" s="123"/>
      <c r="AS106" s="124">
        <v>0</v>
      </c>
      <c r="AT106" s="125">
        <f>ROUND(SUM(AV106:AW106),2)</f>
        <v>0</v>
      </c>
      <c r="AU106" s="126">
        <f>'213 - Místnost č.213'!P120</f>
        <v>0</v>
      </c>
      <c r="AV106" s="125">
        <f>'213 - Místnost č.213'!J33</f>
        <v>0</v>
      </c>
      <c r="AW106" s="125">
        <f>'213 - Místnost č.213'!J34</f>
        <v>0</v>
      </c>
      <c r="AX106" s="125">
        <f>'213 - Místnost č.213'!J35</f>
        <v>0</v>
      </c>
      <c r="AY106" s="125">
        <f>'213 - Místnost č.213'!J36</f>
        <v>0</v>
      </c>
      <c r="AZ106" s="125">
        <f>'213 - Místnost č.213'!F33</f>
        <v>0</v>
      </c>
      <c r="BA106" s="125">
        <f>'213 - Místnost č.213'!F34</f>
        <v>0</v>
      </c>
      <c r="BB106" s="125">
        <f>'213 - Místnost č.213'!F35</f>
        <v>0</v>
      </c>
      <c r="BC106" s="125">
        <f>'213 - Místnost č.213'!F36</f>
        <v>0</v>
      </c>
      <c r="BD106" s="127">
        <f>'213 - Místnost č.213'!F37</f>
        <v>0</v>
      </c>
      <c r="BE106" s="7"/>
      <c r="BT106" s="128" t="s">
        <v>85</v>
      </c>
      <c r="BV106" s="128" t="s">
        <v>79</v>
      </c>
      <c r="BW106" s="128" t="s">
        <v>120</v>
      </c>
      <c r="BX106" s="128" t="s">
        <v>5</v>
      </c>
      <c r="CL106" s="128" t="s">
        <v>1</v>
      </c>
      <c r="CM106" s="128" t="s">
        <v>87</v>
      </c>
    </row>
    <row r="107" s="7" customFormat="1" ht="16.5" customHeight="1">
      <c r="A107" s="116" t="s">
        <v>81</v>
      </c>
      <c r="B107" s="117"/>
      <c r="C107" s="118"/>
      <c r="D107" s="119" t="s">
        <v>121</v>
      </c>
      <c r="E107" s="119"/>
      <c r="F107" s="119"/>
      <c r="G107" s="119"/>
      <c r="H107" s="119"/>
      <c r="I107" s="120"/>
      <c r="J107" s="119" t="s">
        <v>122</v>
      </c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21">
        <f>'214 - Místnost č.214'!J30</f>
        <v>0</v>
      </c>
      <c r="AH107" s="120"/>
      <c r="AI107" s="120"/>
      <c r="AJ107" s="120"/>
      <c r="AK107" s="120"/>
      <c r="AL107" s="120"/>
      <c r="AM107" s="120"/>
      <c r="AN107" s="121">
        <f>SUM(AG107,AT107)</f>
        <v>0</v>
      </c>
      <c r="AO107" s="120"/>
      <c r="AP107" s="120"/>
      <c r="AQ107" s="122" t="s">
        <v>84</v>
      </c>
      <c r="AR107" s="123"/>
      <c r="AS107" s="124">
        <v>0</v>
      </c>
      <c r="AT107" s="125">
        <f>ROUND(SUM(AV107:AW107),2)</f>
        <v>0</v>
      </c>
      <c r="AU107" s="126">
        <f>'214 - Místnost č.214'!P124</f>
        <v>0</v>
      </c>
      <c r="AV107" s="125">
        <f>'214 - Místnost č.214'!J33</f>
        <v>0</v>
      </c>
      <c r="AW107" s="125">
        <f>'214 - Místnost č.214'!J34</f>
        <v>0</v>
      </c>
      <c r="AX107" s="125">
        <f>'214 - Místnost č.214'!J35</f>
        <v>0</v>
      </c>
      <c r="AY107" s="125">
        <f>'214 - Místnost č.214'!J36</f>
        <v>0</v>
      </c>
      <c r="AZ107" s="125">
        <f>'214 - Místnost č.214'!F33</f>
        <v>0</v>
      </c>
      <c r="BA107" s="125">
        <f>'214 - Místnost č.214'!F34</f>
        <v>0</v>
      </c>
      <c r="BB107" s="125">
        <f>'214 - Místnost č.214'!F35</f>
        <v>0</v>
      </c>
      <c r="BC107" s="125">
        <f>'214 - Místnost č.214'!F36</f>
        <v>0</v>
      </c>
      <c r="BD107" s="127">
        <f>'214 - Místnost č.214'!F37</f>
        <v>0</v>
      </c>
      <c r="BE107" s="7"/>
      <c r="BT107" s="128" t="s">
        <v>85</v>
      </c>
      <c r="BV107" s="128" t="s">
        <v>79</v>
      </c>
      <c r="BW107" s="128" t="s">
        <v>123</v>
      </c>
      <c r="BX107" s="128" t="s">
        <v>5</v>
      </c>
      <c r="CL107" s="128" t="s">
        <v>1</v>
      </c>
      <c r="CM107" s="128" t="s">
        <v>87</v>
      </c>
    </row>
    <row r="108" s="7" customFormat="1" ht="16.5" customHeight="1">
      <c r="A108" s="116" t="s">
        <v>81</v>
      </c>
      <c r="B108" s="117"/>
      <c r="C108" s="118"/>
      <c r="D108" s="119" t="s">
        <v>124</v>
      </c>
      <c r="E108" s="119"/>
      <c r="F108" s="119"/>
      <c r="G108" s="119"/>
      <c r="H108" s="119"/>
      <c r="I108" s="120"/>
      <c r="J108" s="119" t="s">
        <v>125</v>
      </c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21">
        <f>'215 - Místnost č.215'!J30</f>
        <v>0</v>
      </c>
      <c r="AH108" s="120"/>
      <c r="AI108" s="120"/>
      <c r="AJ108" s="120"/>
      <c r="AK108" s="120"/>
      <c r="AL108" s="120"/>
      <c r="AM108" s="120"/>
      <c r="AN108" s="121">
        <f>SUM(AG108,AT108)</f>
        <v>0</v>
      </c>
      <c r="AO108" s="120"/>
      <c r="AP108" s="120"/>
      <c r="AQ108" s="122" t="s">
        <v>84</v>
      </c>
      <c r="AR108" s="123"/>
      <c r="AS108" s="124">
        <v>0</v>
      </c>
      <c r="AT108" s="125">
        <f>ROUND(SUM(AV108:AW108),2)</f>
        <v>0</v>
      </c>
      <c r="AU108" s="126">
        <f>'215 - Místnost č.215'!P122</f>
        <v>0</v>
      </c>
      <c r="AV108" s="125">
        <f>'215 - Místnost č.215'!J33</f>
        <v>0</v>
      </c>
      <c r="AW108" s="125">
        <f>'215 - Místnost č.215'!J34</f>
        <v>0</v>
      </c>
      <c r="AX108" s="125">
        <f>'215 - Místnost č.215'!J35</f>
        <v>0</v>
      </c>
      <c r="AY108" s="125">
        <f>'215 - Místnost č.215'!J36</f>
        <v>0</v>
      </c>
      <c r="AZ108" s="125">
        <f>'215 - Místnost č.215'!F33</f>
        <v>0</v>
      </c>
      <c r="BA108" s="125">
        <f>'215 - Místnost č.215'!F34</f>
        <v>0</v>
      </c>
      <c r="BB108" s="125">
        <f>'215 - Místnost č.215'!F35</f>
        <v>0</v>
      </c>
      <c r="BC108" s="125">
        <f>'215 - Místnost č.215'!F36</f>
        <v>0</v>
      </c>
      <c r="BD108" s="127">
        <f>'215 - Místnost č.215'!F37</f>
        <v>0</v>
      </c>
      <c r="BE108" s="7"/>
      <c r="BT108" s="128" t="s">
        <v>85</v>
      </c>
      <c r="BV108" s="128" t="s">
        <v>79</v>
      </c>
      <c r="BW108" s="128" t="s">
        <v>126</v>
      </c>
      <c r="BX108" s="128" t="s">
        <v>5</v>
      </c>
      <c r="CL108" s="128" t="s">
        <v>1</v>
      </c>
      <c r="CM108" s="128" t="s">
        <v>87</v>
      </c>
    </row>
    <row r="109" s="7" customFormat="1" ht="16.5" customHeight="1">
      <c r="A109" s="116" t="s">
        <v>81</v>
      </c>
      <c r="B109" s="117"/>
      <c r="C109" s="118"/>
      <c r="D109" s="119" t="s">
        <v>127</v>
      </c>
      <c r="E109" s="119"/>
      <c r="F109" s="119"/>
      <c r="G109" s="119"/>
      <c r="H109" s="119"/>
      <c r="I109" s="120"/>
      <c r="J109" s="119" t="s">
        <v>128</v>
      </c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21">
        <f>'302 - Místnost č.302'!J30</f>
        <v>0</v>
      </c>
      <c r="AH109" s="120"/>
      <c r="AI109" s="120"/>
      <c r="AJ109" s="120"/>
      <c r="AK109" s="120"/>
      <c r="AL109" s="120"/>
      <c r="AM109" s="120"/>
      <c r="AN109" s="121">
        <f>SUM(AG109,AT109)</f>
        <v>0</v>
      </c>
      <c r="AO109" s="120"/>
      <c r="AP109" s="120"/>
      <c r="AQ109" s="122" t="s">
        <v>84</v>
      </c>
      <c r="AR109" s="123"/>
      <c r="AS109" s="124">
        <v>0</v>
      </c>
      <c r="AT109" s="125">
        <f>ROUND(SUM(AV109:AW109),2)</f>
        <v>0</v>
      </c>
      <c r="AU109" s="126">
        <f>'302 - Místnost č.302'!P122</f>
        <v>0</v>
      </c>
      <c r="AV109" s="125">
        <f>'302 - Místnost č.302'!J33</f>
        <v>0</v>
      </c>
      <c r="AW109" s="125">
        <f>'302 - Místnost č.302'!J34</f>
        <v>0</v>
      </c>
      <c r="AX109" s="125">
        <f>'302 - Místnost č.302'!J35</f>
        <v>0</v>
      </c>
      <c r="AY109" s="125">
        <f>'302 - Místnost č.302'!J36</f>
        <v>0</v>
      </c>
      <c r="AZ109" s="125">
        <f>'302 - Místnost č.302'!F33</f>
        <v>0</v>
      </c>
      <c r="BA109" s="125">
        <f>'302 - Místnost č.302'!F34</f>
        <v>0</v>
      </c>
      <c r="BB109" s="125">
        <f>'302 - Místnost č.302'!F35</f>
        <v>0</v>
      </c>
      <c r="BC109" s="125">
        <f>'302 - Místnost č.302'!F36</f>
        <v>0</v>
      </c>
      <c r="BD109" s="127">
        <f>'302 - Místnost č.302'!F37</f>
        <v>0</v>
      </c>
      <c r="BE109" s="7"/>
      <c r="BT109" s="128" t="s">
        <v>85</v>
      </c>
      <c r="BV109" s="128" t="s">
        <v>79</v>
      </c>
      <c r="BW109" s="128" t="s">
        <v>129</v>
      </c>
      <c r="BX109" s="128" t="s">
        <v>5</v>
      </c>
      <c r="CL109" s="128" t="s">
        <v>1</v>
      </c>
      <c r="CM109" s="128" t="s">
        <v>87</v>
      </c>
    </row>
    <row r="110" s="7" customFormat="1" ht="16.5" customHeight="1">
      <c r="A110" s="116" t="s">
        <v>81</v>
      </c>
      <c r="B110" s="117"/>
      <c r="C110" s="118"/>
      <c r="D110" s="119" t="s">
        <v>130</v>
      </c>
      <c r="E110" s="119"/>
      <c r="F110" s="119"/>
      <c r="G110" s="119"/>
      <c r="H110" s="119"/>
      <c r="I110" s="120"/>
      <c r="J110" s="119" t="s">
        <v>131</v>
      </c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21">
        <f>'303 - Místnost č.303'!J30</f>
        <v>0</v>
      </c>
      <c r="AH110" s="120"/>
      <c r="AI110" s="120"/>
      <c r="AJ110" s="120"/>
      <c r="AK110" s="120"/>
      <c r="AL110" s="120"/>
      <c r="AM110" s="120"/>
      <c r="AN110" s="121">
        <f>SUM(AG110,AT110)</f>
        <v>0</v>
      </c>
      <c r="AO110" s="120"/>
      <c r="AP110" s="120"/>
      <c r="AQ110" s="122" t="s">
        <v>84</v>
      </c>
      <c r="AR110" s="123"/>
      <c r="AS110" s="124">
        <v>0</v>
      </c>
      <c r="AT110" s="125">
        <f>ROUND(SUM(AV110:AW110),2)</f>
        <v>0</v>
      </c>
      <c r="AU110" s="126">
        <f>'303 - Místnost č.303'!P125</f>
        <v>0</v>
      </c>
      <c r="AV110" s="125">
        <f>'303 - Místnost č.303'!J33</f>
        <v>0</v>
      </c>
      <c r="AW110" s="125">
        <f>'303 - Místnost č.303'!J34</f>
        <v>0</v>
      </c>
      <c r="AX110" s="125">
        <f>'303 - Místnost č.303'!J35</f>
        <v>0</v>
      </c>
      <c r="AY110" s="125">
        <f>'303 - Místnost č.303'!J36</f>
        <v>0</v>
      </c>
      <c r="AZ110" s="125">
        <f>'303 - Místnost č.303'!F33</f>
        <v>0</v>
      </c>
      <c r="BA110" s="125">
        <f>'303 - Místnost č.303'!F34</f>
        <v>0</v>
      </c>
      <c r="BB110" s="125">
        <f>'303 - Místnost č.303'!F35</f>
        <v>0</v>
      </c>
      <c r="BC110" s="125">
        <f>'303 - Místnost č.303'!F36</f>
        <v>0</v>
      </c>
      <c r="BD110" s="127">
        <f>'303 - Místnost č.303'!F37</f>
        <v>0</v>
      </c>
      <c r="BE110" s="7"/>
      <c r="BT110" s="128" t="s">
        <v>85</v>
      </c>
      <c r="BV110" s="128" t="s">
        <v>79</v>
      </c>
      <c r="BW110" s="128" t="s">
        <v>132</v>
      </c>
      <c r="BX110" s="128" t="s">
        <v>5</v>
      </c>
      <c r="CL110" s="128" t="s">
        <v>1</v>
      </c>
      <c r="CM110" s="128" t="s">
        <v>87</v>
      </c>
    </row>
    <row r="111" s="7" customFormat="1" ht="16.5" customHeight="1">
      <c r="A111" s="116" t="s">
        <v>81</v>
      </c>
      <c r="B111" s="117"/>
      <c r="C111" s="118"/>
      <c r="D111" s="119" t="s">
        <v>133</v>
      </c>
      <c r="E111" s="119"/>
      <c r="F111" s="119"/>
      <c r="G111" s="119"/>
      <c r="H111" s="119"/>
      <c r="I111" s="120"/>
      <c r="J111" s="119" t="s">
        <v>134</v>
      </c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21">
        <f>'304 - Místnost č.304'!J30</f>
        <v>0</v>
      </c>
      <c r="AH111" s="120"/>
      <c r="AI111" s="120"/>
      <c r="AJ111" s="120"/>
      <c r="AK111" s="120"/>
      <c r="AL111" s="120"/>
      <c r="AM111" s="120"/>
      <c r="AN111" s="121">
        <f>SUM(AG111,AT111)</f>
        <v>0</v>
      </c>
      <c r="AO111" s="120"/>
      <c r="AP111" s="120"/>
      <c r="AQ111" s="122" t="s">
        <v>84</v>
      </c>
      <c r="AR111" s="123"/>
      <c r="AS111" s="124">
        <v>0</v>
      </c>
      <c r="AT111" s="125">
        <f>ROUND(SUM(AV111:AW111),2)</f>
        <v>0</v>
      </c>
      <c r="AU111" s="126">
        <f>'304 - Místnost č.304'!P121</f>
        <v>0</v>
      </c>
      <c r="AV111" s="125">
        <f>'304 - Místnost č.304'!J33</f>
        <v>0</v>
      </c>
      <c r="AW111" s="125">
        <f>'304 - Místnost č.304'!J34</f>
        <v>0</v>
      </c>
      <c r="AX111" s="125">
        <f>'304 - Místnost č.304'!J35</f>
        <v>0</v>
      </c>
      <c r="AY111" s="125">
        <f>'304 - Místnost č.304'!J36</f>
        <v>0</v>
      </c>
      <c r="AZ111" s="125">
        <f>'304 - Místnost č.304'!F33</f>
        <v>0</v>
      </c>
      <c r="BA111" s="125">
        <f>'304 - Místnost č.304'!F34</f>
        <v>0</v>
      </c>
      <c r="BB111" s="125">
        <f>'304 - Místnost č.304'!F35</f>
        <v>0</v>
      </c>
      <c r="BC111" s="125">
        <f>'304 - Místnost č.304'!F36</f>
        <v>0</v>
      </c>
      <c r="BD111" s="127">
        <f>'304 - Místnost č.304'!F37</f>
        <v>0</v>
      </c>
      <c r="BE111" s="7"/>
      <c r="BT111" s="128" t="s">
        <v>85</v>
      </c>
      <c r="BV111" s="128" t="s">
        <v>79</v>
      </c>
      <c r="BW111" s="128" t="s">
        <v>135</v>
      </c>
      <c r="BX111" s="128" t="s">
        <v>5</v>
      </c>
      <c r="CL111" s="128" t="s">
        <v>1</v>
      </c>
      <c r="CM111" s="128" t="s">
        <v>87</v>
      </c>
    </row>
    <row r="112" s="7" customFormat="1" ht="16.5" customHeight="1">
      <c r="A112" s="116" t="s">
        <v>81</v>
      </c>
      <c r="B112" s="117"/>
      <c r="C112" s="118"/>
      <c r="D112" s="119" t="s">
        <v>136</v>
      </c>
      <c r="E112" s="119"/>
      <c r="F112" s="119"/>
      <c r="G112" s="119"/>
      <c r="H112" s="119"/>
      <c r="I112" s="120"/>
      <c r="J112" s="119" t="s">
        <v>137</v>
      </c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21">
        <f>'305 - Místnost č.305'!J30</f>
        <v>0</v>
      </c>
      <c r="AH112" s="120"/>
      <c r="AI112" s="120"/>
      <c r="AJ112" s="120"/>
      <c r="AK112" s="120"/>
      <c r="AL112" s="120"/>
      <c r="AM112" s="120"/>
      <c r="AN112" s="121">
        <f>SUM(AG112,AT112)</f>
        <v>0</v>
      </c>
      <c r="AO112" s="120"/>
      <c r="AP112" s="120"/>
      <c r="AQ112" s="122" t="s">
        <v>84</v>
      </c>
      <c r="AR112" s="123"/>
      <c r="AS112" s="124">
        <v>0</v>
      </c>
      <c r="AT112" s="125">
        <f>ROUND(SUM(AV112:AW112),2)</f>
        <v>0</v>
      </c>
      <c r="AU112" s="126">
        <f>'305 - Místnost č.305'!P122</f>
        <v>0</v>
      </c>
      <c r="AV112" s="125">
        <f>'305 - Místnost č.305'!J33</f>
        <v>0</v>
      </c>
      <c r="AW112" s="125">
        <f>'305 - Místnost č.305'!J34</f>
        <v>0</v>
      </c>
      <c r="AX112" s="125">
        <f>'305 - Místnost č.305'!J35</f>
        <v>0</v>
      </c>
      <c r="AY112" s="125">
        <f>'305 - Místnost č.305'!J36</f>
        <v>0</v>
      </c>
      <c r="AZ112" s="125">
        <f>'305 - Místnost č.305'!F33</f>
        <v>0</v>
      </c>
      <c r="BA112" s="125">
        <f>'305 - Místnost č.305'!F34</f>
        <v>0</v>
      </c>
      <c r="BB112" s="125">
        <f>'305 - Místnost č.305'!F35</f>
        <v>0</v>
      </c>
      <c r="BC112" s="125">
        <f>'305 - Místnost č.305'!F36</f>
        <v>0</v>
      </c>
      <c r="BD112" s="127">
        <f>'305 - Místnost č.305'!F37</f>
        <v>0</v>
      </c>
      <c r="BE112" s="7"/>
      <c r="BT112" s="128" t="s">
        <v>85</v>
      </c>
      <c r="BV112" s="128" t="s">
        <v>79</v>
      </c>
      <c r="BW112" s="128" t="s">
        <v>138</v>
      </c>
      <c r="BX112" s="128" t="s">
        <v>5</v>
      </c>
      <c r="CL112" s="128" t="s">
        <v>1</v>
      </c>
      <c r="CM112" s="128" t="s">
        <v>87</v>
      </c>
    </row>
    <row r="113" s="7" customFormat="1" ht="16.5" customHeight="1">
      <c r="A113" s="116" t="s">
        <v>81</v>
      </c>
      <c r="B113" s="117"/>
      <c r="C113" s="118"/>
      <c r="D113" s="119" t="s">
        <v>139</v>
      </c>
      <c r="E113" s="119"/>
      <c r="F113" s="119"/>
      <c r="G113" s="119"/>
      <c r="H113" s="119"/>
      <c r="I113" s="120"/>
      <c r="J113" s="119" t="s">
        <v>140</v>
      </c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21">
        <f>'306 - Místnost č.306'!J30</f>
        <v>0</v>
      </c>
      <c r="AH113" s="120"/>
      <c r="AI113" s="120"/>
      <c r="AJ113" s="120"/>
      <c r="AK113" s="120"/>
      <c r="AL113" s="120"/>
      <c r="AM113" s="120"/>
      <c r="AN113" s="121">
        <f>SUM(AG113,AT113)</f>
        <v>0</v>
      </c>
      <c r="AO113" s="120"/>
      <c r="AP113" s="120"/>
      <c r="AQ113" s="122" t="s">
        <v>84</v>
      </c>
      <c r="AR113" s="123"/>
      <c r="AS113" s="124">
        <v>0</v>
      </c>
      <c r="AT113" s="125">
        <f>ROUND(SUM(AV113:AW113),2)</f>
        <v>0</v>
      </c>
      <c r="AU113" s="126">
        <f>'306 - Místnost č.306'!P125</f>
        <v>0</v>
      </c>
      <c r="AV113" s="125">
        <f>'306 - Místnost č.306'!J33</f>
        <v>0</v>
      </c>
      <c r="AW113" s="125">
        <f>'306 - Místnost č.306'!J34</f>
        <v>0</v>
      </c>
      <c r="AX113" s="125">
        <f>'306 - Místnost č.306'!J35</f>
        <v>0</v>
      </c>
      <c r="AY113" s="125">
        <f>'306 - Místnost č.306'!J36</f>
        <v>0</v>
      </c>
      <c r="AZ113" s="125">
        <f>'306 - Místnost č.306'!F33</f>
        <v>0</v>
      </c>
      <c r="BA113" s="125">
        <f>'306 - Místnost č.306'!F34</f>
        <v>0</v>
      </c>
      <c r="BB113" s="125">
        <f>'306 - Místnost č.306'!F35</f>
        <v>0</v>
      </c>
      <c r="BC113" s="125">
        <f>'306 - Místnost č.306'!F36</f>
        <v>0</v>
      </c>
      <c r="BD113" s="127">
        <f>'306 - Místnost č.306'!F37</f>
        <v>0</v>
      </c>
      <c r="BE113" s="7"/>
      <c r="BT113" s="128" t="s">
        <v>85</v>
      </c>
      <c r="BV113" s="128" t="s">
        <v>79</v>
      </c>
      <c r="BW113" s="128" t="s">
        <v>141</v>
      </c>
      <c r="BX113" s="128" t="s">
        <v>5</v>
      </c>
      <c r="CL113" s="128" t="s">
        <v>1</v>
      </c>
      <c r="CM113" s="128" t="s">
        <v>87</v>
      </c>
    </row>
    <row r="114" s="7" customFormat="1" ht="16.5" customHeight="1">
      <c r="A114" s="116" t="s">
        <v>81</v>
      </c>
      <c r="B114" s="117"/>
      <c r="C114" s="118"/>
      <c r="D114" s="119" t="s">
        <v>142</v>
      </c>
      <c r="E114" s="119"/>
      <c r="F114" s="119"/>
      <c r="G114" s="119"/>
      <c r="H114" s="119"/>
      <c r="I114" s="120"/>
      <c r="J114" s="119" t="s">
        <v>143</v>
      </c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21">
        <f>'307 - Místnost č.307'!J30</f>
        <v>0</v>
      </c>
      <c r="AH114" s="120"/>
      <c r="AI114" s="120"/>
      <c r="AJ114" s="120"/>
      <c r="AK114" s="120"/>
      <c r="AL114" s="120"/>
      <c r="AM114" s="120"/>
      <c r="AN114" s="121">
        <f>SUM(AG114,AT114)</f>
        <v>0</v>
      </c>
      <c r="AO114" s="120"/>
      <c r="AP114" s="120"/>
      <c r="AQ114" s="122" t="s">
        <v>84</v>
      </c>
      <c r="AR114" s="123"/>
      <c r="AS114" s="124">
        <v>0</v>
      </c>
      <c r="AT114" s="125">
        <f>ROUND(SUM(AV114:AW114),2)</f>
        <v>0</v>
      </c>
      <c r="AU114" s="126">
        <f>'307 - Místnost č.307'!P121</f>
        <v>0</v>
      </c>
      <c r="AV114" s="125">
        <f>'307 - Místnost č.307'!J33</f>
        <v>0</v>
      </c>
      <c r="AW114" s="125">
        <f>'307 - Místnost č.307'!J34</f>
        <v>0</v>
      </c>
      <c r="AX114" s="125">
        <f>'307 - Místnost č.307'!J35</f>
        <v>0</v>
      </c>
      <c r="AY114" s="125">
        <f>'307 - Místnost č.307'!J36</f>
        <v>0</v>
      </c>
      <c r="AZ114" s="125">
        <f>'307 - Místnost č.307'!F33</f>
        <v>0</v>
      </c>
      <c r="BA114" s="125">
        <f>'307 - Místnost č.307'!F34</f>
        <v>0</v>
      </c>
      <c r="BB114" s="125">
        <f>'307 - Místnost č.307'!F35</f>
        <v>0</v>
      </c>
      <c r="BC114" s="125">
        <f>'307 - Místnost č.307'!F36</f>
        <v>0</v>
      </c>
      <c r="BD114" s="127">
        <f>'307 - Místnost č.307'!F37</f>
        <v>0</v>
      </c>
      <c r="BE114" s="7"/>
      <c r="BT114" s="128" t="s">
        <v>85</v>
      </c>
      <c r="BV114" s="128" t="s">
        <v>79</v>
      </c>
      <c r="BW114" s="128" t="s">
        <v>144</v>
      </c>
      <c r="BX114" s="128" t="s">
        <v>5</v>
      </c>
      <c r="CL114" s="128" t="s">
        <v>1</v>
      </c>
      <c r="CM114" s="128" t="s">
        <v>87</v>
      </c>
    </row>
    <row r="115" s="7" customFormat="1" ht="16.5" customHeight="1">
      <c r="A115" s="116" t="s">
        <v>81</v>
      </c>
      <c r="B115" s="117"/>
      <c r="C115" s="118"/>
      <c r="D115" s="119" t="s">
        <v>145</v>
      </c>
      <c r="E115" s="119"/>
      <c r="F115" s="119"/>
      <c r="G115" s="119"/>
      <c r="H115" s="119"/>
      <c r="I115" s="120"/>
      <c r="J115" s="119" t="s">
        <v>146</v>
      </c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21">
        <f>'308 - Místnost č.308'!J30</f>
        <v>0</v>
      </c>
      <c r="AH115" s="120"/>
      <c r="AI115" s="120"/>
      <c r="AJ115" s="120"/>
      <c r="AK115" s="120"/>
      <c r="AL115" s="120"/>
      <c r="AM115" s="120"/>
      <c r="AN115" s="121">
        <f>SUM(AG115,AT115)</f>
        <v>0</v>
      </c>
      <c r="AO115" s="120"/>
      <c r="AP115" s="120"/>
      <c r="AQ115" s="122" t="s">
        <v>84</v>
      </c>
      <c r="AR115" s="123"/>
      <c r="AS115" s="124">
        <v>0</v>
      </c>
      <c r="AT115" s="125">
        <f>ROUND(SUM(AV115:AW115),2)</f>
        <v>0</v>
      </c>
      <c r="AU115" s="126">
        <f>'308 - Místnost č.308'!P122</f>
        <v>0</v>
      </c>
      <c r="AV115" s="125">
        <f>'308 - Místnost č.308'!J33</f>
        <v>0</v>
      </c>
      <c r="AW115" s="125">
        <f>'308 - Místnost č.308'!J34</f>
        <v>0</v>
      </c>
      <c r="AX115" s="125">
        <f>'308 - Místnost č.308'!J35</f>
        <v>0</v>
      </c>
      <c r="AY115" s="125">
        <f>'308 - Místnost č.308'!J36</f>
        <v>0</v>
      </c>
      <c r="AZ115" s="125">
        <f>'308 - Místnost č.308'!F33</f>
        <v>0</v>
      </c>
      <c r="BA115" s="125">
        <f>'308 - Místnost č.308'!F34</f>
        <v>0</v>
      </c>
      <c r="BB115" s="125">
        <f>'308 - Místnost č.308'!F35</f>
        <v>0</v>
      </c>
      <c r="BC115" s="125">
        <f>'308 - Místnost č.308'!F36</f>
        <v>0</v>
      </c>
      <c r="BD115" s="127">
        <f>'308 - Místnost č.308'!F37</f>
        <v>0</v>
      </c>
      <c r="BE115" s="7"/>
      <c r="BT115" s="128" t="s">
        <v>85</v>
      </c>
      <c r="BV115" s="128" t="s">
        <v>79</v>
      </c>
      <c r="BW115" s="128" t="s">
        <v>147</v>
      </c>
      <c r="BX115" s="128" t="s">
        <v>5</v>
      </c>
      <c r="CL115" s="128" t="s">
        <v>1</v>
      </c>
      <c r="CM115" s="128" t="s">
        <v>87</v>
      </c>
    </row>
    <row r="116" s="7" customFormat="1" ht="16.5" customHeight="1">
      <c r="A116" s="116" t="s">
        <v>81</v>
      </c>
      <c r="B116" s="117"/>
      <c r="C116" s="118"/>
      <c r="D116" s="119" t="s">
        <v>148</v>
      </c>
      <c r="E116" s="119"/>
      <c r="F116" s="119"/>
      <c r="G116" s="119"/>
      <c r="H116" s="119"/>
      <c r="I116" s="120"/>
      <c r="J116" s="119" t="s">
        <v>149</v>
      </c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21">
        <f>'309 - Místnost č.309'!J30</f>
        <v>0</v>
      </c>
      <c r="AH116" s="120"/>
      <c r="AI116" s="120"/>
      <c r="AJ116" s="120"/>
      <c r="AK116" s="120"/>
      <c r="AL116" s="120"/>
      <c r="AM116" s="120"/>
      <c r="AN116" s="121">
        <f>SUM(AG116,AT116)</f>
        <v>0</v>
      </c>
      <c r="AO116" s="120"/>
      <c r="AP116" s="120"/>
      <c r="AQ116" s="122" t="s">
        <v>84</v>
      </c>
      <c r="AR116" s="123"/>
      <c r="AS116" s="124">
        <v>0</v>
      </c>
      <c r="AT116" s="125">
        <f>ROUND(SUM(AV116:AW116),2)</f>
        <v>0</v>
      </c>
      <c r="AU116" s="126">
        <f>'309 - Místnost č.309'!P125</f>
        <v>0</v>
      </c>
      <c r="AV116" s="125">
        <f>'309 - Místnost č.309'!J33</f>
        <v>0</v>
      </c>
      <c r="AW116" s="125">
        <f>'309 - Místnost č.309'!J34</f>
        <v>0</v>
      </c>
      <c r="AX116" s="125">
        <f>'309 - Místnost č.309'!J35</f>
        <v>0</v>
      </c>
      <c r="AY116" s="125">
        <f>'309 - Místnost č.309'!J36</f>
        <v>0</v>
      </c>
      <c r="AZ116" s="125">
        <f>'309 - Místnost č.309'!F33</f>
        <v>0</v>
      </c>
      <c r="BA116" s="125">
        <f>'309 - Místnost č.309'!F34</f>
        <v>0</v>
      </c>
      <c r="BB116" s="125">
        <f>'309 - Místnost č.309'!F35</f>
        <v>0</v>
      </c>
      <c r="BC116" s="125">
        <f>'309 - Místnost č.309'!F36</f>
        <v>0</v>
      </c>
      <c r="BD116" s="127">
        <f>'309 - Místnost č.309'!F37</f>
        <v>0</v>
      </c>
      <c r="BE116" s="7"/>
      <c r="BT116" s="128" t="s">
        <v>85</v>
      </c>
      <c r="BV116" s="128" t="s">
        <v>79</v>
      </c>
      <c r="BW116" s="128" t="s">
        <v>150</v>
      </c>
      <c r="BX116" s="128" t="s">
        <v>5</v>
      </c>
      <c r="CL116" s="128" t="s">
        <v>1</v>
      </c>
      <c r="CM116" s="128" t="s">
        <v>87</v>
      </c>
    </row>
    <row r="117" s="7" customFormat="1" ht="16.5" customHeight="1">
      <c r="A117" s="116" t="s">
        <v>81</v>
      </c>
      <c r="B117" s="117"/>
      <c r="C117" s="118"/>
      <c r="D117" s="119" t="s">
        <v>151</v>
      </c>
      <c r="E117" s="119"/>
      <c r="F117" s="119"/>
      <c r="G117" s="119"/>
      <c r="H117" s="119"/>
      <c r="I117" s="120"/>
      <c r="J117" s="119" t="s">
        <v>152</v>
      </c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1">
        <f>'310 - Místnost č.310'!J30</f>
        <v>0</v>
      </c>
      <c r="AH117" s="120"/>
      <c r="AI117" s="120"/>
      <c r="AJ117" s="120"/>
      <c r="AK117" s="120"/>
      <c r="AL117" s="120"/>
      <c r="AM117" s="120"/>
      <c r="AN117" s="121">
        <f>SUM(AG117,AT117)</f>
        <v>0</v>
      </c>
      <c r="AO117" s="120"/>
      <c r="AP117" s="120"/>
      <c r="AQ117" s="122" t="s">
        <v>84</v>
      </c>
      <c r="AR117" s="123"/>
      <c r="AS117" s="124">
        <v>0</v>
      </c>
      <c r="AT117" s="125">
        <f>ROUND(SUM(AV117:AW117),2)</f>
        <v>0</v>
      </c>
      <c r="AU117" s="126">
        <f>'310 - Místnost č.310'!P121</f>
        <v>0</v>
      </c>
      <c r="AV117" s="125">
        <f>'310 - Místnost č.310'!J33</f>
        <v>0</v>
      </c>
      <c r="AW117" s="125">
        <f>'310 - Místnost č.310'!J34</f>
        <v>0</v>
      </c>
      <c r="AX117" s="125">
        <f>'310 - Místnost č.310'!J35</f>
        <v>0</v>
      </c>
      <c r="AY117" s="125">
        <f>'310 - Místnost č.310'!J36</f>
        <v>0</v>
      </c>
      <c r="AZ117" s="125">
        <f>'310 - Místnost č.310'!F33</f>
        <v>0</v>
      </c>
      <c r="BA117" s="125">
        <f>'310 - Místnost č.310'!F34</f>
        <v>0</v>
      </c>
      <c r="BB117" s="125">
        <f>'310 - Místnost č.310'!F35</f>
        <v>0</v>
      </c>
      <c r="BC117" s="125">
        <f>'310 - Místnost č.310'!F36</f>
        <v>0</v>
      </c>
      <c r="BD117" s="127">
        <f>'310 - Místnost č.310'!F37</f>
        <v>0</v>
      </c>
      <c r="BE117" s="7"/>
      <c r="BT117" s="128" t="s">
        <v>85</v>
      </c>
      <c r="BV117" s="128" t="s">
        <v>79</v>
      </c>
      <c r="BW117" s="128" t="s">
        <v>153</v>
      </c>
      <c r="BX117" s="128" t="s">
        <v>5</v>
      </c>
      <c r="CL117" s="128" t="s">
        <v>1</v>
      </c>
      <c r="CM117" s="128" t="s">
        <v>87</v>
      </c>
    </row>
    <row r="118" s="7" customFormat="1" ht="16.5" customHeight="1">
      <c r="A118" s="116" t="s">
        <v>81</v>
      </c>
      <c r="B118" s="117"/>
      <c r="C118" s="118"/>
      <c r="D118" s="119" t="s">
        <v>154</v>
      </c>
      <c r="E118" s="119"/>
      <c r="F118" s="119"/>
      <c r="G118" s="119"/>
      <c r="H118" s="119"/>
      <c r="I118" s="120"/>
      <c r="J118" s="119" t="s">
        <v>155</v>
      </c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21">
        <f>'311 - Místnost č.311'!J30</f>
        <v>0</v>
      </c>
      <c r="AH118" s="120"/>
      <c r="AI118" s="120"/>
      <c r="AJ118" s="120"/>
      <c r="AK118" s="120"/>
      <c r="AL118" s="120"/>
      <c r="AM118" s="120"/>
      <c r="AN118" s="121">
        <f>SUM(AG118,AT118)</f>
        <v>0</v>
      </c>
      <c r="AO118" s="120"/>
      <c r="AP118" s="120"/>
      <c r="AQ118" s="122" t="s">
        <v>84</v>
      </c>
      <c r="AR118" s="123"/>
      <c r="AS118" s="124">
        <v>0</v>
      </c>
      <c r="AT118" s="125">
        <f>ROUND(SUM(AV118:AW118),2)</f>
        <v>0</v>
      </c>
      <c r="AU118" s="126">
        <f>'311 - Místnost č.311'!P122</f>
        <v>0</v>
      </c>
      <c r="AV118" s="125">
        <f>'311 - Místnost č.311'!J33</f>
        <v>0</v>
      </c>
      <c r="AW118" s="125">
        <f>'311 - Místnost č.311'!J34</f>
        <v>0</v>
      </c>
      <c r="AX118" s="125">
        <f>'311 - Místnost č.311'!J35</f>
        <v>0</v>
      </c>
      <c r="AY118" s="125">
        <f>'311 - Místnost č.311'!J36</f>
        <v>0</v>
      </c>
      <c r="AZ118" s="125">
        <f>'311 - Místnost č.311'!F33</f>
        <v>0</v>
      </c>
      <c r="BA118" s="125">
        <f>'311 - Místnost č.311'!F34</f>
        <v>0</v>
      </c>
      <c r="BB118" s="125">
        <f>'311 - Místnost č.311'!F35</f>
        <v>0</v>
      </c>
      <c r="BC118" s="125">
        <f>'311 - Místnost č.311'!F36</f>
        <v>0</v>
      </c>
      <c r="BD118" s="127">
        <f>'311 - Místnost č.311'!F37</f>
        <v>0</v>
      </c>
      <c r="BE118" s="7"/>
      <c r="BT118" s="128" t="s">
        <v>85</v>
      </c>
      <c r="BV118" s="128" t="s">
        <v>79</v>
      </c>
      <c r="BW118" s="128" t="s">
        <v>156</v>
      </c>
      <c r="BX118" s="128" t="s">
        <v>5</v>
      </c>
      <c r="CL118" s="128" t="s">
        <v>1</v>
      </c>
      <c r="CM118" s="128" t="s">
        <v>87</v>
      </c>
    </row>
    <row r="119" s="7" customFormat="1" ht="16.5" customHeight="1">
      <c r="A119" s="116" t="s">
        <v>81</v>
      </c>
      <c r="B119" s="117"/>
      <c r="C119" s="118"/>
      <c r="D119" s="119" t="s">
        <v>157</v>
      </c>
      <c r="E119" s="119"/>
      <c r="F119" s="119"/>
      <c r="G119" s="119"/>
      <c r="H119" s="119"/>
      <c r="I119" s="120"/>
      <c r="J119" s="119" t="s">
        <v>158</v>
      </c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21">
        <f>'312 - Místnost č.312'!J30</f>
        <v>0</v>
      </c>
      <c r="AH119" s="120"/>
      <c r="AI119" s="120"/>
      <c r="AJ119" s="120"/>
      <c r="AK119" s="120"/>
      <c r="AL119" s="120"/>
      <c r="AM119" s="120"/>
      <c r="AN119" s="121">
        <f>SUM(AG119,AT119)</f>
        <v>0</v>
      </c>
      <c r="AO119" s="120"/>
      <c r="AP119" s="120"/>
      <c r="AQ119" s="122" t="s">
        <v>84</v>
      </c>
      <c r="AR119" s="123"/>
      <c r="AS119" s="124">
        <v>0</v>
      </c>
      <c r="AT119" s="125">
        <f>ROUND(SUM(AV119:AW119),2)</f>
        <v>0</v>
      </c>
      <c r="AU119" s="126">
        <f>'312 - Místnost č.312'!P125</f>
        <v>0</v>
      </c>
      <c r="AV119" s="125">
        <f>'312 - Místnost č.312'!J33</f>
        <v>0</v>
      </c>
      <c r="AW119" s="125">
        <f>'312 - Místnost č.312'!J34</f>
        <v>0</v>
      </c>
      <c r="AX119" s="125">
        <f>'312 - Místnost č.312'!J35</f>
        <v>0</v>
      </c>
      <c r="AY119" s="125">
        <f>'312 - Místnost č.312'!J36</f>
        <v>0</v>
      </c>
      <c r="AZ119" s="125">
        <f>'312 - Místnost č.312'!F33</f>
        <v>0</v>
      </c>
      <c r="BA119" s="125">
        <f>'312 - Místnost č.312'!F34</f>
        <v>0</v>
      </c>
      <c r="BB119" s="125">
        <f>'312 - Místnost č.312'!F35</f>
        <v>0</v>
      </c>
      <c r="BC119" s="125">
        <f>'312 - Místnost č.312'!F36</f>
        <v>0</v>
      </c>
      <c r="BD119" s="127">
        <f>'312 - Místnost č.312'!F37</f>
        <v>0</v>
      </c>
      <c r="BE119" s="7"/>
      <c r="BT119" s="128" t="s">
        <v>85</v>
      </c>
      <c r="BV119" s="128" t="s">
        <v>79</v>
      </c>
      <c r="BW119" s="128" t="s">
        <v>159</v>
      </c>
      <c r="BX119" s="128" t="s">
        <v>5</v>
      </c>
      <c r="CL119" s="128" t="s">
        <v>1</v>
      </c>
      <c r="CM119" s="128" t="s">
        <v>87</v>
      </c>
    </row>
    <row r="120" s="7" customFormat="1" ht="16.5" customHeight="1">
      <c r="A120" s="116" t="s">
        <v>81</v>
      </c>
      <c r="B120" s="117"/>
      <c r="C120" s="118"/>
      <c r="D120" s="119" t="s">
        <v>160</v>
      </c>
      <c r="E120" s="119"/>
      <c r="F120" s="119"/>
      <c r="G120" s="119"/>
      <c r="H120" s="119"/>
      <c r="I120" s="120"/>
      <c r="J120" s="119" t="s">
        <v>161</v>
      </c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21">
        <f>'313 - Místnost č.313'!J30</f>
        <v>0</v>
      </c>
      <c r="AH120" s="120"/>
      <c r="AI120" s="120"/>
      <c r="AJ120" s="120"/>
      <c r="AK120" s="120"/>
      <c r="AL120" s="120"/>
      <c r="AM120" s="120"/>
      <c r="AN120" s="121">
        <f>SUM(AG120,AT120)</f>
        <v>0</v>
      </c>
      <c r="AO120" s="120"/>
      <c r="AP120" s="120"/>
      <c r="AQ120" s="122" t="s">
        <v>84</v>
      </c>
      <c r="AR120" s="123"/>
      <c r="AS120" s="124">
        <v>0</v>
      </c>
      <c r="AT120" s="125">
        <f>ROUND(SUM(AV120:AW120),2)</f>
        <v>0</v>
      </c>
      <c r="AU120" s="126">
        <f>'313 - Místnost č.313'!P120</f>
        <v>0</v>
      </c>
      <c r="AV120" s="125">
        <f>'313 - Místnost č.313'!J33</f>
        <v>0</v>
      </c>
      <c r="AW120" s="125">
        <f>'313 - Místnost č.313'!J34</f>
        <v>0</v>
      </c>
      <c r="AX120" s="125">
        <f>'313 - Místnost č.313'!J35</f>
        <v>0</v>
      </c>
      <c r="AY120" s="125">
        <f>'313 - Místnost č.313'!J36</f>
        <v>0</v>
      </c>
      <c r="AZ120" s="125">
        <f>'313 - Místnost č.313'!F33</f>
        <v>0</v>
      </c>
      <c r="BA120" s="125">
        <f>'313 - Místnost č.313'!F34</f>
        <v>0</v>
      </c>
      <c r="BB120" s="125">
        <f>'313 - Místnost č.313'!F35</f>
        <v>0</v>
      </c>
      <c r="BC120" s="125">
        <f>'313 - Místnost č.313'!F36</f>
        <v>0</v>
      </c>
      <c r="BD120" s="127">
        <f>'313 - Místnost č.313'!F37</f>
        <v>0</v>
      </c>
      <c r="BE120" s="7"/>
      <c r="BT120" s="128" t="s">
        <v>85</v>
      </c>
      <c r="BV120" s="128" t="s">
        <v>79</v>
      </c>
      <c r="BW120" s="128" t="s">
        <v>162</v>
      </c>
      <c r="BX120" s="128" t="s">
        <v>5</v>
      </c>
      <c r="CL120" s="128" t="s">
        <v>1</v>
      </c>
      <c r="CM120" s="128" t="s">
        <v>87</v>
      </c>
    </row>
    <row r="121" s="7" customFormat="1" ht="16.5" customHeight="1">
      <c r="A121" s="116" t="s">
        <v>81</v>
      </c>
      <c r="B121" s="117"/>
      <c r="C121" s="118"/>
      <c r="D121" s="119" t="s">
        <v>163</v>
      </c>
      <c r="E121" s="119"/>
      <c r="F121" s="119"/>
      <c r="G121" s="119"/>
      <c r="H121" s="119"/>
      <c r="I121" s="120"/>
      <c r="J121" s="119" t="s">
        <v>164</v>
      </c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21">
        <f>'314 - Místnost č.314'!J30</f>
        <v>0</v>
      </c>
      <c r="AH121" s="120"/>
      <c r="AI121" s="120"/>
      <c r="AJ121" s="120"/>
      <c r="AK121" s="120"/>
      <c r="AL121" s="120"/>
      <c r="AM121" s="120"/>
      <c r="AN121" s="121">
        <f>SUM(AG121,AT121)</f>
        <v>0</v>
      </c>
      <c r="AO121" s="120"/>
      <c r="AP121" s="120"/>
      <c r="AQ121" s="122" t="s">
        <v>84</v>
      </c>
      <c r="AR121" s="123"/>
      <c r="AS121" s="124">
        <v>0</v>
      </c>
      <c r="AT121" s="125">
        <f>ROUND(SUM(AV121:AW121),2)</f>
        <v>0</v>
      </c>
      <c r="AU121" s="126">
        <f>'314 - Místnost č.314'!P124</f>
        <v>0</v>
      </c>
      <c r="AV121" s="125">
        <f>'314 - Místnost č.314'!J33</f>
        <v>0</v>
      </c>
      <c r="AW121" s="125">
        <f>'314 - Místnost č.314'!J34</f>
        <v>0</v>
      </c>
      <c r="AX121" s="125">
        <f>'314 - Místnost č.314'!J35</f>
        <v>0</v>
      </c>
      <c r="AY121" s="125">
        <f>'314 - Místnost č.314'!J36</f>
        <v>0</v>
      </c>
      <c r="AZ121" s="125">
        <f>'314 - Místnost č.314'!F33</f>
        <v>0</v>
      </c>
      <c r="BA121" s="125">
        <f>'314 - Místnost č.314'!F34</f>
        <v>0</v>
      </c>
      <c r="BB121" s="125">
        <f>'314 - Místnost č.314'!F35</f>
        <v>0</v>
      </c>
      <c r="BC121" s="125">
        <f>'314 - Místnost č.314'!F36</f>
        <v>0</v>
      </c>
      <c r="BD121" s="127">
        <f>'314 - Místnost č.314'!F37</f>
        <v>0</v>
      </c>
      <c r="BE121" s="7"/>
      <c r="BT121" s="128" t="s">
        <v>85</v>
      </c>
      <c r="BV121" s="128" t="s">
        <v>79</v>
      </c>
      <c r="BW121" s="128" t="s">
        <v>165</v>
      </c>
      <c r="BX121" s="128" t="s">
        <v>5</v>
      </c>
      <c r="CL121" s="128" t="s">
        <v>1</v>
      </c>
      <c r="CM121" s="128" t="s">
        <v>87</v>
      </c>
    </row>
    <row r="122" s="7" customFormat="1" ht="16.5" customHeight="1">
      <c r="A122" s="116" t="s">
        <v>81</v>
      </c>
      <c r="B122" s="117"/>
      <c r="C122" s="118"/>
      <c r="D122" s="119" t="s">
        <v>166</v>
      </c>
      <c r="E122" s="119"/>
      <c r="F122" s="119"/>
      <c r="G122" s="119"/>
      <c r="H122" s="119"/>
      <c r="I122" s="120"/>
      <c r="J122" s="119" t="s">
        <v>167</v>
      </c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21">
        <f>'315 - Místnost č.315'!J30</f>
        <v>0</v>
      </c>
      <c r="AH122" s="120"/>
      <c r="AI122" s="120"/>
      <c r="AJ122" s="120"/>
      <c r="AK122" s="120"/>
      <c r="AL122" s="120"/>
      <c r="AM122" s="120"/>
      <c r="AN122" s="121">
        <f>SUM(AG122,AT122)</f>
        <v>0</v>
      </c>
      <c r="AO122" s="120"/>
      <c r="AP122" s="120"/>
      <c r="AQ122" s="122" t="s">
        <v>84</v>
      </c>
      <c r="AR122" s="123"/>
      <c r="AS122" s="124">
        <v>0</v>
      </c>
      <c r="AT122" s="125">
        <f>ROUND(SUM(AV122:AW122),2)</f>
        <v>0</v>
      </c>
      <c r="AU122" s="126">
        <f>'315 - Místnost č.315'!P122</f>
        <v>0</v>
      </c>
      <c r="AV122" s="125">
        <f>'315 - Místnost č.315'!J33</f>
        <v>0</v>
      </c>
      <c r="AW122" s="125">
        <f>'315 - Místnost č.315'!J34</f>
        <v>0</v>
      </c>
      <c r="AX122" s="125">
        <f>'315 - Místnost č.315'!J35</f>
        <v>0</v>
      </c>
      <c r="AY122" s="125">
        <f>'315 - Místnost č.315'!J36</f>
        <v>0</v>
      </c>
      <c r="AZ122" s="125">
        <f>'315 - Místnost č.315'!F33</f>
        <v>0</v>
      </c>
      <c r="BA122" s="125">
        <f>'315 - Místnost č.315'!F34</f>
        <v>0</v>
      </c>
      <c r="BB122" s="125">
        <f>'315 - Místnost č.315'!F35</f>
        <v>0</v>
      </c>
      <c r="BC122" s="125">
        <f>'315 - Místnost č.315'!F36</f>
        <v>0</v>
      </c>
      <c r="BD122" s="127">
        <f>'315 - Místnost č.315'!F37</f>
        <v>0</v>
      </c>
      <c r="BE122" s="7"/>
      <c r="BT122" s="128" t="s">
        <v>85</v>
      </c>
      <c r="BV122" s="128" t="s">
        <v>79</v>
      </c>
      <c r="BW122" s="128" t="s">
        <v>168</v>
      </c>
      <c r="BX122" s="128" t="s">
        <v>5</v>
      </c>
      <c r="CL122" s="128" t="s">
        <v>1</v>
      </c>
      <c r="CM122" s="128" t="s">
        <v>87</v>
      </c>
    </row>
    <row r="123" s="7" customFormat="1" ht="16.5" customHeight="1">
      <c r="A123" s="116" t="s">
        <v>81</v>
      </c>
      <c r="B123" s="117"/>
      <c r="C123" s="118"/>
      <c r="D123" s="119" t="s">
        <v>169</v>
      </c>
      <c r="E123" s="119"/>
      <c r="F123" s="119"/>
      <c r="G123" s="119"/>
      <c r="H123" s="119"/>
      <c r="I123" s="120"/>
      <c r="J123" s="119" t="s">
        <v>170</v>
      </c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21">
        <f>'CH 01 - Chodba 1.n.p.(ško...'!J30</f>
        <v>0</v>
      </c>
      <c r="AH123" s="120"/>
      <c r="AI123" s="120"/>
      <c r="AJ123" s="120"/>
      <c r="AK123" s="120"/>
      <c r="AL123" s="120"/>
      <c r="AM123" s="120"/>
      <c r="AN123" s="121">
        <f>SUM(AG123,AT123)</f>
        <v>0</v>
      </c>
      <c r="AO123" s="120"/>
      <c r="AP123" s="120"/>
      <c r="AQ123" s="122" t="s">
        <v>84</v>
      </c>
      <c r="AR123" s="123"/>
      <c r="AS123" s="124">
        <v>0</v>
      </c>
      <c r="AT123" s="125">
        <f>ROUND(SUM(AV123:AW123),2)</f>
        <v>0</v>
      </c>
      <c r="AU123" s="126">
        <f>'CH 01 - Chodba 1.n.p.(ško...'!P122</f>
        <v>0</v>
      </c>
      <c r="AV123" s="125">
        <f>'CH 01 - Chodba 1.n.p.(ško...'!J33</f>
        <v>0</v>
      </c>
      <c r="AW123" s="125">
        <f>'CH 01 - Chodba 1.n.p.(ško...'!J34</f>
        <v>0</v>
      </c>
      <c r="AX123" s="125">
        <f>'CH 01 - Chodba 1.n.p.(ško...'!J35</f>
        <v>0</v>
      </c>
      <c r="AY123" s="125">
        <f>'CH 01 - Chodba 1.n.p.(ško...'!J36</f>
        <v>0</v>
      </c>
      <c r="AZ123" s="125">
        <f>'CH 01 - Chodba 1.n.p.(ško...'!F33</f>
        <v>0</v>
      </c>
      <c r="BA123" s="125">
        <f>'CH 01 - Chodba 1.n.p.(ško...'!F34</f>
        <v>0</v>
      </c>
      <c r="BB123" s="125">
        <f>'CH 01 - Chodba 1.n.p.(ško...'!F35</f>
        <v>0</v>
      </c>
      <c r="BC123" s="125">
        <f>'CH 01 - Chodba 1.n.p.(ško...'!F36</f>
        <v>0</v>
      </c>
      <c r="BD123" s="127">
        <f>'CH 01 - Chodba 1.n.p.(ško...'!F37</f>
        <v>0</v>
      </c>
      <c r="BE123" s="7"/>
      <c r="BT123" s="128" t="s">
        <v>85</v>
      </c>
      <c r="BV123" s="128" t="s">
        <v>79</v>
      </c>
      <c r="BW123" s="128" t="s">
        <v>171</v>
      </c>
      <c r="BX123" s="128" t="s">
        <v>5</v>
      </c>
      <c r="CL123" s="128" t="s">
        <v>1</v>
      </c>
      <c r="CM123" s="128" t="s">
        <v>87</v>
      </c>
    </row>
    <row r="124" s="7" customFormat="1" ht="16.5" customHeight="1">
      <c r="A124" s="116" t="s">
        <v>81</v>
      </c>
      <c r="B124" s="117"/>
      <c r="C124" s="118"/>
      <c r="D124" s="119" t="s">
        <v>172</v>
      </c>
      <c r="E124" s="119"/>
      <c r="F124" s="119"/>
      <c r="G124" s="119"/>
      <c r="H124" s="119"/>
      <c r="I124" s="120"/>
      <c r="J124" s="119" t="s">
        <v>173</v>
      </c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21">
        <f>'CH 02 - Chodba 2.n.p.'!J30</f>
        <v>0</v>
      </c>
      <c r="AH124" s="120"/>
      <c r="AI124" s="120"/>
      <c r="AJ124" s="120"/>
      <c r="AK124" s="120"/>
      <c r="AL124" s="120"/>
      <c r="AM124" s="120"/>
      <c r="AN124" s="121">
        <f>SUM(AG124,AT124)</f>
        <v>0</v>
      </c>
      <c r="AO124" s="120"/>
      <c r="AP124" s="120"/>
      <c r="AQ124" s="122" t="s">
        <v>84</v>
      </c>
      <c r="AR124" s="123"/>
      <c r="AS124" s="124">
        <v>0</v>
      </c>
      <c r="AT124" s="125">
        <f>ROUND(SUM(AV124:AW124),2)</f>
        <v>0</v>
      </c>
      <c r="AU124" s="126">
        <f>'CH 02 - Chodba 2.n.p.'!P120</f>
        <v>0</v>
      </c>
      <c r="AV124" s="125">
        <f>'CH 02 - Chodba 2.n.p.'!J33</f>
        <v>0</v>
      </c>
      <c r="AW124" s="125">
        <f>'CH 02 - Chodba 2.n.p.'!J34</f>
        <v>0</v>
      </c>
      <c r="AX124" s="125">
        <f>'CH 02 - Chodba 2.n.p.'!J35</f>
        <v>0</v>
      </c>
      <c r="AY124" s="125">
        <f>'CH 02 - Chodba 2.n.p.'!J36</f>
        <v>0</v>
      </c>
      <c r="AZ124" s="125">
        <f>'CH 02 - Chodba 2.n.p.'!F33</f>
        <v>0</v>
      </c>
      <c r="BA124" s="125">
        <f>'CH 02 - Chodba 2.n.p.'!F34</f>
        <v>0</v>
      </c>
      <c r="BB124" s="125">
        <f>'CH 02 - Chodba 2.n.p.'!F35</f>
        <v>0</v>
      </c>
      <c r="BC124" s="125">
        <f>'CH 02 - Chodba 2.n.p.'!F36</f>
        <v>0</v>
      </c>
      <c r="BD124" s="127">
        <f>'CH 02 - Chodba 2.n.p.'!F37</f>
        <v>0</v>
      </c>
      <c r="BE124" s="7"/>
      <c r="BT124" s="128" t="s">
        <v>85</v>
      </c>
      <c r="BV124" s="128" t="s">
        <v>79</v>
      </c>
      <c r="BW124" s="128" t="s">
        <v>174</v>
      </c>
      <c r="BX124" s="128" t="s">
        <v>5</v>
      </c>
      <c r="CL124" s="128" t="s">
        <v>1</v>
      </c>
      <c r="CM124" s="128" t="s">
        <v>87</v>
      </c>
    </row>
    <row r="125" s="7" customFormat="1" ht="16.5" customHeight="1">
      <c r="A125" s="116" t="s">
        <v>81</v>
      </c>
      <c r="B125" s="117"/>
      <c r="C125" s="118"/>
      <c r="D125" s="119" t="s">
        <v>175</v>
      </c>
      <c r="E125" s="119"/>
      <c r="F125" s="119"/>
      <c r="G125" s="119"/>
      <c r="H125" s="119"/>
      <c r="I125" s="120"/>
      <c r="J125" s="119" t="s">
        <v>176</v>
      </c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21">
        <f>'CH 03 - Chodba 3.n.p.'!J30</f>
        <v>0</v>
      </c>
      <c r="AH125" s="120"/>
      <c r="AI125" s="120"/>
      <c r="AJ125" s="120"/>
      <c r="AK125" s="120"/>
      <c r="AL125" s="120"/>
      <c r="AM125" s="120"/>
      <c r="AN125" s="121">
        <f>SUM(AG125,AT125)</f>
        <v>0</v>
      </c>
      <c r="AO125" s="120"/>
      <c r="AP125" s="120"/>
      <c r="AQ125" s="122" t="s">
        <v>84</v>
      </c>
      <c r="AR125" s="123"/>
      <c r="AS125" s="124">
        <v>0</v>
      </c>
      <c r="AT125" s="125">
        <f>ROUND(SUM(AV125:AW125),2)</f>
        <v>0</v>
      </c>
      <c r="AU125" s="126">
        <f>'CH 03 - Chodba 3.n.p.'!P120</f>
        <v>0</v>
      </c>
      <c r="AV125" s="125">
        <f>'CH 03 - Chodba 3.n.p.'!J33</f>
        <v>0</v>
      </c>
      <c r="AW125" s="125">
        <f>'CH 03 - Chodba 3.n.p.'!J34</f>
        <v>0</v>
      </c>
      <c r="AX125" s="125">
        <f>'CH 03 - Chodba 3.n.p.'!J35</f>
        <v>0</v>
      </c>
      <c r="AY125" s="125">
        <f>'CH 03 - Chodba 3.n.p.'!J36</f>
        <v>0</v>
      </c>
      <c r="AZ125" s="125">
        <f>'CH 03 - Chodba 3.n.p.'!F33</f>
        <v>0</v>
      </c>
      <c r="BA125" s="125">
        <f>'CH 03 - Chodba 3.n.p.'!F34</f>
        <v>0</v>
      </c>
      <c r="BB125" s="125">
        <f>'CH 03 - Chodba 3.n.p.'!F35</f>
        <v>0</v>
      </c>
      <c r="BC125" s="125">
        <f>'CH 03 - Chodba 3.n.p.'!F36</f>
        <v>0</v>
      </c>
      <c r="BD125" s="127">
        <f>'CH 03 - Chodba 3.n.p.'!F37</f>
        <v>0</v>
      </c>
      <c r="BE125" s="7"/>
      <c r="BT125" s="128" t="s">
        <v>85</v>
      </c>
      <c r="BV125" s="128" t="s">
        <v>79</v>
      </c>
      <c r="BW125" s="128" t="s">
        <v>177</v>
      </c>
      <c r="BX125" s="128" t="s">
        <v>5</v>
      </c>
      <c r="CL125" s="128" t="s">
        <v>1</v>
      </c>
      <c r="CM125" s="128" t="s">
        <v>87</v>
      </c>
    </row>
    <row r="126" s="7" customFormat="1" ht="16.5" customHeight="1">
      <c r="A126" s="116" t="s">
        <v>81</v>
      </c>
      <c r="B126" s="117"/>
      <c r="C126" s="118"/>
      <c r="D126" s="119" t="s">
        <v>178</v>
      </c>
      <c r="E126" s="119"/>
      <c r="F126" s="119"/>
      <c r="G126" s="119"/>
      <c r="H126" s="119"/>
      <c r="I126" s="120"/>
      <c r="J126" s="119" t="s">
        <v>179</v>
      </c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21">
        <f>'DV 01 - Školka (dveře 153...'!J30</f>
        <v>0</v>
      </c>
      <c r="AH126" s="120"/>
      <c r="AI126" s="120"/>
      <c r="AJ126" s="120"/>
      <c r="AK126" s="120"/>
      <c r="AL126" s="120"/>
      <c r="AM126" s="120"/>
      <c r="AN126" s="121">
        <f>SUM(AG126,AT126)</f>
        <v>0</v>
      </c>
      <c r="AO126" s="120"/>
      <c r="AP126" s="120"/>
      <c r="AQ126" s="122" t="s">
        <v>84</v>
      </c>
      <c r="AR126" s="123"/>
      <c r="AS126" s="124">
        <v>0</v>
      </c>
      <c r="AT126" s="125">
        <f>ROUND(SUM(AV126:AW126),2)</f>
        <v>0</v>
      </c>
      <c r="AU126" s="126">
        <f>'DV 01 - Školka (dveře 153...'!P123</f>
        <v>0</v>
      </c>
      <c r="AV126" s="125">
        <f>'DV 01 - Školka (dveře 153...'!J33</f>
        <v>0</v>
      </c>
      <c r="AW126" s="125">
        <f>'DV 01 - Školka (dveře 153...'!J34</f>
        <v>0</v>
      </c>
      <c r="AX126" s="125">
        <f>'DV 01 - Školka (dveře 153...'!J35</f>
        <v>0</v>
      </c>
      <c r="AY126" s="125">
        <f>'DV 01 - Školka (dveře 153...'!J36</f>
        <v>0</v>
      </c>
      <c r="AZ126" s="125">
        <f>'DV 01 - Školka (dveře 153...'!F33</f>
        <v>0</v>
      </c>
      <c r="BA126" s="125">
        <f>'DV 01 - Školka (dveře 153...'!F34</f>
        <v>0</v>
      </c>
      <c r="BB126" s="125">
        <f>'DV 01 - Školka (dveře 153...'!F35</f>
        <v>0</v>
      </c>
      <c r="BC126" s="125">
        <f>'DV 01 - Školka (dveře 153...'!F36</f>
        <v>0</v>
      </c>
      <c r="BD126" s="127">
        <f>'DV 01 - Školka (dveře 153...'!F37</f>
        <v>0</v>
      </c>
      <c r="BE126" s="7"/>
      <c r="BT126" s="128" t="s">
        <v>85</v>
      </c>
      <c r="BV126" s="128" t="s">
        <v>79</v>
      </c>
      <c r="BW126" s="128" t="s">
        <v>180</v>
      </c>
      <c r="BX126" s="128" t="s">
        <v>5</v>
      </c>
      <c r="CL126" s="128" t="s">
        <v>1</v>
      </c>
      <c r="CM126" s="128" t="s">
        <v>87</v>
      </c>
    </row>
    <row r="127" s="7" customFormat="1" ht="24.75" customHeight="1">
      <c r="A127" s="116" t="s">
        <v>81</v>
      </c>
      <c r="B127" s="117"/>
      <c r="C127" s="118"/>
      <c r="D127" s="119" t="s">
        <v>181</v>
      </c>
      <c r="E127" s="119"/>
      <c r="F127" s="119"/>
      <c r="G127" s="119"/>
      <c r="H127" s="119"/>
      <c r="I127" s="120"/>
      <c r="J127" s="119" t="s">
        <v>182</v>
      </c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21">
        <f>'DV 02 - Chodba 2.NP dveře...'!J30</f>
        <v>0</v>
      </c>
      <c r="AH127" s="120"/>
      <c r="AI127" s="120"/>
      <c r="AJ127" s="120"/>
      <c r="AK127" s="120"/>
      <c r="AL127" s="120"/>
      <c r="AM127" s="120"/>
      <c r="AN127" s="121">
        <f>SUM(AG127,AT127)</f>
        <v>0</v>
      </c>
      <c r="AO127" s="120"/>
      <c r="AP127" s="120"/>
      <c r="AQ127" s="122" t="s">
        <v>84</v>
      </c>
      <c r="AR127" s="123"/>
      <c r="AS127" s="124">
        <v>0</v>
      </c>
      <c r="AT127" s="125">
        <f>ROUND(SUM(AV127:AW127),2)</f>
        <v>0</v>
      </c>
      <c r="AU127" s="126">
        <f>'DV 02 - Chodba 2.NP dveře...'!P123</f>
        <v>0</v>
      </c>
      <c r="AV127" s="125">
        <f>'DV 02 - Chodba 2.NP dveře...'!J33</f>
        <v>0</v>
      </c>
      <c r="AW127" s="125">
        <f>'DV 02 - Chodba 2.NP dveře...'!J34</f>
        <v>0</v>
      </c>
      <c r="AX127" s="125">
        <f>'DV 02 - Chodba 2.NP dveře...'!J35</f>
        <v>0</v>
      </c>
      <c r="AY127" s="125">
        <f>'DV 02 - Chodba 2.NP dveře...'!J36</f>
        <v>0</v>
      </c>
      <c r="AZ127" s="125">
        <f>'DV 02 - Chodba 2.NP dveře...'!F33</f>
        <v>0</v>
      </c>
      <c r="BA127" s="125">
        <f>'DV 02 - Chodba 2.NP dveře...'!F34</f>
        <v>0</v>
      </c>
      <c r="BB127" s="125">
        <f>'DV 02 - Chodba 2.NP dveře...'!F35</f>
        <v>0</v>
      </c>
      <c r="BC127" s="125">
        <f>'DV 02 - Chodba 2.NP dveře...'!F36</f>
        <v>0</v>
      </c>
      <c r="BD127" s="127">
        <f>'DV 02 - Chodba 2.NP dveře...'!F37</f>
        <v>0</v>
      </c>
      <c r="BE127" s="7"/>
      <c r="BT127" s="128" t="s">
        <v>85</v>
      </c>
      <c r="BV127" s="128" t="s">
        <v>79</v>
      </c>
      <c r="BW127" s="128" t="s">
        <v>183</v>
      </c>
      <c r="BX127" s="128" t="s">
        <v>5</v>
      </c>
      <c r="CL127" s="128" t="s">
        <v>1</v>
      </c>
      <c r="CM127" s="128" t="s">
        <v>87</v>
      </c>
    </row>
    <row r="128" s="7" customFormat="1" ht="24.75" customHeight="1">
      <c r="A128" s="116" t="s">
        <v>81</v>
      </c>
      <c r="B128" s="117"/>
      <c r="C128" s="118"/>
      <c r="D128" s="119" t="s">
        <v>184</v>
      </c>
      <c r="E128" s="119"/>
      <c r="F128" s="119"/>
      <c r="G128" s="119"/>
      <c r="H128" s="119"/>
      <c r="I128" s="120"/>
      <c r="J128" s="119" t="s">
        <v>185</v>
      </c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21">
        <f>'DV 03 - Chodba 2.NP dveře...'!J30</f>
        <v>0</v>
      </c>
      <c r="AH128" s="120"/>
      <c r="AI128" s="120"/>
      <c r="AJ128" s="120"/>
      <c r="AK128" s="120"/>
      <c r="AL128" s="120"/>
      <c r="AM128" s="120"/>
      <c r="AN128" s="121">
        <f>SUM(AG128,AT128)</f>
        <v>0</v>
      </c>
      <c r="AO128" s="120"/>
      <c r="AP128" s="120"/>
      <c r="AQ128" s="122" t="s">
        <v>84</v>
      </c>
      <c r="AR128" s="123"/>
      <c r="AS128" s="124">
        <v>0</v>
      </c>
      <c r="AT128" s="125">
        <f>ROUND(SUM(AV128:AW128),2)</f>
        <v>0</v>
      </c>
      <c r="AU128" s="126">
        <f>'DV 03 - Chodba 2.NP dveře...'!P123</f>
        <v>0</v>
      </c>
      <c r="AV128" s="125">
        <f>'DV 03 - Chodba 2.NP dveře...'!J33</f>
        <v>0</v>
      </c>
      <c r="AW128" s="125">
        <f>'DV 03 - Chodba 2.NP dveře...'!J34</f>
        <v>0</v>
      </c>
      <c r="AX128" s="125">
        <f>'DV 03 - Chodba 2.NP dveře...'!J35</f>
        <v>0</v>
      </c>
      <c r="AY128" s="125">
        <f>'DV 03 - Chodba 2.NP dveře...'!J36</f>
        <v>0</v>
      </c>
      <c r="AZ128" s="125">
        <f>'DV 03 - Chodba 2.NP dveře...'!F33</f>
        <v>0</v>
      </c>
      <c r="BA128" s="125">
        <f>'DV 03 - Chodba 2.NP dveře...'!F34</f>
        <v>0</v>
      </c>
      <c r="BB128" s="125">
        <f>'DV 03 - Chodba 2.NP dveře...'!F35</f>
        <v>0</v>
      </c>
      <c r="BC128" s="125">
        <f>'DV 03 - Chodba 2.NP dveře...'!F36</f>
        <v>0</v>
      </c>
      <c r="BD128" s="127">
        <f>'DV 03 - Chodba 2.NP dveře...'!F37</f>
        <v>0</v>
      </c>
      <c r="BE128" s="7"/>
      <c r="BT128" s="128" t="s">
        <v>85</v>
      </c>
      <c r="BV128" s="128" t="s">
        <v>79</v>
      </c>
      <c r="BW128" s="128" t="s">
        <v>186</v>
      </c>
      <c r="BX128" s="128" t="s">
        <v>5</v>
      </c>
      <c r="CL128" s="128" t="s">
        <v>1</v>
      </c>
      <c r="CM128" s="128" t="s">
        <v>87</v>
      </c>
    </row>
    <row r="129" s="7" customFormat="1" ht="24.75" customHeight="1">
      <c r="A129" s="116" t="s">
        <v>81</v>
      </c>
      <c r="B129" s="117"/>
      <c r="C129" s="118"/>
      <c r="D129" s="119" t="s">
        <v>187</v>
      </c>
      <c r="E129" s="119"/>
      <c r="F129" s="119"/>
      <c r="G129" s="119"/>
      <c r="H129" s="119"/>
      <c r="I129" s="120"/>
      <c r="J129" s="119" t="s">
        <v>188</v>
      </c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21">
        <f>'DV 04 - Chodba 3.NP dveře...'!J30</f>
        <v>0</v>
      </c>
      <c r="AH129" s="120"/>
      <c r="AI129" s="120"/>
      <c r="AJ129" s="120"/>
      <c r="AK129" s="120"/>
      <c r="AL129" s="120"/>
      <c r="AM129" s="120"/>
      <c r="AN129" s="121">
        <f>SUM(AG129,AT129)</f>
        <v>0</v>
      </c>
      <c r="AO129" s="120"/>
      <c r="AP129" s="120"/>
      <c r="AQ129" s="122" t="s">
        <v>84</v>
      </c>
      <c r="AR129" s="123"/>
      <c r="AS129" s="124">
        <v>0</v>
      </c>
      <c r="AT129" s="125">
        <f>ROUND(SUM(AV129:AW129),2)</f>
        <v>0</v>
      </c>
      <c r="AU129" s="126">
        <f>'DV 04 - Chodba 3.NP dveře...'!P123</f>
        <v>0</v>
      </c>
      <c r="AV129" s="125">
        <f>'DV 04 - Chodba 3.NP dveře...'!J33</f>
        <v>0</v>
      </c>
      <c r="AW129" s="125">
        <f>'DV 04 - Chodba 3.NP dveře...'!J34</f>
        <v>0</v>
      </c>
      <c r="AX129" s="125">
        <f>'DV 04 - Chodba 3.NP dveře...'!J35</f>
        <v>0</v>
      </c>
      <c r="AY129" s="125">
        <f>'DV 04 - Chodba 3.NP dveře...'!J36</f>
        <v>0</v>
      </c>
      <c r="AZ129" s="125">
        <f>'DV 04 - Chodba 3.NP dveře...'!F33</f>
        <v>0</v>
      </c>
      <c r="BA129" s="125">
        <f>'DV 04 - Chodba 3.NP dveře...'!F34</f>
        <v>0</v>
      </c>
      <c r="BB129" s="125">
        <f>'DV 04 - Chodba 3.NP dveře...'!F35</f>
        <v>0</v>
      </c>
      <c r="BC129" s="125">
        <f>'DV 04 - Chodba 3.NP dveře...'!F36</f>
        <v>0</v>
      </c>
      <c r="BD129" s="127">
        <f>'DV 04 - Chodba 3.NP dveře...'!F37</f>
        <v>0</v>
      </c>
      <c r="BE129" s="7"/>
      <c r="BT129" s="128" t="s">
        <v>85</v>
      </c>
      <c r="BV129" s="128" t="s">
        <v>79</v>
      </c>
      <c r="BW129" s="128" t="s">
        <v>189</v>
      </c>
      <c r="BX129" s="128" t="s">
        <v>5</v>
      </c>
      <c r="CL129" s="128" t="s">
        <v>1</v>
      </c>
      <c r="CM129" s="128" t="s">
        <v>87</v>
      </c>
    </row>
    <row r="130" s="7" customFormat="1" ht="24.75" customHeight="1">
      <c r="A130" s="116" t="s">
        <v>81</v>
      </c>
      <c r="B130" s="117"/>
      <c r="C130" s="118"/>
      <c r="D130" s="119" t="s">
        <v>190</v>
      </c>
      <c r="E130" s="119"/>
      <c r="F130" s="119"/>
      <c r="G130" s="119"/>
      <c r="H130" s="119"/>
      <c r="I130" s="120"/>
      <c r="J130" s="119" t="s">
        <v>191</v>
      </c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21">
        <f>'DV 05 - Chodba 3.NP dveře...'!J30</f>
        <v>0</v>
      </c>
      <c r="AH130" s="120"/>
      <c r="AI130" s="120"/>
      <c r="AJ130" s="120"/>
      <c r="AK130" s="120"/>
      <c r="AL130" s="120"/>
      <c r="AM130" s="120"/>
      <c r="AN130" s="121">
        <f>SUM(AG130,AT130)</f>
        <v>0</v>
      </c>
      <c r="AO130" s="120"/>
      <c r="AP130" s="120"/>
      <c r="AQ130" s="122" t="s">
        <v>84</v>
      </c>
      <c r="AR130" s="123"/>
      <c r="AS130" s="129">
        <v>0</v>
      </c>
      <c r="AT130" s="130">
        <f>ROUND(SUM(AV130:AW130),2)</f>
        <v>0</v>
      </c>
      <c r="AU130" s="131">
        <f>'DV 05 - Chodba 3.NP dveře...'!P123</f>
        <v>0</v>
      </c>
      <c r="AV130" s="130">
        <f>'DV 05 - Chodba 3.NP dveře...'!J33</f>
        <v>0</v>
      </c>
      <c r="AW130" s="130">
        <f>'DV 05 - Chodba 3.NP dveře...'!J34</f>
        <v>0</v>
      </c>
      <c r="AX130" s="130">
        <f>'DV 05 - Chodba 3.NP dveře...'!J35</f>
        <v>0</v>
      </c>
      <c r="AY130" s="130">
        <f>'DV 05 - Chodba 3.NP dveře...'!J36</f>
        <v>0</v>
      </c>
      <c r="AZ130" s="130">
        <f>'DV 05 - Chodba 3.NP dveře...'!F33</f>
        <v>0</v>
      </c>
      <c r="BA130" s="130">
        <f>'DV 05 - Chodba 3.NP dveře...'!F34</f>
        <v>0</v>
      </c>
      <c r="BB130" s="130">
        <f>'DV 05 - Chodba 3.NP dveře...'!F35</f>
        <v>0</v>
      </c>
      <c r="BC130" s="130">
        <f>'DV 05 - Chodba 3.NP dveře...'!F36</f>
        <v>0</v>
      </c>
      <c r="BD130" s="132">
        <f>'DV 05 - Chodba 3.NP dveře...'!F37</f>
        <v>0</v>
      </c>
      <c r="BE130" s="7"/>
      <c r="BT130" s="128" t="s">
        <v>85</v>
      </c>
      <c r="BV130" s="128" t="s">
        <v>79</v>
      </c>
      <c r="BW130" s="128" t="s">
        <v>192</v>
      </c>
      <c r="BX130" s="128" t="s">
        <v>5</v>
      </c>
      <c r="CL130" s="128" t="s">
        <v>1</v>
      </c>
      <c r="CM130" s="128" t="s">
        <v>87</v>
      </c>
    </row>
    <row r="131" s="2" customFormat="1" ht="30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41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</row>
    <row r="132" s="2" customFormat="1" ht="6.96" customHeight="1">
      <c r="A132" s="35"/>
      <c r="B132" s="63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41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</row>
  </sheetData>
  <sheetProtection sheet="1" formatColumns="0" formatRows="0" objects="1" scenarios="1" spinCount="100000" saltValue="YGrLhgvwmVK8kQytfVkKODN0lM49OUD24R3XEMqHwEzGeS2uyGs14JJevy9ebkUMmU7W5uHRerBDI9x/YNgGLw==" hashValue="0raM/arBnEMKSX/wnsZVxHkT9kTLTCYfLeU2fAw6wJr0+ZqKF+VeHDNF7ahyB2woD17TlCU8G1uKk5XPYU+WVA==" algorithmName="SHA-512" password="CC35"/>
  <mergeCells count="18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I92:AF92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J130:AF130"/>
    <mergeCell ref="AM87:AN87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</mergeCells>
  <hyperlinks>
    <hyperlink ref="A95" location="'202 - Místnost č.202'!C2" display="/"/>
    <hyperlink ref="A96" location="'203 - Místnost č.203'!C2" display="/"/>
    <hyperlink ref="A97" location="'204 - Místnost č.204'!C2" display="/"/>
    <hyperlink ref="A98" location="'205 - Místnost č.205'!C2" display="/"/>
    <hyperlink ref="A99" location="'206 - Místnost č.206'!C2" display="/"/>
    <hyperlink ref="A100" location="'207 - Místnost č.207'!C2" display="/"/>
    <hyperlink ref="A101" location="'208 - Místnost č.208'!C2" display="/"/>
    <hyperlink ref="A102" location="'209 - Místnost č.209'!C2" display="/"/>
    <hyperlink ref="A103" location="'210 - Místnost č.210'!C2" display="/"/>
    <hyperlink ref="A104" location="'211 - Místnost č.211'!C2" display="/"/>
    <hyperlink ref="A105" location="'212 - Místnost č.212'!C2" display="/"/>
    <hyperlink ref="A106" location="'213 - Místnost č.213'!C2" display="/"/>
    <hyperlink ref="A107" location="'214 - Místnost č.214'!C2" display="/"/>
    <hyperlink ref="A108" location="'215 - Místnost č.215'!C2" display="/"/>
    <hyperlink ref="A109" location="'302 - Místnost č.302'!C2" display="/"/>
    <hyperlink ref="A110" location="'303 - Místnost č.303'!C2" display="/"/>
    <hyperlink ref="A111" location="'304 - Místnost č.304'!C2" display="/"/>
    <hyperlink ref="A112" location="'305 - Místnost č.305'!C2" display="/"/>
    <hyperlink ref="A113" location="'306 - Místnost č.306'!C2" display="/"/>
    <hyperlink ref="A114" location="'307 - Místnost č.307'!C2" display="/"/>
    <hyperlink ref="A115" location="'308 - Místnost č.308'!C2" display="/"/>
    <hyperlink ref="A116" location="'309 - Místnost č.309'!C2" display="/"/>
    <hyperlink ref="A117" location="'310 - Místnost č.310'!C2" display="/"/>
    <hyperlink ref="A118" location="'311 - Místnost č.311'!C2" display="/"/>
    <hyperlink ref="A119" location="'312 - Místnost č.312'!C2" display="/"/>
    <hyperlink ref="A120" location="'313 - Místnost č.313'!C2" display="/"/>
    <hyperlink ref="A121" location="'314 - Místnost č.314'!C2" display="/"/>
    <hyperlink ref="A122" location="'315 - Místnost č.315'!C2" display="/"/>
    <hyperlink ref="A123" location="'CH 01 - Chodba 1.n.p.(ško...'!C2" display="/"/>
    <hyperlink ref="A124" location="'CH 02 - Chodba 2.n.p.'!C2" display="/"/>
    <hyperlink ref="A125" location="'CH 03 - Chodba 3.n.p.'!C2" display="/"/>
    <hyperlink ref="A126" location="'DV 01 - Školka (dveře 153...'!C2" display="/"/>
    <hyperlink ref="A127" location="'DV 02 - Chodba 2.NP dveře...'!C2" display="/"/>
    <hyperlink ref="A128" location="'DV 03 - Chodba 2.NP dveře...'!C2" display="/"/>
    <hyperlink ref="A129" location="'DV 04 - Chodba 3.NP dveře...'!C2" display="/"/>
    <hyperlink ref="A130" location="'DV 05 - Chodba 3.NP dveř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ROUND((SUM(BE122:BE225)),  2)</f>
        <v>0</v>
      </c>
      <c r="G33" s="35"/>
      <c r="H33" s="35"/>
      <c r="I33" s="152">
        <v>0.20999999999999999</v>
      </c>
      <c r="J33" s="151">
        <f>ROUND(((SUM(BE122:BE225))*I33),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ROUND((SUM(BF122:BF225)),  2)</f>
        <v>0</v>
      </c>
      <c r="G34" s="35"/>
      <c r="H34" s="35"/>
      <c r="I34" s="152">
        <v>0.12</v>
      </c>
      <c r="J34" s="151">
        <f>ROUND(((SUM(BF122:BF225))*I34),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202 - Místnost č.202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202 - Místnost č.202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P123+P127+P141+P156+P196+P207</f>
        <v>0</v>
      </c>
      <c r="Q122" s="101"/>
      <c r="R122" s="191">
        <f>R123+R127+R141+R156+R196+R207</f>
        <v>0.13716405000000001</v>
      </c>
      <c r="S122" s="101"/>
      <c r="T122" s="192">
        <f>T123+T127+T141+T156+T196+T207</f>
        <v>0.0533736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BK123+BK127+BK141+BK156+BK196+BK207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0.00019440000000000004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4.8600000000000003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0.00019440000000000004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228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0.052999999999999998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238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240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0.052999999999999998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244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246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0.74199999999999999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249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251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253</v>
      </c>
      <c r="G137" s="230"/>
      <c r="H137" s="232">
        <v>0.74199999999999999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0.052999999999999998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257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259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SUM(P142:P155)</f>
        <v>0</v>
      </c>
      <c r="Q141" s="202"/>
      <c r="R141" s="203">
        <f>SUM(R142:R155)</f>
        <v>0.020500000000000001</v>
      </c>
      <c r="S141" s="202"/>
      <c r="T141" s="204">
        <f>SUM(T142:T155)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SUM(BK142:BK155)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267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269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273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275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281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284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286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2" customFormat="1" ht="24.15" customHeight="1">
      <c r="A153" s="35"/>
      <c r="B153" s="36"/>
      <c r="C153" s="208" t="s">
        <v>287</v>
      </c>
      <c r="D153" s="208" t="s">
        <v>223</v>
      </c>
      <c r="E153" s="209" t="s">
        <v>288</v>
      </c>
      <c r="F153" s="210" t="s">
        <v>289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291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292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293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294</v>
      </c>
      <c r="F156" s="197" t="s">
        <v>295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SUM(P157:P195)</f>
        <v>0</v>
      </c>
      <c r="Q156" s="202"/>
      <c r="R156" s="203">
        <f>SUM(R157:R195)</f>
        <v>0.058598750000000005</v>
      </c>
      <c r="S156" s="202"/>
      <c r="T156" s="204">
        <f>SUM(T157:T195)</f>
        <v>0.017322000000000001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SUM(BK157:BK195)</f>
        <v>0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297</v>
      </c>
      <c r="F157" s="210" t="s">
        <v>298</v>
      </c>
      <c r="G157" s="211" t="s">
        <v>226</v>
      </c>
      <c r="H157" s="212">
        <v>4.8600000000000003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299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300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301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08" t="s">
        <v>8</v>
      </c>
      <c r="D160" s="208" t="s">
        <v>223</v>
      </c>
      <c r="E160" s="209" t="s">
        <v>302</v>
      </c>
      <c r="F160" s="210" t="s">
        <v>303</v>
      </c>
      <c r="G160" s="211" t="s">
        <v>226</v>
      </c>
      <c r="H160" s="212">
        <v>4.8600000000000003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3.0000000000000001E-05</v>
      </c>
      <c r="R160" s="218">
        <f>Q160*H160</f>
        <v>0.00014580000000000002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304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305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306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33" customHeight="1">
      <c r="A163" s="35"/>
      <c r="B163" s="36"/>
      <c r="C163" s="208" t="s">
        <v>307</v>
      </c>
      <c r="D163" s="208" t="s">
        <v>223</v>
      </c>
      <c r="E163" s="209" t="s">
        <v>308</v>
      </c>
      <c r="F163" s="210" t="s">
        <v>309</v>
      </c>
      <c r="G163" s="211" t="s">
        <v>226</v>
      </c>
      <c r="H163" s="212">
        <v>4.8600000000000003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0.0075799999999999999</v>
      </c>
      <c r="R163" s="218">
        <f>Q163*H163</f>
        <v>0.036838800000000005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310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311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312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4.15" customHeight="1">
      <c r="A166" s="35"/>
      <c r="B166" s="36"/>
      <c r="C166" s="208" t="s">
        <v>313</v>
      </c>
      <c r="D166" s="208" t="s">
        <v>223</v>
      </c>
      <c r="E166" s="209" t="s">
        <v>314</v>
      </c>
      <c r="F166" s="210" t="s">
        <v>315</v>
      </c>
      <c r="G166" s="211" t="s">
        <v>226</v>
      </c>
      <c r="H166" s="212">
        <v>4.8600000000000003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0.0030000000000000001</v>
      </c>
      <c r="T166" s="219">
        <f>S166*H166</f>
        <v>0.014580000000000001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316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317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318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320</v>
      </c>
      <c r="F169" s="210" t="s">
        <v>321</v>
      </c>
      <c r="G169" s="211" t="s">
        <v>226</v>
      </c>
      <c r="H169" s="212">
        <v>4.8600000000000003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0.00029999999999999997</v>
      </c>
      <c r="R169" s="218">
        <f>Q169*H169</f>
        <v>0.0014579999999999999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322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323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324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49.05" customHeight="1">
      <c r="A172" s="35"/>
      <c r="B172" s="36"/>
      <c r="C172" s="239" t="s">
        <v>266</v>
      </c>
      <c r="D172" s="239" t="s">
        <v>277</v>
      </c>
      <c r="E172" s="240" t="s">
        <v>325</v>
      </c>
      <c r="F172" s="241" t="s">
        <v>326</v>
      </c>
      <c r="G172" s="242" t="s">
        <v>226</v>
      </c>
      <c r="H172" s="243">
        <v>5.3460000000000001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0.0032000000000000002</v>
      </c>
      <c r="R172" s="218">
        <f>Q172*H172</f>
        <v>0.017107199999999999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327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326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328</v>
      </c>
      <c r="G174" s="230"/>
      <c r="H174" s="232">
        <v>5.3460000000000001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24.15" customHeight="1">
      <c r="A175" s="35"/>
      <c r="B175" s="36"/>
      <c r="C175" s="208" t="s">
        <v>329</v>
      </c>
      <c r="D175" s="208" t="s">
        <v>223</v>
      </c>
      <c r="E175" s="209" t="s">
        <v>330</v>
      </c>
      <c r="F175" s="210" t="s">
        <v>331</v>
      </c>
      <c r="G175" s="211" t="s">
        <v>332</v>
      </c>
      <c r="H175" s="212">
        <v>5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333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334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335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21.75" customHeight="1">
      <c r="A178" s="35"/>
      <c r="B178" s="36"/>
      <c r="C178" s="208" t="s">
        <v>336</v>
      </c>
      <c r="D178" s="208" t="s">
        <v>223</v>
      </c>
      <c r="E178" s="209" t="s">
        <v>337</v>
      </c>
      <c r="F178" s="210" t="s">
        <v>338</v>
      </c>
      <c r="G178" s="211" t="s">
        <v>332</v>
      </c>
      <c r="H178" s="212">
        <v>9.1400000000000006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0.00029999999999999997</v>
      </c>
      <c r="T178" s="219">
        <f>S178*H178</f>
        <v>0.0027420000000000001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339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341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08" t="s">
        <v>342</v>
      </c>
      <c r="D181" s="208" t="s">
        <v>223</v>
      </c>
      <c r="E181" s="209" t="s">
        <v>343</v>
      </c>
      <c r="F181" s="210" t="s">
        <v>344</v>
      </c>
      <c r="G181" s="211" t="s">
        <v>332</v>
      </c>
      <c r="H181" s="212">
        <v>9.1400000000000006</v>
      </c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1.0000000000000001E-05</v>
      </c>
      <c r="R181" s="218">
        <f>Q181*H181</f>
        <v>9.1400000000000013E-05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345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346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347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2" customFormat="1" ht="16.5" customHeight="1">
      <c r="A184" s="35"/>
      <c r="B184" s="36"/>
      <c r="C184" s="239" t="s">
        <v>348</v>
      </c>
      <c r="D184" s="239" t="s">
        <v>277</v>
      </c>
      <c r="E184" s="240" t="s">
        <v>349</v>
      </c>
      <c r="F184" s="241" t="s">
        <v>350</v>
      </c>
      <c r="G184" s="242" t="s">
        <v>332</v>
      </c>
      <c r="H184" s="243">
        <v>9.3230000000000004</v>
      </c>
      <c r="I184" s="244"/>
      <c r="J184" s="245">
        <f>ROUND(I184*H184,2)</f>
        <v>0</v>
      </c>
      <c r="K184" s="246"/>
      <c r="L184" s="247"/>
      <c r="M184" s="248" t="s">
        <v>1</v>
      </c>
      <c r="N184" s="249" t="s">
        <v>42</v>
      </c>
      <c r="O184" s="88"/>
      <c r="P184" s="218">
        <f>O184*H184</f>
        <v>0</v>
      </c>
      <c r="Q184" s="218">
        <v>0.00029999999999999997</v>
      </c>
      <c r="R184" s="218">
        <f>Q184*H184</f>
        <v>0.0027968999999999997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280</v>
      </c>
      <c r="AT184" s="220" t="s">
        <v>277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351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350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12" customFormat="1">
      <c r="A186" s="12"/>
      <c r="B186" s="229"/>
      <c r="C186" s="230"/>
      <c r="D186" s="222" t="s">
        <v>252</v>
      </c>
      <c r="E186" s="230"/>
      <c r="F186" s="231" t="s">
        <v>352</v>
      </c>
      <c r="G186" s="230"/>
      <c r="H186" s="232">
        <v>9.3230000000000004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252</v>
      </c>
      <c r="AU186" s="238" t="s">
        <v>85</v>
      </c>
      <c r="AV186" s="12" t="s">
        <v>87</v>
      </c>
      <c r="AW186" s="12" t="s">
        <v>4</v>
      </c>
      <c r="AX186" s="12" t="s">
        <v>85</v>
      </c>
      <c r="AY186" s="238" t="s">
        <v>222</v>
      </c>
    </row>
    <row r="187" s="2" customFormat="1" ht="16.5" customHeight="1">
      <c r="A187" s="35"/>
      <c r="B187" s="36"/>
      <c r="C187" s="208" t="s">
        <v>7</v>
      </c>
      <c r="D187" s="208" t="s">
        <v>223</v>
      </c>
      <c r="E187" s="209" t="s">
        <v>353</v>
      </c>
      <c r="F187" s="210" t="s">
        <v>354</v>
      </c>
      <c r="G187" s="211" t="s">
        <v>332</v>
      </c>
      <c r="H187" s="212">
        <v>0.90000000000000002</v>
      </c>
      <c r="I187" s="213"/>
      <c r="J187" s="214">
        <f>ROUND(I187*H187,2)</f>
        <v>0</v>
      </c>
      <c r="K187" s="215"/>
      <c r="L187" s="41"/>
      <c r="M187" s="216" t="s">
        <v>1</v>
      </c>
      <c r="N187" s="217" t="s">
        <v>42</v>
      </c>
      <c r="O187" s="88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266</v>
      </c>
      <c r="AT187" s="220" t="s">
        <v>223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355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356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2" customFormat="1">
      <c r="A189" s="35"/>
      <c r="B189" s="36"/>
      <c r="C189" s="37"/>
      <c r="D189" s="227" t="s">
        <v>231</v>
      </c>
      <c r="E189" s="37"/>
      <c r="F189" s="228" t="s">
        <v>357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231</v>
      </c>
      <c r="AU189" s="14" t="s">
        <v>85</v>
      </c>
    </row>
    <row r="190" s="2" customFormat="1" ht="16.5" customHeight="1">
      <c r="A190" s="35"/>
      <c r="B190" s="36"/>
      <c r="C190" s="239" t="s">
        <v>358</v>
      </c>
      <c r="D190" s="239" t="s">
        <v>277</v>
      </c>
      <c r="E190" s="240" t="s">
        <v>359</v>
      </c>
      <c r="F190" s="241" t="s">
        <v>360</v>
      </c>
      <c r="G190" s="242" t="s">
        <v>332</v>
      </c>
      <c r="H190" s="243">
        <v>0.94499999999999995</v>
      </c>
      <c r="I190" s="244"/>
      <c r="J190" s="245">
        <f>ROUND(I190*H190,2)</f>
        <v>0</v>
      </c>
      <c r="K190" s="246"/>
      <c r="L190" s="247"/>
      <c r="M190" s="248" t="s">
        <v>1</v>
      </c>
      <c r="N190" s="249" t="s">
        <v>42</v>
      </c>
      <c r="O190" s="88"/>
      <c r="P190" s="218">
        <f>O190*H190</f>
        <v>0</v>
      </c>
      <c r="Q190" s="218">
        <v>0.00017000000000000001</v>
      </c>
      <c r="R190" s="218">
        <f>Q190*H190</f>
        <v>0.00016065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280</v>
      </c>
      <c r="AT190" s="220" t="s">
        <v>277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361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360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12" customFormat="1">
      <c r="A192" s="12"/>
      <c r="B192" s="229"/>
      <c r="C192" s="230"/>
      <c r="D192" s="222" t="s">
        <v>252</v>
      </c>
      <c r="E192" s="230"/>
      <c r="F192" s="231" t="s">
        <v>362</v>
      </c>
      <c r="G192" s="230"/>
      <c r="H192" s="232">
        <v>0.94499999999999995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252</v>
      </c>
      <c r="AU192" s="238" t="s">
        <v>85</v>
      </c>
      <c r="AV192" s="12" t="s">
        <v>87</v>
      </c>
      <c r="AW192" s="12" t="s">
        <v>4</v>
      </c>
      <c r="AX192" s="12" t="s">
        <v>85</v>
      </c>
      <c r="AY192" s="238" t="s">
        <v>222</v>
      </c>
    </row>
    <row r="193" s="2" customFormat="1" ht="24.15" customHeight="1">
      <c r="A193" s="35"/>
      <c r="B193" s="36"/>
      <c r="C193" s="208" t="s">
        <v>363</v>
      </c>
      <c r="D193" s="208" t="s">
        <v>223</v>
      </c>
      <c r="E193" s="209" t="s">
        <v>364</v>
      </c>
      <c r="F193" s="210" t="s">
        <v>365</v>
      </c>
      <c r="G193" s="211" t="s">
        <v>290</v>
      </c>
      <c r="H193" s="250"/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266</v>
      </c>
      <c r="AT193" s="220" t="s">
        <v>223</v>
      </c>
      <c r="AU193" s="220" t="s">
        <v>85</v>
      </c>
      <c r="AY193" s="14" t="s">
        <v>222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85</v>
      </c>
      <c r="BK193" s="221">
        <f>ROUND(I193*H193,2)</f>
        <v>0</v>
      </c>
      <c r="BL193" s="14" t="s">
        <v>266</v>
      </c>
      <c r="BM193" s="220" t="s">
        <v>366</v>
      </c>
    </row>
    <row r="194" s="2" customFormat="1">
      <c r="A194" s="35"/>
      <c r="B194" s="36"/>
      <c r="C194" s="37"/>
      <c r="D194" s="222" t="s">
        <v>229</v>
      </c>
      <c r="E194" s="37"/>
      <c r="F194" s="223" t="s">
        <v>367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229</v>
      </c>
      <c r="AU194" s="14" t="s">
        <v>85</v>
      </c>
    </row>
    <row r="195" s="2" customFormat="1">
      <c r="A195" s="35"/>
      <c r="B195" s="36"/>
      <c r="C195" s="37"/>
      <c r="D195" s="227" t="s">
        <v>231</v>
      </c>
      <c r="E195" s="37"/>
      <c r="F195" s="228" t="s">
        <v>368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231</v>
      </c>
      <c r="AU195" s="14" t="s">
        <v>85</v>
      </c>
    </row>
    <row r="196" s="11" customFormat="1" ht="25.92" customHeight="1">
      <c r="A196" s="11"/>
      <c r="B196" s="194"/>
      <c r="C196" s="195"/>
      <c r="D196" s="196" t="s">
        <v>76</v>
      </c>
      <c r="E196" s="197" t="s">
        <v>369</v>
      </c>
      <c r="F196" s="197" t="s">
        <v>370</v>
      </c>
      <c r="G196" s="195"/>
      <c r="H196" s="195"/>
      <c r="I196" s="198"/>
      <c r="J196" s="199">
        <f>BK196</f>
        <v>0</v>
      </c>
      <c r="K196" s="195"/>
      <c r="L196" s="200"/>
      <c r="M196" s="201"/>
      <c r="N196" s="202"/>
      <c r="O196" s="202"/>
      <c r="P196" s="203">
        <f>SUM(P197:P206)</f>
        <v>0</v>
      </c>
      <c r="Q196" s="202"/>
      <c r="R196" s="203">
        <f>SUM(R197:R206)</f>
        <v>0.0005082000000000001</v>
      </c>
      <c r="S196" s="202"/>
      <c r="T196" s="204">
        <f>SUM(T197:T206)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5" t="s">
        <v>87</v>
      </c>
      <c r="AT196" s="206" t="s">
        <v>76</v>
      </c>
      <c r="AU196" s="206" t="s">
        <v>77</v>
      </c>
      <c r="AY196" s="205" t="s">
        <v>222</v>
      </c>
      <c r="BK196" s="207">
        <f>SUM(BK197:BK206)</f>
        <v>0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372</v>
      </c>
      <c r="F197" s="210" t="s">
        <v>373</v>
      </c>
      <c r="G197" s="211" t="s">
        <v>226</v>
      </c>
      <c r="H197" s="212">
        <v>1.21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8.0000000000000007E-05</v>
      </c>
      <c r="R197" s="218">
        <f>Q197*H197</f>
        <v>9.6800000000000008E-05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374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375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376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51" t="s">
        <v>1</v>
      </c>
      <c r="F200" s="231" t="s">
        <v>377</v>
      </c>
      <c r="G200" s="230"/>
      <c r="H200" s="232">
        <v>1.21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32</v>
      </c>
      <c r="AX200" s="12" t="s">
        <v>85</v>
      </c>
      <c r="AY200" s="238" t="s">
        <v>222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379</v>
      </c>
      <c r="F201" s="210" t="s">
        <v>380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381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382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383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24.15" customHeight="1">
      <c r="A204" s="35"/>
      <c r="B204" s="36"/>
      <c r="C204" s="208" t="s">
        <v>384</v>
      </c>
      <c r="D204" s="208" t="s">
        <v>223</v>
      </c>
      <c r="E204" s="209" t="s">
        <v>385</v>
      </c>
      <c r="F204" s="210" t="s">
        <v>386</v>
      </c>
      <c r="G204" s="211" t="s">
        <v>226</v>
      </c>
      <c r="H204" s="212">
        <v>1.21</v>
      </c>
      <c r="I204" s="213"/>
      <c r="J204" s="214">
        <f>ROUND(I204*H204,2)</f>
        <v>0</v>
      </c>
      <c r="K204" s="215"/>
      <c r="L204" s="41"/>
      <c r="M204" s="216" t="s">
        <v>1</v>
      </c>
      <c r="N204" s="217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0.00020570000000000001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266</v>
      </c>
      <c r="AT204" s="220" t="s">
        <v>223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387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388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2" customFormat="1">
      <c r="A206" s="35"/>
      <c r="B206" s="36"/>
      <c r="C206" s="37"/>
      <c r="D206" s="227" t="s">
        <v>231</v>
      </c>
      <c r="E206" s="37"/>
      <c r="F206" s="228" t="s">
        <v>389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231</v>
      </c>
      <c r="AU206" s="14" t="s">
        <v>85</v>
      </c>
    </row>
    <row r="207" s="11" customFormat="1" ht="25.92" customHeight="1">
      <c r="A207" s="11"/>
      <c r="B207" s="194"/>
      <c r="C207" s="195"/>
      <c r="D207" s="196" t="s">
        <v>76</v>
      </c>
      <c r="E207" s="197" t="s">
        <v>390</v>
      </c>
      <c r="F207" s="197" t="s">
        <v>391</v>
      </c>
      <c r="G207" s="195"/>
      <c r="H207" s="195"/>
      <c r="I207" s="198"/>
      <c r="J207" s="199">
        <f>BK207</f>
        <v>0</v>
      </c>
      <c r="K207" s="195"/>
      <c r="L207" s="200"/>
      <c r="M207" s="201"/>
      <c r="N207" s="202"/>
      <c r="O207" s="202"/>
      <c r="P207" s="203">
        <f>SUM(P208:P225)</f>
        <v>0</v>
      </c>
      <c r="Q207" s="202"/>
      <c r="R207" s="203">
        <f>SUM(R208:R225)</f>
        <v>0.057362700000000003</v>
      </c>
      <c r="S207" s="202"/>
      <c r="T207" s="204">
        <f>SUM(T208:T225)</f>
        <v>0.0110516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5" t="s">
        <v>87</v>
      </c>
      <c r="AT207" s="206" t="s">
        <v>76</v>
      </c>
      <c r="AU207" s="206" t="s">
        <v>77</v>
      </c>
      <c r="AY207" s="205" t="s">
        <v>222</v>
      </c>
      <c r="BK207" s="207">
        <f>SUM(BK208:BK225)</f>
        <v>0</v>
      </c>
    </row>
    <row r="208" s="2" customFormat="1" ht="16.5" customHeight="1">
      <c r="A208" s="35"/>
      <c r="B208" s="36"/>
      <c r="C208" s="208" t="s">
        <v>392</v>
      </c>
      <c r="D208" s="208" t="s">
        <v>223</v>
      </c>
      <c r="E208" s="209" t="s">
        <v>393</v>
      </c>
      <c r="F208" s="210" t="s">
        <v>394</v>
      </c>
      <c r="G208" s="211" t="s">
        <v>226</v>
      </c>
      <c r="H208" s="212">
        <v>35.18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0.001</v>
      </c>
      <c r="R208" s="218">
        <f>Q208*H208</f>
        <v>0.035180000000000003</v>
      </c>
      <c r="S208" s="218">
        <v>0.00031</v>
      </c>
      <c r="T208" s="219">
        <f>S208*H208</f>
        <v>0.0109058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395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396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397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24.15" customHeight="1">
      <c r="A211" s="35"/>
      <c r="B211" s="36"/>
      <c r="C211" s="208" t="s">
        <v>398</v>
      </c>
      <c r="D211" s="208" t="s">
        <v>223</v>
      </c>
      <c r="E211" s="209" t="s">
        <v>399</v>
      </c>
      <c r="F211" s="210" t="s">
        <v>400</v>
      </c>
      <c r="G211" s="211" t="s">
        <v>226</v>
      </c>
      <c r="H211" s="212">
        <v>35.18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401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402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403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08" t="s">
        <v>404</v>
      </c>
      <c r="D214" s="208" t="s">
        <v>223</v>
      </c>
      <c r="E214" s="209" t="s">
        <v>405</v>
      </c>
      <c r="F214" s="210" t="s">
        <v>406</v>
      </c>
      <c r="G214" s="211" t="s">
        <v>226</v>
      </c>
      <c r="H214" s="212">
        <v>4.8600000000000003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3.0000000000000001E-05</v>
      </c>
      <c r="T214" s="219">
        <f>S214*H214</f>
        <v>0.00014580000000000002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407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408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409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39" t="s">
        <v>410</v>
      </c>
      <c r="D217" s="239" t="s">
        <v>277</v>
      </c>
      <c r="E217" s="240" t="s">
        <v>411</v>
      </c>
      <c r="F217" s="241" t="s">
        <v>412</v>
      </c>
      <c r="G217" s="242" t="s">
        <v>226</v>
      </c>
      <c r="H217" s="243">
        <v>5.1029999999999998</v>
      </c>
      <c r="I217" s="244"/>
      <c r="J217" s="245">
        <f>ROUND(I217*H217,2)</f>
        <v>0</v>
      </c>
      <c r="K217" s="246"/>
      <c r="L217" s="247"/>
      <c r="M217" s="248" t="s">
        <v>1</v>
      </c>
      <c r="N217" s="249" t="s">
        <v>42</v>
      </c>
      <c r="O217" s="88"/>
      <c r="P217" s="218">
        <f>O217*H217</f>
        <v>0</v>
      </c>
      <c r="Q217" s="218">
        <v>0.00089999999999999998</v>
      </c>
      <c r="R217" s="218">
        <f>Q217*H217</f>
        <v>0.0045926999999999999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280</v>
      </c>
      <c r="AT217" s="220" t="s">
        <v>277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413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412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12" customFormat="1">
      <c r="A219" s="12"/>
      <c r="B219" s="229"/>
      <c r="C219" s="230"/>
      <c r="D219" s="222" t="s">
        <v>252</v>
      </c>
      <c r="E219" s="230"/>
      <c r="F219" s="231" t="s">
        <v>414</v>
      </c>
      <c r="G219" s="230"/>
      <c r="H219" s="232">
        <v>5.1029999999999998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252</v>
      </c>
      <c r="AU219" s="238" t="s">
        <v>85</v>
      </c>
      <c r="AV219" s="12" t="s">
        <v>87</v>
      </c>
      <c r="AW219" s="12" t="s">
        <v>4</v>
      </c>
      <c r="AX219" s="12" t="s">
        <v>85</v>
      </c>
      <c r="AY219" s="238" t="s">
        <v>222</v>
      </c>
    </row>
    <row r="220" s="2" customFormat="1" ht="24.15" customHeight="1">
      <c r="A220" s="35"/>
      <c r="B220" s="36"/>
      <c r="C220" s="208" t="s">
        <v>415</v>
      </c>
      <c r="D220" s="208" t="s">
        <v>223</v>
      </c>
      <c r="E220" s="209" t="s">
        <v>416</v>
      </c>
      <c r="F220" s="210" t="s">
        <v>417</v>
      </c>
      <c r="G220" s="211" t="s">
        <v>226</v>
      </c>
      <c r="H220" s="212">
        <v>35.18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0.00021000000000000001</v>
      </c>
      <c r="R220" s="218">
        <f>Q220*H220</f>
        <v>0.0073877999999999999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418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419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420</v>
      </c>
      <c r="G222" s="37"/>
      <c r="H222" s="37"/>
      <c r="I222" s="224"/>
      <c r="J222" s="37"/>
      <c r="K222" s="37"/>
      <c r="L222" s="41"/>
      <c r="M222" s="225"/>
      <c r="N222" s="22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33" customHeight="1">
      <c r="A223" s="35"/>
      <c r="B223" s="36"/>
      <c r="C223" s="208" t="s">
        <v>280</v>
      </c>
      <c r="D223" s="208" t="s">
        <v>223</v>
      </c>
      <c r="E223" s="209" t="s">
        <v>421</v>
      </c>
      <c r="F223" s="210" t="s">
        <v>422</v>
      </c>
      <c r="G223" s="211" t="s">
        <v>226</v>
      </c>
      <c r="H223" s="212">
        <v>35.18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0.00029</v>
      </c>
      <c r="R223" s="218">
        <f>Q223*H223</f>
        <v>0.0102022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423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424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425</v>
      </c>
      <c r="G225" s="37"/>
      <c r="H225" s="37"/>
      <c r="I225" s="224"/>
      <c r="J225" s="37"/>
      <c r="K225" s="37"/>
      <c r="L225" s="41"/>
      <c r="M225" s="252"/>
      <c r="N225" s="253"/>
      <c r="O225" s="254"/>
      <c r="P225" s="254"/>
      <c r="Q225" s="254"/>
      <c r="R225" s="254"/>
      <c r="S225" s="254"/>
      <c r="T225" s="25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6.96" customHeight="1">
      <c r="A226" s="35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1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sheet="1" autoFilter="0" formatColumns="0" formatRows="0" objects="1" scenarios="1" spinCount="100000" saltValue="0NPmzVx/ourqBBum/2+3Jud0+6cylSzP4qKcGfp29QJd2To9bz8abBfcRAzcDQ4aDe4CwnIiwb/867vui5ouFQ==" hashValue="4xq6ynj6CsgXnLjiklxmil/o7xBkzBrC/Az5FcW57XFxe9jbTfK2jAY9Yj3WRYhZqOonr8fsHH/VL/oBR/qwPw==" algorithmName="SHA-512" password="CC35"/>
  <autoFilter ref="C121:K22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2/997013211"/>
    <hyperlink ref="F133" r:id="rId3" display="https://podminky.urs.cz/item/CS_URS_2024_02/997013501"/>
    <hyperlink ref="F136" r:id="rId4" display="https://podminky.urs.cz/item/CS_URS_2024_02/997013509"/>
    <hyperlink ref="F140" r:id="rId5" display="https://podminky.urs.cz/item/CS_URS_2024_02/997013813"/>
    <hyperlink ref="F144" r:id="rId6" display="https://podminky.urs.cz/item/CS_URS_2024_02/766491851"/>
    <hyperlink ref="F147" r:id="rId7" display="https://podminky.urs.cz/item/CS_URS_2024_02/766660022"/>
    <hyperlink ref="F152" r:id="rId8" display="https://podminky.urs.cz/item/CS_URS_2024_02/766691914"/>
    <hyperlink ref="F155" r:id="rId9" display="https://podminky.urs.cz/item/CS_URS_2024_02/998766201"/>
    <hyperlink ref="F159" r:id="rId10" display="https://podminky.urs.cz/item/CS_URS_2024_02/776111115"/>
    <hyperlink ref="F162" r:id="rId11" display="https://podminky.urs.cz/item/CS_URS_2024_02/776121112"/>
    <hyperlink ref="F165" r:id="rId12" display="https://podminky.urs.cz/item/CS_URS_2024_02/776141112"/>
    <hyperlink ref="F168" r:id="rId13" display="https://podminky.urs.cz/item/CS_URS_2024_02/776201812"/>
    <hyperlink ref="F171" r:id="rId14" display="https://podminky.urs.cz/item/CS_URS_2024_02/776221111"/>
    <hyperlink ref="F177" r:id="rId15" display="https://podminky.urs.cz/item/CS_URS_2024_02/776223112"/>
    <hyperlink ref="F180" r:id="rId16" display="https://podminky.urs.cz/item/CS_URS_2024_02/776410811"/>
    <hyperlink ref="F183" r:id="rId17" display="https://podminky.urs.cz/item/CS_URS_2024_02/776421111"/>
    <hyperlink ref="F189" r:id="rId18" display="https://podminky.urs.cz/item/CS_URS_2024_02/776421312"/>
    <hyperlink ref="F195" r:id="rId19" display="https://podminky.urs.cz/item/CS_URS_2024_02/998776201"/>
    <hyperlink ref="F199" r:id="rId20" display="https://podminky.urs.cz/item/CS_URS_2024_02/783301311"/>
    <hyperlink ref="F203" r:id="rId21" display="https://podminky.urs.cz/item/CS_URS_2024_02/783325101"/>
    <hyperlink ref="F206" r:id="rId22" display="https://podminky.urs.cz/item/CS_URS_2024_02/783327101"/>
    <hyperlink ref="F210" r:id="rId23" display="https://podminky.urs.cz/item/CS_URS_2024_02/784121001"/>
    <hyperlink ref="F213" r:id="rId24" display="https://podminky.urs.cz/item/CS_URS_2024_02/784121011"/>
    <hyperlink ref="F216" r:id="rId25" display="https://podminky.urs.cz/item/CS_URS_2024_02/784171101"/>
    <hyperlink ref="F222" r:id="rId26" display="https://podminky.urs.cz/item/CS_URS_2024_02/784181101"/>
    <hyperlink ref="F225" r:id="rId27" display="https://podminky.urs.cz/item/CS_URS_2024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426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ROUND((SUM(BE125:BE236)),  2)</f>
        <v>0</v>
      </c>
      <c r="G33" s="35"/>
      <c r="H33" s="35"/>
      <c r="I33" s="152">
        <v>0.20999999999999999</v>
      </c>
      <c r="J33" s="151">
        <f>ROUND(((SUM(BE125:BE236))*I33),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ROUND((SUM(BF125:BF236)),  2)</f>
        <v>0</v>
      </c>
      <c r="G34" s="35"/>
      <c r="H34" s="35"/>
      <c r="I34" s="152">
        <v>0.12</v>
      </c>
      <c r="J34" s="151">
        <f>ROUND(((SUM(BF125:BF236))*I34),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203 - Místnost č.203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J210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J229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J232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203 - Místnost č.203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P126+P132+P146+P156+P166+P170+P210+P229+P232</f>
        <v>0</v>
      </c>
      <c r="Q125" s="101"/>
      <c r="R125" s="191">
        <f>R126+R132+R146+R156+R166+R170+R210+R229+R232</f>
        <v>2.0678850600000001</v>
      </c>
      <c r="S125" s="101"/>
      <c r="T125" s="192">
        <f>T126+T132+T146+T156+T166+T170+T210+T229+T232</f>
        <v>1.5408782000000001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BK126+BK132+BK146+BK156+BK166+BK170+BK210+BK229+BK232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0.0026700000000000001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66.75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0.0026700000000000001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431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434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1.5409999999999999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435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1.5409999999999999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437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21.574000000000002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439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441</v>
      </c>
      <c r="G142" s="230"/>
      <c r="H142" s="232">
        <v>21.574000000000002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1.5409999999999999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442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0.098279999999999992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78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448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81.900000000000006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0.098279999999999992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453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454</v>
      </c>
      <c r="G152" s="230"/>
      <c r="H152" s="232">
        <v>81.900000000000006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457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1.05612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78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0.2535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464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81.900000000000006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0.80262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469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454</v>
      </c>
      <c r="G162" s="230"/>
      <c r="H162" s="232">
        <v>81.900000000000006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472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475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SUM(P171:P209)</f>
        <v>0</v>
      </c>
      <c r="Q170" s="202"/>
      <c r="R170" s="203">
        <f>SUM(R171:R209)</f>
        <v>0.72221966000000004</v>
      </c>
      <c r="S170" s="202"/>
      <c r="T170" s="204">
        <f>SUM(T171:T209)</f>
        <v>0.21022500000000002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SUM(BK171:BK209)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66.75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477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66.75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0.0020024999999999999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479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66.75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0.505965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481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66.75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0.20025000000000001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483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66.75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0.020024999999999998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485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73.424999999999997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0.19090499999999999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487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488</v>
      </c>
      <c r="G188" s="230"/>
      <c r="H188" s="232">
        <v>73.424999999999997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67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489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33.25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0.0099749999999999995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490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33.25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0.0003325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492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33.686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0.0026948800000000002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494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495</v>
      </c>
      <c r="G200" s="230"/>
      <c r="H200" s="232">
        <v>33.686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1.7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496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497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16.5" customHeight="1">
      <c r="A204" s="35"/>
      <c r="B204" s="36"/>
      <c r="C204" s="239" t="s">
        <v>378</v>
      </c>
      <c r="D204" s="239" t="s">
        <v>277</v>
      </c>
      <c r="E204" s="240" t="s">
        <v>359</v>
      </c>
      <c r="F204" s="241" t="s">
        <v>360</v>
      </c>
      <c r="G204" s="242" t="s">
        <v>332</v>
      </c>
      <c r="H204" s="243">
        <v>1.734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0.00029478000000000002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280</v>
      </c>
      <c r="AT204" s="220" t="s">
        <v>277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498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360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12" customFormat="1">
      <c r="A206" s="12"/>
      <c r="B206" s="229"/>
      <c r="C206" s="230"/>
      <c r="D206" s="222" t="s">
        <v>252</v>
      </c>
      <c r="E206" s="230"/>
      <c r="F206" s="231" t="s">
        <v>499</v>
      </c>
      <c r="G206" s="230"/>
      <c r="H206" s="232">
        <v>1.734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252</v>
      </c>
      <c r="AU206" s="238" t="s">
        <v>85</v>
      </c>
      <c r="AV206" s="12" t="s">
        <v>87</v>
      </c>
      <c r="AW206" s="12" t="s">
        <v>4</v>
      </c>
      <c r="AX206" s="12" t="s">
        <v>85</v>
      </c>
      <c r="AY206" s="238" t="s">
        <v>222</v>
      </c>
    </row>
    <row r="207" s="2" customFormat="1" ht="24.15" customHeight="1">
      <c r="A207" s="35"/>
      <c r="B207" s="36"/>
      <c r="C207" s="208" t="s">
        <v>384</v>
      </c>
      <c r="D207" s="208" t="s">
        <v>223</v>
      </c>
      <c r="E207" s="209" t="s">
        <v>364</v>
      </c>
      <c r="F207" s="210" t="s">
        <v>365</v>
      </c>
      <c r="G207" s="211" t="s">
        <v>290</v>
      </c>
      <c r="H207" s="250"/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500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367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501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11" customFormat="1" ht="25.92" customHeight="1">
      <c r="A210" s="11"/>
      <c r="B210" s="194"/>
      <c r="C210" s="195"/>
      <c r="D210" s="196" t="s">
        <v>76</v>
      </c>
      <c r="E210" s="197" t="s">
        <v>390</v>
      </c>
      <c r="F210" s="197" t="s">
        <v>391</v>
      </c>
      <c r="G210" s="195"/>
      <c r="H210" s="195"/>
      <c r="I210" s="198"/>
      <c r="J210" s="199">
        <f>BK210</f>
        <v>0</v>
      </c>
      <c r="K210" s="195"/>
      <c r="L210" s="200"/>
      <c r="M210" s="201"/>
      <c r="N210" s="202"/>
      <c r="O210" s="202"/>
      <c r="P210" s="203">
        <f>SUM(P211:P228)</f>
        <v>0</v>
      </c>
      <c r="Q210" s="202"/>
      <c r="R210" s="203">
        <f>SUM(R211:R228)</f>
        <v>0.18859539999999997</v>
      </c>
      <c r="S210" s="202"/>
      <c r="T210" s="204">
        <f>SUM(T211:T228)</f>
        <v>0.0286532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5" t="s">
        <v>87</v>
      </c>
      <c r="AT210" s="206" t="s">
        <v>76</v>
      </c>
      <c r="AU210" s="206" t="s">
        <v>77</v>
      </c>
      <c r="AY210" s="205" t="s">
        <v>222</v>
      </c>
      <c r="BK210" s="207">
        <f>SUM(BK211:BK228)</f>
        <v>0</v>
      </c>
    </row>
    <row r="211" s="2" customFormat="1" ht="16.5" customHeight="1">
      <c r="A211" s="35"/>
      <c r="B211" s="36"/>
      <c r="C211" s="208" t="s">
        <v>392</v>
      </c>
      <c r="D211" s="208" t="s">
        <v>223</v>
      </c>
      <c r="E211" s="209" t="s">
        <v>393</v>
      </c>
      <c r="F211" s="210" t="s">
        <v>394</v>
      </c>
      <c r="G211" s="211" t="s">
        <v>226</v>
      </c>
      <c r="H211" s="212">
        <v>85.969999999999999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0.001</v>
      </c>
      <c r="R211" s="218">
        <f>Q211*H211</f>
        <v>0.085970000000000005</v>
      </c>
      <c r="S211" s="218">
        <v>0.00031</v>
      </c>
      <c r="T211" s="219">
        <f>S211*H211</f>
        <v>0.026650699999999999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502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396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503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24.15" customHeight="1">
      <c r="A214" s="35"/>
      <c r="B214" s="36"/>
      <c r="C214" s="208" t="s">
        <v>398</v>
      </c>
      <c r="D214" s="208" t="s">
        <v>223</v>
      </c>
      <c r="E214" s="209" t="s">
        <v>399</v>
      </c>
      <c r="F214" s="210" t="s">
        <v>400</v>
      </c>
      <c r="G214" s="211" t="s">
        <v>226</v>
      </c>
      <c r="H214" s="212">
        <v>85.969999999999999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504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505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08" t="s">
        <v>404</v>
      </c>
      <c r="D217" s="208" t="s">
        <v>223</v>
      </c>
      <c r="E217" s="209" t="s">
        <v>405</v>
      </c>
      <c r="F217" s="210" t="s">
        <v>406</v>
      </c>
      <c r="G217" s="211" t="s">
        <v>226</v>
      </c>
      <c r="H217" s="212">
        <v>66.75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3.0000000000000001E-05</v>
      </c>
      <c r="T217" s="219">
        <f>S217*H217</f>
        <v>0.0020024999999999999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506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408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409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16.5" customHeight="1">
      <c r="A220" s="35"/>
      <c r="B220" s="36"/>
      <c r="C220" s="239" t="s">
        <v>410</v>
      </c>
      <c r="D220" s="239" t="s">
        <v>277</v>
      </c>
      <c r="E220" s="240" t="s">
        <v>411</v>
      </c>
      <c r="F220" s="241" t="s">
        <v>412</v>
      </c>
      <c r="G220" s="242" t="s">
        <v>226</v>
      </c>
      <c r="H220" s="243">
        <v>70.087999999999994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42</v>
      </c>
      <c r="O220" s="88"/>
      <c r="P220" s="218">
        <f>O220*H220</f>
        <v>0</v>
      </c>
      <c r="Q220" s="218">
        <v>0.00089999999999999998</v>
      </c>
      <c r="R220" s="218">
        <f>Q220*H220</f>
        <v>0.063079199999999988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280</v>
      </c>
      <c r="AT220" s="220" t="s">
        <v>277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507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12" customFormat="1">
      <c r="A222" s="12"/>
      <c r="B222" s="229"/>
      <c r="C222" s="230"/>
      <c r="D222" s="222" t="s">
        <v>252</v>
      </c>
      <c r="E222" s="230"/>
      <c r="F222" s="231" t="s">
        <v>508</v>
      </c>
      <c r="G222" s="230"/>
      <c r="H222" s="232">
        <v>70.087999999999994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252</v>
      </c>
      <c r="AU222" s="238" t="s">
        <v>85</v>
      </c>
      <c r="AV222" s="12" t="s">
        <v>87</v>
      </c>
      <c r="AW222" s="12" t="s">
        <v>4</v>
      </c>
      <c r="AX222" s="12" t="s">
        <v>85</v>
      </c>
      <c r="AY222" s="238" t="s">
        <v>222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416</v>
      </c>
      <c r="F223" s="210" t="s">
        <v>417</v>
      </c>
      <c r="G223" s="211" t="s">
        <v>226</v>
      </c>
      <c r="H223" s="212">
        <v>85.969999999999999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0.00020000000000000001</v>
      </c>
      <c r="R223" s="218">
        <f>Q223*H223</f>
        <v>0.017194000000000001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509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419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510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33" customHeight="1">
      <c r="A226" s="35"/>
      <c r="B226" s="36"/>
      <c r="C226" s="208" t="s">
        <v>280</v>
      </c>
      <c r="D226" s="208" t="s">
        <v>223</v>
      </c>
      <c r="E226" s="209" t="s">
        <v>421</v>
      </c>
      <c r="F226" s="210" t="s">
        <v>422</v>
      </c>
      <c r="G226" s="211" t="s">
        <v>226</v>
      </c>
      <c r="H226" s="212">
        <v>85.969999999999999</v>
      </c>
      <c r="I226" s="213"/>
      <c r="J226" s="214">
        <f>ROUND(I226*H226,2)</f>
        <v>0</v>
      </c>
      <c r="K226" s="215"/>
      <c r="L226" s="41"/>
      <c r="M226" s="216" t="s">
        <v>1</v>
      </c>
      <c r="N226" s="217" t="s">
        <v>42</v>
      </c>
      <c r="O226" s="88"/>
      <c r="P226" s="218">
        <f>O226*H226</f>
        <v>0</v>
      </c>
      <c r="Q226" s="218">
        <v>0.00025999999999999998</v>
      </c>
      <c r="R226" s="218">
        <f>Q226*H226</f>
        <v>0.022352199999999999</v>
      </c>
      <c r="S226" s="218">
        <v>0</v>
      </c>
      <c r="T226" s="21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0" t="s">
        <v>266</v>
      </c>
      <c r="AT226" s="220" t="s">
        <v>223</v>
      </c>
      <c r="AU226" s="220" t="s">
        <v>85</v>
      </c>
      <c r="AY226" s="14" t="s">
        <v>222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4" t="s">
        <v>85</v>
      </c>
      <c r="BK226" s="221">
        <f>ROUND(I226*H226,2)</f>
        <v>0</v>
      </c>
      <c r="BL226" s="14" t="s">
        <v>266</v>
      </c>
      <c r="BM226" s="220" t="s">
        <v>511</v>
      </c>
    </row>
    <row r="227" s="2" customFormat="1">
      <c r="A227" s="35"/>
      <c r="B227" s="36"/>
      <c r="C227" s="37"/>
      <c r="D227" s="222" t="s">
        <v>229</v>
      </c>
      <c r="E227" s="37"/>
      <c r="F227" s="223" t="s">
        <v>424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229</v>
      </c>
      <c r="AU227" s="14" t="s">
        <v>85</v>
      </c>
    </row>
    <row r="228" s="2" customFormat="1">
      <c r="A228" s="35"/>
      <c r="B228" s="36"/>
      <c r="C228" s="37"/>
      <c r="D228" s="227" t="s">
        <v>231</v>
      </c>
      <c r="E228" s="37"/>
      <c r="F228" s="228" t="s">
        <v>512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231</v>
      </c>
      <c r="AU228" s="14" t="s">
        <v>85</v>
      </c>
    </row>
    <row r="229" s="11" customFormat="1" ht="25.92" customHeight="1">
      <c r="A229" s="11"/>
      <c r="B229" s="194"/>
      <c r="C229" s="195"/>
      <c r="D229" s="196" t="s">
        <v>76</v>
      </c>
      <c r="E229" s="197" t="s">
        <v>513</v>
      </c>
      <c r="F229" s="197" t="s">
        <v>514</v>
      </c>
      <c r="G229" s="195"/>
      <c r="H229" s="195"/>
      <c r="I229" s="198"/>
      <c r="J229" s="199">
        <f>BK229</f>
        <v>0</v>
      </c>
      <c r="K229" s="195"/>
      <c r="L229" s="200"/>
      <c r="M229" s="201"/>
      <c r="N229" s="202"/>
      <c r="O229" s="202"/>
      <c r="P229" s="203">
        <f>SUM(P230:P231)</f>
        <v>0</v>
      </c>
      <c r="Q229" s="202"/>
      <c r="R229" s="203">
        <f>SUM(R230:R231)</f>
        <v>0</v>
      </c>
      <c r="S229" s="202"/>
      <c r="T229" s="204">
        <f>SUM(T230:T231)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5" t="s">
        <v>87</v>
      </c>
      <c r="AT229" s="206" t="s">
        <v>76</v>
      </c>
      <c r="AU229" s="206" t="s">
        <v>77</v>
      </c>
      <c r="AY229" s="205" t="s">
        <v>222</v>
      </c>
      <c r="BK229" s="207">
        <f>SUM(BK230:BK231)</f>
        <v>0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516</v>
      </c>
      <c r="F230" s="210" t="s">
        <v>517</v>
      </c>
      <c r="G230" s="211" t="s">
        <v>518</v>
      </c>
      <c r="H230" s="212">
        <v>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519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517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11" customFormat="1" ht="25.92" customHeight="1">
      <c r="A232" s="11"/>
      <c r="B232" s="194"/>
      <c r="C232" s="195"/>
      <c r="D232" s="196" t="s">
        <v>76</v>
      </c>
      <c r="E232" s="197" t="s">
        <v>520</v>
      </c>
      <c r="F232" s="197" t="s">
        <v>521</v>
      </c>
      <c r="G232" s="195"/>
      <c r="H232" s="195"/>
      <c r="I232" s="198"/>
      <c r="J232" s="199">
        <f>BK232</f>
        <v>0</v>
      </c>
      <c r="K232" s="195"/>
      <c r="L232" s="200"/>
      <c r="M232" s="201"/>
      <c r="N232" s="202"/>
      <c r="O232" s="202"/>
      <c r="P232" s="203">
        <f>SUM(P233:P236)</f>
        <v>0</v>
      </c>
      <c r="Q232" s="202"/>
      <c r="R232" s="203">
        <f>SUM(R233:R236)</f>
        <v>0</v>
      </c>
      <c r="S232" s="202"/>
      <c r="T232" s="204">
        <f>SUM(T233:T236)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5" t="s">
        <v>227</v>
      </c>
      <c r="AT232" s="206" t="s">
        <v>76</v>
      </c>
      <c r="AU232" s="206" t="s">
        <v>77</v>
      </c>
      <c r="AY232" s="205" t="s">
        <v>222</v>
      </c>
      <c r="BK232" s="207">
        <f>SUM(BK233:BK236)</f>
        <v>0</v>
      </c>
    </row>
    <row r="233" s="2" customFormat="1" ht="24.15" customHeight="1">
      <c r="A233" s="35"/>
      <c r="B233" s="36"/>
      <c r="C233" s="208" t="s">
        <v>522</v>
      </c>
      <c r="D233" s="208" t="s">
        <v>223</v>
      </c>
      <c r="E233" s="209" t="s">
        <v>523</v>
      </c>
      <c r="F233" s="210" t="s">
        <v>524</v>
      </c>
      <c r="G233" s="211" t="s">
        <v>518</v>
      </c>
      <c r="H233" s="212">
        <v>1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227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227</v>
      </c>
      <c r="BM233" s="220" t="s">
        <v>525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524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 ht="16.5" customHeight="1">
      <c r="A235" s="35"/>
      <c r="B235" s="36"/>
      <c r="C235" s="208" t="s">
        <v>526</v>
      </c>
      <c r="D235" s="208" t="s">
        <v>223</v>
      </c>
      <c r="E235" s="209" t="s">
        <v>527</v>
      </c>
      <c r="F235" s="210" t="s">
        <v>528</v>
      </c>
      <c r="G235" s="211" t="s">
        <v>518</v>
      </c>
      <c r="H235" s="212">
        <v>1</v>
      </c>
      <c r="I235" s="213"/>
      <c r="J235" s="214">
        <f>ROUND(I235*H235,2)</f>
        <v>0</v>
      </c>
      <c r="K235" s="215"/>
      <c r="L235" s="41"/>
      <c r="M235" s="216" t="s">
        <v>1</v>
      </c>
      <c r="N235" s="217" t="s">
        <v>42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227</v>
      </c>
      <c r="AT235" s="220" t="s">
        <v>223</v>
      </c>
      <c r="AU235" s="220" t="s">
        <v>85</v>
      </c>
      <c r="AY235" s="14" t="s">
        <v>222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85</v>
      </c>
      <c r="BK235" s="221">
        <f>ROUND(I235*H235,2)</f>
        <v>0</v>
      </c>
      <c r="BL235" s="14" t="s">
        <v>227</v>
      </c>
      <c r="BM235" s="220" t="s">
        <v>529</v>
      </c>
    </row>
    <row r="236" s="2" customFormat="1">
      <c r="A236" s="35"/>
      <c r="B236" s="36"/>
      <c r="C236" s="37"/>
      <c r="D236" s="222" t="s">
        <v>229</v>
      </c>
      <c r="E236" s="37"/>
      <c r="F236" s="223" t="s">
        <v>528</v>
      </c>
      <c r="G236" s="37"/>
      <c r="H236" s="37"/>
      <c r="I236" s="224"/>
      <c r="J236" s="37"/>
      <c r="K236" s="37"/>
      <c r="L236" s="41"/>
      <c r="M236" s="252"/>
      <c r="N236" s="253"/>
      <c r="O236" s="254"/>
      <c r="P236" s="254"/>
      <c r="Q236" s="254"/>
      <c r="R236" s="254"/>
      <c r="S236" s="254"/>
      <c r="T236" s="25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229</v>
      </c>
      <c r="AU236" s="14" t="s">
        <v>85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BYVNReQgKaPLiC9JneOMBxO0OCj77O5JdvkUM9RiLvS29uBPdop0sOff5lf8WNm9CQJNovTb9RUR6WyLRxUTEA==" hashValue="8bGCrqccR/4z4haUYEVzswbY7yxp7pBHudL1XnDoi8QrUUlheeqzvImo0rrXPz9W7t10JHtnoaIXwIcBmLE5Uw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3" r:id="rId19" display="https://podminky.urs.cz/item/CS_URS_2024_01/776421312"/>
    <hyperlink ref="F209" r:id="rId20" display="https://podminky.urs.cz/item/CS_URS_2024_01/998776201"/>
    <hyperlink ref="F213" r:id="rId21" display="https://podminky.urs.cz/item/CS_URS_2024_01/784121001"/>
    <hyperlink ref="F216" r:id="rId22" display="https://podminky.urs.cz/item/CS_URS_2024_01/784121011"/>
    <hyperlink ref="F219" r:id="rId23" display="https://podminky.urs.cz/item/CS_URS_2024_02/784171101"/>
    <hyperlink ref="F225" r:id="rId24" display="https://podminky.urs.cz/item/CS_URS_2024_01/784181101"/>
    <hyperlink ref="F228" r:id="rId25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530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ROUND((SUM(BE121:BE202)),  2)</f>
        <v>0</v>
      </c>
      <c r="G33" s="35"/>
      <c r="H33" s="35"/>
      <c r="I33" s="152">
        <v>0.20999999999999999</v>
      </c>
      <c r="J33" s="151">
        <f>ROUND(((SUM(BE121:BE202))*I33),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ROUND((SUM(BF121:BF202)),  2)</f>
        <v>0</v>
      </c>
      <c r="G34" s="35"/>
      <c r="H34" s="35"/>
      <c r="I34" s="152">
        <v>0.12</v>
      </c>
      <c r="J34" s="151">
        <f>ROUND(((SUM(BF121:BF202))*I34),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ROUND((SUM(BG121:BG202)),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ROUND((SUM(BH121:BH202)),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ROUND((SUM(BI121:BI202)),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204 - Místnost č.204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J126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J144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206</v>
      </c>
      <c r="E101" s="179"/>
      <c r="F101" s="179"/>
      <c r="G101" s="179"/>
      <c r="H101" s="179"/>
      <c r="I101" s="179"/>
      <c r="J101" s="180">
        <f>J184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204 - Místnost č.204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27. 2. 2025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208</v>
      </c>
      <c r="D120" s="185" t="s">
        <v>62</v>
      </c>
      <c r="E120" s="185" t="s">
        <v>58</v>
      </c>
      <c r="F120" s="185" t="s">
        <v>59</v>
      </c>
      <c r="G120" s="185" t="s">
        <v>209</v>
      </c>
      <c r="H120" s="185" t="s">
        <v>210</v>
      </c>
      <c r="I120" s="185" t="s">
        <v>211</v>
      </c>
      <c r="J120" s="186" t="s">
        <v>198</v>
      </c>
      <c r="K120" s="187" t="s">
        <v>212</v>
      </c>
      <c r="L120" s="188"/>
      <c r="M120" s="97" t="s">
        <v>1</v>
      </c>
      <c r="N120" s="98" t="s">
        <v>41</v>
      </c>
      <c r="O120" s="98" t="s">
        <v>213</v>
      </c>
      <c r="P120" s="98" t="s">
        <v>214</v>
      </c>
      <c r="Q120" s="98" t="s">
        <v>215</v>
      </c>
      <c r="R120" s="98" t="s">
        <v>216</v>
      </c>
      <c r="S120" s="98" t="s">
        <v>217</v>
      </c>
      <c r="T120" s="99" t="s">
        <v>218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219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P122+P126+P140+P144+P184</f>
        <v>0</v>
      </c>
      <c r="Q121" s="101"/>
      <c r="R121" s="191">
        <f>R122+R126+R140+R144+R184</f>
        <v>0.44665208000000001</v>
      </c>
      <c r="S121" s="101"/>
      <c r="T121" s="192">
        <f>T122+T126+T140+T144+T184</f>
        <v>0.11624109999999999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200</v>
      </c>
      <c r="BK121" s="193">
        <f>BK122+BK126+BK140+BK144+BK184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220</v>
      </c>
      <c r="F122" s="197" t="s">
        <v>221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SUM(P123:P125)</f>
        <v>0</v>
      </c>
      <c r="Q122" s="202"/>
      <c r="R122" s="203">
        <f>SUM(R123:R125)</f>
        <v>0.0010600000000000002</v>
      </c>
      <c r="S122" s="202"/>
      <c r="T122" s="204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222</v>
      </c>
      <c r="BK122" s="207">
        <f>SUM(BK123:BK125)</f>
        <v>0</v>
      </c>
    </row>
    <row r="123" s="2" customFormat="1" ht="24.15" customHeight="1">
      <c r="A123" s="35"/>
      <c r="B123" s="36"/>
      <c r="C123" s="208" t="s">
        <v>85</v>
      </c>
      <c r="D123" s="208" t="s">
        <v>223</v>
      </c>
      <c r="E123" s="209" t="s">
        <v>224</v>
      </c>
      <c r="F123" s="210" t="s">
        <v>225</v>
      </c>
      <c r="G123" s="211" t="s">
        <v>226</v>
      </c>
      <c r="H123" s="212">
        <v>26.5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0.0010600000000000002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227</v>
      </c>
      <c r="AT123" s="220" t="s">
        <v>223</v>
      </c>
      <c r="AU123" s="220" t="s">
        <v>85</v>
      </c>
      <c r="AY123" s="14" t="s">
        <v>222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227</v>
      </c>
      <c r="BM123" s="220" t="s">
        <v>531</v>
      </c>
    </row>
    <row r="124" s="2" customFormat="1">
      <c r="A124" s="35"/>
      <c r="B124" s="36"/>
      <c r="C124" s="37"/>
      <c r="D124" s="222" t="s">
        <v>229</v>
      </c>
      <c r="E124" s="37"/>
      <c r="F124" s="223" t="s">
        <v>230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229</v>
      </c>
      <c r="AU124" s="14" t="s">
        <v>85</v>
      </c>
    </row>
    <row r="125" s="2" customFormat="1">
      <c r="A125" s="35"/>
      <c r="B125" s="36"/>
      <c r="C125" s="37"/>
      <c r="D125" s="227" t="s">
        <v>231</v>
      </c>
      <c r="E125" s="37"/>
      <c r="F125" s="228" t="s">
        <v>232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231</v>
      </c>
      <c r="AU125" s="14" t="s">
        <v>85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233</v>
      </c>
      <c r="F126" s="197" t="s">
        <v>234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SUM(P127:P139)</f>
        <v>0</v>
      </c>
      <c r="Q126" s="202"/>
      <c r="R126" s="203">
        <f>SUM(R127:R139)</f>
        <v>0</v>
      </c>
      <c r="S126" s="202"/>
      <c r="T126" s="204">
        <f>SUM(T127:T139)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SUM(BK127:BK139)</f>
        <v>0</v>
      </c>
    </row>
    <row r="127" s="2" customFormat="1" ht="24.15" customHeight="1">
      <c r="A127" s="35"/>
      <c r="B127" s="36"/>
      <c r="C127" s="208" t="s">
        <v>87</v>
      </c>
      <c r="D127" s="208" t="s">
        <v>223</v>
      </c>
      <c r="E127" s="209" t="s">
        <v>235</v>
      </c>
      <c r="F127" s="210" t="s">
        <v>236</v>
      </c>
      <c r="G127" s="211" t="s">
        <v>237</v>
      </c>
      <c r="H127" s="212">
        <v>0.11600000000000001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532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239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436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24.15" customHeight="1">
      <c r="A130" s="35"/>
      <c r="B130" s="36"/>
      <c r="C130" s="208" t="s">
        <v>241</v>
      </c>
      <c r="D130" s="208" t="s">
        <v>223</v>
      </c>
      <c r="E130" s="209" t="s">
        <v>242</v>
      </c>
      <c r="F130" s="210" t="s">
        <v>243</v>
      </c>
      <c r="G130" s="211" t="s">
        <v>237</v>
      </c>
      <c r="H130" s="212">
        <v>0.11600000000000001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533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245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438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227</v>
      </c>
      <c r="D133" s="208" t="s">
        <v>223</v>
      </c>
      <c r="E133" s="209" t="s">
        <v>247</v>
      </c>
      <c r="F133" s="210" t="s">
        <v>248</v>
      </c>
      <c r="G133" s="211" t="s">
        <v>237</v>
      </c>
      <c r="H133" s="212">
        <v>1.6240000000000001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534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250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440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30"/>
      <c r="F136" s="231" t="s">
        <v>535</v>
      </c>
      <c r="G136" s="230"/>
      <c r="H136" s="232">
        <v>1.6240000000000001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4</v>
      </c>
      <c r="AX136" s="12" t="s">
        <v>85</v>
      </c>
      <c r="AY136" s="238" t="s">
        <v>222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0.11600000000000001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536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SUM(P141:P143)</f>
        <v>0</v>
      </c>
      <c r="Q140" s="202"/>
      <c r="R140" s="203">
        <f>SUM(R141:R143)</f>
        <v>0</v>
      </c>
      <c r="S140" s="202"/>
      <c r="T140" s="204">
        <f>SUM(T141:T143)</f>
        <v>0.001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SUM(BK141:BK143)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537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294</v>
      </c>
      <c r="F144" s="197" t="s">
        <v>295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SUM(P145:P183)</f>
        <v>0</v>
      </c>
      <c r="Q144" s="202"/>
      <c r="R144" s="203">
        <f>SUM(R145:R183)</f>
        <v>0.28665298</v>
      </c>
      <c r="S144" s="202"/>
      <c r="T144" s="204">
        <f>SUM(T145:T183)</f>
        <v>0.086015999999999995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222</v>
      </c>
      <c r="BK144" s="207">
        <f>SUM(BK145:BK183)</f>
        <v>0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297</v>
      </c>
      <c r="F145" s="210" t="s">
        <v>298</v>
      </c>
      <c r="G145" s="211" t="s">
        <v>226</v>
      </c>
      <c r="H145" s="212">
        <v>26.5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538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300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478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24.15" customHeight="1">
      <c r="A148" s="35"/>
      <c r="B148" s="36"/>
      <c r="C148" s="208" t="s">
        <v>276</v>
      </c>
      <c r="D148" s="208" t="s">
        <v>223</v>
      </c>
      <c r="E148" s="209" t="s">
        <v>302</v>
      </c>
      <c r="F148" s="210" t="s">
        <v>303</v>
      </c>
      <c r="G148" s="211" t="s">
        <v>226</v>
      </c>
      <c r="H148" s="212">
        <v>26.5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3.0000000000000001E-05</v>
      </c>
      <c r="R148" s="218">
        <f>Q148*H148</f>
        <v>0.00079500000000000003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266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539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305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480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2" customFormat="1" ht="33" customHeight="1">
      <c r="A151" s="35"/>
      <c r="B151" s="36"/>
      <c r="C151" s="208" t="s">
        <v>220</v>
      </c>
      <c r="D151" s="208" t="s">
        <v>223</v>
      </c>
      <c r="E151" s="209" t="s">
        <v>308</v>
      </c>
      <c r="F151" s="210" t="s">
        <v>309</v>
      </c>
      <c r="G151" s="211" t="s">
        <v>226</v>
      </c>
      <c r="H151" s="212">
        <v>26.5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0.20086999999999999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266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266</v>
      </c>
      <c r="BM151" s="220" t="s">
        <v>540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311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482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314</v>
      </c>
      <c r="F154" s="210" t="s">
        <v>315</v>
      </c>
      <c r="G154" s="211" t="s">
        <v>226</v>
      </c>
      <c r="H154" s="212">
        <v>26.5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0.0030000000000000001</v>
      </c>
      <c r="T154" s="219">
        <f>S154*H154</f>
        <v>0.079500000000000001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541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317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484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16.5" customHeight="1">
      <c r="A157" s="35"/>
      <c r="B157" s="36"/>
      <c r="C157" s="208" t="s">
        <v>296</v>
      </c>
      <c r="D157" s="208" t="s">
        <v>223</v>
      </c>
      <c r="E157" s="209" t="s">
        <v>320</v>
      </c>
      <c r="F157" s="210" t="s">
        <v>321</v>
      </c>
      <c r="G157" s="211" t="s">
        <v>226</v>
      </c>
      <c r="H157" s="212">
        <v>26.5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0.00029999999999999997</v>
      </c>
      <c r="R157" s="218">
        <f>Q157*H157</f>
        <v>0.0079499999999999987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542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323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49.05" customHeight="1">
      <c r="A160" s="35"/>
      <c r="B160" s="36"/>
      <c r="C160" s="239" t="s">
        <v>8</v>
      </c>
      <c r="D160" s="239" t="s">
        <v>277</v>
      </c>
      <c r="E160" s="240" t="s">
        <v>325</v>
      </c>
      <c r="F160" s="241" t="s">
        <v>326</v>
      </c>
      <c r="G160" s="242" t="s">
        <v>226</v>
      </c>
      <c r="H160" s="243">
        <v>29.149999999999999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0.0025999999999999999</v>
      </c>
      <c r="R160" s="218">
        <f>Q160*H160</f>
        <v>0.075789999999999996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543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326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544</v>
      </c>
      <c r="G162" s="230"/>
      <c r="H162" s="232">
        <v>29.149999999999999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330</v>
      </c>
      <c r="F163" s="210" t="s">
        <v>331</v>
      </c>
      <c r="G163" s="211" t="s">
        <v>332</v>
      </c>
      <c r="H163" s="212">
        <v>27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545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334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335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1.75" customHeight="1">
      <c r="A166" s="35"/>
      <c r="B166" s="36"/>
      <c r="C166" s="208" t="s">
        <v>313</v>
      </c>
      <c r="D166" s="208" t="s">
        <v>223</v>
      </c>
      <c r="E166" s="209" t="s">
        <v>337</v>
      </c>
      <c r="F166" s="210" t="s">
        <v>338</v>
      </c>
      <c r="G166" s="211" t="s">
        <v>332</v>
      </c>
      <c r="H166" s="212">
        <v>21.719999999999999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0.00029999999999999997</v>
      </c>
      <c r="T166" s="219">
        <f>S166*H166</f>
        <v>0.0065159999999999992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546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340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491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343</v>
      </c>
      <c r="F169" s="210" t="s">
        <v>344</v>
      </c>
      <c r="G169" s="211" t="s">
        <v>332</v>
      </c>
      <c r="H169" s="212">
        <v>21.719999999999999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1.0000000000000001E-05</v>
      </c>
      <c r="R169" s="218">
        <f>Q169*H169</f>
        <v>0.00021719999999999999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547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346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493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16.5" customHeight="1">
      <c r="A172" s="35"/>
      <c r="B172" s="36"/>
      <c r="C172" s="239" t="s">
        <v>266</v>
      </c>
      <c r="D172" s="239" t="s">
        <v>277</v>
      </c>
      <c r="E172" s="240" t="s">
        <v>349</v>
      </c>
      <c r="F172" s="241" t="s">
        <v>350</v>
      </c>
      <c r="G172" s="242" t="s">
        <v>332</v>
      </c>
      <c r="H172" s="243">
        <v>10.933999999999999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8.0000000000000007E-05</v>
      </c>
      <c r="R172" s="218">
        <f>Q172*H172</f>
        <v>0.00087472000000000005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548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350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549</v>
      </c>
      <c r="G174" s="230"/>
      <c r="H174" s="232">
        <v>10.933999999999999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16.5" customHeight="1">
      <c r="A175" s="35"/>
      <c r="B175" s="36"/>
      <c r="C175" s="208" t="s">
        <v>329</v>
      </c>
      <c r="D175" s="208" t="s">
        <v>223</v>
      </c>
      <c r="E175" s="209" t="s">
        <v>353</v>
      </c>
      <c r="F175" s="210" t="s">
        <v>354</v>
      </c>
      <c r="G175" s="211" t="s">
        <v>332</v>
      </c>
      <c r="H175" s="212">
        <v>0.90000000000000002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550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356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497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39" t="s">
        <v>336</v>
      </c>
      <c r="D178" s="239" t="s">
        <v>277</v>
      </c>
      <c r="E178" s="240" t="s">
        <v>359</v>
      </c>
      <c r="F178" s="241" t="s">
        <v>360</v>
      </c>
      <c r="G178" s="242" t="s">
        <v>332</v>
      </c>
      <c r="H178" s="243">
        <v>0.91800000000000004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42</v>
      </c>
      <c r="O178" s="88"/>
      <c r="P178" s="218">
        <f>O178*H178</f>
        <v>0</v>
      </c>
      <c r="Q178" s="218">
        <v>0.00017000000000000001</v>
      </c>
      <c r="R178" s="218">
        <f>Q178*H178</f>
        <v>0.00015606000000000002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280</v>
      </c>
      <c r="AT178" s="220" t="s">
        <v>277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551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360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12" customFormat="1">
      <c r="A180" s="12"/>
      <c r="B180" s="229"/>
      <c r="C180" s="230"/>
      <c r="D180" s="222" t="s">
        <v>252</v>
      </c>
      <c r="E180" s="230"/>
      <c r="F180" s="231" t="s">
        <v>552</v>
      </c>
      <c r="G180" s="230"/>
      <c r="H180" s="232">
        <v>0.91800000000000004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252</v>
      </c>
      <c r="AU180" s="238" t="s">
        <v>85</v>
      </c>
      <c r="AV180" s="12" t="s">
        <v>87</v>
      </c>
      <c r="AW180" s="12" t="s">
        <v>4</v>
      </c>
      <c r="AX180" s="12" t="s">
        <v>85</v>
      </c>
      <c r="AY180" s="238" t="s">
        <v>222</v>
      </c>
    </row>
    <row r="181" s="2" customFormat="1" ht="24.15" customHeight="1">
      <c r="A181" s="35"/>
      <c r="B181" s="36"/>
      <c r="C181" s="208" t="s">
        <v>342</v>
      </c>
      <c r="D181" s="208" t="s">
        <v>223</v>
      </c>
      <c r="E181" s="209" t="s">
        <v>364</v>
      </c>
      <c r="F181" s="210" t="s">
        <v>365</v>
      </c>
      <c r="G181" s="211" t="s">
        <v>290</v>
      </c>
      <c r="H181" s="250"/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553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367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501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11" customFormat="1" ht="25.92" customHeight="1">
      <c r="A184" s="11"/>
      <c r="B184" s="194"/>
      <c r="C184" s="195"/>
      <c r="D184" s="196" t="s">
        <v>76</v>
      </c>
      <c r="E184" s="197" t="s">
        <v>390</v>
      </c>
      <c r="F184" s="197" t="s">
        <v>391</v>
      </c>
      <c r="G184" s="195"/>
      <c r="H184" s="195"/>
      <c r="I184" s="198"/>
      <c r="J184" s="199">
        <f>BK184</f>
        <v>0</v>
      </c>
      <c r="K184" s="195"/>
      <c r="L184" s="200"/>
      <c r="M184" s="201"/>
      <c r="N184" s="202"/>
      <c r="O184" s="202"/>
      <c r="P184" s="203">
        <f>SUM(P185:P202)</f>
        <v>0</v>
      </c>
      <c r="Q184" s="202"/>
      <c r="R184" s="203">
        <f>SUM(R185:R202)</f>
        <v>0.1589391</v>
      </c>
      <c r="S184" s="202"/>
      <c r="T184" s="204">
        <f>SUM(T185:T202)</f>
        <v>0.029225099999999997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5" t="s">
        <v>87</v>
      </c>
      <c r="AT184" s="206" t="s">
        <v>76</v>
      </c>
      <c r="AU184" s="206" t="s">
        <v>77</v>
      </c>
      <c r="AY184" s="205" t="s">
        <v>222</v>
      </c>
      <c r="BK184" s="207">
        <f>SUM(BK185:BK202)</f>
        <v>0</v>
      </c>
    </row>
    <row r="185" s="2" customFormat="1" ht="16.5" customHeight="1">
      <c r="A185" s="35"/>
      <c r="B185" s="36"/>
      <c r="C185" s="208" t="s">
        <v>348</v>
      </c>
      <c r="D185" s="208" t="s">
        <v>223</v>
      </c>
      <c r="E185" s="209" t="s">
        <v>393</v>
      </c>
      <c r="F185" s="210" t="s">
        <v>394</v>
      </c>
      <c r="G185" s="211" t="s">
        <v>226</v>
      </c>
      <c r="H185" s="212">
        <v>91.709999999999994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0.001</v>
      </c>
      <c r="R185" s="218">
        <f>Q185*H185</f>
        <v>0.09171</v>
      </c>
      <c r="S185" s="218">
        <v>0.00031</v>
      </c>
      <c r="T185" s="219">
        <f>S185*H185</f>
        <v>0.028430099999999996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554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396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503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24.15" customHeight="1">
      <c r="A188" s="35"/>
      <c r="B188" s="36"/>
      <c r="C188" s="208" t="s">
        <v>7</v>
      </c>
      <c r="D188" s="208" t="s">
        <v>223</v>
      </c>
      <c r="E188" s="209" t="s">
        <v>399</v>
      </c>
      <c r="F188" s="210" t="s">
        <v>400</v>
      </c>
      <c r="G188" s="211" t="s">
        <v>226</v>
      </c>
      <c r="H188" s="212">
        <v>91.709999999999994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555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402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505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16.5" customHeight="1">
      <c r="A191" s="35"/>
      <c r="B191" s="36"/>
      <c r="C191" s="208" t="s">
        <v>358</v>
      </c>
      <c r="D191" s="208" t="s">
        <v>223</v>
      </c>
      <c r="E191" s="209" t="s">
        <v>405</v>
      </c>
      <c r="F191" s="210" t="s">
        <v>406</v>
      </c>
      <c r="G191" s="211" t="s">
        <v>226</v>
      </c>
      <c r="H191" s="212">
        <v>26.5</v>
      </c>
      <c r="I191" s="213"/>
      <c r="J191" s="214">
        <f>ROUND(I191*H191,2)</f>
        <v>0</v>
      </c>
      <c r="K191" s="215"/>
      <c r="L191" s="41"/>
      <c r="M191" s="216" t="s">
        <v>1</v>
      </c>
      <c r="N191" s="217" t="s">
        <v>42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3.0000000000000001E-05</v>
      </c>
      <c r="T191" s="219">
        <f>S191*H191</f>
        <v>0.00079500000000000003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266</v>
      </c>
      <c r="AT191" s="220" t="s">
        <v>223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556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408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2" customFormat="1">
      <c r="A193" s="35"/>
      <c r="B193" s="36"/>
      <c r="C193" s="37"/>
      <c r="D193" s="227" t="s">
        <v>231</v>
      </c>
      <c r="E193" s="37"/>
      <c r="F193" s="228" t="s">
        <v>409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231</v>
      </c>
      <c r="AU193" s="14" t="s">
        <v>85</v>
      </c>
    </row>
    <row r="194" s="2" customFormat="1" ht="16.5" customHeight="1">
      <c r="A194" s="35"/>
      <c r="B194" s="36"/>
      <c r="C194" s="239" t="s">
        <v>363</v>
      </c>
      <c r="D194" s="239" t="s">
        <v>277</v>
      </c>
      <c r="E194" s="240" t="s">
        <v>411</v>
      </c>
      <c r="F194" s="241" t="s">
        <v>412</v>
      </c>
      <c r="G194" s="242" t="s">
        <v>226</v>
      </c>
      <c r="H194" s="243">
        <v>27.824999999999999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42</v>
      </c>
      <c r="O194" s="88"/>
      <c r="P194" s="218">
        <f>O194*H194</f>
        <v>0</v>
      </c>
      <c r="Q194" s="218">
        <v>0.00089999999999999998</v>
      </c>
      <c r="R194" s="218">
        <f>Q194*H194</f>
        <v>0.025042499999999999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280</v>
      </c>
      <c r="AT194" s="220" t="s">
        <v>277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557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412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30"/>
      <c r="F196" s="231" t="s">
        <v>558</v>
      </c>
      <c r="G196" s="230"/>
      <c r="H196" s="232">
        <v>27.824999999999999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4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416</v>
      </c>
      <c r="F197" s="210" t="s">
        <v>417</v>
      </c>
      <c r="G197" s="211" t="s">
        <v>226</v>
      </c>
      <c r="H197" s="212">
        <v>91.709999999999994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0.00020000000000000001</v>
      </c>
      <c r="R197" s="218">
        <f>Q197*H197</f>
        <v>0.018342000000000001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559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419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510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33" customHeight="1">
      <c r="A200" s="35"/>
      <c r="B200" s="36"/>
      <c r="C200" s="208" t="s">
        <v>378</v>
      </c>
      <c r="D200" s="208" t="s">
        <v>223</v>
      </c>
      <c r="E200" s="209" t="s">
        <v>421</v>
      </c>
      <c r="F200" s="210" t="s">
        <v>422</v>
      </c>
      <c r="G200" s="211" t="s">
        <v>226</v>
      </c>
      <c r="H200" s="212">
        <v>91.709999999999994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0.00025999999999999998</v>
      </c>
      <c r="R200" s="218">
        <f>Q200*H200</f>
        <v>0.023844599999999997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560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424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512</v>
      </c>
      <c r="G202" s="37"/>
      <c r="H202" s="37"/>
      <c r="I202" s="224"/>
      <c r="J202" s="37"/>
      <c r="K202" s="37"/>
      <c r="L202" s="41"/>
      <c r="M202" s="252"/>
      <c r="N202" s="253"/>
      <c r="O202" s="254"/>
      <c r="P202" s="254"/>
      <c r="Q202" s="254"/>
      <c r="R202" s="254"/>
      <c r="S202" s="254"/>
      <c r="T202" s="25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kp6keH0dezjXUVsT2AvAPr1qZMbSsCQRmnjjMasSKV+oiFgZZ0KuBUB57f9za6r7wswJ6Wx3eucDiyqn8Y6UQg==" hashValue="8ZnkwpbhcdwfiNtY+LpAktE3QddWrMk4LDNCobpljmj9xm7uMnqO3OdfidnDKcD0fabloHtSX1BSFkKJoktQvA==" algorithmName="SHA-512" password="CC35"/>
  <autoFilter ref="C120:K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2901111"/>
    <hyperlink ref="F129" r:id="rId2" display="https://podminky.urs.cz/item/CS_URS_2024_01/997013211"/>
    <hyperlink ref="F132" r:id="rId3" display="https://podminky.urs.cz/item/CS_URS_2024_01/997013501"/>
    <hyperlink ref="F135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7" r:id="rId7" display="https://podminky.urs.cz/item/CS_URS_2024_01/776111115"/>
    <hyperlink ref="F150" r:id="rId8" display="https://podminky.urs.cz/item/CS_URS_2024_01/776121112"/>
    <hyperlink ref="F153" r:id="rId9" display="https://podminky.urs.cz/item/CS_URS_2024_01/776141112"/>
    <hyperlink ref="F156" r:id="rId10" display="https://podminky.urs.cz/item/CS_URS_2024_01/776201812"/>
    <hyperlink ref="F159" r:id="rId11" display="https://podminky.urs.cz/item/CS_URS_2024_01/776221111"/>
    <hyperlink ref="F165" r:id="rId12" display="https://podminky.urs.cz/item/CS_URS_2024_02/776223112"/>
    <hyperlink ref="F168" r:id="rId13" display="https://podminky.urs.cz/item/CS_URS_2024_01/776410811"/>
    <hyperlink ref="F171" r:id="rId14" display="https://podminky.urs.cz/item/CS_URS_2024_01/776421111"/>
    <hyperlink ref="F177" r:id="rId15" display="https://podminky.urs.cz/item/CS_URS_2024_01/776421312"/>
    <hyperlink ref="F183" r:id="rId16" display="https://podminky.urs.cz/item/CS_URS_2024_01/998776201"/>
    <hyperlink ref="F187" r:id="rId17" display="https://podminky.urs.cz/item/CS_URS_2024_01/784121001"/>
    <hyperlink ref="F190" r:id="rId18" display="https://podminky.urs.cz/item/CS_URS_2024_01/784121011"/>
    <hyperlink ref="F193" r:id="rId19" display="https://podminky.urs.cz/item/CS_URS_2024_02/784171101"/>
    <hyperlink ref="F199" r:id="rId20" display="https://podminky.urs.cz/item/CS_URS_2024_01/784181101"/>
    <hyperlink ref="F202" r:id="rId21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561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ROUND((SUM(BE122:BE222)),  2)</f>
        <v>0</v>
      </c>
      <c r="G33" s="35"/>
      <c r="H33" s="35"/>
      <c r="I33" s="152">
        <v>0.20999999999999999</v>
      </c>
      <c r="J33" s="151">
        <f>ROUND(((SUM(BE122:BE222))*I33),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ROUND((SUM(BF122:BF222)),  2)</f>
        <v>0</v>
      </c>
      <c r="G34" s="35"/>
      <c r="H34" s="35"/>
      <c r="I34" s="152">
        <v>0.12</v>
      </c>
      <c r="J34" s="151">
        <f>ROUND(((SUM(BF122:BF222))*I34),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205 - Místnost č.205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205 - Místnost č.205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P123+P127+P141+P153+P193+P204</f>
        <v>0</v>
      </c>
      <c r="Q122" s="101"/>
      <c r="R122" s="191">
        <f>R123+R127+R141+R153+R193+R204</f>
        <v>0.12255173999999999</v>
      </c>
      <c r="S122" s="101"/>
      <c r="T122" s="192">
        <f>T123+T127+T141+T153+T193+T204</f>
        <v>0.0512395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BK123+BK127+BK141+BK153+BK193+BK204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0.00018120000000000001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4.5300000000000002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0.00018120000000000001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562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0.050999999999999997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563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0.050999999999999997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564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0.71399999999999997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565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566</v>
      </c>
      <c r="G137" s="230"/>
      <c r="H137" s="232">
        <v>0.71399999999999997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0.050999999999999997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567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SUM(P142:P152)</f>
        <v>0</v>
      </c>
      <c r="Q141" s="202"/>
      <c r="R141" s="203">
        <f>SUM(R142:R152)</f>
        <v>0.020500000000000001</v>
      </c>
      <c r="S141" s="202"/>
      <c r="T141" s="204">
        <f>SUM(T142:T152)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SUM(BK142:BK152)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568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476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569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570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571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572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573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294</v>
      </c>
      <c r="F153" s="197" t="s">
        <v>295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SUM(P154:P192)</f>
        <v>0</v>
      </c>
      <c r="Q153" s="202"/>
      <c r="R153" s="203">
        <f>SUM(R154:R192)</f>
        <v>0.049689440000000001</v>
      </c>
      <c r="S153" s="202"/>
      <c r="T153" s="204">
        <f>SUM(T154:T192)</f>
        <v>0.016041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SUM(BK154:BK192)</f>
        <v>0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297</v>
      </c>
      <c r="F154" s="210" t="s">
        <v>298</v>
      </c>
      <c r="G154" s="211" t="s">
        <v>226</v>
      </c>
      <c r="H154" s="212">
        <v>4.5300000000000002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574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300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478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302</v>
      </c>
      <c r="F157" s="210" t="s">
        <v>303</v>
      </c>
      <c r="G157" s="211" t="s">
        <v>226</v>
      </c>
      <c r="H157" s="212">
        <v>4.5300000000000002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3.0000000000000001E-05</v>
      </c>
      <c r="R157" s="218">
        <f>Q157*H157</f>
        <v>0.00013590000000000002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575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480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33" customHeight="1">
      <c r="A160" s="35"/>
      <c r="B160" s="36"/>
      <c r="C160" s="208" t="s">
        <v>8</v>
      </c>
      <c r="D160" s="208" t="s">
        <v>223</v>
      </c>
      <c r="E160" s="209" t="s">
        <v>308</v>
      </c>
      <c r="F160" s="210" t="s">
        <v>309</v>
      </c>
      <c r="G160" s="211" t="s">
        <v>226</v>
      </c>
      <c r="H160" s="212">
        <v>4.5300000000000002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0.0075799999999999999</v>
      </c>
      <c r="R160" s="218">
        <f>Q160*H160</f>
        <v>0.034337400000000004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576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311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482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314</v>
      </c>
      <c r="F163" s="210" t="s">
        <v>315</v>
      </c>
      <c r="G163" s="211" t="s">
        <v>226</v>
      </c>
      <c r="H163" s="212">
        <v>4.5300000000000002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0.0030000000000000001</v>
      </c>
      <c r="T163" s="219">
        <f>S163*H163</f>
        <v>0.013590000000000001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577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317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484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16.5" customHeight="1">
      <c r="A166" s="35"/>
      <c r="B166" s="36"/>
      <c r="C166" s="208" t="s">
        <v>313</v>
      </c>
      <c r="D166" s="208" t="s">
        <v>223</v>
      </c>
      <c r="E166" s="209" t="s">
        <v>320</v>
      </c>
      <c r="F166" s="210" t="s">
        <v>321</v>
      </c>
      <c r="G166" s="211" t="s">
        <v>226</v>
      </c>
      <c r="H166" s="212">
        <v>4.5300000000000002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0.00029999999999999997</v>
      </c>
      <c r="R166" s="218">
        <f>Q166*H166</f>
        <v>0.001359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578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323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486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49.05" customHeight="1">
      <c r="A169" s="35"/>
      <c r="B169" s="36"/>
      <c r="C169" s="239" t="s">
        <v>319</v>
      </c>
      <c r="D169" s="239" t="s">
        <v>277</v>
      </c>
      <c r="E169" s="240" t="s">
        <v>325</v>
      </c>
      <c r="F169" s="241" t="s">
        <v>326</v>
      </c>
      <c r="G169" s="242" t="s">
        <v>226</v>
      </c>
      <c r="H169" s="243">
        <v>4.9829999999999997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42</v>
      </c>
      <c r="O169" s="88"/>
      <c r="P169" s="218">
        <f>O169*H169</f>
        <v>0</v>
      </c>
      <c r="Q169" s="218">
        <v>0.0025999999999999999</v>
      </c>
      <c r="R169" s="218">
        <f>Q169*H169</f>
        <v>0.012955799999999998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280</v>
      </c>
      <c r="AT169" s="220" t="s">
        <v>277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579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12" customFormat="1">
      <c r="A171" s="12"/>
      <c r="B171" s="229"/>
      <c r="C171" s="230"/>
      <c r="D171" s="222" t="s">
        <v>252</v>
      </c>
      <c r="E171" s="230"/>
      <c r="F171" s="231" t="s">
        <v>580</v>
      </c>
      <c r="G171" s="230"/>
      <c r="H171" s="232">
        <v>4.9829999999999997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252</v>
      </c>
      <c r="AU171" s="238" t="s">
        <v>85</v>
      </c>
      <c r="AV171" s="12" t="s">
        <v>87</v>
      </c>
      <c r="AW171" s="12" t="s">
        <v>4</v>
      </c>
      <c r="AX171" s="12" t="s">
        <v>85</v>
      </c>
      <c r="AY171" s="238" t="s">
        <v>222</v>
      </c>
    </row>
    <row r="172" s="2" customFormat="1" ht="24.15" customHeight="1">
      <c r="A172" s="35"/>
      <c r="B172" s="36"/>
      <c r="C172" s="208" t="s">
        <v>266</v>
      </c>
      <c r="D172" s="208" t="s">
        <v>223</v>
      </c>
      <c r="E172" s="209" t="s">
        <v>330</v>
      </c>
      <c r="F172" s="210" t="s">
        <v>331</v>
      </c>
      <c r="G172" s="211" t="s">
        <v>332</v>
      </c>
      <c r="H172" s="212">
        <v>5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581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335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2" customFormat="1" ht="21.75" customHeight="1">
      <c r="A175" s="35"/>
      <c r="B175" s="36"/>
      <c r="C175" s="208" t="s">
        <v>329</v>
      </c>
      <c r="D175" s="208" t="s">
        <v>223</v>
      </c>
      <c r="E175" s="209" t="s">
        <v>337</v>
      </c>
      <c r="F175" s="210" t="s">
        <v>338</v>
      </c>
      <c r="G175" s="211" t="s">
        <v>332</v>
      </c>
      <c r="H175" s="212">
        <v>8.1699999999999999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0.00029999999999999997</v>
      </c>
      <c r="T175" s="219">
        <f>S175*H175</f>
        <v>0.0024509999999999996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582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340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491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08" t="s">
        <v>336</v>
      </c>
      <c r="D178" s="208" t="s">
        <v>223</v>
      </c>
      <c r="E178" s="209" t="s">
        <v>343</v>
      </c>
      <c r="F178" s="210" t="s">
        <v>344</v>
      </c>
      <c r="G178" s="211" t="s">
        <v>332</v>
      </c>
      <c r="H178" s="212">
        <v>8.1699999999999999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1.0000000000000001E-05</v>
      </c>
      <c r="R178" s="218">
        <f>Q178*H178</f>
        <v>8.1700000000000007E-05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583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346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493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39" t="s">
        <v>342</v>
      </c>
      <c r="D181" s="239" t="s">
        <v>277</v>
      </c>
      <c r="E181" s="240" t="s">
        <v>349</v>
      </c>
      <c r="F181" s="241" t="s">
        <v>350</v>
      </c>
      <c r="G181" s="242" t="s">
        <v>332</v>
      </c>
      <c r="H181" s="243">
        <v>8.3330000000000002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42</v>
      </c>
      <c r="O181" s="88"/>
      <c r="P181" s="218">
        <f>O181*H181</f>
        <v>0</v>
      </c>
      <c r="Q181" s="218">
        <v>8.0000000000000007E-05</v>
      </c>
      <c r="R181" s="218">
        <f>Q181*H181</f>
        <v>0.00066664000000000003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280</v>
      </c>
      <c r="AT181" s="220" t="s">
        <v>277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584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350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12" customFormat="1">
      <c r="A183" s="12"/>
      <c r="B183" s="229"/>
      <c r="C183" s="230"/>
      <c r="D183" s="222" t="s">
        <v>252</v>
      </c>
      <c r="E183" s="230"/>
      <c r="F183" s="231" t="s">
        <v>585</v>
      </c>
      <c r="G183" s="230"/>
      <c r="H183" s="232">
        <v>8.3330000000000002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252</v>
      </c>
      <c r="AU183" s="238" t="s">
        <v>85</v>
      </c>
      <c r="AV183" s="12" t="s">
        <v>87</v>
      </c>
      <c r="AW183" s="12" t="s">
        <v>4</v>
      </c>
      <c r="AX183" s="12" t="s">
        <v>85</v>
      </c>
      <c r="AY183" s="238" t="s">
        <v>222</v>
      </c>
    </row>
    <row r="184" s="2" customFormat="1" ht="16.5" customHeight="1">
      <c r="A184" s="35"/>
      <c r="B184" s="36"/>
      <c r="C184" s="208" t="s">
        <v>348</v>
      </c>
      <c r="D184" s="208" t="s">
        <v>223</v>
      </c>
      <c r="E184" s="209" t="s">
        <v>353</v>
      </c>
      <c r="F184" s="210" t="s">
        <v>354</v>
      </c>
      <c r="G184" s="211" t="s">
        <v>332</v>
      </c>
      <c r="H184" s="212">
        <v>0.90000000000000002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266</v>
      </c>
      <c r="AT184" s="220" t="s">
        <v>223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586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2" customFormat="1">
      <c r="A186" s="35"/>
      <c r="B186" s="36"/>
      <c r="C186" s="37"/>
      <c r="D186" s="227" t="s">
        <v>231</v>
      </c>
      <c r="E186" s="37"/>
      <c r="F186" s="228" t="s">
        <v>497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231</v>
      </c>
      <c r="AU186" s="14" t="s">
        <v>85</v>
      </c>
    </row>
    <row r="187" s="2" customFormat="1" ht="16.5" customHeight="1">
      <c r="A187" s="35"/>
      <c r="B187" s="36"/>
      <c r="C187" s="239" t="s">
        <v>7</v>
      </c>
      <c r="D187" s="239" t="s">
        <v>277</v>
      </c>
      <c r="E187" s="240" t="s">
        <v>359</v>
      </c>
      <c r="F187" s="241" t="s">
        <v>360</v>
      </c>
      <c r="G187" s="242" t="s">
        <v>332</v>
      </c>
      <c r="H187" s="243">
        <v>0.90000000000000002</v>
      </c>
      <c r="I187" s="244"/>
      <c r="J187" s="245">
        <f>ROUND(I187*H187,2)</f>
        <v>0</v>
      </c>
      <c r="K187" s="246"/>
      <c r="L187" s="247"/>
      <c r="M187" s="248" t="s">
        <v>1</v>
      </c>
      <c r="N187" s="249" t="s">
        <v>42</v>
      </c>
      <c r="O187" s="88"/>
      <c r="P187" s="218">
        <f>O187*H187</f>
        <v>0</v>
      </c>
      <c r="Q187" s="218">
        <v>0.00017000000000000001</v>
      </c>
      <c r="R187" s="218">
        <f>Q187*H187</f>
        <v>0.00015300000000000001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280</v>
      </c>
      <c r="AT187" s="220" t="s">
        <v>277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587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360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12" customFormat="1">
      <c r="A189" s="12"/>
      <c r="B189" s="229"/>
      <c r="C189" s="230"/>
      <c r="D189" s="222" t="s">
        <v>252</v>
      </c>
      <c r="E189" s="230"/>
      <c r="F189" s="231" t="s">
        <v>588</v>
      </c>
      <c r="G189" s="230"/>
      <c r="H189" s="232">
        <v>0.90000000000000002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252</v>
      </c>
      <c r="AU189" s="238" t="s">
        <v>85</v>
      </c>
      <c r="AV189" s="12" t="s">
        <v>87</v>
      </c>
      <c r="AW189" s="12" t="s">
        <v>4</v>
      </c>
      <c r="AX189" s="12" t="s">
        <v>85</v>
      </c>
      <c r="AY189" s="238" t="s">
        <v>222</v>
      </c>
    </row>
    <row r="190" s="2" customFormat="1" ht="24.15" customHeight="1">
      <c r="A190" s="35"/>
      <c r="B190" s="36"/>
      <c r="C190" s="208" t="s">
        <v>358</v>
      </c>
      <c r="D190" s="208" t="s">
        <v>223</v>
      </c>
      <c r="E190" s="209" t="s">
        <v>364</v>
      </c>
      <c r="F190" s="210" t="s">
        <v>365</v>
      </c>
      <c r="G190" s="211" t="s">
        <v>290</v>
      </c>
      <c r="H190" s="250"/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589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367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501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11" customFormat="1" ht="25.92" customHeight="1">
      <c r="A193" s="11"/>
      <c r="B193" s="194"/>
      <c r="C193" s="195"/>
      <c r="D193" s="196" t="s">
        <v>76</v>
      </c>
      <c r="E193" s="197" t="s">
        <v>369</v>
      </c>
      <c r="F193" s="197" t="s">
        <v>370</v>
      </c>
      <c r="G193" s="195"/>
      <c r="H193" s="195"/>
      <c r="I193" s="198"/>
      <c r="J193" s="199">
        <f>BK193</f>
        <v>0</v>
      </c>
      <c r="K193" s="195"/>
      <c r="L193" s="200"/>
      <c r="M193" s="201"/>
      <c r="N193" s="202"/>
      <c r="O193" s="202"/>
      <c r="P193" s="203">
        <f>SUM(P194:P203)</f>
        <v>0</v>
      </c>
      <c r="Q193" s="202"/>
      <c r="R193" s="203">
        <f>SUM(R194:R203)</f>
        <v>0.0005082000000000001</v>
      </c>
      <c r="S193" s="202"/>
      <c r="T193" s="204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87</v>
      </c>
      <c r="AT193" s="206" t="s">
        <v>76</v>
      </c>
      <c r="AU193" s="206" t="s">
        <v>77</v>
      </c>
      <c r="AY193" s="205" t="s">
        <v>222</v>
      </c>
      <c r="BK193" s="207">
        <f>SUM(BK194:BK203)</f>
        <v>0</v>
      </c>
    </row>
    <row r="194" s="2" customFormat="1" ht="24.15" customHeight="1">
      <c r="A194" s="35"/>
      <c r="B194" s="36"/>
      <c r="C194" s="208" t="s">
        <v>363</v>
      </c>
      <c r="D194" s="208" t="s">
        <v>223</v>
      </c>
      <c r="E194" s="209" t="s">
        <v>372</v>
      </c>
      <c r="F194" s="210" t="s">
        <v>373</v>
      </c>
      <c r="G194" s="211" t="s">
        <v>226</v>
      </c>
      <c r="H194" s="212">
        <v>1.21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8.0000000000000007E-05</v>
      </c>
      <c r="R194" s="218">
        <f>Q194*H194</f>
        <v>9.6800000000000008E-05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590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375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591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12" customFormat="1">
      <c r="A197" s="12"/>
      <c r="B197" s="229"/>
      <c r="C197" s="230"/>
      <c r="D197" s="222" t="s">
        <v>252</v>
      </c>
      <c r="E197" s="251" t="s">
        <v>1</v>
      </c>
      <c r="F197" s="231" t="s">
        <v>377</v>
      </c>
      <c r="G197" s="230"/>
      <c r="H197" s="232">
        <v>1.21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252</v>
      </c>
      <c r="AU197" s="238" t="s">
        <v>85</v>
      </c>
      <c r="AV197" s="12" t="s">
        <v>87</v>
      </c>
      <c r="AW197" s="12" t="s">
        <v>32</v>
      </c>
      <c r="AX197" s="12" t="s">
        <v>85</v>
      </c>
      <c r="AY197" s="238" t="s">
        <v>222</v>
      </c>
    </row>
    <row r="198" s="2" customFormat="1" ht="24.15" customHeight="1">
      <c r="A198" s="35"/>
      <c r="B198" s="36"/>
      <c r="C198" s="208" t="s">
        <v>371</v>
      </c>
      <c r="D198" s="208" t="s">
        <v>223</v>
      </c>
      <c r="E198" s="209" t="s">
        <v>379</v>
      </c>
      <c r="F198" s="210" t="s">
        <v>380</v>
      </c>
      <c r="G198" s="211" t="s">
        <v>226</v>
      </c>
      <c r="H198" s="212">
        <v>1.21</v>
      </c>
      <c r="I198" s="213"/>
      <c r="J198" s="214">
        <f>ROUND(I198*H198,2)</f>
        <v>0</v>
      </c>
      <c r="K198" s="215"/>
      <c r="L198" s="41"/>
      <c r="M198" s="216" t="s">
        <v>1</v>
      </c>
      <c r="N198" s="217" t="s">
        <v>42</v>
      </c>
      <c r="O198" s="88"/>
      <c r="P198" s="218">
        <f>O198*H198</f>
        <v>0</v>
      </c>
      <c r="Q198" s="218">
        <v>0.00017000000000000001</v>
      </c>
      <c r="R198" s="218">
        <f>Q198*H198</f>
        <v>0.00020570000000000001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266</v>
      </c>
      <c r="AT198" s="220" t="s">
        <v>223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592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382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2" customFormat="1">
      <c r="A200" s="35"/>
      <c r="B200" s="36"/>
      <c r="C200" s="37"/>
      <c r="D200" s="227" t="s">
        <v>231</v>
      </c>
      <c r="E200" s="37"/>
      <c r="F200" s="228" t="s">
        <v>593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231</v>
      </c>
      <c r="AU200" s="14" t="s">
        <v>85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385</v>
      </c>
      <c r="F201" s="210" t="s">
        <v>386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594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388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595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11" customFormat="1" ht="25.92" customHeight="1">
      <c r="A204" s="11"/>
      <c r="B204" s="194"/>
      <c r="C204" s="195"/>
      <c r="D204" s="196" t="s">
        <v>76</v>
      </c>
      <c r="E204" s="197" t="s">
        <v>390</v>
      </c>
      <c r="F204" s="197" t="s">
        <v>391</v>
      </c>
      <c r="G204" s="195"/>
      <c r="H204" s="195"/>
      <c r="I204" s="198"/>
      <c r="J204" s="199">
        <f>BK204</f>
        <v>0</v>
      </c>
      <c r="K204" s="195"/>
      <c r="L204" s="200"/>
      <c r="M204" s="201"/>
      <c r="N204" s="202"/>
      <c r="O204" s="202"/>
      <c r="P204" s="203">
        <f>SUM(P205:P222)</f>
        <v>0</v>
      </c>
      <c r="Q204" s="202"/>
      <c r="R204" s="203">
        <f>SUM(R205:R222)</f>
        <v>0.051672900000000001</v>
      </c>
      <c r="S204" s="202"/>
      <c r="T204" s="204">
        <f>SUM(T205:T222)</f>
        <v>0.010198499999999999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5" t="s">
        <v>87</v>
      </c>
      <c r="AT204" s="206" t="s">
        <v>76</v>
      </c>
      <c r="AU204" s="206" t="s">
        <v>77</v>
      </c>
      <c r="AY204" s="205" t="s">
        <v>222</v>
      </c>
      <c r="BK204" s="207">
        <f>SUM(BK205:BK222)</f>
        <v>0</v>
      </c>
    </row>
    <row r="205" s="2" customFormat="1" ht="16.5" customHeight="1">
      <c r="A205" s="35"/>
      <c r="B205" s="36"/>
      <c r="C205" s="208" t="s">
        <v>384</v>
      </c>
      <c r="D205" s="208" t="s">
        <v>223</v>
      </c>
      <c r="E205" s="209" t="s">
        <v>393</v>
      </c>
      <c r="F205" s="210" t="s">
        <v>394</v>
      </c>
      <c r="G205" s="211" t="s">
        <v>226</v>
      </c>
      <c r="H205" s="212">
        <v>32.460000000000001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0.001</v>
      </c>
      <c r="R205" s="218">
        <f>Q205*H205</f>
        <v>0.032460000000000003</v>
      </c>
      <c r="S205" s="218">
        <v>0.00031</v>
      </c>
      <c r="T205" s="219">
        <f>S205*H205</f>
        <v>0.0100626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596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396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503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24.15" customHeight="1">
      <c r="A208" s="35"/>
      <c r="B208" s="36"/>
      <c r="C208" s="208" t="s">
        <v>392</v>
      </c>
      <c r="D208" s="208" t="s">
        <v>223</v>
      </c>
      <c r="E208" s="209" t="s">
        <v>399</v>
      </c>
      <c r="F208" s="210" t="s">
        <v>400</v>
      </c>
      <c r="G208" s="211" t="s">
        <v>226</v>
      </c>
      <c r="H208" s="212">
        <v>32.460000000000001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597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402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505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16.5" customHeight="1">
      <c r="A211" s="35"/>
      <c r="B211" s="36"/>
      <c r="C211" s="208" t="s">
        <v>398</v>
      </c>
      <c r="D211" s="208" t="s">
        <v>223</v>
      </c>
      <c r="E211" s="209" t="s">
        <v>405</v>
      </c>
      <c r="F211" s="210" t="s">
        <v>406</v>
      </c>
      <c r="G211" s="211" t="s">
        <v>226</v>
      </c>
      <c r="H211" s="212">
        <v>4.5300000000000002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3.0000000000000001E-05</v>
      </c>
      <c r="T211" s="219">
        <f>S211*H211</f>
        <v>0.00013590000000000002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598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408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409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39" t="s">
        <v>404</v>
      </c>
      <c r="D214" s="239" t="s">
        <v>277</v>
      </c>
      <c r="E214" s="240" t="s">
        <v>411</v>
      </c>
      <c r="F214" s="241" t="s">
        <v>412</v>
      </c>
      <c r="G214" s="242" t="s">
        <v>226</v>
      </c>
      <c r="H214" s="243">
        <v>4.7569999999999997</v>
      </c>
      <c r="I214" s="244"/>
      <c r="J214" s="245">
        <f>ROUND(I214*H214,2)</f>
        <v>0</v>
      </c>
      <c r="K214" s="246"/>
      <c r="L214" s="247"/>
      <c r="M214" s="248" t="s">
        <v>1</v>
      </c>
      <c r="N214" s="249" t="s">
        <v>42</v>
      </c>
      <c r="O214" s="88"/>
      <c r="P214" s="218">
        <f>O214*H214</f>
        <v>0</v>
      </c>
      <c r="Q214" s="218">
        <v>0.00089999999999999998</v>
      </c>
      <c r="R214" s="218">
        <f>Q214*H214</f>
        <v>0.0042812999999999992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280</v>
      </c>
      <c r="AT214" s="220" t="s">
        <v>277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599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412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12" customFormat="1">
      <c r="A216" s="12"/>
      <c r="B216" s="229"/>
      <c r="C216" s="230"/>
      <c r="D216" s="222" t="s">
        <v>252</v>
      </c>
      <c r="E216" s="230"/>
      <c r="F216" s="231" t="s">
        <v>600</v>
      </c>
      <c r="G216" s="230"/>
      <c r="H216" s="232">
        <v>4.7569999999999997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252</v>
      </c>
      <c r="AU216" s="238" t="s">
        <v>85</v>
      </c>
      <c r="AV216" s="12" t="s">
        <v>87</v>
      </c>
      <c r="AW216" s="12" t="s">
        <v>4</v>
      </c>
      <c r="AX216" s="12" t="s">
        <v>85</v>
      </c>
      <c r="AY216" s="238" t="s">
        <v>222</v>
      </c>
    </row>
    <row r="217" s="2" customFormat="1" ht="24.15" customHeight="1">
      <c r="A217" s="35"/>
      <c r="B217" s="36"/>
      <c r="C217" s="208" t="s">
        <v>410</v>
      </c>
      <c r="D217" s="208" t="s">
        <v>223</v>
      </c>
      <c r="E217" s="209" t="s">
        <v>416</v>
      </c>
      <c r="F217" s="210" t="s">
        <v>417</v>
      </c>
      <c r="G217" s="211" t="s">
        <v>226</v>
      </c>
      <c r="H217" s="212">
        <v>32.460000000000001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0.00020000000000000001</v>
      </c>
      <c r="R217" s="218">
        <f>Q217*H217</f>
        <v>0.0064920000000000004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601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510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33" customHeight="1">
      <c r="A220" s="35"/>
      <c r="B220" s="36"/>
      <c r="C220" s="208" t="s">
        <v>415</v>
      </c>
      <c r="D220" s="208" t="s">
        <v>223</v>
      </c>
      <c r="E220" s="209" t="s">
        <v>421</v>
      </c>
      <c r="F220" s="210" t="s">
        <v>422</v>
      </c>
      <c r="G220" s="211" t="s">
        <v>226</v>
      </c>
      <c r="H220" s="212">
        <v>32.460000000000001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0.00025999999999999998</v>
      </c>
      <c r="R220" s="218">
        <f>Q220*H220</f>
        <v>0.0084396000000000002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602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424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512</v>
      </c>
      <c r="G222" s="37"/>
      <c r="H222" s="37"/>
      <c r="I222" s="224"/>
      <c r="J222" s="37"/>
      <c r="K222" s="37"/>
      <c r="L222" s="41"/>
      <c r="M222" s="252"/>
      <c r="N222" s="253"/>
      <c r="O222" s="254"/>
      <c r="P222" s="254"/>
      <c r="Q222" s="254"/>
      <c r="R222" s="254"/>
      <c r="S222" s="254"/>
      <c r="T222" s="25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0mRQIYa8+VVASdpSOJ9d8zXL3BzqLs425KqqR1tU/Jej1MJL7b3ivvx4Elva4RtFK3r/H1ETavVJ1/ec+BRwFA==" hashValue="VDo3lIChRAwlexANh0OFMPIKIbfTIjQmVzpILktx/SnSAUX+8036sdG3rpQTebVoMHaHkRxSqzyZF97hQ85Srw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66491851"/>
    <hyperlink ref="F147" r:id="rId7" display="https://podminky.urs.cz/item/CS_URS_2024_01/766660022"/>
    <hyperlink ref="F152" r:id="rId8" display="https://podminky.urs.cz/item/CS_URS_2024_01/766691914"/>
    <hyperlink ref="F156" r:id="rId9" display="https://podminky.urs.cz/item/CS_URS_2024_01/776111115"/>
    <hyperlink ref="F159" r:id="rId10" display="https://podminky.urs.cz/item/CS_URS_2024_01/776121112"/>
    <hyperlink ref="F162" r:id="rId11" display="https://podminky.urs.cz/item/CS_URS_2024_01/776141112"/>
    <hyperlink ref="F165" r:id="rId12" display="https://podminky.urs.cz/item/CS_URS_2024_01/776201812"/>
    <hyperlink ref="F168" r:id="rId13" display="https://podminky.urs.cz/item/CS_URS_2024_01/776221111"/>
    <hyperlink ref="F174" r:id="rId14" display="https://podminky.urs.cz/item/CS_URS_2024_02/776223112"/>
    <hyperlink ref="F177" r:id="rId15" display="https://podminky.urs.cz/item/CS_URS_2024_01/776410811"/>
    <hyperlink ref="F180" r:id="rId16" display="https://podminky.urs.cz/item/CS_URS_2024_01/776421111"/>
    <hyperlink ref="F186" r:id="rId17" display="https://podminky.urs.cz/item/CS_URS_2024_01/776421312"/>
    <hyperlink ref="F192" r:id="rId18" display="https://podminky.urs.cz/item/CS_URS_2024_01/998776201"/>
    <hyperlink ref="F196" r:id="rId19" display="https://podminky.urs.cz/item/CS_URS_2024_01/783301311"/>
    <hyperlink ref="F200" r:id="rId20" display="https://podminky.urs.cz/item/CS_URS_2024_01/783325101"/>
    <hyperlink ref="F203" r:id="rId21" display="https://podminky.urs.cz/item/CS_URS_2024_01/783327101"/>
    <hyperlink ref="F207" r:id="rId22" display="https://podminky.urs.cz/item/CS_URS_2024_01/784121001"/>
    <hyperlink ref="F210" r:id="rId23" display="https://podminky.urs.cz/item/CS_URS_2024_01/784121011"/>
    <hyperlink ref="F213" r:id="rId24" display="https://podminky.urs.cz/item/CS_URS_2024_02/784171101"/>
    <hyperlink ref="F219" r:id="rId25" display="https://podminky.urs.cz/item/CS_URS_2024_01/784181101"/>
    <hyperlink ref="F222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603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ROUND((SUM(BE125:BE236)),  2)</f>
        <v>0</v>
      </c>
      <c r="G33" s="35"/>
      <c r="H33" s="35"/>
      <c r="I33" s="152">
        <v>0.20999999999999999</v>
      </c>
      <c r="J33" s="151">
        <f>ROUND(((SUM(BE125:BE236))*I33),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ROUND((SUM(BF125:BF236)),  2)</f>
        <v>0</v>
      </c>
      <c r="G34" s="35"/>
      <c r="H34" s="35"/>
      <c r="I34" s="152">
        <v>0.12</v>
      </c>
      <c r="J34" s="151">
        <f>ROUND(((SUM(BF125:BF236))*I34),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206 - Místnost č.206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J210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J229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J232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206 - Místnost č.206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P126+P132+P146+P156+P166+P170+P210+P229+P232</f>
        <v>0</v>
      </c>
      <c r="Q125" s="101"/>
      <c r="R125" s="191">
        <f>R126+R132+R146+R156+R166+R170+R210+R229+R232</f>
        <v>2.11056892</v>
      </c>
      <c r="S125" s="101"/>
      <c r="T125" s="192">
        <f>T126+T132+T146+T156+T166+T170+T210+T229+T232</f>
        <v>1.5444323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BK126+BK132+BK146+BK156+BK166+BK170+BK210+BK229+BK232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0.0027200000000000002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68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0.0027200000000000002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604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605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1.544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606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1.544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607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21.616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608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609</v>
      </c>
      <c r="G142" s="230"/>
      <c r="H142" s="232">
        <v>21.616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1.544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610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0.10079999999999999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80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611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84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0.10079999999999999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612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613</v>
      </c>
      <c r="G152" s="230"/>
      <c r="H152" s="232">
        <v>84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614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1.0831999999999999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80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0.26000000000000001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615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84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0.82319999999999993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616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613</v>
      </c>
      <c r="G162" s="230"/>
      <c r="H162" s="232">
        <v>84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617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618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SUM(P171:P209)</f>
        <v>0</v>
      </c>
      <c r="Q170" s="202"/>
      <c r="R170" s="203">
        <f>SUM(R171:R209)</f>
        <v>0.73573712000000002</v>
      </c>
      <c r="S170" s="202"/>
      <c r="T170" s="204">
        <f>SUM(T171:T209)</f>
        <v>0.21409500000000001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SUM(BK171:BK209)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68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619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68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0.0020400000000000001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620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68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0.51544000000000001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621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68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0.20400000000000002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622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68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0.020399999999999998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623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74.799999999999997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0.19447999999999999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624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625</v>
      </c>
      <c r="G188" s="230"/>
      <c r="H188" s="232">
        <v>74.799999999999997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68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626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33.649999999999999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0.010094999999999998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627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33.649999999999999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0.00033649999999999999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628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34.323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0.0027458400000000003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629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630</v>
      </c>
      <c r="G200" s="230"/>
      <c r="H200" s="232">
        <v>34.323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1.7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631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497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16.5" customHeight="1">
      <c r="A204" s="35"/>
      <c r="B204" s="36"/>
      <c r="C204" s="239" t="s">
        <v>378</v>
      </c>
      <c r="D204" s="239" t="s">
        <v>277</v>
      </c>
      <c r="E204" s="240" t="s">
        <v>359</v>
      </c>
      <c r="F204" s="241" t="s">
        <v>360</v>
      </c>
      <c r="G204" s="242" t="s">
        <v>332</v>
      </c>
      <c r="H204" s="243">
        <v>1.734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0.00029478000000000002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280</v>
      </c>
      <c r="AT204" s="220" t="s">
        <v>277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632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360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12" customFormat="1">
      <c r="A206" s="12"/>
      <c r="B206" s="229"/>
      <c r="C206" s="230"/>
      <c r="D206" s="222" t="s">
        <v>252</v>
      </c>
      <c r="E206" s="230"/>
      <c r="F206" s="231" t="s">
        <v>499</v>
      </c>
      <c r="G206" s="230"/>
      <c r="H206" s="232">
        <v>1.734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252</v>
      </c>
      <c r="AU206" s="238" t="s">
        <v>85</v>
      </c>
      <c r="AV206" s="12" t="s">
        <v>87</v>
      </c>
      <c r="AW206" s="12" t="s">
        <v>4</v>
      </c>
      <c r="AX206" s="12" t="s">
        <v>85</v>
      </c>
      <c r="AY206" s="238" t="s">
        <v>222</v>
      </c>
    </row>
    <row r="207" s="2" customFormat="1" ht="24.15" customHeight="1">
      <c r="A207" s="35"/>
      <c r="B207" s="36"/>
      <c r="C207" s="208" t="s">
        <v>384</v>
      </c>
      <c r="D207" s="208" t="s">
        <v>223</v>
      </c>
      <c r="E207" s="209" t="s">
        <v>364</v>
      </c>
      <c r="F207" s="210" t="s">
        <v>365</v>
      </c>
      <c r="G207" s="211" t="s">
        <v>290</v>
      </c>
      <c r="H207" s="250"/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633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367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501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11" customFormat="1" ht="25.92" customHeight="1">
      <c r="A210" s="11"/>
      <c r="B210" s="194"/>
      <c r="C210" s="195"/>
      <c r="D210" s="196" t="s">
        <v>76</v>
      </c>
      <c r="E210" s="197" t="s">
        <v>390</v>
      </c>
      <c r="F210" s="197" t="s">
        <v>391</v>
      </c>
      <c r="G210" s="195"/>
      <c r="H210" s="195"/>
      <c r="I210" s="198"/>
      <c r="J210" s="199">
        <f>BK210</f>
        <v>0</v>
      </c>
      <c r="K210" s="195"/>
      <c r="L210" s="200"/>
      <c r="M210" s="201"/>
      <c r="N210" s="202"/>
      <c r="O210" s="202"/>
      <c r="P210" s="203">
        <f>SUM(P211:P228)</f>
        <v>0</v>
      </c>
      <c r="Q210" s="202"/>
      <c r="R210" s="203">
        <f>SUM(R211:R228)</f>
        <v>0.18811179999999997</v>
      </c>
      <c r="S210" s="202"/>
      <c r="T210" s="204">
        <f>SUM(T211:T228)</f>
        <v>0.028337299999999999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5" t="s">
        <v>87</v>
      </c>
      <c r="AT210" s="206" t="s">
        <v>76</v>
      </c>
      <c r="AU210" s="206" t="s">
        <v>77</v>
      </c>
      <c r="AY210" s="205" t="s">
        <v>222</v>
      </c>
      <c r="BK210" s="207">
        <f>SUM(BK211:BK228)</f>
        <v>0</v>
      </c>
    </row>
    <row r="211" s="2" customFormat="1" ht="16.5" customHeight="1">
      <c r="A211" s="35"/>
      <c r="B211" s="36"/>
      <c r="C211" s="208" t="s">
        <v>392</v>
      </c>
      <c r="D211" s="208" t="s">
        <v>223</v>
      </c>
      <c r="E211" s="209" t="s">
        <v>393</v>
      </c>
      <c r="F211" s="210" t="s">
        <v>394</v>
      </c>
      <c r="G211" s="211" t="s">
        <v>226</v>
      </c>
      <c r="H211" s="212">
        <v>84.829999999999998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0.001</v>
      </c>
      <c r="R211" s="218">
        <f>Q211*H211</f>
        <v>0.084830000000000003</v>
      </c>
      <c r="S211" s="218">
        <v>0.00031</v>
      </c>
      <c r="T211" s="219">
        <f>S211*H211</f>
        <v>0.026297299999999999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634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396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503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24.15" customHeight="1">
      <c r="A214" s="35"/>
      <c r="B214" s="36"/>
      <c r="C214" s="208" t="s">
        <v>398</v>
      </c>
      <c r="D214" s="208" t="s">
        <v>223</v>
      </c>
      <c r="E214" s="209" t="s">
        <v>399</v>
      </c>
      <c r="F214" s="210" t="s">
        <v>400</v>
      </c>
      <c r="G214" s="211" t="s">
        <v>226</v>
      </c>
      <c r="H214" s="212">
        <v>84.829999999999998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635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505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08" t="s">
        <v>404</v>
      </c>
      <c r="D217" s="208" t="s">
        <v>223</v>
      </c>
      <c r="E217" s="209" t="s">
        <v>405</v>
      </c>
      <c r="F217" s="210" t="s">
        <v>406</v>
      </c>
      <c r="G217" s="211" t="s">
        <v>226</v>
      </c>
      <c r="H217" s="212">
        <v>68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3.0000000000000001E-05</v>
      </c>
      <c r="T217" s="219">
        <f>S217*H217</f>
        <v>0.0020400000000000001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636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408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409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16.5" customHeight="1">
      <c r="A220" s="35"/>
      <c r="B220" s="36"/>
      <c r="C220" s="239" t="s">
        <v>410</v>
      </c>
      <c r="D220" s="239" t="s">
        <v>277</v>
      </c>
      <c r="E220" s="240" t="s">
        <v>411</v>
      </c>
      <c r="F220" s="241" t="s">
        <v>412</v>
      </c>
      <c r="G220" s="242" t="s">
        <v>226</v>
      </c>
      <c r="H220" s="243">
        <v>71.400000000000006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42</v>
      </c>
      <c r="O220" s="88"/>
      <c r="P220" s="218">
        <f>O220*H220</f>
        <v>0</v>
      </c>
      <c r="Q220" s="218">
        <v>0.00089999999999999998</v>
      </c>
      <c r="R220" s="218">
        <f>Q220*H220</f>
        <v>0.064259999999999998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280</v>
      </c>
      <c r="AT220" s="220" t="s">
        <v>277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637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12" customFormat="1">
      <c r="A222" s="12"/>
      <c r="B222" s="229"/>
      <c r="C222" s="230"/>
      <c r="D222" s="222" t="s">
        <v>252</v>
      </c>
      <c r="E222" s="230"/>
      <c r="F222" s="231" t="s">
        <v>638</v>
      </c>
      <c r="G222" s="230"/>
      <c r="H222" s="232">
        <v>71.400000000000006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252</v>
      </c>
      <c r="AU222" s="238" t="s">
        <v>85</v>
      </c>
      <c r="AV222" s="12" t="s">
        <v>87</v>
      </c>
      <c r="AW222" s="12" t="s">
        <v>4</v>
      </c>
      <c r="AX222" s="12" t="s">
        <v>85</v>
      </c>
      <c r="AY222" s="238" t="s">
        <v>222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416</v>
      </c>
      <c r="F223" s="210" t="s">
        <v>417</v>
      </c>
      <c r="G223" s="211" t="s">
        <v>226</v>
      </c>
      <c r="H223" s="212">
        <v>84.829999999999998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0.00020000000000000001</v>
      </c>
      <c r="R223" s="218">
        <f>Q223*H223</f>
        <v>0.016966000000000002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639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419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510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33" customHeight="1">
      <c r="A226" s="35"/>
      <c r="B226" s="36"/>
      <c r="C226" s="208" t="s">
        <v>280</v>
      </c>
      <c r="D226" s="208" t="s">
        <v>223</v>
      </c>
      <c r="E226" s="209" t="s">
        <v>421</v>
      </c>
      <c r="F226" s="210" t="s">
        <v>422</v>
      </c>
      <c r="G226" s="211" t="s">
        <v>226</v>
      </c>
      <c r="H226" s="212">
        <v>84.829999999999998</v>
      </c>
      <c r="I226" s="213"/>
      <c r="J226" s="214">
        <f>ROUND(I226*H226,2)</f>
        <v>0</v>
      </c>
      <c r="K226" s="215"/>
      <c r="L226" s="41"/>
      <c r="M226" s="216" t="s">
        <v>1</v>
      </c>
      <c r="N226" s="217" t="s">
        <v>42</v>
      </c>
      <c r="O226" s="88"/>
      <c r="P226" s="218">
        <f>O226*H226</f>
        <v>0</v>
      </c>
      <c r="Q226" s="218">
        <v>0.00025999999999999998</v>
      </c>
      <c r="R226" s="218">
        <f>Q226*H226</f>
        <v>0.022055799999999997</v>
      </c>
      <c r="S226" s="218">
        <v>0</v>
      </c>
      <c r="T226" s="21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0" t="s">
        <v>266</v>
      </c>
      <c r="AT226" s="220" t="s">
        <v>223</v>
      </c>
      <c r="AU226" s="220" t="s">
        <v>85</v>
      </c>
      <c r="AY226" s="14" t="s">
        <v>222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4" t="s">
        <v>85</v>
      </c>
      <c r="BK226" s="221">
        <f>ROUND(I226*H226,2)</f>
        <v>0</v>
      </c>
      <c r="BL226" s="14" t="s">
        <v>266</v>
      </c>
      <c r="BM226" s="220" t="s">
        <v>640</v>
      </c>
    </row>
    <row r="227" s="2" customFormat="1">
      <c r="A227" s="35"/>
      <c r="B227" s="36"/>
      <c r="C227" s="37"/>
      <c r="D227" s="222" t="s">
        <v>229</v>
      </c>
      <c r="E227" s="37"/>
      <c r="F227" s="223" t="s">
        <v>424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229</v>
      </c>
      <c r="AU227" s="14" t="s">
        <v>85</v>
      </c>
    </row>
    <row r="228" s="2" customFormat="1">
      <c r="A228" s="35"/>
      <c r="B228" s="36"/>
      <c r="C228" s="37"/>
      <c r="D228" s="227" t="s">
        <v>231</v>
      </c>
      <c r="E228" s="37"/>
      <c r="F228" s="228" t="s">
        <v>512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231</v>
      </c>
      <c r="AU228" s="14" t="s">
        <v>85</v>
      </c>
    </row>
    <row r="229" s="11" customFormat="1" ht="25.92" customHeight="1">
      <c r="A229" s="11"/>
      <c r="B229" s="194"/>
      <c r="C229" s="195"/>
      <c r="D229" s="196" t="s">
        <v>76</v>
      </c>
      <c r="E229" s="197" t="s">
        <v>513</v>
      </c>
      <c r="F229" s="197" t="s">
        <v>514</v>
      </c>
      <c r="G229" s="195"/>
      <c r="H229" s="195"/>
      <c r="I229" s="198"/>
      <c r="J229" s="199">
        <f>BK229</f>
        <v>0</v>
      </c>
      <c r="K229" s="195"/>
      <c r="L229" s="200"/>
      <c r="M229" s="201"/>
      <c r="N229" s="202"/>
      <c r="O229" s="202"/>
      <c r="P229" s="203">
        <f>SUM(P230:P231)</f>
        <v>0</v>
      </c>
      <c r="Q229" s="202"/>
      <c r="R229" s="203">
        <f>SUM(R230:R231)</f>
        <v>0</v>
      </c>
      <c r="S229" s="202"/>
      <c r="T229" s="204">
        <f>SUM(T230:T231)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5" t="s">
        <v>87</v>
      </c>
      <c r="AT229" s="206" t="s">
        <v>76</v>
      </c>
      <c r="AU229" s="206" t="s">
        <v>77</v>
      </c>
      <c r="AY229" s="205" t="s">
        <v>222</v>
      </c>
      <c r="BK229" s="207">
        <f>SUM(BK230:BK231)</f>
        <v>0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516</v>
      </c>
      <c r="F230" s="210" t="s">
        <v>517</v>
      </c>
      <c r="G230" s="211" t="s">
        <v>518</v>
      </c>
      <c r="H230" s="212">
        <v>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641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517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11" customFormat="1" ht="25.92" customHeight="1">
      <c r="A232" s="11"/>
      <c r="B232" s="194"/>
      <c r="C232" s="195"/>
      <c r="D232" s="196" t="s">
        <v>76</v>
      </c>
      <c r="E232" s="197" t="s">
        <v>520</v>
      </c>
      <c r="F232" s="197" t="s">
        <v>521</v>
      </c>
      <c r="G232" s="195"/>
      <c r="H232" s="195"/>
      <c r="I232" s="198"/>
      <c r="J232" s="199">
        <f>BK232</f>
        <v>0</v>
      </c>
      <c r="K232" s="195"/>
      <c r="L232" s="200"/>
      <c r="M232" s="201"/>
      <c r="N232" s="202"/>
      <c r="O232" s="202"/>
      <c r="P232" s="203">
        <f>SUM(P233:P236)</f>
        <v>0</v>
      </c>
      <c r="Q232" s="202"/>
      <c r="R232" s="203">
        <f>SUM(R233:R236)</f>
        <v>0</v>
      </c>
      <c r="S232" s="202"/>
      <c r="T232" s="204">
        <f>SUM(T233:T236)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5" t="s">
        <v>227</v>
      </c>
      <c r="AT232" s="206" t="s">
        <v>76</v>
      </c>
      <c r="AU232" s="206" t="s">
        <v>77</v>
      </c>
      <c r="AY232" s="205" t="s">
        <v>222</v>
      </c>
      <c r="BK232" s="207">
        <f>SUM(BK233:BK236)</f>
        <v>0</v>
      </c>
    </row>
    <row r="233" s="2" customFormat="1" ht="24.15" customHeight="1">
      <c r="A233" s="35"/>
      <c r="B233" s="36"/>
      <c r="C233" s="208" t="s">
        <v>522</v>
      </c>
      <c r="D233" s="208" t="s">
        <v>223</v>
      </c>
      <c r="E233" s="209" t="s">
        <v>523</v>
      </c>
      <c r="F233" s="210" t="s">
        <v>524</v>
      </c>
      <c r="G233" s="211" t="s">
        <v>518</v>
      </c>
      <c r="H233" s="212">
        <v>1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227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227</v>
      </c>
      <c r="BM233" s="220" t="s">
        <v>642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524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 ht="16.5" customHeight="1">
      <c r="A235" s="35"/>
      <c r="B235" s="36"/>
      <c r="C235" s="208" t="s">
        <v>526</v>
      </c>
      <c r="D235" s="208" t="s">
        <v>223</v>
      </c>
      <c r="E235" s="209" t="s">
        <v>527</v>
      </c>
      <c r="F235" s="210" t="s">
        <v>528</v>
      </c>
      <c r="G235" s="211" t="s">
        <v>518</v>
      </c>
      <c r="H235" s="212">
        <v>1</v>
      </c>
      <c r="I235" s="213"/>
      <c r="J235" s="214">
        <f>ROUND(I235*H235,2)</f>
        <v>0</v>
      </c>
      <c r="K235" s="215"/>
      <c r="L235" s="41"/>
      <c r="M235" s="216" t="s">
        <v>1</v>
      </c>
      <c r="N235" s="217" t="s">
        <v>42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227</v>
      </c>
      <c r="AT235" s="220" t="s">
        <v>223</v>
      </c>
      <c r="AU235" s="220" t="s">
        <v>85</v>
      </c>
      <c r="AY235" s="14" t="s">
        <v>222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85</v>
      </c>
      <c r="BK235" s="221">
        <f>ROUND(I235*H235,2)</f>
        <v>0</v>
      </c>
      <c r="BL235" s="14" t="s">
        <v>227</v>
      </c>
      <c r="BM235" s="220" t="s">
        <v>643</v>
      </c>
    </row>
    <row r="236" s="2" customFormat="1">
      <c r="A236" s="35"/>
      <c r="B236" s="36"/>
      <c r="C236" s="37"/>
      <c r="D236" s="222" t="s">
        <v>229</v>
      </c>
      <c r="E236" s="37"/>
      <c r="F236" s="223" t="s">
        <v>528</v>
      </c>
      <c r="G236" s="37"/>
      <c r="H236" s="37"/>
      <c r="I236" s="224"/>
      <c r="J236" s="37"/>
      <c r="K236" s="37"/>
      <c r="L236" s="41"/>
      <c r="M236" s="252"/>
      <c r="N236" s="253"/>
      <c r="O236" s="254"/>
      <c r="P236" s="254"/>
      <c r="Q236" s="254"/>
      <c r="R236" s="254"/>
      <c r="S236" s="254"/>
      <c r="T236" s="25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229</v>
      </c>
      <c r="AU236" s="14" t="s">
        <v>85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r6jFn8kL8UIU1aPCPCpuqnkN+a1InqEV4C1PyHVSocpqHwZ0MwhWLY+vq31s30WI1SkdM+Q/0RURMY8q0ObU/A==" hashValue="NC7ezUu7erZlQpxr9tqAGV9Pfzgtr+X9nRETPlw3UM75vy81p2rJcAcgDpFaFb4NTZwbRUHUzFMgxLvy4HuGdA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3" r:id="rId19" display="https://podminky.urs.cz/item/CS_URS_2024_01/776421312"/>
    <hyperlink ref="F209" r:id="rId20" display="https://podminky.urs.cz/item/CS_URS_2024_01/998776201"/>
    <hyperlink ref="F213" r:id="rId21" display="https://podminky.urs.cz/item/CS_URS_2024_01/784121001"/>
    <hyperlink ref="F216" r:id="rId22" display="https://podminky.urs.cz/item/CS_URS_2024_01/784121011"/>
    <hyperlink ref="F219" r:id="rId23" display="https://podminky.urs.cz/item/CS_URS_2024_02/784171101"/>
    <hyperlink ref="F225" r:id="rId24" display="https://podminky.urs.cz/item/CS_URS_2024_01/784181101"/>
    <hyperlink ref="F228" r:id="rId25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644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ROUND((SUM(BE121:BE202)),  2)</f>
        <v>0</v>
      </c>
      <c r="G33" s="35"/>
      <c r="H33" s="35"/>
      <c r="I33" s="152">
        <v>0.20999999999999999</v>
      </c>
      <c r="J33" s="151">
        <f>ROUND(((SUM(BE121:BE202))*I33),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ROUND((SUM(BF121:BF202)),  2)</f>
        <v>0</v>
      </c>
      <c r="G34" s="35"/>
      <c r="H34" s="35"/>
      <c r="I34" s="152">
        <v>0.12</v>
      </c>
      <c r="J34" s="151">
        <f>ROUND(((SUM(BF121:BF202))*I34),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ROUND((SUM(BG121:BG202)),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ROUND((SUM(BH121:BH202)),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ROUND((SUM(BI121:BI202)),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207 - Místnost č.207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J126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J144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206</v>
      </c>
      <c r="E101" s="179"/>
      <c r="F101" s="179"/>
      <c r="G101" s="179"/>
      <c r="H101" s="179"/>
      <c r="I101" s="179"/>
      <c r="J101" s="180">
        <f>J184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207 - Místnost č.207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27. 2. 2025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208</v>
      </c>
      <c r="D120" s="185" t="s">
        <v>62</v>
      </c>
      <c r="E120" s="185" t="s">
        <v>58</v>
      </c>
      <c r="F120" s="185" t="s">
        <v>59</v>
      </c>
      <c r="G120" s="185" t="s">
        <v>209</v>
      </c>
      <c r="H120" s="185" t="s">
        <v>210</v>
      </c>
      <c r="I120" s="185" t="s">
        <v>211</v>
      </c>
      <c r="J120" s="186" t="s">
        <v>198</v>
      </c>
      <c r="K120" s="187" t="s">
        <v>212</v>
      </c>
      <c r="L120" s="188"/>
      <c r="M120" s="97" t="s">
        <v>1</v>
      </c>
      <c r="N120" s="98" t="s">
        <v>41</v>
      </c>
      <c r="O120" s="98" t="s">
        <v>213</v>
      </c>
      <c r="P120" s="98" t="s">
        <v>214</v>
      </c>
      <c r="Q120" s="98" t="s">
        <v>215</v>
      </c>
      <c r="R120" s="98" t="s">
        <v>216</v>
      </c>
      <c r="S120" s="98" t="s">
        <v>217</v>
      </c>
      <c r="T120" s="99" t="s">
        <v>218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219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P122+P126+P140+P144+P184</f>
        <v>0</v>
      </c>
      <c r="Q121" s="101"/>
      <c r="R121" s="191">
        <f>R122+R126+R140+R144+R184</f>
        <v>0.31283804000000004</v>
      </c>
      <c r="S121" s="101"/>
      <c r="T121" s="192">
        <f>T122+T126+T140+T144+T184</f>
        <v>0.081820600000000007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200</v>
      </c>
      <c r="BK121" s="193">
        <f>BK122+BK126+BK140+BK144+BK184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220</v>
      </c>
      <c r="F122" s="197" t="s">
        <v>221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SUM(P123:P125)</f>
        <v>0</v>
      </c>
      <c r="Q122" s="202"/>
      <c r="R122" s="203">
        <f>SUM(R123:R125)</f>
        <v>0.0007176000000000001</v>
      </c>
      <c r="S122" s="202"/>
      <c r="T122" s="204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222</v>
      </c>
      <c r="BK122" s="207">
        <f>SUM(BK123:BK125)</f>
        <v>0</v>
      </c>
    </row>
    <row r="123" s="2" customFormat="1" ht="24.15" customHeight="1">
      <c r="A123" s="35"/>
      <c r="B123" s="36"/>
      <c r="C123" s="208" t="s">
        <v>85</v>
      </c>
      <c r="D123" s="208" t="s">
        <v>223</v>
      </c>
      <c r="E123" s="209" t="s">
        <v>224</v>
      </c>
      <c r="F123" s="210" t="s">
        <v>225</v>
      </c>
      <c r="G123" s="211" t="s">
        <v>226</v>
      </c>
      <c r="H123" s="212">
        <v>17.940000000000001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0.0007176000000000001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227</v>
      </c>
      <c r="AT123" s="220" t="s">
        <v>223</v>
      </c>
      <c r="AU123" s="220" t="s">
        <v>85</v>
      </c>
      <c r="AY123" s="14" t="s">
        <v>222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227</v>
      </c>
      <c r="BM123" s="220" t="s">
        <v>645</v>
      </c>
    </row>
    <row r="124" s="2" customFormat="1">
      <c r="A124" s="35"/>
      <c r="B124" s="36"/>
      <c r="C124" s="37"/>
      <c r="D124" s="222" t="s">
        <v>229</v>
      </c>
      <c r="E124" s="37"/>
      <c r="F124" s="223" t="s">
        <v>230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229</v>
      </c>
      <c r="AU124" s="14" t="s">
        <v>85</v>
      </c>
    </row>
    <row r="125" s="2" customFormat="1">
      <c r="A125" s="35"/>
      <c r="B125" s="36"/>
      <c r="C125" s="37"/>
      <c r="D125" s="227" t="s">
        <v>231</v>
      </c>
      <c r="E125" s="37"/>
      <c r="F125" s="228" t="s">
        <v>232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231</v>
      </c>
      <c r="AU125" s="14" t="s">
        <v>85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233</v>
      </c>
      <c r="F126" s="197" t="s">
        <v>234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SUM(P127:P139)</f>
        <v>0</v>
      </c>
      <c r="Q126" s="202"/>
      <c r="R126" s="203">
        <f>SUM(R127:R139)</f>
        <v>0</v>
      </c>
      <c r="S126" s="202"/>
      <c r="T126" s="204">
        <f>SUM(T127:T139)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SUM(BK127:BK139)</f>
        <v>0</v>
      </c>
    </row>
    <row r="127" s="2" customFormat="1" ht="24.15" customHeight="1">
      <c r="A127" s="35"/>
      <c r="B127" s="36"/>
      <c r="C127" s="208" t="s">
        <v>87</v>
      </c>
      <c r="D127" s="208" t="s">
        <v>223</v>
      </c>
      <c r="E127" s="209" t="s">
        <v>235</v>
      </c>
      <c r="F127" s="210" t="s">
        <v>236</v>
      </c>
      <c r="G127" s="211" t="s">
        <v>237</v>
      </c>
      <c r="H127" s="212">
        <v>0.082000000000000003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646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239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436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24.15" customHeight="1">
      <c r="A130" s="35"/>
      <c r="B130" s="36"/>
      <c r="C130" s="208" t="s">
        <v>241</v>
      </c>
      <c r="D130" s="208" t="s">
        <v>223</v>
      </c>
      <c r="E130" s="209" t="s">
        <v>242</v>
      </c>
      <c r="F130" s="210" t="s">
        <v>243</v>
      </c>
      <c r="G130" s="211" t="s">
        <v>237</v>
      </c>
      <c r="H130" s="212">
        <v>0.082000000000000003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647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245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438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227</v>
      </c>
      <c r="D133" s="208" t="s">
        <v>223</v>
      </c>
      <c r="E133" s="209" t="s">
        <v>247</v>
      </c>
      <c r="F133" s="210" t="s">
        <v>248</v>
      </c>
      <c r="G133" s="211" t="s">
        <v>237</v>
      </c>
      <c r="H133" s="212">
        <v>1.1479999999999999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648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250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440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30"/>
      <c r="F136" s="231" t="s">
        <v>649</v>
      </c>
      <c r="G136" s="230"/>
      <c r="H136" s="232">
        <v>1.1479999999999999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4</v>
      </c>
      <c r="AX136" s="12" t="s">
        <v>85</v>
      </c>
      <c r="AY136" s="238" t="s">
        <v>222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0.082000000000000003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650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SUM(P141:P143)</f>
        <v>0</v>
      </c>
      <c r="Q140" s="202"/>
      <c r="R140" s="203">
        <f>SUM(R141:R143)</f>
        <v>0</v>
      </c>
      <c r="S140" s="202"/>
      <c r="T140" s="204">
        <f>SUM(T141:T143)</f>
        <v>0.001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SUM(BK141:BK143)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651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294</v>
      </c>
      <c r="F144" s="197" t="s">
        <v>295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SUM(P145:P183)</f>
        <v>0</v>
      </c>
      <c r="Q144" s="202"/>
      <c r="R144" s="203">
        <f>SUM(R145:R183)</f>
        <v>0.19495274000000001</v>
      </c>
      <c r="S144" s="202"/>
      <c r="T144" s="204">
        <f>SUM(T145:T183)</f>
        <v>0.059004000000000008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222</v>
      </c>
      <c r="BK144" s="207">
        <f>SUM(BK145:BK183)</f>
        <v>0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297</v>
      </c>
      <c r="F145" s="210" t="s">
        <v>298</v>
      </c>
      <c r="G145" s="211" t="s">
        <v>226</v>
      </c>
      <c r="H145" s="212">
        <v>17.940000000000001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652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300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478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24.15" customHeight="1">
      <c r="A148" s="35"/>
      <c r="B148" s="36"/>
      <c r="C148" s="208" t="s">
        <v>276</v>
      </c>
      <c r="D148" s="208" t="s">
        <v>223</v>
      </c>
      <c r="E148" s="209" t="s">
        <v>302</v>
      </c>
      <c r="F148" s="210" t="s">
        <v>303</v>
      </c>
      <c r="G148" s="211" t="s">
        <v>226</v>
      </c>
      <c r="H148" s="212">
        <v>17.940000000000001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3.0000000000000001E-05</v>
      </c>
      <c r="R148" s="218">
        <f>Q148*H148</f>
        <v>0.00053820000000000007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266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653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305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480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2" customFormat="1" ht="33" customHeight="1">
      <c r="A151" s="35"/>
      <c r="B151" s="36"/>
      <c r="C151" s="208" t="s">
        <v>220</v>
      </c>
      <c r="D151" s="208" t="s">
        <v>223</v>
      </c>
      <c r="E151" s="209" t="s">
        <v>308</v>
      </c>
      <c r="F151" s="210" t="s">
        <v>309</v>
      </c>
      <c r="G151" s="211" t="s">
        <v>226</v>
      </c>
      <c r="H151" s="212">
        <v>17.940000000000001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0.1359852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266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266</v>
      </c>
      <c r="BM151" s="220" t="s">
        <v>654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311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482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314</v>
      </c>
      <c r="F154" s="210" t="s">
        <v>315</v>
      </c>
      <c r="G154" s="211" t="s">
        <v>226</v>
      </c>
      <c r="H154" s="212">
        <v>17.940000000000001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0.0030000000000000001</v>
      </c>
      <c r="T154" s="219">
        <f>S154*H154</f>
        <v>0.053820000000000007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655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317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484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16.5" customHeight="1">
      <c r="A157" s="35"/>
      <c r="B157" s="36"/>
      <c r="C157" s="208" t="s">
        <v>296</v>
      </c>
      <c r="D157" s="208" t="s">
        <v>223</v>
      </c>
      <c r="E157" s="209" t="s">
        <v>320</v>
      </c>
      <c r="F157" s="210" t="s">
        <v>321</v>
      </c>
      <c r="G157" s="211" t="s">
        <v>226</v>
      </c>
      <c r="H157" s="212">
        <v>17.940000000000001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0.00029999999999999997</v>
      </c>
      <c r="R157" s="218">
        <f>Q157*H157</f>
        <v>0.0053819999999999996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656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323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49.05" customHeight="1">
      <c r="A160" s="35"/>
      <c r="B160" s="36"/>
      <c r="C160" s="239" t="s">
        <v>8</v>
      </c>
      <c r="D160" s="239" t="s">
        <v>277</v>
      </c>
      <c r="E160" s="240" t="s">
        <v>325</v>
      </c>
      <c r="F160" s="241" t="s">
        <v>326</v>
      </c>
      <c r="G160" s="242" t="s">
        <v>226</v>
      </c>
      <c r="H160" s="243">
        <v>19.734000000000002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0.0025999999999999999</v>
      </c>
      <c r="R160" s="218">
        <f>Q160*H160</f>
        <v>0.051308400000000004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657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326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658</v>
      </c>
      <c r="G162" s="230"/>
      <c r="H162" s="232">
        <v>19.734000000000002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330</v>
      </c>
      <c r="F163" s="210" t="s">
        <v>331</v>
      </c>
      <c r="G163" s="211" t="s">
        <v>332</v>
      </c>
      <c r="H163" s="212">
        <v>18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659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334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335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1.75" customHeight="1">
      <c r="A166" s="35"/>
      <c r="B166" s="36"/>
      <c r="C166" s="208" t="s">
        <v>313</v>
      </c>
      <c r="D166" s="208" t="s">
        <v>223</v>
      </c>
      <c r="E166" s="209" t="s">
        <v>337</v>
      </c>
      <c r="F166" s="210" t="s">
        <v>338</v>
      </c>
      <c r="G166" s="211" t="s">
        <v>332</v>
      </c>
      <c r="H166" s="212">
        <v>17.280000000000001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0.00029999999999999997</v>
      </c>
      <c r="T166" s="219">
        <f>S166*H166</f>
        <v>0.0051840000000000002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660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340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491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343</v>
      </c>
      <c r="F169" s="210" t="s">
        <v>344</v>
      </c>
      <c r="G169" s="211" t="s">
        <v>332</v>
      </c>
      <c r="H169" s="212">
        <v>17.280000000000001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1.0000000000000001E-05</v>
      </c>
      <c r="R169" s="218">
        <f>Q169*H169</f>
        <v>0.00017280000000000003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661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346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493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16.5" customHeight="1">
      <c r="A172" s="35"/>
      <c r="B172" s="36"/>
      <c r="C172" s="239" t="s">
        <v>266</v>
      </c>
      <c r="D172" s="239" t="s">
        <v>277</v>
      </c>
      <c r="E172" s="240" t="s">
        <v>349</v>
      </c>
      <c r="F172" s="241" t="s">
        <v>350</v>
      </c>
      <c r="G172" s="242" t="s">
        <v>332</v>
      </c>
      <c r="H172" s="243">
        <v>17.626000000000001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8.0000000000000007E-05</v>
      </c>
      <c r="R172" s="218">
        <f>Q172*H172</f>
        <v>0.0014100800000000002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662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350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663</v>
      </c>
      <c r="G174" s="230"/>
      <c r="H174" s="232">
        <v>17.626000000000001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16.5" customHeight="1">
      <c r="A175" s="35"/>
      <c r="B175" s="36"/>
      <c r="C175" s="208" t="s">
        <v>329</v>
      </c>
      <c r="D175" s="208" t="s">
        <v>223</v>
      </c>
      <c r="E175" s="209" t="s">
        <v>353</v>
      </c>
      <c r="F175" s="210" t="s">
        <v>354</v>
      </c>
      <c r="G175" s="211" t="s">
        <v>332</v>
      </c>
      <c r="H175" s="212">
        <v>0.90000000000000002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664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356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497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39" t="s">
        <v>336</v>
      </c>
      <c r="D178" s="239" t="s">
        <v>277</v>
      </c>
      <c r="E178" s="240" t="s">
        <v>359</v>
      </c>
      <c r="F178" s="241" t="s">
        <v>360</v>
      </c>
      <c r="G178" s="242" t="s">
        <v>332</v>
      </c>
      <c r="H178" s="243">
        <v>0.91800000000000004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42</v>
      </c>
      <c r="O178" s="88"/>
      <c r="P178" s="218">
        <f>O178*H178</f>
        <v>0</v>
      </c>
      <c r="Q178" s="218">
        <v>0.00017000000000000001</v>
      </c>
      <c r="R178" s="218">
        <f>Q178*H178</f>
        <v>0.00015606000000000002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280</v>
      </c>
      <c r="AT178" s="220" t="s">
        <v>277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665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360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12" customFormat="1">
      <c r="A180" s="12"/>
      <c r="B180" s="229"/>
      <c r="C180" s="230"/>
      <c r="D180" s="222" t="s">
        <v>252</v>
      </c>
      <c r="E180" s="230"/>
      <c r="F180" s="231" t="s">
        <v>552</v>
      </c>
      <c r="G180" s="230"/>
      <c r="H180" s="232">
        <v>0.91800000000000004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252</v>
      </c>
      <c r="AU180" s="238" t="s">
        <v>85</v>
      </c>
      <c r="AV180" s="12" t="s">
        <v>87</v>
      </c>
      <c r="AW180" s="12" t="s">
        <v>4</v>
      </c>
      <c r="AX180" s="12" t="s">
        <v>85</v>
      </c>
      <c r="AY180" s="238" t="s">
        <v>222</v>
      </c>
    </row>
    <row r="181" s="2" customFormat="1" ht="24.15" customHeight="1">
      <c r="A181" s="35"/>
      <c r="B181" s="36"/>
      <c r="C181" s="208" t="s">
        <v>342</v>
      </c>
      <c r="D181" s="208" t="s">
        <v>223</v>
      </c>
      <c r="E181" s="209" t="s">
        <v>364</v>
      </c>
      <c r="F181" s="210" t="s">
        <v>365</v>
      </c>
      <c r="G181" s="211" t="s">
        <v>290</v>
      </c>
      <c r="H181" s="250"/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666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367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501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11" customFormat="1" ht="25.92" customHeight="1">
      <c r="A184" s="11"/>
      <c r="B184" s="194"/>
      <c r="C184" s="195"/>
      <c r="D184" s="196" t="s">
        <v>76</v>
      </c>
      <c r="E184" s="197" t="s">
        <v>390</v>
      </c>
      <c r="F184" s="197" t="s">
        <v>391</v>
      </c>
      <c r="G184" s="195"/>
      <c r="H184" s="195"/>
      <c r="I184" s="198"/>
      <c r="J184" s="199">
        <f>BK184</f>
        <v>0</v>
      </c>
      <c r="K184" s="195"/>
      <c r="L184" s="200"/>
      <c r="M184" s="201"/>
      <c r="N184" s="202"/>
      <c r="O184" s="202"/>
      <c r="P184" s="203">
        <f>SUM(P185:P202)</f>
        <v>0</v>
      </c>
      <c r="Q184" s="202"/>
      <c r="R184" s="203">
        <f>SUM(R185:R202)</f>
        <v>0.11716770000000001</v>
      </c>
      <c r="S184" s="202"/>
      <c r="T184" s="204">
        <f>SUM(T185:T202)</f>
        <v>0.021816599999999998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5" t="s">
        <v>87</v>
      </c>
      <c r="AT184" s="206" t="s">
        <v>76</v>
      </c>
      <c r="AU184" s="206" t="s">
        <v>77</v>
      </c>
      <c r="AY184" s="205" t="s">
        <v>222</v>
      </c>
      <c r="BK184" s="207">
        <f>SUM(BK185:BK202)</f>
        <v>0</v>
      </c>
    </row>
    <row r="185" s="2" customFormat="1" ht="16.5" customHeight="1">
      <c r="A185" s="35"/>
      <c r="B185" s="36"/>
      <c r="C185" s="208" t="s">
        <v>348</v>
      </c>
      <c r="D185" s="208" t="s">
        <v>223</v>
      </c>
      <c r="E185" s="209" t="s">
        <v>393</v>
      </c>
      <c r="F185" s="210" t="s">
        <v>394</v>
      </c>
      <c r="G185" s="211" t="s">
        <v>226</v>
      </c>
      <c r="H185" s="212">
        <v>68.640000000000001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0.001</v>
      </c>
      <c r="R185" s="218">
        <f>Q185*H185</f>
        <v>0.068640000000000007</v>
      </c>
      <c r="S185" s="218">
        <v>0.00031</v>
      </c>
      <c r="T185" s="219">
        <f>S185*H185</f>
        <v>0.021278399999999999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667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396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503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24.15" customHeight="1">
      <c r="A188" s="35"/>
      <c r="B188" s="36"/>
      <c r="C188" s="208" t="s">
        <v>7</v>
      </c>
      <c r="D188" s="208" t="s">
        <v>223</v>
      </c>
      <c r="E188" s="209" t="s">
        <v>399</v>
      </c>
      <c r="F188" s="210" t="s">
        <v>400</v>
      </c>
      <c r="G188" s="211" t="s">
        <v>226</v>
      </c>
      <c r="H188" s="212">
        <v>68.640000000000001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668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402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505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16.5" customHeight="1">
      <c r="A191" s="35"/>
      <c r="B191" s="36"/>
      <c r="C191" s="208" t="s">
        <v>358</v>
      </c>
      <c r="D191" s="208" t="s">
        <v>223</v>
      </c>
      <c r="E191" s="209" t="s">
        <v>405</v>
      </c>
      <c r="F191" s="210" t="s">
        <v>406</v>
      </c>
      <c r="G191" s="211" t="s">
        <v>226</v>
      </c>
      <c r="H191" s="212">
        <v>17.940000000000001</v>
      </c>
      <c r="I191" s="213"/>
      <c r="J191" s="214">
        <f>ROUND(I191*H191,2)</f>
        <v>0</v>
      </c>
      <c r="K191" s="215"/>
      <c r="L191" s="41"/>
      <c r="M191" s="216" t="s">
        <v>1</v>
      </c>
      <c r="N191" s="217" t="s">
        <v>42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3.0000000000000001E-05</v>
      </c>
      <c r="T191" s="219">
        <f>S191*H191</f>
        <v>0.00053820000000000007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266</v>
      </c>
      <c r="AT191" s="220" t="s">
        <v>223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669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408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2" customFormat="1">
      <c r="A193" s="35"/>
      <c r="B193" s="36"/>
      <c r="C193" s="37"/>
      <c r="D193" s="227" t="s">
        <v>231</v>
      </c>
      <c r="E193" s="37"/>
      <c r="F193" s="228" t="s">
        <v>409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231</v>
      </c>
      <c r="AU193" s="14" t="s">
        <v>85</v>
      </c>
    </row>
    <row r="194" s="2" customFormat="1" ht="16.5" customHeight="1">
      <c r="A194" s="35"/>
      <c r="B194" s="36"/>
      <c r="C194" s="239" t="s">
        <v>363</v>
      </c>
      <c r="D194" s="239" t="s">
        <v>277</v>
      </c>
      <c r="E194" s="240" t="s">
        <v>411</v>
      </c>
      <c r="F194" s="241" t="s">
        <v>412</v>
      </c>
      <c r="G194" s="242" t="s">
        <v>226</v>
      </c>
      <c r="H194" s="243">
        <v>18.837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42</v>
      </c>
      <c r="O194" s="88"/>
      <c r="P194" s="218">
        <f>O194*H194</f>
        <v>0</v>
      </c>
      <c r="Q194" s="218">
        <v>0.00089999999999999998</v>
      </c>
      <c r="R194" s="218">
        <f>Q194*H194</f>
        <v>0.016953300000000001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280</v>
      </c>
      <c r="AT194" s="220" t="s">
        <v>277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670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412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30"/>
      <c r="F196" s="231" t="s">
        <v>671</v>
      </c>
      <c r="G196" s="230"/>
      <c r="H196" s="232">
        <v>18.837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4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416</v>
      </c>
      <c r="F197" s="210" t="s">
        <v>417</v>
      </c>
      <c r="G197" s="211" t="s">
        <v>226</v>
      </c>
      <c r="H197" s="212">
        <v>68.640000000000001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0.00020000000000000001</v>
      </c>
      <c r="R197" s="218">
        <f>Q197*H197</f>
        <v>0.013728000000000001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672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419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510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33" customHeight="1">
      <c r="A200" s="35"/>
      <c r="B200" s="36"/>
      <c r="C200" s="208" t="s">
        <v>378</v>
      </c>
      <c r="D200" s="208" t="s">
        <v>223</v>
      </c>
      <c r="E200" s="209" t="s">
        <v>421</v>
      </c>
      <c r="F200" s="210" t="s">
        <v>422</v>
      </c>
      <c r="G200" s="211" t="s">
        <v>226</v>
      </c>
      <c r="H200" s="212">
        <v>68.640000000000001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0.00025999999999999998</v>
      </c>
      <c r="R200" s="218">
        <f>Q200*H200</f>
        <v>0.017846399999999998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673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424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512</v>
      </c>
      <c r="G202" s="37"/>
      <c r="H202" s="37"/>
      <c r="I202" s="224"/>
      <c r="J202" s="37"/>
      <c r="K202" s="37"/>
      <c r="L202" s="41"/>
      <c r="M202" s="252"/>
      <c r="N202" s="253"/>
      <c r="O202" s="254"/>
      <c r="P202" s="254"/>
      <c r="Q202" s="254"/>
      <c r="R202" s="254"/>
      <c r="S202" s="254"/>
      <c r="T202" s="25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rqmcmfel7P7XVUtEDnvTVaILqUU7XGfAgbuo9NA480LSXM8nKsY4drlVCV7yDEZkLW4UtICkDpSjomooDAQhyg==" hashValue="UMd2oBn6fKTqOesHQ1wN40tcSPDg0Qq4M+hdXSZ/xotF8NRGr1GVTe4pIMB5Hg5jBkR8X5hX6I1hfGTMJZdcxg==" algorithmName="SHA-512" password="CC35"/>
  <autoFilter ref="C120:K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2901111"/>
    <hyperlink ref="F129" r:id="rId2" display="https://podminky.urs.cz/item/CS_URS_2024_01/997013211"/>
    <hyperlink ref="F132" r:id="rId3" display="https://podminky.urs.cz/item/CS_URS_2024_01/997013501"/>
    <hyperlink ref="F135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7" r:id="rId7" display="https://podminky.urs.cz/item/CS_URS_2024_01/776111115"/>
    <hyperlink ref="F150" r:id="rId8" display="https://podminky.urs.cz/item/CS_URS_2024_01/776121112"/>
    <hyperlink ref="F153" r:id="rId9" display="https://podminky.urs.cz/item/CS_URS_2024_01/776141112"/>
    <hyperlink ref="F156" r:id="rId10" display="https://podminky.urs.cz/item/CS_URS_2024_01/776201812"/>
    <hyperlink ref="F159" r:id="rId11" display="https://podminky.urs.cz/item/CS_URS_2024_01/776221111"/>
    <hyperlink ref="F165" r:id="rId12" display="https://podminky.urs.cz/item/CS_URS_2024_02/776223112"/>
    <hyperlink ref="F168" r:id="rId13" display="https://podminky.urs.cz/item/CS_URS_2024_01/776410811"/>
    <hyperlink ref="F171" r:id="rId14" display="https://podminky.urs.cz/item/CS_URS_2024_01/776421111"/>
    <hyperlink ref="F177" r:id="rId15" display="https://podminky.urs.cz/item/CS_URS_2024_01/776421312"/>
    <hyperlink ref="F183" r:id="rId16" display="https://podminky.urs.cz/item/CS_URS_2024_01/998776201"/>
    <hyperlink ref="F187" r:id="rId17" display="https://podminky.urs.cz/item/CS_URS_2024_01/784121001"/>
    <hyperlink ref="F190" r:id="rId18" display="https://podminky.urs.cz/item/CS_URS_2024_01/784121011"/>
    <hyperlink ref="F193" r:id="rId19" display="https://podminky.urs.cz/item/CS_URS_2024_02/784171101"/>
    <hyperlink ref="F199" r:id="rId20" display="https://podminky.urs.cz/item/CS_URS_2024_01/784181101"/>
    <hyperlink ref="F202" r:id="rId21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ROUND((SUM(BE122:BE222)),  2)</f>
        <v>0</v>
      </c>
      <c r="G33" s="35"/>
      <c r="H33" s="35"/>
      <c r="I33" s="152">
        <v>0.20999999999999999</v>
      </c>
      <c r="J33" s="151">
        <f>ROUND(((SUM(BE122:BE222))*I33),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ROUND((SUM(BF122:BF222)),  2)</f>
        <v>0</v>
      </c>
      <c r="G34" s="35"/>
      <c r="H34" s="35"/>
      <c r="I34" s="152">
        <v>0.12</v>
      </c>
      <c r="J34" s="151">
        <f>ROUND(((SUM(BF122:BF222))*I34),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208 - Místnost č.208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208 - Místnost č.208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P123+P127+P141+P153+P193+P204</f>
        <v>0</v>
      </c>
      <c r="Q122" s="101"/>
      <c r="R122" s="191">
        <f>R123+R127+R141+R153+R193+R204</f>
        <v>0.1156498</v>
      </c>
      <c r="S122" s="101"/>
      <c r="T122" s="192">
        <f>T123+T127+T141+T153+T193+T204</f>
        <v>0.049448699999999998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BK123+BK127+BK141+BK153+BK193+BK204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0.00016760000000000004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4.1900000000000004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0.00016760000000000004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675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0.049000000000000002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676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0.049000000000000002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677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0.68600000000000005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678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679</v>
      </c>
      <c r="G137" s="230"/>
      <c r="H137" s="232">
        <v>0.68600000000000005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0.049000000000000002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680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SUM(P142:P152)</f>
        <v>0</v>
      </c>
      <c r="Q141" s="202"/>
      <c r="R141" s="203">
        <f>SUM(R142:R152)</f>
        <v>0.020500000000000001</v>
      </c>
      <c r="S141" s="202"/>
      <c r="T141" s="204">
        <f>SUM(T142:T152)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SUM(BK142:BK152)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681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476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682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570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683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684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573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294</v>
      </c>
      <c r="F153" s="197" t="s">
        <v>295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SUM(P154:P192)</f>
        <v>0</v>
      </c>
      <c r="Q153" s="202"/>
      <c r="R153" s="203">
        <f>SUM(R154:R192)</f>
        <v>0.045983999999999997</v>
      </c>
      <c r="S153" s="202"/>
      <c r="T153" s="204">
        <f>SUM(T154:T192)</f>
        <v>0.014868000000000001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SUM(BK154:BK192)</f>
        <v>0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297</v>
      </c>
      <c r="F154" s="210" t="s">
        <v>298</v>
      </c>
      <c r="G154" s="211" t="s">
        <v>226</v>
      </c>
      <c r="H154" s="212">
        <v>4.1900000000000004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685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300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478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302</v>
      </c>
      <c r="F157" s="210" t="s">
        <v>303</v>
      </c>
      <c r="G157" s="211" t="s">
        <v>226</v>
      </c>
      <c r="H157" s="212">
        <v>4.1900000000000004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3.0000000000000001E-05</v>
      </c>
      <c r="R157" s="218">
        <f>Q157*H157</f>
        <v>0.00012570000000000002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686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480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33" customHeight="1">
      <c r="A160" s="35"/>
      <c r="B160" s="36"/>
      <c r="C160" s="208" t="s">
        <v>8</v>
      </c>
      <c r="D160" s="208" t="s">
        <v>223</v>
      </c>
      <c r="E160" s="209" t="s">
        <v>308</v>
      </c>
      <c r="F160" s="210" t="s">
        <v>309</v>
      </c>
      <c r="G160" s="211" t="s">
        <v>226</v>
      </c>
      <c r="H160" s="212">
        <v>4.1900000000000004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0.0075799999999999999</v>
      </c>
      <c r="R160" s="218">
        <f>Q160*H160</f>
        <v>0.031760200000000002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687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311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482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314</v>
      </c>
      <c r="F163" s="210" t="s">
        <v>315</v>
      </c>
      <c r="G163" s="211" t="s">
        <v>226</v>
      </c>
      <c r="H163" s="212">
        <v>4.1900000000000004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0.0030000000000000001</v>
      </c>
      <c r="T163" s="219">
        <f>S163*H163</f>
        <v>0.012570000000000001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688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317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484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16.5" customHeight="1">
      <c r="A166" s="35"/>
      <c r="B166" s="36"/>
      <c r="C166" s="208" t="s">
        <v>313</v>
      </c>
      <c r="D166" s="208" t="s">
        <v>223</v>
      </c>
      <c r="E166" s="209" t="s">
        <v>320</v>
      </c>
      <c r="F166" s="210" t="s">
        <v>321</v>
      </c>
      <c r="G166" s="211" t="s">
        <v>226</v>
      </c>
      <c r="H166" s="212">
        <v>4.1900000000000004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0.00029999999999999997</v>
      </c>
      <c r="R166" s="218">
        <f>Q166*H166</f>
        <v>0.0012570000000000001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689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323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486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49.05" customHeight="1">
      <c r="A169" s="35"/>
      <c r="B169" s="36"/>
      <c r="C169" s="239" t="s">
        <v>319</v>
      </c>
      <c r="D169" s="239" t="s">
        <v>277</v>
      </c>
      <c r="E169" s="240" t="s">
        <v>325</v>
      </c>
      <c r="F169" s="241" t="s">
        <v>326</v>
      </c>
      <c r="G169" s="242" t="s">
        <v>226</v>
      </c>
      <c r="H169" s="243">
        <v>4.609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42</v>
      </c>
      <c r="O169" s="88"/>
      <c r="P169" s="218">
        <f>O169*H169</f>
        <v>0</v>
      </c>
      <c r="Q169" s="218">
        <v>0.0025999999999999999</v>
      </c>
      <c r="R169" s="218">
        <f>Q169*H169</f>
        <v>0.0119834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280</v>
      </c>
      <c r="AT169" s="220" t="s">
        <v>277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690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12" customFormat="1">
      <c r="A171" s="12"/>
      <c r="B171" s="229"/>
      <c r="C171" s="230"/>
      <c r="D171" s="222" t="s">
        <v>252</v>
      </c>
      <c r="E171" s="230"/>
      <c r="F171" s="231" t="s">
        <v>691</v>
      </c>
      <c r="G171" s="230"/>
      <c r="H171" s="232">
        <v>4.609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252</v>
      </c>
      <c r="AU171" s="238" t="s">
        <v>85</v>
      </c>
      <c r="AV171" s="12" t="s">
        <v>87</v>
      </c>
      <c r="AW171" s="12" t="s">
        <v>4</v>
      </c>
      <c r="AX171" s="12" t="s">
        <v>85</v>
      </c>
      <c r="AY171" s="238" t="s">
        <v>222</v>
      </c>
    </row>
    <row r="172" s="2" customFormat="1" ht="24.15" customHeight="1">
      <c r="A172" s="35"/>
      <c r="B172" s="36"/>
      <c r="C172" s="208" t="s">
        <v>266</v>
      </c>
      <c r="D172" s="208" t="s">
        <v>223</v>
      </c>
      <c r="E172" s="209" t="s">
        <v>330</v>
      </c>
      <c r="F172" s="210" t="s">
        <v>331</v>
      </c>
      <c r="G172" s="211" t="s">
        <v>332</v>
      </c>
      <c r="H172" s="212">
        <v>5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692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335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2" customFormat="1" ht="21.75" customHeight="1">
      <c r="A175" s="35"/>
      <c r="B175" s="36"/>
      <c r="C175" s="208" t="s">
        <v>329</v>
      </c>
      <c r="D175" s="208" t="s">
        <v>223</v>
      </c>
      <c r="E175" s="209" t="s">
        <v>337</v>
      </c>
      <c r="F175" s="210" t="s">
        <v>338</v>
      </c>
      <c r="G175" s="211" t="s">
        <v>332</v>
      </c>
      <c r="H175" s="212">
        <v>7.6600000000000001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0.00029999999999999997</v>
      </c>
      <c r="T175" s="219">
        <f>S175*H175</f>
        <v>0.0022979999999999997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693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340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491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08" t="s">
        <v>336</v>
      </c>
      <c r="D178" s="208" t="s">
        <v>223</v>
      </c>
      <c r="E178" s="209" t="s">
        <v>343</v>
      </c>
      <c r="F178" s="210" t="s">
        <v>344</v>
      </c>
      <c r="G178" s="211" t="s">
        <v>332</v>
      </c>
      <c r="H178" s="212">
        <v>7.6600000000000001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1.0000000000000001E-05</v>
      </c>
      <c r="R178" s="218">
        <f>Q178*H178</f>
        <v>7.6600000000000005E-05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694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346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493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39" t="s">
        <v>342</v>
      </c>
      <c r="D181" s="239" t="s">
        <v>277</v>
      </c>
      <c r="E181" s="240" t="s">
        <v>349</v>
      </c>
      <c r="F181" s="241" t="s">
        <v>350</v>
      </c>
      <c r="G181" s="242" t="s">
        <v>332</v>
      </c>
      <c r="H181" s="243">
        <v>7.8129999999999997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42</v>
      </c>
      <c r="O181" s="88"/>
      <c r="P181" s="218">
        <f>O181*H181</f>
        <v>0</v>
      </c>
      <c r="Q181" s="218">
        <v>8.0000000000000007E-05</v>
      </c>
      <c r="R181" s="218">
        <f>Q181*H181</f>
        <v>0.00062503999999999999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280</v>
      </c>
      <c r="AT181" s="220" t="s">
        <v>277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695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350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12" customFormat="1">
      <c r="A183" s="12"/>
      <c r="B183" s="229"/>
      <c r="C183" s="230"/>
      <c r="D183" s="222" t="s">
        <v>252</v>
      </c>
      <c r="E183" s="230"/>
      <c r="F183" s="231" t="s">
        <v>696</v>
      </c>
      <c r="G183" s="230"/>
      <c r="H183" s="232">
        <v>7.8129999999999997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252</v>
      </c>
      <c r="AU183" s="238" t="s">
        <v>85</v>
      </c>
      <c r="AV183" s="12" t="s">
        <v>87</v>
      </c>
      <c r="AW183" s="12" t="s">
        <v>4</v>
      </c>
      <c r="AX183" s="12" t="s">
        <v>85</v>
      </c>
      <c r="AY183" s="238" t="s">
        <v>222</v>
      </c>
    </row>
    <row r="184" s="2" customFormat="1" ht="16.5" customHeight="1">
      <c r="A184" s="35"/>
      <c r="B184" s="36"/>
      <c r="C184" s="208" t="s">
        <v>348</v>
      </c>
      <c r="D184" s="208" t="s">
        <v>223</v>
      </c>
      <c r="E184" s="209" t="s">
        <v>353</v>
      </c>
      <c r="F184" s="210" t="s">
        <v>354</v>
      </c>
      <c r="G184" s="211" t="s">
        <v>332</v>
      </c>
      <c r="H184" s="212">
        <v>0.90000000000000002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266</v>
      </c>
      <c r="AT184" s="220" t="s">
        <v>223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697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2" customFormat="1">
      <c r="A186" s="35"/>
      <c r="B186" s="36"/>
      <c r="C186" s="37"/>
      <c r="D186" s="227" t="s">
        <v>231</v>
      </c>
      <c r="E186" s="37"/>
      <c r="F186" s="228" t="s">
        <v>497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231</v>
      </c>
      <c r="AU186" s="14" t="s">
        <v>85</v>
      </c>
    </row>
    <row r="187" s="2" customFormat="1" ht="16.5" customHeight="1">
      <c r="A187" s="35"/>
      <c r="B187" s="36"/>
      <c r="C187" s="239" t="s">
        <v>7</v>
      </c>
      <c r="D187" s="239" t="s">
        <v>277</v>
      </c>
      <c r="E187" s="240" t="s">
        <v>359</v>
      </c>
      <c r="F187" s="241" t="s">
        <v>360</v>
      </c>
      <c r="G187" s="242" t="s">
        <v>332</v>
      </c>
      <c r="H187" s="243">
        <v>0.91800000000000004</v>
      </c>
      <c r="I187" s="244"/>
      <c r="J187" s="245">
        <f>ROUND(I187*H187,2)</f>
        <v>0</v>
      </c>
      <c r="K187" s="246"/>
      <c r="L187" s="247"/>
      <c r="M187" s="248" t="s">
        <v>1</v>
      </c>
      <c r="N187" s="249" t="s">
        <v>42</v>
      </c>
      <c r="O187" s="88"/>
      <c r="P187" s="218">
        <f>O187*H187</f>
        <v>0</v>
      </c>
      <c r="Q187" s="218">
        <v>0.00017000000000000001</v>
      </c>
      <c r="R187" s="218">
        <f>Q187*H187</f>
        <v>0.00015606000000000002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280</v>
      </c>
      <c r="AT187" s="220" t="s">
        <v>277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698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360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12" customFormat="1">
      <c r="A189" s="12"/>
      <c r="B189" s="229"/>
      <c r="C189" s="230"/>
      <c r="D189" s="222" t="s">
        <v>252</v>
      </c>
      <c r="E189" s="230"/>
      <c r="F189" s="231" t="s">
        <v>552</v>
      </c>
      <c r="G189" s="230"/>
      <c r="H189" s="232">
        <v>0.91800000000000004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252</v>
      </c>
      <c r="AU189" s="238" t="s">
        <v>85</v>
      </c>
      <c r="AV189" s="12" t="s">
        <v>87</v>
      </c>
      <c r="AW189" s="12" t="s">
        <v>4</v>
      </c>
      <c r="AX189" s="12" t="s">
        <v>85</v>
      </c>
      <c r="AY189" s="238" t="s">
        <v>222</v>
      </c>
    </row>
    <row r="190" s="2" customFormat="1" ht="24.15" customHeight="1">
      <c r="A190" s="35"/>
      <c r="B190" s="36"/>
      <c r="C190" s="208" t="s">
        <v>358</v>
      </c>
      <c r="D190" s="208" t="s">
        <v>223</v>
      </c>
      <c r="E190" s="209" t="s">
        <v>364</v>
      </c>
      <c r="F190" s="210" t="s">
        <v>365</v>
      </c>
      <c r="G190" s="211" t="s">
        <v>290</v>
      </c>
      <c r="H190" s="250"/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699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367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501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11" customFormat="1" ht="25.92" customHeight="1">
      <c r="A193" s="11"/>
      <c r="B193" s="194"/>
      <c r="C193" s="195"/>
      <c r="D193" s="196" t="s">
        <v>76</v>
      </c>
      <c r="E193" s="197" t="s">
        <v>369</v>
      </c>
      <c r="F193" s="197" t="s">
        <v>370</v>
      </c>
      <c r="G193" s="195"/>
      <c r="H193" s="195"/>
      <c r="I193" s="198"/>
      <c r="J193" s="199">
        <f>BK193</f>
        <v>0</v>
      </c>
      <c r="K193" s="195"/>
      <c r="L193" s="200"/>
      <c r="M193" s="201"/>
      <c r="N193" s="202"/>
      <c r="O193" s="202"/>
      <c r="P193" s="203">
        <f>SUM(P194:P203)</f>
        <v>0</v>
      </c>
      <c r="Q193" s="202"/>
      <c r="R193" s="203">
        <f>SUM(R194:R203)</f>
        <v>0.0005082000000000001</v>
      </c>
      <c r="S193" s="202"/>
      <c r="T193" s="204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87</v>
      </c>
      <c r="AT193" s="206" t="s">
        <v>76</v>
      </c>
      <c r="AU193" s="206" t="s">
        <v>77</v>
      </c>
      <c r="AY193" s="205" t="s">
        <v>222</v>
      </c>
      <c r="BK193" s="207">
        <f>SUM(BK194:BK203)</f>
        <v>0</v>
      </c>
    </row>
    <row r="194" s="2" customFormat="1" ht="24.15" customHeight="1">
      <c r="A194" s="35"/>
      <c r="B194" s="36"/>
      <c r="C194" s="208" t="s">
        <v>363</v>
      </c>
      <c r="D194" s="208" t="s">
        <v>223</v>
      </c>
      <c r="E194" s="209" t="s">
        <v>372</v>
      </c>
      <c r="F194" s="210" t="s">
        <v>373</v>
      </c>
      <c r="G194" s="211" t="s">
        <v>226</v>
      </c>
      <c r="H194" s="212">
        <v>1.21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8.0000000000000007E-05</v>
      </c>
      <c r="R194" s="218">
        <f>Q194*H194</f>
        <v>9.6800000000000008E-05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700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375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591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12" customFormat="1">
      <c r="A197" s="12"/>
      <c r="B197" s="229"/>
      <c r="C197" s="230"/>
      <c r="D197" s="222" t="s">
        <v>252</v>
      </c>
      <c r="E197" s="251" t="s">
        <v>1</v>
      </c>
      <c r="F197" s="231" t="s">
        <v>377</v>
      </c>
      <c r="G197" s="230"/>
      <c r="H197" s="232">
        <v>1.21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252</v>
      </c>
      <c r="AU197" s="238" t="s">
        <v>85</v>
      </c>
      <c r="AV197" s="12" t="s">
        <v>87</v>
      </c>
      <c r="AW197" s="12" t="s">
        <v>32</v>
      </c>
      <c r="AX197" s="12" t="s">
        <v>85</v>
      </c>
      <c r="AY197" s="238" t="s">
        <v>222</v>
      </c>
    </row>
    <row r="198" s="2" customFormat="1" ht="24.15" customHeight="1">
      <c r="A198" s="35"/>
      <c r="B198" s="36"/>
      <c r="C198" s="208" t="s">
        <v>371</v>
      </c>
      <c r="D198" s="208" t="s">
        <v>223</v>
      </c>
      <c r="E198" s="209" t="s">
        <v>379</v>
      </c>
      <c r="F198" s="210" t="s">
        <v>380</v>
      </c>
      <c r="G198" s="211" t="s">
        <v>226</v>
      </c>
      <c r="H198" s="212">
        <v>1.21</v>
      </c>
      <c r="I198" s="213"/>
      <c r="J198" s="214">
        <f>ROUND(I198*H198,2)</f>
        <v>0</v>
      </c>
      <c r="K198" s="215"/>
      <c r="L198" s="41"/>
      <c r="M198" s="216" t="s">
        <v>1</v>
      </c>
      <c r="N198" s="217" t="s">
        <v>42</v>
      </c>
      <c r="O198" s="88"/>
      <c r="P198" s="218">
        <f>O198*H198</f>
        <v>0</v>
      </c>
      <c r="Q198" s="218">
        <v>0.00017000000000000001</v>
      </c>
      <c r="R198" s="218">
        <f>Q198*H198</f>
        <v>0.00020570000000000001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266</v>
      </c>
      <c r="AT198" s="220" t="s">
        <v>223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701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382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2" customFormat="1">
      <c r="A200" s="35"/>
      <c r="B200" s="36"/>
      <c r="C200" s="37"/>
      <c r="D200" s="227" t="s">
        <v>231</v>
      </c>
      <c r="E200" s="37"/>
      <c r="F200" s="228" t="s">
        <v>593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231</v>
      </c>
      <c r="AU200" s="14" t="s">
        <v>85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385</v>
      </c>
      <c r="F201" s="210" t="s">
        <v>386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702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388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595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11" customFormat="1" ht="25.92" customHeight="1">
      <c r="A204" s="11"/>
      <c r="B204" s="194"/>
      <c r="C204" s="195"/>
      <c r="D204" s="196" t="s">
        <v>76</v>
      </c>
      <c r="E204" s="197" t="s">
        <v>390</v>
      </c>
      <c r="F204" s="197" t="s">
        <v>391</v>
      </c>
      <c r="G204" s="195"/>
      <c r="H204" s="195"/>
      <c r="I204" s="198"/>
      <c r="J204" s="199">
        <f>BK204</f>
        <v>0</v>
      </c>
      <c r="K204" s="195"/>
      <c r="L204" s="200"/>
      <c r="M204" s="201"/>
      <c r="N204" s="202"/>
      <c r="O204" s="202"/>
      <c r="P204" s="203">
        <f>SUM(P205:P222)</f>
        <v>0</v>
      </c>
      <c r="Q204" s="202"/>
      <c r="R204" s="203">
        <f>SUM(R205:R222)</f>
        <v>0.048489999999999998</v>
      </c>
      <c r="S204" s="202"/>
      <c r="T204" s="204">
        <f>SUM(T205:T222)</f>
        <v>0.0095806999999999993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5" t="s">
        <v>87</v>
      </c>
      <c r="AT204" s="206" t="s">
        <v>76</v>
      </c>
      <c r="AU204" s="206" t="s">
        <v>77</v>
      </c>
      <c r="AY204" s="205" t="s">
        <v>222</v>
      </c>
      <c r="BK204" s="207">
        <f>SUM(BK205:BK222)</f>
        <v>0</v>
      </c>
    </row>
    <row r="205" s="2" customFormat="1" ht="16.5" customHeight="1">
      <c r="A205" s="35"/>
      <c r="B205" s="36"/>
      <c r="C205" s="208" t="s">
        <v>384</v>
      </c>
      <c r="D205" s="208" t="s">
        <v>223</v>
      </c>
      <c r="E205" s="209" t="s">
        <v>393</v>
      </c>
      <c r="F205" s="210" t="s">
        <v>394</v>
      </c>
      <c r="G205" s="211" t="s">
        <v>226</v>
      </c>
      <c r="H205" s="212">
        <v>30.5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0.001</v>
      </c>
      <c r="R205" s="218">
        <f>Q205*H205</f>
        <v>0.030499999999999999</v>
      </c>
      <c r="S205" s="218">
        <v>0.00031</v>
      </c>
      <c r="T205" s="219">
        <f>S205*H205</f>
        <v>0.0094549999999999999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703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396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503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24.15" customHeight="1">
      <c r="A208" s="35"/>
      <c r="B208" s="36"/>
      <c r="C208" s="208" t="s">
        <v>392</v>
      </c>
      <c r="D208" s="208" t="s">
        <v>223</v>
      </c>
      <c r="E208" s="209" t="s">
        <v>399</v>
      </c>
      <c r="F208" s="210" t="s">
        <v>400</v>
      </c>
      <c r="G208" s="211" t="s">
        <v>226</v>
      </c>
      <c r="H208" s="212">
        <v>30.5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704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402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505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16.5" customHeight="1">
      <c r="A211" s="35"/>
      <c r="B211" s="36"/>
      <c r="C211" s="208" t="s">
        <v>398</v>
      </c>
      <c r="D211" s="208" t="s">
        <v>223</v>
      </c>
      <c r="E211" s="209" t="s">
        <v>405</v>
      </c>
      <c r="F211" s="210" t="s">
        <v>406</v>
      </c>
      <c r="G211" s="211" t="s">
        <v>226</v>
      </c>
      <c r="H211" s="212">
        <v>4.1900000000000004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3.0000000000000001E-05</v>
      </c>
      <c r="T211" s="219">
        <f>S211*H211</f>
        <v>0.00012570000000000002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705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408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409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39" t="s">
        <v>404</v>
      </c>
      <c r="D214" s="239" t="s">
        <v>277</v>
      </c>
      <c r="E214" s="240" t="s">
        <v>411</v>
      </c>
      <c r="F214" s="241" t="s">
        <v>412</v>
      </c>
      <c r="G214" s="242" t="s">
        <v>226</v>
      </c>
      <c r="H214" s="243">
        <v>4.4000000000000004</v>
      </c>
      <c r="I214" s="244"/>
      <c r="J214" s="245">
        <f>ROUND(I214*H214,2)</f>
        <v>0</v>
      </c>
      <c r="K214" s="246"/>
      <c r="L214" s="247"/>
      <c r="M214" s="248" t="s">
        <v>1</v>
      </c>
      <c r="N214" s="249" t="s">
        <v>42</v>
      </c>
      <c r="O214" s="88"/>
      <c r="P214" s="218">
        <f>O214*H214</f>
        <v>0</v>
      </c>
      <c r="Q214" s="218">
        <v>0.00089999999999999998</v>
      </c>
      <c r="R214" s="218">
        <f>Q214*H214</f>
        <v>0.00396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280</v>
      </c>
      <c r="AT214" s="220" t="s">
        <v>277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706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412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12" customFormat="1">
      <c r="A216" s="12"/>
      <c r="B216" s="229"/>
      <c r="C216" s="230"/>
      <c r="D216" s="222" t="s">
        <v>252</v>
      </c>
      <c r="E216" s="230"/>
      <c r="F216" s="231" t="s">
        <v>707</v>
      </c>
      <c r="G216" s="230"/>
      <c r="H216" s="232">
        <v>4.4000000000000004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252</v>
      </c>
      <c r="AU216" s="238" t="s">
        <v>85</v>
      </c>
      <c r="AV216" s="12" t="s">
        <v>87</v>
      </c>
      <c r="AW216" s="12" t="s">
        <v>4</v>
      </c>
      <c r="AX216" s="12" t="s">
        <v>85</v>
      </c>
      <c r="AY216" s="238" t="s">
        <v>222</v>
      </c>
    </row>
    <row r="217" s="2" customFormat="1" ht="24.15" customHeight="1">
      <c r="A217" s="35"/>
      <c r="B217" s="36"/>
      <c r="C217" s="208" t="s">
        <v>410</v>
      </c>
      <c r="D217" s="208" t="s">
        <v>223</v>
      </c>
      <c r="E217" s="209" t="s">
        <v>416</v>
      </c>
      <c r="F217" s="210" t="s">
        <v>417</v>
      </c>
      <c r="G217" s="211" t="s">
        <v>226</v>
      </c>
      <c r="H217" s="212">
        <v>30.5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0.00020000000000000001</v>
      </c>
      <c r="R217" s="218">
        <f>Q217*H217</f>
        <v>0.0061000000000000004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708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510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33" customHeight="1">
      <c r="A220" s="35"/>
      <c r="B220" s="36"/>
      <c r="C220" s="208" t="s">
        <v>415</v>
      </c>
      <c r="D220" s="208" t="s">
        <v>223</v>
      </c>
      <c r="E220" s="209" t="s">
        <v>421</v>
      </c>
      <c r="F220" s="210" t="s">
        <v>422</v>
      </c>
      <c r="G220" s="211" t="s">
        <v>226</v>
      </c>
      <c r="H220" s="212">
        <v>30.5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0.00025999999999999998</v>
      </c>
      <c r="R220" s="218">
        <f>Q220*H220</f>
        <v>0.0079299999999999995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709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424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512</v>
      </c>
      <c r="G222" s="37"/>
      <c r="H222" s="37"/>
      <c r="I222" s="224"/>
      <c r="J222" s="37"/>
      <c r="K222" s="37"/>
      <c r="L222" s="41"/>
      <c r="M222" s="252"/>
      <c r="N222" s="253"/>
      <c r="O222" s="254"/>
      <c r="P222" s="254"/>
      <c r="Q222" s="254"/>
      <c r="R222" s="254"/>
      <c r="S222" s="254"/>
      <c r="T222" s="25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a//GjsarwO7q32m6K/WVSKLGesvreZM+bdtMSiTnl5GkZnhq743IWadoMzxsqcAG58YPNL+q1cZYEFWWVjLr3g==" hashValue="CkXb2GxXjPbXWIOGpto+oTV14cyyo5LoXwqAG0kTe3DYqnpr7OMfIn5eSdXzzwKY7+w4dpVLZH0rs/29gVnQ7w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66491851"/>
    <hyperlink ref="F147" r:id="rId7" display="https://podminky.urs.cz/item/CS_URS_2024_01/766660022"/>
    <hyperlink ref="F152" r:id="rId8" display="https://podminky.urs.cz/item/CS_URS_2024_01/766691914"/>
    <hyperlink ref="F156" r:id="rId9" display="https://podminky.urs.cz/item/CS_URS_2024_01/776111115"/>
    <hyperlink ref="F159" r:id="rId10" display="https://podminky.urs.cz/item/CS_URS_2024_01/776121112"/>
    <hyperlink ref="F162" r:id="rId11" display="https://podminky.urs.cz/item/CS_URS_2024_01/776141112"/>
    <hyperlink ref="F165" r:id="rId12" display="https://podminky.urs.cz/item/CS_URS_2024_01/776201812"/>
    <hyperlink ref="F168" r:id="rId13" display="https://podminky.urs.cz/item/CS_URS_2024_01/776221111"/>
    <hyperlink ref="F174" r:id="rId14" display="https://podminky.urs.cz/item/CS_URS_2024_02/776223112"/>
    <hyperlink ref="F177" r:id="rId15" display="https://podminky.urs.cz/item/CS_URS_2024_01/776410811"/>
    <hyperlink ref="F180" r:id="rId16" display="https://podminky.urs.cz/item/CS_URS_2024_01/776421111"/>
    <hyperlink ref="F186" r:id="rId17" display="https://podminky.urs.cz/item/CS_URS_2024_01/776421312"/>
    <hyperlink ref="F192" r:id="rId18" display="https://podminky.urs.cz/item/CS_URS_2024_01/998776201"/>
    <hyperlink ref="F196" r:id="rId19" display="https://podminky.urs.cz/item/CS_URS_2024_01/783301311"/>
    <hyperlink ref="F200" r:id="rId20" display="https://podminky.urs.cz/item/CS_URS_2024_01/783325101"/>
    <hyperlink ref="F203" r:id="rId21" display="https://podminky.urs.cz/item/CS_URS_2024_01/783327101"/>
    <hyperlink ref="F207" r:id="rId22" display="https://podminky.urs.cz/item/CS_URS_2024_01/784121001"/>
    <hyperlink ref="F210" r:id="rId23" display="https://podminky.urs.cz/item/CS_URS_2024_01/784121011"/>
    <hyperlink ref="F213" r:id="rId24" display="https://podminky.urs.cz/item/CS_URS_2024_02/784171101"/>
    <hyperlink ref="F219" r:id="rId25" display="https://podminky.urs.cz/item/CS_URS_2024_01/784181101"/>
    <hyperlink ref="F222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710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ROUND((SUM(BE125:BE236)),  2)</f>
        <v>0</v>
      </c>
      <c r="G33" s="35"/>
      <c r="H33" s="35"/>
      <c r="I33" s="152">
        <v>0.20999999999999999</v>
      </c>
      <c r="J33" s="151">
        <f>ROUND(((SUM(BE125:BE236))*I33),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ROUND((SUM(BF125:BF236)),  2)</f>
        <v>0</v>
      </c>
      <c r="G34" s="35"/>
      <c r="H34" s="35"/>
      <c r="I34" s="152">
        <v>0.12</v>
      </c>
      <c r="J34" s="151">
        <f>ROUND(((SUM(BF125:BF236))*I34),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209 - Místnost č.209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J210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J229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J232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209 - Místnost č.209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P126+P132+P146+P156+P166+P170+P210+P229+P232</f>
        <v>0</v>
      </c>
      <c r="Q125" s="101"/>
      <c r="R125" s="191">
        <f>R126+R132+R146+R156+R166+R170+R210+R229+R232</f>
        <v>2.2072635199999997</v>
      </c>
      <c r="S125" s="101"/>
      <c r="T125" s="192">
        <f>T126+T132+T146+T156+T166+T170+T210+T229+T232</f>
        <v>1.5579528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BK126+BK132+BK146+BK156+BK166+BK170+BK210+BK229+BK232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0.0028800000000000002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72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0.0028800000000000002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711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712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1.5580000000000001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713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1.5580000000000001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714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21.812000000000001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715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716</v>
      </c>
      <c r="G142" s="230"/>
      <c r="H142" s="232">
        <v>21.812000000000001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1.5580000000000001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717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0.10457999999999999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83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718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87.150000000000006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0.10457999999999999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719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720</v>
      </c>
      <c r="G152" s="230"/>
      <c r="H152" s="232">
        <v>87.150000000000006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721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1.12382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83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0.26974999999999999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722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87.150000000000006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0.85407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723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720</v>
      </c>
      <c r="G162" s="230"/>
      <c r="H162" s="232">
        <v>87.150000000000006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724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725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SUM(P171:P209)</f>
        <v>0</v>
      </c>
      <c r="Q170" s="202"/>
      <c r="R170" s="203">
        <f>SUM(R171:R209)</f>
        <v>0.77890872000000011</v>
      </c>
      <c r="S170" s="202"/>
      <c r="T170" s="204">
        <f>SUM(T171:T209)</f>
        <v>0.22639499999999999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SUM(BK171:BK209)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72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726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72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0.00216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727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72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0.54576000000000002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728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72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0.216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729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72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0.021599999999999998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730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79.200000000000003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0.20591999999999999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731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732</v>
      </c>
      <c r="G188" s="230"/>
      <c r="H188" s="232">
        <v>79.200000000000003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72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733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34.649999999999999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0.010394999999999998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734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34.649999999999999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0.00034650000000000002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735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35.343000000000004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0.0028274400000000005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736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737</v>
      </c>
      <c r="G200" s="230"/>
      <c r="H200" s="232">
        <v>35.343000000000004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1.7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738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497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16.5" customHeight="1">
      <c r="A204" s="35"/>
      <c r="B204" s="36"/>
      <c r="C204" s="239" t="s">
        <v>378</v>
      </c>
      <c r="D204" s="239" t="s">
        <v>277</v>
      </c>
      <c r="E204" s="240" t="s">
        <v>359</v>
      </c>
      <c r="F204" s="241" t="s">
        <v>360</v>
      </c>
      <c r="G204" s="242" t="s">
        <v>332</v>
      </c>
      <c r="H204" s="243">
        <v>1.734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0.00029478000000000002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280</v>
      </c>
      <c r="AT204" s="220" t="s">
        <v>277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739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360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12" customFormat="1">
      <c r="A206" s="12"/>
      <c r="B206" s="229"/>
      <c r="C206" s="230"/>
      <c r="D206" s="222" t="s">
        <v>252</v>
      </c>
      <c r="E206" s="230"/>
      <c r="F206" s="231" t="s">
        <v>499</v>
      </c>
      <c r="G206" s="230"/>
      <c r="H206" s="232">
        <v>1.734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252</v>
      </c>
      <c r="AU206" s="238" t="s">
        <v>85</v>
      </c>
      <c r="AV206" s="12" t="s">
        <v>87</v>
      </c>
      <c r="AW206" s="12" t="s">
        <v>4</v>
      </c>
      <c r="AX206" s="12" t="s">
        <v>85</v>
      </c>
      <c r="AY206" s="238" t="s">
        <v>222</v>
      </c>
    </row>
    <row r="207" s="2" customFormat="1" ht="24.15" customHeight="1">
      <c r="A207" s="35"/>
      <c r="B207" s="36"/>
      <c r="C207" s="208" t="s">
        <v>384</v>
      </c>
      <c r="D207" s="208" t="s">
        <v>223</v>
      </c>
      <c r="E207" s="209" t="s">
        <v>364</v>
      </c>
      <c r="F207" s="210" t="s">
        <v>365</v>
      </c>
      <c r="G207" s="211" t="s">
        <v>290</v>
      </c>
      <c r="H207" s="250"/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740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367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501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11" customFormat="1" ht="25.92" customHeight="1">
      <c r="A210" s="11"/>
      <c r="B210" s="194"/>
      <c r="C210" s="195"/>
      <c r="D210" s="196" t="s">
        <v>76</v>
      </c>
      <c r="E210" s="197" t="s">
        <v>390</v>
      </c>
      <c r="F210" s="197" t="s">
        <v>391</v>
      </c>
      <c r="G210" s="195"/>
      <c r="H210" s="195"/>
      <c r="I210" s="198"/>
      <c r="J210" s="199">
        <f>BK210</f>
        <v>0</v>
      </c>
      <c r="K210" s="195"/>
      <c r="L210" s="200"/>
      <c r="M210" s="201"/>
      <c r="N210" s="202"/>
      <c r="O210" s="202"/>
      <c r="P210" s="203">
        <f>SUM(P211:P228)</f>
        <v>0</v>
      </c>
      <c r="Q210" s="202"/>
      <c r="R210" s="203">
        <f>SUM(R211:R228)</f>
        <v>0.19707479999999997</v>
      </c>
      <c r="S210" s="202"/>
      <c r="T210" s="204">
        <f>SUM(T211:T228)</f>
        <v>0.029557799999999999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5" t="s">
        <v>87</v>
      </c>
      <c r="AT210" s="206" t="s">
        <v>76</v>
      </c>
      <c r="AU210" s="206" t="s">
        <v>77</v>
      </c>
      <c r="AY210" s="205" t="s">
        <v>222</v>
      </c>
      <c r="BK210" s="207">
        <f>SUM(BK211:BK228)</f>
        <v>0</v>
      </c>
    </row>
    <row r="211" s="2" customFormat="1" ht="16.5" customHeight="1">
      <c r="A211" s="35"/>
      <c r="B211" s="36"/>
      <c r="C211" s="208" t="s">
        <v>392</v>
      </c>
      <c r="D211" s="208" t="s">
        <v>223</v>
      </c>
      <c r="E211" s="209" t="s">
        <v>393</v>
      </c>
      <c r="F211" s="210" t="s">
        <v>394</v>
      </c>
      <c r="G211" s="211" t="s">
        <v>226</v>
      </c>
      <c r="H211" s="212">
        <v>88.379999999999995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0.001</v>
      </c>
      <c r="R211" s="218">
        <f>Q211*H211</f>
        <v>0.08838</v>
      </c>
      <c r="S211" s="218">
        <v>0.00031</v>
      </c>
      <c r="T211" s="219">
        <f>S211*H211</f>
        <v>0.0273978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741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396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503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24.15" customHeight="1">
      <c r="A214" s="35"/>
      <c r="B214" s="36"/>
      <c r="C214" s="208" t="s">
        <v>398</v>
      </c>
      <c r="D214" s="208" t="s">
        <v>223</v>
      </c>
      <c r="E214" s="209" t="s">
        <v>399</v>
      </c>
      <c r="F214" s="210" t="s">
        <v>400</v>
      </c>
      <c r="G214" s="211" t="s">
        <v>226</v>
      </c>
      <c r="H214" s="212">
        <v>88.379999999999995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742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505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08" t="s">
        <v>404</v>
      </c>
      <c r="D217" s="208" t="s">
        <v>223</v>
      </c>
      <c r="E217" s="209" t="s">
        <v>405</v>
      </c>
      <c r="F217" s="210" t="s">
        <v>406</v>
      </c>
      <c r="G217" s="211" t="s">
        <v>226</v>
      </c>
      <c r="H217" s="212">
        <v>72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3.0000000000000001E-05</v>
      </c>
      <c r="T217" s="219">
        <f>S217*H217</f>
        <v>0.00216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743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408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409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16.5" customHeight="1">
      <c r="A220" s="35"/>
      <c r="B220" s="36"/>
      <c r="C220" s="239" t="s">
        <v>410</v>
      </c>
      <c r="D220" s="239" t="s">
        <v>277</v>
      </c>
      <c r="E220" s="240" t="s">
        <v>411</v>
      </c>
      <c r="F220" s="241" t="s">
        <v>412</v>
      </c>
      <c r="G220" s="242" t="s">
        <v>226</v>
      </c>
      <c r="H220" s="243">
        <v>75.599999999999994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42</v>
      </c>
      <c r="O220" s="88"/>
      <c r="P220" s="218">
        <f>O220*H220</f>
        <v>0</v>
      </c>
      <c r="Q220" s="218">
        <v>0.00089999999999999998</v>
      </c>
      <c r="R220" s="218">
        <f>Q220*H220</f>
        <v>0.068039999999999989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280</v>
      </c>
      <c r="AT220" s="220" t="s">
        <v>277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744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12" customFormat="1">
      <c r="A222" s="12"/>
      <c r="B222" s="229"/>
      <c r="C222" s="230"/>
      <c r="D222" s="222" t="s">
        <v>252</v>
      </c>
      <c r="E222" s="230"/>
      <c r="F222" s="231" t="s">
        <v>745</v>
      </c>
      <c r="G222" s="230"/>
      <c r="H222" s="232">
        <v>75.599999999999994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252</v>
      </c>
      <c r="AU222" s="238" t="s">
        <v>85</v>
      </c>
      <c r="AV222" s="12" t="s">
        <v>87</v>
      </c>
      <c r="AW222" s="12" t="s">
        <v>4</v>
      </c>
      <c r="AX222" s="12" t="s">
        <v>85</v>
      </c>
      <c r="AY222" s="238" t="s">
        <v>222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416</v>
      </c>
      <c r="F223" s="210" t="s">
        <v>417</v>
      </c>
      <c r="G223" s="211" t="s">
        <v>226</v>
      </c>
      <c r="H223" s="212">
        <v>88.379999999999995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0.00020000000000000001</v>
      </c>
      <c r="R223" s="218">
        <f>Q223*H223</f>
        <v>0.017676000000000001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746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419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510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33" customHeight="1">
      <c r="A226" s="35"/>
      <c r="B226" s="36"/>
      <c r="C226" s="208" t="s">
        <v>280</v>
      </c>
      <c r="D226" s="208" t="s">
        <v>223</v>
      </c>
      <c r="E226" s="209" t="s">
        <v>421</v>
      </c>
      <c r="F226" s="210" t="s">
        <v>422</v>
      </c>
      <c r="G226" s="211" t="s">
        <v>226</v>
      </c>
      <c r="H226" s="212">
        <v>88.379999999999995</v>
      </c>
      <c r="I226" s="213"/>
      <c r="J226" s="214">
        <f>ROUND(I226*H226,2)</f>
        <v>0</v>
      </c>
      <c r="K226" s="215"/>
      <c r="L226" s="41"/>
      <c r="M226" s="216" t="s">
        <v>1</v>
      </c>
      <c r="N226" s="217" t="s">
        <v>42</v>
      </c>
      <c r="O226" s="88"/>
      <c r="P226" s="218">
        <f>O226*H226</f>
        <v>0</v>
      </c>
      <c r="Q226" s="218">
        <v>0.00025999999999999998</v>
      </c>
      <c r="R226" s="218">
        <f>Q226*H226</f>
        <v>0.022978799999999997</v>
      </c>
      <c r="S226" s="218">
        <v>0</v>
      </c>
      <c r="T226" s="21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0" t="s">
        <v>266</v>
      </c>
      <c r="AT226" s="220" t="s">
        <v>223</v>
      </c>
      <c r="AU226" s="220" t="s">
        <v>85</v>
      </c>
      <c r="AY226" s="14" t="s">
        <v>222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4" t="s">
        <v>85</v>
      </c>
      <c r="BK226" s="221">
        <f>ROUND(I226*H226,2)</f>
        <v>0</v>
      </c>
      <c r="BL226" s="14" t="s">
        <v>266</v>
      </c>
      <c r="BM226" s="220" t="s">
        <v>747</v>
      </c>
    </row>
    <row r="227" s="2" customFormat="1">
      <c r="A227" s="35"/>
      <c r="B227" s="36"/>
      <c r="C227" s="37"/>
      <c r="D227" s="222" t="s">
        <v>229</v>
      </c>
      <c r="E227" s="37"/>
      <c r="F227" s="223" t="s">
        <v>424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229</v>
      </c>
      <c r="AU227" s="14" t="s">
        <v>85</v>
      </c>
    </row>
    <row r="228" s="2" customFormat="1">
      <c r="A228" s="35"/>
      <c r="B228" s="36"/>
      <c r="C228" s="37"/>
      <c r="D228" s="227" t="s">
        <v>231</v>
      </c>
      <c r="E228" s="37"/>
      <c r="F228" s="228" t="s">
        <v>512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231</v>
      </c>
      <c r="AU228" s="14" t="s">
        <v>85</v>
      </c>
    </row>
    <row r="229" s="11" customFormat="1" ht="25.92" customHeight="1">
      <c r="A229" s="11"/>
      <c r="B229" s="194"/>
      <c r="C229" s="195"/>
      <c r="D229" s="196" t="s">
        <v>76</v>
      </c>
      <c r="E229" s="197" t="s">
        <v>513</v>
      </c>
      <c r="F229" s="197" t="s">
        <v>514</v>
      </c>
      <c r="G229" s="195"/>
      <c r="H229" s="195"/>
      <c r="I229" s="198"/>
      <c r="J229" s="199">
        <f>BK229</f>
        <v>0</v>
      </c>
      <c r="K229" s="195"/>
      <c r="L229" s="200"/>
      <c r="M229" s="201"/>
      <c r="N229" s="202"/>
      <c r="O229" s="202"/>
      <c r="P229" s="203">
        <f>SUM(P230:P231)</f>
        <v>0</v>
      </c>
      <c r="Q229" s="202"/>
      <c r="R229" s="203">
        <f>SUM(R230:R231)</f>
        <v>0</v>
      </c>
      <c r="S229" s="202"/>
      <c r="T229" s="204">
        <f>SUM(T230:T231)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5" t="s">
        <v>87</v>
      </c>
      <c r="AT229" s="206" t="s">
        <v>76</v>
      </c>
      <c r="AU229" s="206" t="s">
        <v>77</v>
      </c>
      <c r="AY229" s="205" t="s">
        <v>222</v>
      </c>
      <c r="BK229" s="207">
        <f>SUM(BK230:BK231)</f>
        <v>0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516</v>
      </c>
      <c r="F230" s="210" t="s">
        <v>517</v>
      </c>
      <c r="G230" s="211" t="s">
        <v>518</v>
      </c>
      <c r="H230" s="212">
        <v>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748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517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11" customFormat="1" ht="25.92" customHeight="1">
      <c r="A232" s="11"/>
      <c r="B232" s="194"/>
      <c r="C232" s="195"/>
      <c r="D232" s="196" t="s">
        <v>76</v>
      </c>
      <c r="E232" s="197" t="s">
        <v>520</v>
      </c>
      <c r="F232" s="197" t="s">
        <v>521</v>
      </c>
      <c r="G232" s="195"/>
      <c r="H232" s="195"/>
      <c r="I232" s="198"/>
      <c r="J232" s="199">
        <f>BK232</f>
        <v>0</v>
      </c>
      <c r="K232" s="195"/>
      <c r="L232" s="200"/>
      <c r="M232" s="201"/>
      <c r="N232" s="202"/>
      <c r="O232" s="202"/>
      <c r="P232" s="203">
        <f>SUM(P233:P236)</f>
        <v>0</v>
      </c>
      <c r="Q232" s="202"/>
      <c r="R232" s="203">
        <f>SUM(R233:R236)</f>
        <v>0</v>
      </c>
      <c r="S232" s="202"/>
      <c r="T232" s="204">
        <f>SUM(T233:T236)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5" t="s">
        <v>227</v>
      </c>
      <c r="AT232" s="206" t="s">
        <v>76</v>
      </c>
      <c r="AU232" s="206" t="s">
        <v>77</v>
      </c>
      <c r="AY232" s="205" t="s">
        <v>222</v>
      </c>
      <c r="BK232" s="207">
        <f>SUM(BK233:BK236)</f>
        <v>0</v>
      </c>
    </row>
    <row r="233" s="2" customFormat="1" ht="24.15" customHeight="1">
      <c r="A233" s="35"/>
      <c r="B233" s="36"/>
      <c r="C233" s="208" t="s">
        <v>522</v>
      </c>
      <c r="D233" s="208" t="s">
        <v>223</v>
      </c>
      <c r="E233" s="209" t="s">
        <v>523</v>
      </c>
      <c r="F233" s="210" t="s">
        <v>524</v>
      </c>
      <c r="G233" s="211" t="s">
        <v>518</v>
      </c>
      <c r="H233" s="212">
        <v>1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227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227</v>
      </c>
      <c r="BM233" s="220" t="s">
        <v>749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524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 ht="16.5" customHeight="1">
      <c r="A235" s="35"/>
      <c r="B235" s="36"/>
      <c r="C235" s="208" t="s">
        <v>526</v>
      </c>
      <c r="D235" s="208" t="s">
        <v>223</v>
      </c>
      <c r="E235" s="209" t="s">
        <v>527</v>
      </c>
      <c r="F235" s="210" t="s">
        <v>528</v>
      </c>
      <c r="G235" s="211" t="s">
        <v>518</v>
      </c>
      <c r="H235" s="212">
        <v>1</v>
      </c>
      <c r="I235" s="213"/>
      <c r="J235" s="214">
        <f>ROUND(I235*H235,2)</f>
        <v>0</v>
      </c>
      <c r="K235" s="215"/>
      <c r="L235" s="41"/>
      <c r="M235" s="216" t="s">
        <v>1</v>
      </c>
      <c r="N235" s="217" t="s">
        <v>42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227</v>
      </c>
      <c r="AT235" s="220" t="s">
        <v>223</v>
      </c>
      <c r="AU235" s="220" t="s">
        <v>85</v>
      </c>
      <c r="AY235" s="14" t="s">
        <v>222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85</v>
      </c>
      <c r="BK235" s="221">
        <f>ROUND(I235*H235,2)</f>
        <v>0</v>
      </c>
      <c r="BL235" s="14" t="s">
        <v>227</v>
      </c>
      <c r="BM235" s="220" t="s">
        <v>750</v>
      </c>
    </row>
    <row r="236" s="2" customFormat="1">
      <c r="A236" s="35"/>
      <c r="B236" s="36"/>
      <c r="C236" s="37"/>
      <c r="D236" s="222" t="s">
        <v>229</v>
      </c>
      <c r="E236" s="37"/>
      <c r="F236" s="223" t="s">
        <v>528</v>
      </c>
      <c r="G236" s="37"/>
      <c r="H236" s="37"/>
      <c r="I236" s="224"/>
      <c r="J236" s="37"/>
      <c r="K236" s="37"/>
      <c r="L236" s="41"/>
      <c r="M236" s="252"/>
      <c r="N236" s="253"/>
      <c r="O236" s="254"/>
      <c r="P236" s="254"/>
      <c r="Q236" s="254"/>
      <c r="R236" s="254"/>
      <c r="S236" s="254"/>
      <c r="T236" s="25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229</v>
      </c>
      <c r="AU236" s="14" t="s">
        <v>85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wfVSsjTonG5zCDza7XhToLyNN24ruz8bomlc1jbhz5au6xwzOU7jmwFco9y/vUNbRuBjEP7L9P5DW1GVlH6esg==" hashValue="6UK85q9jBkqxS1VVOuag1P3yCzzqxOMp/kXYDySuB2hmSCWHhS3yTAq8b4y+IfS1Enii2QNkp4atkkcgSdQcgw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3" r:id="rId19" display="https://podminky.urs.cz/item/CS_URS_2024_01/776421312"/>
    <hyperlink ref="F209" r:id="rId20" display="https://podminky.urs.cz/item/CS_URS_2024_01/998776201"/>
    <hyperlink ref="F213" r:id="rId21" display="https://podminky.urs.cz/item/CS_URS_2024_01/784121001"/>
    <hyperlink ref="F216" r:id="rId22" display="https://podminky.urs.cz/item/CS_URS_2024_01/784121011"/>
    <hyperlink ref="F219" r:id="rId23" display="https://podminky.urs.cz/item/CS_URS_2024_02/784171101"/>
    <hyperlink ref="F225" r:id="rId24" display="https://podminky.urs.cz/item/CS_URS_2024_01/784181101"/>
    <hyperlink ref="F228" r:id="rId25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751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ROUND((SUM(BE121:BE202)),  2)</f>
        <v>0</v>
      </c>
      <c r="G33" s="35"/>
      <c r="H33" s="35"/>
      <c r="I33" s="152">
        <v>0.20999999999999999</v>
      </c>
      <c r="J33" s="151">
        <f>ROUND(((SUM(BE121:BE202))*I33),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ROUND((SUM(BF121:BF202)),  2)</f>
        <v>0</v>
      </c>
      <c r="G34" s="35"/>
      <c r="H34" s="35"/>
      <c r="I34" s="152">
        <v>0.12</v>
      </c>
      <c r="J34" s="151">
        <f>ROUND(((SUM(BF121:BF202))*I34),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ROUND((SUM(BG121:BG202)),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ROUND((SUM(BH121:BH202)),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ROUND((SUM(BI121:BI202)),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210 - Místnost č.210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J126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J144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206</v>
      </c>
      <c r="E101" s="179"/>
      <c r="F101" s="179"/>
      <c r="G101" s="179"/>
      <c r="H101" s="179"/>
      <c r="I101" s="179"/>
      <c r="J101" s="180">
        <f>J184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210 - Místnost č.210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27. 2. 2025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208</v>
      </c>
      <c r="D120" s="185" t="s">
        <v>62</v>
      </c>
      <c r="E120" s="185" t="s">
        <v>58</v>
      </c>
      <c r="F120" s="185" t="s">
        <v>59</v>
      </c>
      <c r="G120" s="185" t="s">
        <v>209</v>
      </c>
      <c r="H120" s="185" t="s">
        <v>210</v>
      </c>
      <c r="I120" s="185" t="s">
        <v>211</v>
      </c>
      <c r="J120" s="186" t="s">
        <v>198</v>
      </c>
      <c r="K120" s="187" t="s">
        <v>212</v>
      </c>
      <c r="L120" s="188"/>
      <c r="M120" s="97" t="s">
        <v>1</v>
      </c>
      <c r="N120" s="98" t="s">
        <v>41</v>
      </c>
      <c r="O120" s="98" t="s">
        <v>213</v>
      </c>
      <c r="P120" s="98" t="s">
        <v>214</v>
      </c>
      <c r="Q120" s="98" t="s">
        <v>215</v>
      </c>
      <c r="R120" s="98" t="s">
        <v>216</v>
      </c>
      <c r="S120" s="98" t="s">
        <v>217</v>
      </c>
      <c r="T120" s="99" t="s">
        <v>218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219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P122+P126+P140+P144+P184</f>
        <v>0</v>
      </c>
      <c r="Q121" s="101"/>
      <c r="R121" s="191">
        <f>R122+R126+R140+R144+R184</f>
        <v>0.29060385999999999</v>
      </c>
      <c r="S121" s="101"/>
      <c r="T121" s="192">
        <f>T122+T126+T140+T144+T184</f>
        <v>0.076157900000000001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200</v>
      </c>
      <c r="BK121" s="193">
        <f>BK122+BK126+BK140+BK144+BK184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220</v>
      </c>
      <c r="F122" s="197" t="s">
        <v>221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SUM(P123:P125)</f>
        <v>0</v>
      </c>
      <c r="Q122" s="202"/>
      <c r="R122" s="203">
        <f>SUM(R123:R125)</f>
        <v>0.00065800000000000006</v>
      </c>
      <c r="S122" s="202"/>
      <c r="T122" s="204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222</v>
      </c>
      <c r="BK122" s="207">
        <f>SUM(BK123:BK125)</f>
        <v>0</v>
      </c>
    </row>
    <row r="123" s="2" customFormat="1" ht="24.15" customHeight="1">
      <c r="A123" s="35"/>
      <c r="B123" s="36"/>
      <c r="C123" s="208" t="s">
        <v>85</v>
      </c>
      <c r="D123" s="208" t="s">
        <v>223</v>
      </c>
      <c r="E123" s="209" t="s">
        <v>224</v>
      </c>
      <c r="F123" s="210" t="s">
        <v>225</v>
      </c>
      <c r="G123" s="211" t="s">
        <v>226</v>
      </c>
      <c r="H123" s="212">
        <v>16.449999999999999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0.00065800000000000006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227</v>
      </c>
      <c r="AT123" s="220" t="s">
        <v>223</v>
      </c>
      <c r="AU123" s="220" t="s">
        <v>85</v>
      </c>
      <c r="AY123" s="14" t="s">
        <v>222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227</v>
      </c>
      <c r="BM123" s="220" t="s">
        <v>752</v>
      </c>
    </row>
    <row r="124" s="2" customFormat="1">
      <c r="A124" s="35"/>
      <c r="B124" s="36"/>
      <c r="C124" s="37"/>
      <c r="D124" s="222" t="s">
        <v>229</v>
      </c>
      <c r="E124" s="37"/>
      <c r="F124" s="223" t="s">
        <v>230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229</v>
      </c>
      <c r="AU124" s="14" t="s">
        <v>85</v>
      </c>
    </row>
    <row r="125" s="2" customFormat="1">
      <c r="A125" s="35"/>
      <c r="B125" s="36"/>
      <c r="C125" s="37"/>
      <c r="D125" s="227" t="s">
        <v>231</v>
      </c>
      <c r="E125" s="37"/>
      <c r="F125" s="228" t="s">
        <v>232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231</v>
      </c>
      <c r="AU125" s="14" t="s">
        <v>85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233</v>
      </c>
      <c r="F126" s="197" t="s">
        <v>234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SUM(P127:P139)</f>
        <v>0</v>
      </c>
      <c r="Q126" s="202"/>
      <c r="R126" s="203">
        <f>SUM(R127:R139)</f>
        <v>0</v>
      </c>
      <c r="S126" s="202"/>
      <c r="T126" s="204">
        <f>SUM(T127:T139)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SUM(BK127:BK139)</f>
        <v>0</v>
      </c>
    </row>
    <row r="127" s="2" customFormat="1" ht="24.15" customHeight="1">
      <c r="A127" s="35"/>
      <c r="B127" s="36"/>
      <c r="C127" s="208" t="s">
        <v>87</v>
      </c>
      <c r="D127" s="208" t="s">
        <v>223</v>
      </c>
      <c r="E127" s="209" t="s">
        <v>235</v>
      </c>
      <c r="F127" s="210" t="s">
        <v>236</v>
      </c>
      <c r="G127" s="211" t="s">
        <v>237</v>
      </c>
      <c r="H127" s="212">
        <v>0.075999999999999998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753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239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436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24.15" customHeight="1">
      <c r="A130" s="35"/>
      <c r="B130" s="36"/>
      <c r="C130" s="208" t="s">
        <v>241</v>
      </c>
      <c r="D130" s="208" t="s">
        <v>223</v>
      </c>
      <c r="E130" s="209" t="s">
        <v>242</v>
      </c>
      <c r="F130" s="210" t="s">
        <v>243</v>
      </c>
      <c r="G130" s="211" t="s">
        <v>237</v>
      </c>
      <c r="H130" s="212">
        <v>0.075999999999999998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754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245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438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227</v>
      </c>
      <c r="D133" s="208" t="s">
        <v>223</v>
      </c>
      <c r="E133" s="209" t="s">
        <v>247</v>
      </c>
      <c r="F133" s="210" t="s">
        <v>248</v>
      </c>
      <c r="G133" s="211" t="s">
        <v>237</v>
      </c>
      <c r="H133" s="212">
        <v>1.0640000000000001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755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250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440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30"/>
      <c r="F136" s="231" t="s">
        <v>756</v>
      </c>
      <c r="G136" s="230"/>
      <c r="H136" s="232">
        <v>1.0640000000000001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4</v>
      </c>
      <c r="AX136" s="12" t="s">
        <v>85</v>
      </c>
      <c r="AY136" s="238" t="s">
        <v>222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0.075999999999999998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757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SUM(P141:P143)</f>
        <v>0</v>
      </c>
      <c r="Q140" s="202"/>
      <c r="R140" s="203">
        <f>SUM(R141:R143)</f>
        <v>0</v>
      </c>
      <c r="S140" s="202"/>
      <c r="T140" s="204">
        <f>SUM(T141:T143)</f>
        <v>0.001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SUM(BK141:BK143)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758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294</v>
      </c>
      <c r="F144" s="197" t="s">
        <v>295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SUM(P145:P183)</f>
        <v>0</v>
      </c>
      <c r="Q144" s="202"/>
      <c r="R144" s="203">
        <f>SUM(R145:R183)</f>
        <v>0.17885776000000001</v>
      </c>
      <c r="S144" s="202"/>
      <c r="T144" s="204">
        <f>SUM(T145:T183)</f>
        <v>0.054377999999999996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222</v>
      </c>
      <c r="BK144" s="207">
        <f>SUM(BK145:BK183)</f>
        <v>0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297</v>
      </c>
      <c r="F145" s="210" t="s">
        <v>298</v>
      </c>
      <c r="G145" s="211" t="s">
        <v>226</v>
      </c>
      <c r="H145" s="212">
        <v>16.449999999999999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759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300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478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24.15" customHeight="1">
      <c r="A148" s="35"/>
      <c r="B148" s="36"/>
      <c r="C148" s="208" t="s">
        <v>276</v>
      </c>
      <c r="D148" s="208" t="s">
        <v>223</v>
      </c>
      <c r="E148" s="209" t="s">
        <v>302</v>
      </c>
      <c r="F148" s="210" t="s">
        <v>303</v>
      </c>
      <c r="G148" s="211" t="s">
        <v>226</v>
      </c>
      <c r="H148" s="212">
        <v>16.449999999999999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3.0000000000000001E-05</v>
      </c>
      <c r="R148" s="218">
        <f>Q148*H148</f>
        <v>0.00049350000000000002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266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760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305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480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2" customFormat="1" ht="33" customHeight="1">
      <c r="A151" s="35"/>
      <c r="B151" s="36"/>
      <c r="C151" s="208" t="s">
        <v>220</v>
      </c>
      <c r="D151" s="208" t="s">
        <v>223</v>
      </c>
      <c r="E151" s="209" t="s">
        <v>308</v>
      </c>
      <c r="F151" s="210" t="s">
        <v>309</v>
      </c>
      <c r="G151" s="211" t="s">
        <v>226</v>
      </c>
      <c r="H151" s="212">
        <v>16.449999999999999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0.124691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266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266</v>
      </c>
      <c r="BM151" s="220" t="s">
        <v>761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311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482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314</v>
      </c>
      <c r="F154" s="210" t="s">
        <v>315</v>
      </c>
      <c r="G154" s="211" t="s">
        <v>226</v>
      </c>
      <c r="H154" s="212">
        <v>16.449999999999999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0.0030000000000000001</v>
      </c>
      <c r="T154" s="219">
        <f>S154*H154</f>
        <v>0.049349999999999998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762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317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484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16.5" customHeight="1">
      <c r="A157" s="35"/>
      <c r="B157" s="36"/>
      <c r="C157" s="208" t="s">
        <v>296</v>
      </c>
      <c r="D157" s="208" t="s">
        <v>223</v>
      </c>
      <c r="E157" s="209" t="s">
        <v>320</v>
      </c>
      <c r="F157" s="210" t="s">
        <v>321</v>
      </c>
      <c r="G157" s="211" t="s">
        <v>226</v>
      </c>
      <c r="H157" s="212">
        <v>16.449999999999999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0.00029999999999999997</v>
      </c>
      <c r="R157" s="218">
        <f>Q157*H157</f>
        <v>0.0049349999999999993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763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323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49.05" customHeight="1">
      <c r="A160" s="35"/>
      <c r="B160" s="36"/>
      <c r="C160" s="239" t="s">
        <v>8</v>
      </c>
      <c r="D160" s="239" t="s">
        <v>277</v>
      </c>
      <c r="E160" s="240" t="s">
        <v>325</v>
      </c>
      <c r="F160" s="241" t="s">
        <v>326</v>
      </c>
      <c r="G160" s="242" t="s">
        <v>226</v>
      </c>
      <c r="H160" s="243">
        <v>18.094999999999999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0.0025999999999999999</v>
      </c>
      <c r="R160" s="218">
        <f>Q160*H160</f>
        <v>0.047046999999999992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764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326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765</v>
      </c>
      <c r="G162" s="230"/>
      <c r="H162" s="232">
        <v>18.094999999999999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330</v>
      </c>
      <c r="F163" s="210" t="s">
        <v>331</v>
      </c>
      <c r="G163" s="211" t="s">
        <v>332</v>
      </c>
      <c r="H163" s="212">
        <v>17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766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334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335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1.75" customHeight="1">
      <c r="A166" s="35"/>
      <c r="B166" s="36"/>
      <c r="C166" s="208" t="s">
        <v>313</v>
      </c>
      <c r="D166" s="208" t="s">
        <v>223</v>
      </c>
      <c r="E166" s="209" t="s">
        <v>337</v>
      </c>
      <c r="F166" s="210" t="s">
        <v>338</v>
      </c>
      <c r="G166" s="211" t="s">
        <v>332</v>
      </c>
      <c r="H166" s="212">
        <v>16.760000000000002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0.00029999999999999997</v>
      </c>
      <c r="T166" s="219">
        <f>S166*H166</f>
        <v>0.0050280000000000004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767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340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491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343</v>
      </c>
      <c r="F169" s="210" t="s">
        <v>344</v>
      </c>
      <c r="G169" s="211" t="s">
        <v>332</v>
      </c>
      <c r="H169" s="212">
        <v>16.760000000000002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1.0000000000000001E-05</v>
      </c>
      <c r="R169" s="218">
        <f>Q169*H169</f>
        <v>0.00016760000000000004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768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346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493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16.5" customHeight="1">
      <c r="A172" s="35"/>
      <c r="B172" s="36"/>
      <c r="C172" s="239" t="s">
        <v>266</v>
      </c>
      <c r="D172" s="239" t="s">
        <v>277</v>
      </c>
      <c r="E172" s="240" t="s">
        <v>349</v>
      </c>
      <c r="F172" s="241" t="s">
        <v>350</v>
      </c>
      <c r="G172" s="242" t="s">
        <v>332</v>
      </c>
      <c r="H172" s="243">
        <v>17.094999999999999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8.0000000000000007E-05</v>
      </c>
      <c r="R172" s="218">
        <f>Q172*H172</f>
        <v>0.0013676000000000001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769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350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770</v>
      </c>
      <c r="G174" s="230"/>
      <c r="H174" s="232">
        <v>17.094999999999999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16.5" customHeight="1">
      <c r="A175" s="35"/>
      <c r="B175" s="36"/>
      <c r="C175" s="208" t="s">
        <v>329</v>
      </c>
      <c r="D175" s="208" t="s">
        <v>223</v>
      </c>
      <c r="E175" s="209" t="s">
        <v>353</v>
      </c>
      <c r="F175" s="210" t="s">
        <v>354</v>
      </c>
      <c r="G175" s="211" t="s">
        <v>332</v>
      </c>
      <c r="H175" s="212">
        <v>0.90000000000000002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771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356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497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39" t="s">
        <v>336</v>
      </c>
      <c r="D178" s="239" t="s">
        <v>277</v>
      </c>
      <c r="E178" s="240" t="s">
        <v>359</v>
      </c>
      <c r="F178" s="241" t="s">
        <v>360</v>
      </c>
      <c r="G178" s="242" t="s">
        <v>332</v>
      </c>
      <c r="H178" s="243">
        <v>0.91800000000000004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42</v>
      </c>
      <c r="O178" s="88"/>
      <c r="P178" s="218">
        <f>O178*H178</f>
        <v>0</v>
      </c>
      <c r="Q178" s="218">
        <v>0.00017000000000000001</v>
      </c>
      <c r="R178" s="218">
        <f>Q178*H178</f>
        <v>0.00015606000000000002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280</v>
      </c>
      <c r="AT178" s="220" t="s">
        <v>277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772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360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12" customFormat="1">
      <c r="A180" s="12"/>
      <c r="B180" s="229"/>
      <c r="C180" s="230"/>
      <c r="D180" s="222" t="s">
        <v>252</v>
      </c>
      <c r="E180" s="230"/>
      <c r="F180" s="231" t="s">
        <v>552</v>
      </c>
      <c r="G180" s="230"/>
      <c r="H180" s="232">
        <v>0.91800000000000004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252</v>
      </c>
      <c r="AU180" s="238" t="s">
        <v>85</v>
      </c>
      <c r="AV180" s="12" t="s">
        <v>87</v>
      </c>
      <c r="AW180" s="12" t="s">
        <v>4</v>
      </c>
      <c r="AX180" s="12" t="s">
        <v>85</v>
      </c>
      <c r="AY180" s="238" t="s">
        <v>222</v>
      </c>
    </row>
    <row r="181" s="2" customFormat="1" ht="24.15" customHeight="1">
      <c r="A181" s="35"/>
      <c r="B181" s="36"/>
      <c r="C181" s="208" t="s">
        <v>342</v>
      </c>
      <c r="D181" s="208" t="s">
        <v>223</v>
      </c>
      <c r="E181" s="209" t="s">
        <v>364</v>
      </c>
      <c r="F181" s="210" t="s">
        <v>365</v>
      </c>
      <c r="G181" s="211" t="s">
        <v>290</v>
      </c>
      <c r="H181" s="250"/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773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367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501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11" customFormat="1" ht="25.92" customHeight="1">
      <c r="A184" s="11"/>
      <c r="B184" s="194"/>
      <c r="C184" s="195"/>
      <c r="D184" s="196" t="s">
        <v>76</v>
      </c>
      <c r="E184" s="197" t="s">
        <v>390</v>
      </c>
      <c r="F184" s="197" t="s">
        <v>391</v>
      </c>
      <c r="G184" s="195"/>
      <c r="H184" s="195"/>
      <c r="I184" s="198"/>
      <c r="J184" s="199">
        <f>BK184</f>
        <v>0</v>
      </c>
      <c r="K184" s="195"/>
      <c r="L184" s="200"/>
      <c r="M184" s="201"/>
      <c r="N184" s="202"/>
      <c r="O184" s="202"/>
      <c r="P184" s="203">
        <f>SUM(P185:P202)</f>
        <v>0</v>
      </c>
      <c r="Q184" s="202"/>
      <c r="R184" s="203">
        <f>SUM(R185:R202)</f>
        <v>0.1110881</v>
      </c>
      <c r="S184" s="202"/>
      <c r="T184" s="204">
        <f>SUM(T185:T202)</f>
        <v>0.0207799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5" t="s">
        <v>87</v>
      </c>
      <c r="AT184" s="206" t="s">
        <v>76</v>
      </c>
      <c r="AU184" s="206" t="s">
        <v>77</v>
      </c>
      <c r="AY184" s="205" t="s">
        <v>222</v>
      </c>
      <c r="BK184" s="207">
        <f>SUM(BK185:BK202)</f>
        <v>0</v>
      </c>
    </row>
    <row r="185" s="2" customFormat="1" ht="16.5" customHeight="1">
      <c r="A185" s="35"/>
      <c r="B185" s="36"/>
      <c r="C185" s="208" t="s">
        <v>348</v>
      </c>
      <c r="D185" s="208" t="s">
        <v>223</v>
      </c>
      <c r="E185" s="209" t="s">
        <v>393</v>
      </c>
      <c r="F185" s="210" t="s">
        <v>394</v>
      </c>
      <c r="G185" s="211" t="s">
        <v>226</v>
      </c>
      <c r="H185" s="212">
        <v>65.439999999999998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0.001</v>
      </c>
      <c r="R185" s="218">
        <f>Q185*H185</f>
        <v>0.065439999999999998</v>
      </c>
      <c r="S185" s="218">
        <v>0.00031</v>
      </c>
      <c r="T185" s="219">
        <f>S185*H185</f>
        <v>0.0202864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774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396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503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24.15" customHeight="1">
      <c r="A188" s="35"/>
      <c r="B188" s="36"/>
      <c r="C188" s="208" t="s">
        <v>7</v>
      </c>
      <c r="D188" s="208" t="s">
        <v>223</v>
      </c>
      <c r="E188" s="209" t="s">
        <v>399</v>
      </c>
      <c r="F188" s="210" t="s">
        <v>400</v>
      </c>
      <c r="G188" s="211" t="s">
        <v>226</v>
      </c>
      <c r="H188" s="212">
        <v>65.439999999999998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775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402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505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16.5" customHeight="1">
      <c r="A191" s="35"/>
      <c r="B191" s="36"/>
      <c r="C191" s="208" t="s">
        <v>358</v>
      </c>
      <c r="D191" s="208" t="s">
        <v>223</v>
      </c>
      <c r="E191" s="209" t="s">
        <v>405</v>
      </c>
      <c r="F191" s="210" t="s">
        <v>406</v>
      </c>
      <c r="G191" s="211" t="s">
        <v>226</v>
      </c>
      <c r="H191" s="212">
        <v>16.449999999999999</v>
      </c>
      <c r="I191" s="213"/>
      <c r="J191" s="214">
        <f>ROUND(I191*H191,2)</f>
        <v>0</v>
      </c>
      <c r="K191" s="215"/>
      <c r="L191" s="41"/>
      <c r="M191" s="216" t="s">
        <v>1</v>
      </c>
      <c r="N191" s="217" t="s">
        <v>42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3.0000000000000001E-05</v>
      </c>
      <c r="T191" s="219">
        <f>S191*H191</f>
        <v>0.00049350000000000002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266</v>
      </c>
      <c r="AT191" s="220" t="s">
        <v>223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776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408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2" customFormat="1">
      <c r="A193" s="35"/>
      <c r="B193" s="36"/>
      <c r="C193" s="37"/>
      <c r="D193" s="227" t="s">
        <v>231</v>
      </c>
      <c r="E193" s="37"/>
      <c r="F193" s="228" t="s">
        <v>409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231</v>
      </c>
      <c r="AU193" s="14" t="s">
        <v>85</v>
      </c>
    </row>
    <row r="194" s="2" customFormat="1" ht="16.5" customHeight="1">
      <c r="A194" s="35"/>
      <c r="B194" s="36"/>
      <c r="C194" s="239" t="s">
        <v>363</v>
      </c>
      <c r="D194" s="239" t="s">
        <v>277</v>
      </c>
      <c r="E194" s="240" t="s">
        <v>411</v>
      </c>
      <c r="F194" s="241" t="s">
        <v>412</v>
      </c>
      <c r="G194" s="242" t="s">
        <v>226</v>
      </c>
      <c r="H194" s="243">
        <v>17.273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42</v>
      </c>
      <c r="O194" s="88"/>
      <c r="P194" s="218">
        <f>O194*H194</f>
        <v>0</v>
      </c>
      <c r="Q194" s="218">
        <v>0.00089999999999999998</v>
      </c>
      <c r="R194" s="218">
        <f>Q194*H194</f>
        <v>0.015545699999999999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280</v>
      </c>
      <c r="AT194" s="220" t="s">
        <v>277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777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412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30"/>
      <c r="F196" s="231" t="s">
        <v>778</v>
      </c>
      <c r="G196" s="230"/>
      <c r="H196" s="232">
        <v>17.273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4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416</v>
      </c>
      <c r="F197" s="210" t="s">
        <v>417</v>
      </c>
      <c r="G197" s="211" t="s">
        <v>226</v>
      </c>
      <c r="H197" s="212">
        <v>65.439999999999998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0.00020000000000000001</v>
      </c>
      <c r="R197" s="218">
        <f>Q197*H197</f>
        <v>0.013088000000000001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779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419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510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33" customHeight="1">
      <c r="A200" s="35"/>
      <c r="B200" s="36"/>
      <c r="C200" s="208" t="s">
        <v>378</v>
      </c>
      <c r="D200" s="208" t="s">
        <v>223</v>
      </c>
      <c r="E200" s="209" t="s">
        <v>421</v>
      </c>
      <c r="F200" s="210" t="s">
        <v>422</v>
      </c>
      <c r="G200" s="211" t="s">
        <v>226</v>
      </c>
      <c r="H200" s="212">
        <v>65.439999999999998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0.00025999999999999998</v>
      </c>
      <c r="R200" s="218">
        <f>Q200*H200</f>
        <v>0.017014399999999999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780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424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512</v>
      </c>
      <c r="G202" s="37"/>
      <c r="H202" s="37"/>
      <c r="I202" s="224"/>
      <c r="J202" s="37"/>
      <c r="K202" s="37"/>
      <c r="L202" s="41"/>
      <c r="M202" s="252"/>
      <c r="N202" s="253"/>
      <c r="O202" s="254"/>
      <c r="P202" s="254"/>
      <c r="Q202" s="254"/>
      <c r="R202" s="254"/>
      <c r="S202" s="254"/>
      <c r="T202" s="25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8iTXiykEu3sZ+X4ewxkZyYZo6BcV9AiVeoq9kARVygvEyNcFKD75UUMDsNt9f1e9sJI+hIK3H7oluT9DhvLtKQ==" hashValue="A6eQabztH6DzW64v4VnGv9ChBgu+vMLLkB428wYv1wYARAhMLwv81BtKgZRAVLCZFkTAUeLBXKo65IylXKa1jA==" algorithmName="SHA-512" password="CC35"/>
  <autoFilter ref="C120:K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2901111"/>
    <hyperlink ref="F129" r:id="rId2" display="https://podminky.urs.cz/item/CS_URS_2024_01/997013211"/>
    <hyperlink ref="F132" r:id="rId3" display="https://podminky.urs.cz/item/CS_URS_2024_01/997013501"/>
    <hyperlink ref="F135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7" r:id="rId7" display="https://podminky.urs.cz/item/CS_URS_2024_01/776111115"/>
    <hyperlink ref="F150" r:id="rId8" display="https://podminky.urs.cz/item/CS_URS_2024_01/776121112"/>
    <hyperlink ref="F153" r:id="rId9" display="https://podminky.urs.cz/item/CS_URS_2024_01/776141112"/>
    <hyperlink ref="F156" r:id="rId10" display="https://podminky.urs.cz/item/CS_URS_2024_01/776201812"/>
    <hyperlink ref="F159" r:id="rId11" display="https://podminky.urs.cz/item/CS_URS_2024_01/776221111"/>
    <hyperlink ref="F165" r:id="rId12" display="https://podminky.urs.cz/item/CS_URS_2024_02/776223112"/>
    <hyperlink ref="F168" r:id="rId13" display="https://podminky.urs.cz/item/CS_URS_2024_01/776410811"/>
    <hyperlink ref="F171" r:id="rId14" display="https://podminky.urs.cz/item/CS_URS_2024_01/776421111"/>
    <hyperlink ref="F177" r:id="rId15" display="https://podminky.urs.cz/item/CS_URS_2024_01/776421312"/>
    <hyperlink ref="F183" r:id="rId16" display="https://podminky.urs.cz/item/CS_URS_2024_01/998776201"/>
    <hyperlink ref="F187" r:id="rId17" display="https://podminky.urs.cz/item/CS_URS_2024_01/784121001"/>
    <hyperlink ref="F190" r:id="rId18" display="https://podminky.urs.cz/item/CS_URS_2024_01/784121011"/>
    <hyperlink ref="F193" r:id="rId19" display="https://podminky.urs.cz/item/CS_URS_2024_02/784171101"/>
    <hyperlink ref="F199" r:id="rId20" display="https://podminky.urs.cz/item/CS_URS_2024_01/784181101"/>
    <hyperlink ref="F202" r:id="rId21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781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ROUND((SUM(BE122:BE222)),  2)</f>
        <v>0</v>
      </c>
      <c r="G33" s="35"/>
      <c r="H33" s="35"/>
      <c r="I33" s="152">
        <v>0.20999999999999999</v>
      </c>
      <c r="J33" s="151">
        <f>ROUND(((SUM(BE122:BE222))*I33),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ROUND((SUM(BF122:BF222)),  2)</f>
        <v>0</v>
      </c>
      <c r="G34" s="35"/>
      <c r="H34" s="35"/>
      <c r="I34" s="152">
        <v>0.12</v>
      </c>
      <c r="J34" s="151">
        <f>ROUND(((SUM(BF122:BF222))*I34),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211 - Místnost č.211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211 - Místnost č.211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P123+P127+P141+P153+P193+P204</f>
        <v>0</v>
      </c>
      <c r="Q122" s="101"/>
      <c r="R122" s="191">
        <f>R123+R127+R141+R153+R193+R204</f>
        <v>0.12124437999999999</v>
      </c>
      <c r="S122" s="101"/>
      <c r="T122" s="192">
        <f>T123+T127+T141+T153+T193+T204</f>
        <v>0.050986400000000001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BK123+BK127+BK141+BK153+BK193+BK204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0.0001772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4.4299999999999997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0.0001772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782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0.050999999999999997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783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0.050999999999999997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784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0.71399999999999997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785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566</v>
      </c>
      <c r="G137" s="230"/>
      <c r="H137" s="232">
        <v>0.71399999999999997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0.050999999999999997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786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SUM(P142:P152)</f>
        <v>0</v>
      </c>
      <c r="Q141" s="202"/>
      <c r="R141" s="203">
        <f>SUM(R142:R152)</f>
        <v>0.020500000000000001</v>
      </c>
      <c r="S141" s="202"/>
      <c r="T141" s="204">
        <f>SUM(T142:T152)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SUM(BK142:BK152)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787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476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788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570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789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790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573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294</v>
      </c>
      <c r="F153" s="197" t="s">
        <v>295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SUM(P154:P192)</f>
        <v>0</v>
      </c>
      <c r="Q153" s="202"/>
      <c r="R153" s="203">
        <f>SUM(R154:R192)</f>
        <v>0.048641179999999992</v>
      </c>
      <c r="S153" s="202"/>
      <c r="T153" s="204">
        <f>SUM(T154:T192)</f>
        <v>0.015824999999999999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SUM(BK154:BK192)</f>
        <v>0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297</v>
      </c>
      <c r="F154" s="210" t="s">
        <v>298</v>
      </c>
      <c r="G154" s="211" t="s">
        <v>226</v>
      </c>
      <c r="H154" s="212">
        <v>4.4299999999999997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791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300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478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302</v>
      </c>
      <c r="F157" s="210" t="s">
        <v>303</v>
      </c>
      <c r="G157" s="211" t="s">
        <v>226</v>
      </c>
      <c r="H157" s="212">
        <v>4.4299999999999997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3.0000000000000001E-05</v>
      </c>
      <c r="R157" s="218">
        <f>Q157*H157</f>
        <v>0.00013290000000000001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792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480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33" customHeight="1">
      <c r="A160" s="35"/>
      <c r="B160" s="36"/>
      <c r="C160" s="208" t="s">
        <v>8</v>
      </c>
      <c r="D160" s="208" t="s">
        <v>223</v>
      </c>
      <c r="E160" s="209" t="s">
        <v>308</v>
      </c>
      <c r="F160" s="210" t="s">
        <v>309</v>
      </c>
      <c r="G160" s="211" t="s">
        <v>226</v>
      </c>
      <c r="H160" s="212">
        <v>4.4299999999999997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0.0075799999999999999</v>
      </c>
      <c r="R160" s="218">
        <f>Q160*H160</f>
        <v>0.033579399999999995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793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311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482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314</v>
      </c>
      <c r="F163" s="210" t="s">
        <v>315</v>
      </c>
      <c r="G163" s="211" t="s">
        <v>226</v>
      </c>
      <c r="H163" s="212">
        <v>4.4299999999999997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0.0030000000000000001</v>
      </c>
      <c r="T163" s="219">
        <f>S163*H163</f>
        <v>0.01329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794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317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484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16.5" customHeight="1">
      <c r="A166" s="35"/>
      <c r="B166" s="36"/>
      <c r="C166" s="208" t="s">
        <v>313</v>
      </c>
      <c r="D166" s="208" t="s">
        <v>223</v>
      </c>
      <c r="E166" s="209" t="s">
        <v>320</v>
      </c>
      <c r="F166" s="210" t="s">
        <v>321</v>
      </c>
      <c r="G166" s="211" t="s">
        <v>226</v>
      </c>
      <c r="H166" s="212">
        <v>4.4299999999999997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0.00029999999999999997</v>
      </c>
      <c r="R166" s="218">
        <f>Q166*H166</f>
        <v>0.0013289999999999999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795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323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486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49.05" customHeight="1">
      <c r="A169" s="35"/>
      <c r="B169" s="36"/>
      <c r="C169" s="239" t="s">
        <v>319</v>
      </c>
      <c r="D169" s="239" t="s">
        <v>277</v>
      </c>
      <c r="E169" s="240" t="s">
        <v>325</v>
      </c>
      <c r="F169" s="241" t="s">
        <v>326</v>
      </c>
      <c r="G169" s="242" t="s">
        <v>226</v>
      </c>
      <c r="H169" s="243">
        <v>4.8730000000000002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42</v>
      </c>
      <c r="O169" s="88"/>
      <c r="P169" s="218">
        <f>O169*H169</f>
        <v>0</v>
      </c>
      <c r="Q169" s="218">
        <v>0.0025999999999999999</v>
      </c>
      <c r="R169" s="218">
        <f>Q169*H169</f>
        <v>0.0126698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280</v>
      </c>
      <c r="AT169" s="220" t="s">
        <v>277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796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12" customFormat="1">
      <c r="A171" s="12"/>
      <c r="B171" s="229"/>
      <c r="C171" s="230"/>
      <c r="D171" s="222" t="s">
        <v>252</v>
      </c>
      <c r="E171" s="230"/>
      <c r="F171" s="231" t="s">
        <v>797</v>
      </c>
      <c r="G171" s="230"/>
      <c r="H171" s="232">
        <v>4.8730000000000002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252</v>
      </c>
      <c r="AU171" s="238" t="s">
        <v>85</v>
      </c>
      <c r="AV171" s="12" t="s">
        <v>87</v>
      </c>
      <c r="AW171" s="12" t="s">
        <v>4</v>
      </c>
      <c r="AX171" s="12" t="s">
        <v>85</v>
      </c>
      <c r="AY171" s="238" t="s">
        <v>222</v>
      </c>
    </row>
    <row r="172" s="2" customFormat="1" ht="24.15" customHeight="1">
      <c r="A172" s="35"/>
      <c r="B172" s="36"/>
      <c r="C172" s="208" t="s">
        <v>266</v>
      </c>
      <c r="D172" s="208" t="s">
        <v>223</v>
      </c>
      <c r="E172" s="209" t="s">
        <v>330</v>
      </c>
      <c r="F172" s="210" t="s">
        <v>331</v>
      </c>
      <c r="G172" s="211" t="s">
        <v>332</v>
      </c>
      <c r="H172" s="212">
        <v>5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798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335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2" customFormat="1" ht="21.75" customHeight="1">
      <c r="A175" s="35"/>
      <c r="B175" s="36"/>
      <c r="C175" s="208" t="s">
        <v>329</v>
      </c>
      <c r="D175" s="208" t="s">
        <v>223</v>
      </c>
      <c r="E175" s="209" t="s">
        <v>337</v>
      </c>
      <c r="F175" s="210" t="s">
        <v>338</v>
      </c>
      <c r="G175" s="211" t="s">
        <v>332</v>
      </c>
      <c r="H175" s="212">
        <v>8.4499999999999993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0.00029999999999999997</v>
      </c>
      <c r="T175" s="219">
        <f>S175*H175</f>
        <v>0.0025349999999999995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799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340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491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08" t="s">
        <v>336</v>
      </c>
      <c r="D178" s="208" t="s">
        <v>223</v>
      </c>
      <c r="E178" s="209" t="s">
        <v>343</v>
      </c>
      <c r="F178" s="210" t="s">
        <v>344</v>
      </c>
      <c r="G178" s="211" t="s">
        <v>332</v>
      </c>
      <c r="H178" s="212">
        <v>8.4499999999999993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1.0000000000000001E-05</v>
      </c>
      <c r="R178" s="218">
        <f>Q178*H178</f>
        <v>8.4499999999999994E-05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800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346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493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39" t="s">
        <v>342</v>
      </c>
      <c r="D181" s="239" t="s">
        <v>277</v>
      </c>
      <c r="E181" s="240" t="s">
        <v>349</v>
      </c>
      <c r="F181" s="241" t="s">
        <v>350</v>
      </c>
      <c r="G181" s="242" t="s">
        <v>332</v>
      </c>
      <c r="H181" s="243">
        <v>8.6189999999999998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42</v>
      </c>
      <c r="O181" s="88"/>
      <c r="P181" s="218">
        <f>O181*H181</f>
        <v>0</v>
      </c>
      <c r="Q181" s="218">
        <v>8.0000000000000007E-05</v>
      </c>
      <c r="R181" s="218">
        <f>Q181*H181</f>
        <v>0.00068952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280</v>
      </c>
      <c r="AT181" s="220" t="s">
        <v>277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801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350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12" customFormat="1">
      <c r="A183" s="12"/>
      <c r="B183" s="229"/>
      <c r="C183" s="230"/>
      <c r="D183" s="222" t="s">
        <v>252</v>
      </c>
      <c r="E183" s="230"/>
      <c r="F183" s="231" t="s">
        <v>802</v>
      </c>
      <c r="G183" s="230"/>
      <c r="H183" s="232">
        <v>8.6189999999999998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252</v>
      </c>
      <c r="AU183" s="238" t="s">
        <v>85</v>
      </c>
      <c r="AV183" s="12" t="s">
        <v>87</v>
      </c>
      <c r="AW183" s="12" t="s">
        <v>4</v>
      </c>
      <c r="AX183" s="12" t="s">
        <v>85</v>
      </c>
      <c r="AY183" s="238" t="s">
        <v>222</v>
      </c>
    </row>
    <row r="184" s="2" customFormat="1" ht="16.5" customHeight="1">
      <c r="A184" s="35"/>
      <c r="B184" s="36"/>
      <c r="C184" s="208" t="s">
        <v>348</v>
      </c>
      <c r="D184" s="208" t="s">
        <v>223</v>
      </c>
      <c r="E184" s="209" t="s">
        <v>353</v>
      </c>
      <c r="F184" s="210" t="s">
        <v>354</v>
      </c>
      <c r="G184" s="211" t="s">
        <v>332</v>
      </c>
      <c r="H184" s="212">
        <v>0.90000000000000002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266</v>
      </c>
      <c r="AT184" s="220" t="s">
        <v>223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803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2" customFormat="1">
      <c r="A186" s="35"/>
      <c r="B186" s="36"/>
      <c r="C186" s="37"/>
      <c r="D186" s="227" t="s">
        <v>231</v>
      </c>
      <c r="E186" s="37"/>
      <c r="F186" s="228" t="s">
        <v>497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231</v>
      </c>
      <c r="AU186" s="14" t="s">
        <v>85</v>
      </c>
    </row>
    <row r="187" s="2" customFormat="1" ht="16.5" customHeight="1">
      <c r="A187" s="35"/>
      <c r="B187" s="36"/>
      <c r="C187" s="239" t="s">
        <v>7</v>
      </c>
      <c r="D187" s="239" t="s">
        <v>277</v>
      </c>
      <c r="E187" s="240" t="s">
        <v>359</v>
      </c>
      <c r="F187" s="241" t="s">
        <v>360</v>
      </c>
      <c r="G187" s="242" t="s">
        <v>332</v>
      </c>
      <c r="H187" s="243">
        <v>0.91800000000000004</v>
      </c>
      <c r="I187" s="244"/>
      <c r="J187" s="245">
        <f>ROUND(I187*H187,2)</f>
        <v>0</v>
      </c>
      <c r="K187" s="246"/>
      <c r="L187" s="247"/>
      <c r="M187" s="248" t="s">
        <v>1</v>
      </c>
      <c r="N187" s="249" t="s">
        <v>42</v>
      </c>
      <c r="O187" s="88"/>
      <c r="P187" s="218">
        <f>O187*H187</f>
        <v>0</v>
      </c>
      <c r="Q187" s="218">
        <v>0.00017000000000000001</v>
      </c>
      <c r="R187" s="218">
        <f>Q187*H187</f>
        <v>0.00015606000000000002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280</v>
      </c>
      <c r="AT187" s="220" t="s">
        <v>277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804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360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12" customFormat="1">
      <c r="A189" s="12"/>
      <c r="B189" s="229"/>
      <c r="C189" s="230"/>
      <c r="D189" s="222" t="s">
        <v>252</v>
      </c>
      <c r="E189" s="230"/>
      <c r="F189" s="231" t="s">
        <v>552</v>
      </c>
      <c r="G189" s="230"/>
      <c r="H189" s="232">
        <v>0.91800000000000004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252</v>
      </c>
      <c r="AU189" s="238" t="s">
        <v>85</v>
      </c>
      <c r="AV189" s="12" t="s">
        <v>87</v>
      </c>
      <c r="AW189" s="12" t="s">
        <v>4</v>
      </c>
      <c r="AX189" s="12" t="s">
        <v>85</v>
      </c>
      <c r="AY189" s="238" t="s">
        <v>222</v>
      </c>
    </row>
    <row r="190" s="2" customFormat="1" ht="24.15" customHeight="1">
      <c r="A190" s="35"/>
      <c r="B190" s="36"/>
      <c r="C190" s="208" t="s">
        <v>358</v>
      </c>
      <c r="D190" s="208" t="s">
        <v>223</v>
      </c>
      <c r="E190" s="209" t="s">
        <v>364</v>
      </c>
      <c r="F190" s="210" t="s">
        <v>365</v>
      </c>
      <c r="G190" s="211" t="s">
        <v>290</v>
      </c>
      <c r="H190" s="250"/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805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367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501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11" customFormat="1" ht="25.92" customHeight="1">
      <c r="A193" s="11"/>
      <c r="B193" s="194"/>
      <c r="C193" s="195"/>
      <c r="D193" s="196" t="s">
        <v>76</v>
      </c>
      <c r="E193" s="197" t="s">
        <v>369</v>
      </c>
      <c r="F193" s="197" t="s">
        <v>370</v>
      </c>
      <c r="G193" s="195"/>
      <c r="H193" s="195"/>
      <c r="I193" s="198"/>
      <c r="J193" s="199">
        <f>BK193</f>
        <v>0</v>
      </c>
      <c r="K193" s="195"/>
      <c r="L193" s="200"/>
      <c r="M193" s="201"/>
      <c r="N193" s="202"/>
      <c r="O193" s="202"/>
      <c r="P193" s="203">
        <f>SUM(P194:P203)</f>
        <v>0</v>
      </c>
      <c r="Q193" s="202"/>
      <c r="R193" s="203">
        <f>SUM(R194:R203)</f>
        <v>0.0005082000000000001</v>
      </c>
      <c r="S193" s="202"/>
      <c r="T193" s="204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87</v>
      </c>
      <c r="AT193" s="206" t="s">
        <v>76</v>
      </c>
      <c r="AU193" s="206" t="s">
        <v>77</v>
      </c>
      <c r="AY193" s="205" t="s">
        <v>222</v>
      </c>
      <c r="BK193" s="207">
        <f>SUM(BK194:BK203)</f>
        <v>0</v>
      </c>
    </row>
    <row r="194" s="2" customFormat="1" ht="24.15" customHeight="1">
      <c r="A194" s="35"/>
      <c r="B194" s="36"/>
      <c r="C194" s="208" t="s">
        <v>363</v>
      </c>
      <c r="D194" s="208" t="s">
        <v>223</v>
      </c>
      <c r="E194" s="209" t="s">
        <v>372</v>
      </c>
      <c r="F194" s="210" t="s">
        <v>373</v>
      </c>
      <c r="G194" s="211" t="s">
        <v>226</v>
      </c>
      <c r="H194" s="212">
        <v>1.21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8.0000000000000007E-05</v>
      </c>
      <c r="R194" s="218">
        <f>Q194*H194</f>
        <v>9.6800000000000008E-05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806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375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591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12" customFormat="1">
      <c r="A197" s="12"/>
      <c r="B197" s="229"/>
      <c r="C197" s="230"/>
      <c r="D197" s="222" t="s">
        <v>252</v>
      </c>
      <c r="E197" s="251" t="s">
        <v>1</v>
      </c>
      <c r="F197" s="231" t="s">
        <v>377</v>
      </c>
      <c r="G197" s="230"/>
      <c r="H197" s="232">
        <v>1.21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252</v>
      </c>
      <c r="AU197" s="238" t="s">
        <v>85</v>
      </c>
      <c r="AV197" s="12" t="s">
        <v>87</v>
      </c>
      <c r="AW197" s="12" t="s">
        <v>32</v>
      </c>
      <c r="AX197" s="12" t="s">
        <v>85</v>
      </c>
      <c r="AY197" s="238" t="s">
        <v>222</v>
      </c>
    </row>
    <row r="198" s="2" customFormat="1" ht="24.15" customHeight="1">
      <c r="A198" s="35"/>
      <c r="B198" s="36"/>
      <c r="C198" s="208" t="s">
        <v>371</v>
      </c>
      <c r="D198" s="208" t="s">
        <v>223</v>
      </c>
      <c r="E198" s="209" t="s">
        <v>379</v>
      </c>
      <c r="F198" s="210" t="s">
        <v>380</v>
      </c>
      <c r="G198" s="211" t="s">
        <v>226</v>
      </c>
      <c r="H198" s="212">
        <v>1.21</v>
      </c>
      <c r="I198" s="213"/>
      <c r="J198" s="214">
        <f>ROUND(I198*H198,2)</f>
        <v>0</v>
      </c>
      <c r="K198" s="215"/>
      <c r="L198" s="41"/>
      <c r="M198" s="216" t="s">
        <v>1</v>
      </c>
      <c r="N198" s="217" t="s">
        <v>42</v>
      </c>
      <c r="O198" s="88"/>
      <c r="P198" s="218">
        <f>O198*H198</f>
        <v>0</v>
      </c>
      <c r="Q198" s="218">
        <v>0.00017000000000000001</v>
      </c>
      <c r="R198" s="218">
        <f>Q198*H198</f>
        <v>0.00020570000000000001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266</v>
      </c>
      <c r="AT198" s="220" t="s">
        <v>223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807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382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2" customFormat="1">
      <c r="A200" s="35"/>
      <c r="B200" s="36"/>
      <c r="C200" s="37"/>
      <c r="D200" s="227" t="s">
        <v>231</v>
      </c>
      <c r="E200" s="37"/>
      <c r="F200" s="228" t="s">
        <v>593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231</v>
      </c>
      <c r="AU200" s="14" t="s">
        <v>85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385</v>
      </c>
      <c r="F201" s="210" t="s">
        <v>386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808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388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595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11" customFormat="1" ht="25.92" customHeight="1">
      <c r="A204" s="11"/>
      <c r="B204" s="194"/>
      <c r="C204" s="195"/>
      <c r="D204" s="196" t="s">
        <v>76</v>
      </c>
      <c r="E204" s="197" t="s">
        <v>390</v>
      </c>
      <c r="F204" s="197" t="s">
        <v>391</v>
      </c>
      <c r="G204" s="195"/>
      <c r="H204" s="195"/>
      <c r="I204" s="198"/>
      <c r="J204" s="199">
        <f>BK204</f>
        <v>0</v>
      </c>
      <c r="K204" s="195"/>
      <c r="L204" s="200"/>
      <c r="M204" s="201"/>
      <c r="N204" s="202"/>
      <c r="O204" s="202"/>
      <c r="P204" s="203">
        <f>SUM(P205:P222)</f>
        <v>0</v>
      </c>
      <c r="Q204" s="202"/>
      <c r="R204" s="203">
        <f>SUM(R205:R222)</f>
        <v>0.051417800000000007</v>
      </c>
      <c r="S204" s="202"/>
      <c r="T204" s="204">
        <f>SUM(T205:T222)</f>
        <v>0.010161400000000001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5" t="s">
        <v>87</v>
      </c>
      <c r="AT204" s="206" t="s">
        <v>76</v>
      </c>
      <c r="AU204" s="206" t="s">
        <v>77</v>
      </c>
      <c r="AY204" s="205" t="s">
        <v>222</v>
      </c>
      <c r="BK204" s="207">
        <f>SUM(BK205:BK222)</f>
        <v>0</v>
      </c>
    </row>
    <row r="205" s="2" customFormat="1" ht="16.5" customHeight="1">
      <c r="A205" s="35"/>
      <c r="B205" s="36"/>
      <c r="C205" s="208" t="s">
        <v>384</v>
      </c>
      <c r="D205" s="208" t="s">
        <v>223</v>
      </c>
      <c r="E205" s="209" t="s">
        <v>393</v>
      </c>
      <c r="F205" s="210" t="s">
        <v>394</v>
      </c>
      <c r="G205" s="211" t="s">
        <v>226</v>
      </c>
      <c r="H205" s="212">
        <v>32.350000000000001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0.001</v>
      </c>
      <c r="R205" s="218">
        <f>Q205*H205</f>
        <v>0.032350000000000004</v>
      </c>
      <c r="S205" s="218">
        <v>0.00031</v>
      </c>
      <c r="T205" s="219">
        <f>S205*H205</f>
        <v>0.010028500000000001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809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396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503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24.15" customHeight="1">
      <c r="A208" s="35"/>
      <c r="B208" s="36"/>
      <c r="C208" s="208" t="s">
        <v>392</v>
      </c>
      <c r="D208" s="208" t="s">
        <v>223</v>
      </c>
      <c r="E208" s="209" t="s">
        <v>399</v>
      </c>
      <c r="F208" s="210" t="s">
        <v>400</v>
      </c>
      <c r="G208" s="211" t="s">
        <v>226</v>
      </c>
      <c r="H208" s="212">
        <v>32.350000000000001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810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402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505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16.5" customHeight="1">
      <c r="A211" s="35"/>
      <c r="B211" s="36"/>
      <c r="C211" s="208" t="s">
        <v>398</v>
      </c>
      <c r="D211" s="208" t="s">
        <v>223</v>
      </c>
      <c r="E211" s="209" t="s">
        <v>405</v>
      </c>
      <c r="F211" s="210" t="s">
        <v>406</v>
      </c>
      <c r="G211" s="211" t="s">
        <v>226</v>
      </c>
      <c r="H211" s="212">
        <v>4.4299999999999997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3.0000000000000001E-05</v>
      </c>
      <c r="T211" s="219">
        <f>S211*H211</f>
        <v>0.00013290000000000001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811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408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409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39" t="s">
        <v>404</v>
      </c>
      <c r="D214" s="239" t="s">
        <v>277</v>
      </c>
      <c r="E214" s="240" t="s">
        <v>411</v>
      </c>
      <c r="F214" s="241" t="s">
        <v>412</v>
      </c>
      <c r="G214" s="242" t="s">
        <v>226</v>
      </c>
      <c r="H214" s="243">
        <v>4.6520000000000001</v>
      </c>
      <c r="I214" s="244"/>
      <c r="J214" s="245">
        <f>ROUND(I214*H214,2)</f>
        <v>0</v>
      </c>
      <c r="K214" s="246"/>
      <c r="L214" s="247"/>
      <c r="M214" s="248" t="s">
        <v>1</v>
      </c>
      <c r="N214" s="249" t="s">
        <v>42</v>
      </c>
      <c r="O214" s="88"/>
      <c r="P214" s="218">
        <f>O214*H214</f>
        <v>0</v>
      </c>
      <c r="Q214" s="218">
        <v>0.00089999999999999998</v>
      </c>
      <c r="R214" s="218">
        <f>Q214*H214</f>
        <v>0.0041868000000000001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280</v>
      </c>
      <c r="AT214" s="220" t="s">
        <v>277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812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412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12" customFormat="1">
      <c r="A216" s="12"/>
      <c r="B216" s="229"/>
      <c r="C216" s="230"/>
      <c r="D216" s="222" t="s">
        <v>252</v>
      </c>
      <c r="E216" s="230"/>
      <c r="F216" s="231" t="s">
        <v>813</v>
      </c>
      <c r="G216" s="230"/>
      <c r="H216" s="232">
        <v>4.6520000000000001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252</v>
      </c>
      <c r="AU216" s="238" t="s">
        <v>85</v>
      </c>
      <c r="AV216" s="12" t="s">
        <v>87</v>
      </c>
      <c r="AW216" s="12" t="s">
        <v>4</v>
      </c>
      <c r="AX216" s="12" t="s">
        <v>85</v>
      </c>
      <c r="AY216" s="238" t="s">
        <v>222</v>
      </c>
    </row>
    <row r="217" s="2" customFormat="1" ht="24.15" customHeight="1">
      <c r="A217" s="35"/>
      <c r="B217" s="36"/>
      <c r="C217" s="208" t="s">
        <v>410</v>
      </c>
      <c r="D217" s="208" t="s">
        <v>223</v>
      </c>
      <c r="E217" s="209" t="s">
        <v>416</v>
      </c>
      <c r="F217" s="210" t="s">
        <v>417</v>
      </c>
      <c r="G217" s="211" t="s">
        <v>226</v>
      </c>
      <c r="H217" s="212">
        <v>32.350000000000001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0.00020000000000000001</v>
      </c>
      <c r="R217" s="218">
        <f>Q217*H217</f>
        <v>0.0064700000000000009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814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510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33" customHeight="1">
      <c r="A220" s="35"/>
      <c r="B220" s="36"/>
      <c r="C220" s="208" t="s">
        <v>415</v>
      </c>
      <c r="D220" s="208" t="s">
        <v>223</v>
      </c>
      <c r="E220" s="209" t="s">
        <v>421</v>
      </c>
      <c r="F220" s="210" t="s">
        <v>422</v>
      </c>
      <c r="G220" s="211" t="s">
        <v>226</v>
      </c>
      <c r="H220" s="212">
        <v>32.350000000000001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0.00025999999999999998</v>
      </c>
      <c r="R220" s="218">
        <f>Q220*H220</f>
        <v>0.0084110000000000001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815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424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512</v>
      </c>
      <c r="G222" s="37"/>
      <c r="H222" s="37"/>
      <c r="I222" s="224"/>
      <c r="J222" s="37"/>
      <c r="K222" s="37"/>
      <c r="L222" s="41"/>
      <c r="M222" s="252"/>
      <c r="N222" s="253"/>
      <c r="O222" s="254"/>
      <c r="P222" s="254"/>
      <c r="Q222" s="254"/>
      <c r="R222" s="254"/>
      <c r="S222" s="254"/>
      <c r="T222" s="25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9Z8I4EIbSk/Dfdam++eulLb8gXpGvHi4ampJqh/kFlJ/rNCr69Frqj72PInaA0mAGM2j3lGEpL1A1tfk9FW/7A==" hashValue="cFHpfusOeiMfrbY7M35nmxz5ukCWIY7d+b1ttvacKgOOHIxiQItSZC6Q5D4HaiPFAu+brTH0+dRI4s5bVIHgiA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66491851"/>
    <hyperlink ref="F147" r:id="rId7" display="https://podminky.urs.cz/item/CS_URS_2024_01/766660022"/>
    <hyperlink ref="F152" r:id="rId8" display="https://podminky.urs.cz/item/CS_URS_2024_01/766691914"/>
    <hyperlink ref="F156" r:id="rId9" display="https://podminky.urs.cz/item/CS_URS_2024_01/776111115"/>
    <hyperlink ref="F159" r:id="rId10" display="https://podminky.urs.cz/item/CS_URS_2024_01/776121112"/>
    <hyperlink ref="F162" r:id="rId11" display="https://podminky.urs.cz/item/CS_URS_2024_01/776141112"/>
    <hyperlink ref="F165" r:id="rId12" display="https://podminky.urs.cz/item/CS_URS_2024_01/776201812"/>
    <hyperlink ref="F168" r:id="rId13" display="https://podminky.urs.cz/item/CS_URS_2024_01/776221111"/>
    <hyperlink ref="F174" r:id="rId14" display="https://podminky.urs.cz/item/CS_URS_2024_02/776223112"/>
    <hyperlink ref="F177" r:id="rId15" display="https://podminky.urs.cz/item/CS_URS_2024_01/776410811"/>
    <hyperlink ref="F180" r:id="rId16" display="https://podminky.urs.cz/item/CS_URS_2024_01/776421111"/>
    <hyperlink ref="F186" r:id="rId17" display="https://podminky.urs.cz/item/CS_URS_2024_01/776421312"/>
    <hyperlink ref="F192" r:id="rId18" display="https://podminky.urs.cz/item/CS_URS_2024_01/998776201"/>
    <hyperlink ref="F196" r:id="rId19" display="https://podminky.urs.cz/item/CS_URS_2024_01/783301311"/>
    <hyperlink ref="F200" r:id="rId20" display="https://podminky.urs.cz/item/CS_URS_2024_01/783325101"/>
    <hyperlink ref="F203" r:id="rId21" display="https://podminky.urs.cz/item/CS_URS_2024_01/783327101"/>
    <hyperlink ref="F207" r:id="rId22" display="https://podminky.urs.cz/item/CS_URS_2024_01/784121001"/>
    <hyperlink ref="F210" r:id="rId23" display="https://podminky.urs.cz/item/CS_URS_2024_01/784121011"/>
    <hyperlink ref="F213" r:id="rId24" display="https://podminky.urs.cz/item/CS_URS_2024_02/784171101"/>
    <hyperlink ref="F219" r:id="rId25" display="https://podminky.urs.cz/item/CS_URS_2024_01/784181101"/>
    <hyperlink ref="F222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816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ROUND((SUM(BE125:BE235)),  2)</f>
        <v>0</v>
      </c>
      <c r="G33" s="35"/>
      <c r="H33" s="35"/>
      <c r="I33" s="152">
        <v>0.20999999999999999</v>
      </c>
      <c r="J33" s="151">
        <f>ROUND(((SUM(BE125:BE235))*I33),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ROUND((SUM(BF125:BF235)),  2)</f>
        <v>0</v>
      </c>
      <c r="G34" s="35"/>
      <c r="H34" s="35"/>
      <c r="I34" s="152">
        <v>0.12</v>
      </c>
      <c r="J34" s="151">
        <f>ROUND(((SUM(BF125:BF235))*I34),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212 - Místnost č.212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J209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J228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J231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212 - Místnost č.212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P126+P132+P146+P156+P166+P170+P209+P228+P231</f>
        <v>0</v>
      </c>
      <c r="Q125" s="101"/>
      <c r="R125" s="191">
        <f>R126+R132+R146+R156+R166+R170+R209+R228+R231</f>
        <v>2.1309220999999998</v>
      </c>
      <c r="S125" s="101"/>
      <c r="T125" s="192">
        <f>T126+T132+T146+T156+T166+T170+T209+T228+T231</f>
        <v>1.5496311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BK126+BK132+BK146+BK156+BK166+BK170+BK209+BK228+BK231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0.0027780000000000005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69.450000000000003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0.0027780000000000005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817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818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1.55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819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1.55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820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21.699999999999999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821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822</v>
      </c>
      <c r="G142" s="230"/>
      <c r="H142" s="232">
        <v>21.699999999999999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1.55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823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0.10079999999999999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80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824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84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0.10079999999999999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825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613</v>
      </c>
      <c r="G152" s="230"/>
      <c r="H152" s="232">
        <v>84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826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1.0831999999999999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80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0.26000000000000001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827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84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0.82319999999999993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828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613</v>
      </c>
      <c r="G162" s="230"/>
      <c r="H162" s="232">
        <v>84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829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830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SUM(P171:P208)</f>
        <v>0</v>
      </c>
      <c r="Q170" s="202"/>
      <c r="R170" s="203">
        <f>SUM(R171:R208)</f>
        <v>0.75140580000000012</v>
      </c>
      <c r="S170" s="202"/>
      <c r="T170" s="204">
        <f>SUM(T171:T208)</f>
        <v>0.218559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SUM(BK171:BK208)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69.450000000000003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831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69.450000000000003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0.0020835000000000003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832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69.450000000000003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0.52643099999999998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833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69.450000000000003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0.20835000000000001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834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69.450000000000003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0.020834999999999999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835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76.394999999999996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0.19862699999999997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836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837</v>
      </c>
      <c r="G188" s="230"/>
      <c r="H188" s="232">
        <v>76.394999999999996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70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838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34.030000000000001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0.010208999999999999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839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34.030000000000001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0.00034030000000000003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840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34.710999999999999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0.0027768800000000002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841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842</v>
      </c>
      <c r="G200" s="230"/>
      <c r="H200" s="232">
        <v>34.710999999999999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1.8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843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 ht="16.5" customHeight="1">
      <c r="A203" s="35"/>
      <c r="B203" s="36"/>
      <c r="C203" s="239" t="s">
        <v>378</v>
      </c>
      <c r="D203" s="239" t="s">
        <v>277</v>
      </c>
      <c r="E203" s="240" t="s">
        <v>359</v>
      </c>
      <c r="F203" s="241" t="s">
        <v>360</v>
      </c>
      <c r="G203" s="242" t="s">
        <v>332</v>
      </c>
      <c r="H203" s="243">
        <v>1.8360000000000001</v>
      </c>
      <c r="I203" s="244"/>
      <c r="J203" s="245">
        <f>ROUND(I203*H203,2)</f>
        <v>0</v>
      </c>
      <c r="K203" s="246"/>
      <c r="L203" s="247"/>
      <c r="M203" s="248" t="s">
        <v>1</v>
      </c>
      <c r="N203" s="249" t="s">
        <v>42</v>
      </c>
      <c r="O203" s="88"/>
      <c r="P203" s="218">
        <f>O203*H203</f>
        <v>0</v>
      </c>
      <c r="Q203" s="218">
        <v>0.00017000000000000001</v>
      </c>
      <c r="R203" s="218">
        <f>Q203*H203</f>
        <v>0.00031212000000000004</v>
      </c>
      <c r="S203" s="218">
        <v>0</v>
      </c>
      <c r="T203" s="21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0" t="s">
        <v>280</v>
      </c>
      <c r="AT203" s="220" t="s">
        <v>277</v>
      </c>
      <c r="AU203" s="220" t="s">
        <v>85</v>
      </c>
      <c r="AY203" s="14" t="s">
        <v>222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4" t="s">
        <v>85</v>
      </c>
      <c r="BK203" s="221">
        <f>ROUND(I203*H203,2)</f>
        <v>0</v>
      </c>
      <c r="BL203" s="14" t="s">
        <v>266</v>
      </c>
      <c r="BM203" s="220" t="s">
        <v>844</v>
      </c>
    </row>
    <row r="204" s="2" customFormat="1">
      <c r="A204" s="35"/>
      <c r="B204" s="36"/>
      <c r="C204" s="37"/>
      <c r="D204" s="222" t="s">
        <v>229</v>
      </c>
      <c r="E204" s="37"/>
      <c r="F204" s="223" t="s">
        <v>360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229</v>
      </c>
      <c r="AU204" s="14" t="s">
        <v>85</v>
      </c>
    </row>
    <row r="205" s="12" customFormat="1">
      <c r="A205" s="12"/>
      <c r="B205" s="229"/>
      <c r="C205" s="230"/>
      <c r="D205" s="222" t="s">
        <v>252</v>
      </c>
      <c r="E205" s="230"/>
      <c r="F205" s="231" t="s">
        <v>845</v>
      </c>
      <c r="G205" s="230"/>
      <c r="H205" s="232">
        <v>1.8360000000000001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8" t="s">
        <v>252</v>
      </c>
      <c r="AU205" s="238" t="s">
        <v>85</v>
      </c>
      <c r="AV205" s="12" t="s">
        <v>87</v>
      </c>
      <c r="AW205" s="12" t="s">
        <v>4</v>
      </c>
      <c r="AX205" s="12" t="s">
        <v>85</v>
      </c>
      <c r="AY205" s="238" t="s">
        <v>222</v>
      </c>
    </row>
    <row r="206" s="2" customFormat="1" ht="24.15" customHeight="1">
      <c r="A206" s="35"/>
      <c r="B206" s="36"/>
      <c r="C206" s="208" t="s">
        <v>384</v>
      </c>
      <c r="D206" s="208" t="s">
        <v>223</v>
      </c>
      <c r="E206" s="209" t="s">
        <v>364</v>
      </c>
      <c r="F206" s="210" t="s">
        <v>365</v>
      </c>
      <c r="G206" s="211" t="s">
        <v>290</v>
      </c>
      <c r="H206" s="250"/>
      <c r="I206" s="213"/>
      <c r="J206" s="214">
        <f>ROUND(I206*H206,2)</f>
        <v>0</v>
      </c>
      <c r="K206" s="215"/>
      <c r="L206" s="41"/>
      <c r="M206" s="216" t="s">
        <v>1</v>
      </c>
      <c r="N206" s="217" t="s">
        <v>42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0" t="s">
        <v>266</v>
      </c>
      <c r="AT206" s="220" t="s">
        <v>223</v>
      </c>
      <c r="AU206" s="220" t="s">
        <v>85</v>
      </c>
      <c r="AY206" s="14" t="s">
        <v>222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4" t="s">
        <v>85</v>
      </c>
      <c r="BK206" s="221">
        <f>ROUND(I206*H206,2)</f>
        <v>0</v>
      </c>
      <c r="BL206" s="14" t="s">
        <v>266</v>
      </c>
      <c r="BM206" s="220" t="s">
        <v>846</v>
      </c>
    </row>
    <row r="207" s="2" customFormat="1">
      <c r="A207" s="35"/>
      <c r="B207" s="36"/>
      <c r="C207" s="37"/>
      <c r="D207" s="222" t="s">
        <v>229</v>
      </c>
      <c r="E207" s="37"/>
      <c r="F207" s="223" t="s">
        <v>367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229</v>
      </c>
      <c r="AU207" s="14" t="s">
        <v>85</v>
      </c>
    </row>
    <row r="208" s="2" customFormat="1">
      <c r="A208" s="35"/>
      <c r="B208" s="36"/>
      <c r="C208" s="37"/>
      <c r="D208" s="227" t="s">
        <v>231</v>
      </c>
      <c r="E208" s="37"/>
      <c r="F208" s="228" t="s">
        <v>501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231</v>
      </c>
      <c r="AU208" s="14" t="s">
        <v>85</v>
      </c>
    </row>
    <row r="209" s="11" customFormat="1" ht="25.92" customHeight="1">
      <c r="A209" s="11"/>
      <c r="B209" s="194"/>
      <c r="C209" s="195"/>
      <c r="D209" s="196" t="s">
        <v>76</v>
      </c>
      <c r="E209" s="197" t="s">
        <v>390</v>
      </c>
      <c r="F209" s="197" t="s">
        <v>391</v>
      </c>
      <c r="G209" s="195"/>
      <c r="H209" s="195"/>
      <c r="I209" s="198"/>
      <c r="J209" s="199">
        <f>BK209</f>
        <v>0</v>
      </c>
      <c r="K209" s="195"/>
      <c r="L209" s="200"/>
      <c r="M209" s="201"/>
      <c r="N209" s="202"/>
      <c r="O209" s="202"/>
      <c r="P209" s="203">
        <f>SUM(P210:P227)</f>
        <v>0</v>
      </c>
      <c r="Q209" s="202"/>
      <c r="R209" s="203">
        <f>SUM(R210:R227)</f>
        <v>0.1927383</v>
      </c>
      <c r="S209" s="202"/>
      <c r="T209" s="204">
        <f>SUM(T210:T227)</f>
        <v>0.029072100000000003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5" t="s">
        <v>87</v>
      </c>
      <c r="AT209" s="206" t="s">
        <v>76</v>
      </c>
      <c r="AU209" s="206" t="s">
        <v>77</v>
      </c>
      <c r="AY209" s="205" t="s">
        <v>222</v>
      </c>
      <c r="BK209" s="207">
        <f>SUM(BK210:BK227)</f>
        <v>0</v>
      </c>
    </row>
    <row r="210" s="2" customFormat="1" ht="16.5" customHeight="1">
      <c r="A210" s="35"/>
      <c r="B210" s="36"/>
      <c r="C210" s="208" t="s">
        <v>392</v>
      </c>
      <c r="D210" s="208" t="s">
        <v>223</v>
      </c>
      <c r="E210" s="209" t="s">
        <v>393</v>
      </c>
      <c r="F210" s="210" t="s">
        <v>394</v>
      </c>
      <c r="G210" s="211" t="s">
        <v>226</v>
      </c>
      <c r="H210" s="212">
        <v>87.060000000000002</v>
      </c>
      <c r="I210" s="213"/>
      <c r="J210" s="214">
        <f>ROUND(I210*H210,2)</f>
        <v>0</v>
      </c>
      <c r="K210" s="215"/>
      <c r="L210" s="41"/>
      <c r="M210" s="216" t="s">
        <v>1</v>
      </c>
      <c r="N210" s="217" t="s">
        <v>42</v>
      </c>
      <c r="O210" s="88"/>
      <c r="P210" s="218">
        <f>O210*H210</f>
        <v>0</v>
      </c>
      <c r="Q210" s="218">
        <v>0.001</v>
      </c>
      <c r="R210" s="218">
        <f>Q210*H210</f>
        <v>0.087059999999999998</v>
      </c>
      <c r="S210" s="218">
        <v>0.00031</v>
      </c>
      <c r="T210" s="219">
        <f>S210*H210</f>
        <v>0.026988600000000001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0" t="s">
        <v>266</v>
      </c>
      <c r="AT210" s="220" t="s">
        <v>223</v>
      </c>
      <c r="AU210" s="220" t="s">
        <v>85</v>
      </c>
      <c r="AY210" s="14" t="s">
        <v>222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4" t="s">
        <v>85</v>
      </c>
      <c r="BK210" s="221">
        <f>ROUND(I210*H210,2)</f>
        <v>0</v>
      </c>
      <c r="BL210" s="14" t="s">
        <v>266</v>
      </c>
      <c r="BM210" s="220" t="s">
        <v>847</v>
      </c>
    </row>
    <row r="211" s="2" customFormat="1">
      <c r="A211" s="35"/>
      <c r="B211" s="36"/>
      <c r="C211" s="37"/>
      <c r="D211" s="222" t="s">
        <v>229</v>
      </c>
      <c r="E211" s="37"/>
      <c r="F211" s="223" t="s">
        <v>396</v>
      </c>
      <c r="G211" s="37"/>
      <c r="H211" s="37"/>
      <c r="I211" s="224"/>
      <c r="J211" s="37"/>
      <c r="K211" s="37"/>
      <c r="L211" s="41"/>
      <c r="M211" s="225"/>
      <c r="N211" s="22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229</v>
      </c>
      <c r="AU211" s="14" t="s">
        <v>85</v>
      </c>
    </row>
    <row r="212" s="2" customFormat="1">
      <c r="A212" s="35"/>
      <c r="B212" s="36"/>
      <c r="C212" s="37"/>
      <c r="D212" s="227" t="s">
        <v>231</v>
      </c>
      <c r="E212" s="37"/>
      <c r="F212" s="228" t="s">
        <v>503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231</v>
      </c>
      <c r="AU212" s="14" t="s">
        <v>85</v>
      </c>
    </row>
    <row r="213" s="2" customFormat="1" ht="24.15" customHeight="1">
      <c r="A213" s="35"/>
      <c r="B213" s="36"/>
      <c r="C213" s="208" t="s">
        <v>398</v>
      </c>
      <c r="D213" s="208" t="s">
        <v>223</v>
      </c>
      <c r="E213" s="209" t="s">
        <v>399</v>
      </c>
      <c r="F213" s="210" t="s">
        <v>400</v>
      </c>
      <c r="G213" s="211" t="s">
        <v>226</v>
      </c>
      <c r="H213" s="212">
        <v>87.060000000000002</v>
      </c>
      <c r="I213" s="213"/>
      <c r="J213" s="214">
        <f>ROUND(I213*H213,2)</f>
        <v>0</v>
      </c>
      <c r="K213" s="215"/>
      <c r="L213" s="41"/>
      <c r="M213" s="216" t="s">
        <v>1</v>
      </c>
      <c r="N213" s="217" t="s">
        <v>42</v>
      </c>
      <c r="O213" s="88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0" t="s">
        <v>266</v>
      </c>
      <c r="AT213" s="220" t="s">
        <v>223</v>
      </c>
      <c r="AU213" s="220" t="s">
        <v>85</v>
      </c>
      <c r="AY213" s="14" t="s">
        <v>222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4" t="s">
        <v>85</v>
      </c>
      <c r="BK213" s="221">
        <f>ROUND(I213*H213,2)</f>
        <v>0</v>
      </c>
      <c r="BL213" s="14" t="s">
        <v>266</v>
      </c>
      <c r="BM213" s="220" t="s">
        <v>848</v>
      </c>
    </row>
    <row r="214" s="2" customFormat="1">
      <c r="A214" s="35"/>
      <c r="B214" s="36"/>
      <c r="C214" s="37"/>
      <c r="D214" s="222" t="s">
        <v>229</v>
      </c>
      <c r="E214" s="37"/>
      <c r="F214" s="223" t="s">
        <v>402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229</v>
      </c>
      <c r="AU214" s="14" t="s">
        <v>85</v>
      </c>
    </row>
    <row r="215" s="2" customFormat="1">
      <c r="A215" s="35"/>
      <c r="B215" s="36"/>
      <c r="C215" s="37"/>
      <c r="D215" s="227" t="s">
        <v>231</v>
      </c>
      <c r="E215" s="37"/>
      <c r="F215" s="228" t="s">
        <v>505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231</v>
      </c>
      <c r="AU215" s="14" t="s">
        <v>85</v>
      </c>
    </row>
    <row r="216" s="2" customFormat="1" ht="16.5" customHeight="1">
      <c r="A216" s="35"/>
      <c r="B216" s="36"/>
      <c r="C216" s="208" t="s">
        <v>404</v>
      </c>
      <c r="D216" s="208" t="s">
        <v>223</v>
      </c>
      <c r="E216" s="209" t="s">
        <v>405</v>
      </c>
      <c r="F216" s="210" t="s">
        <v>406</v>
      </c>
      <c r="G216" s="211" t="s">
        <v>226</v>
      </c>
      <c r="H216" s="212">
        <v>69.450000000000003</v>
      </c>
      <c r="I216" s="213"/>
      <c r="J216" s="214">
        <f>ROUND(I216*H216,2)</f>
        <v>0</v>
      </c>
      <c r="K216" s="215"/>
      <c r="L216" s="41"/>
      <c r="M216" s="216" t="s">
        <v>1</v>
      </c>
      <c r="N216" s="217" t="s">
        <v>42</v>
      </c>
      <c r="O216" s="88"/>
      <c r="P216" s="218">
        <f>O216*H216</f>
        <v>0</v>
      </c>
      <c r="Q216" s="218">
        <v>0</v>
      </c>
      <c r="R216" s="218">
        <f>Q216*H216</f>
        <v>0</v>
      </c>
      <c r="S216" s="218">
        <v>3.0000000000000001E-05</v>
      </c>
      <c r="T216" s="219">
        <f>S216*H216</f>
        <v>0.0020835000000000003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0" t="s">
        <v>266</v>
      </c>
      <c r="AT216" s="220" t="s">
        <v>223</v>
      </c>
      <c r="AU216" s="220" t="s">
        <v>85</v>
      </c>
      <c r="AY216" s="14" t="s">
        <v>222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4" t="s">
        <v>85</v>
      </c>
      <c r="BK216" s="221">
        <f>ROUND(I216*H216,2)</f>
        <v>0</v>
      </c>
      <c r="BL216" s="14" t="s">
        <v>266</v>
      </c>
      <c r="BM216" s="220" t="s">
        <v>849</v>
      </c>
    </row>
    <row r="217" s="2" customFormat="1">
      <c r="A217" s="35"/>
      <c r="B217" s="36"/>
      <c r="C217" s="37"/>
      <c r="D217" s="222" t="s">
        <v>229</v>
      </c>
      <c r="E217" s="37"/>
      <c r="F217" s="223" t="s">
        <v>408</v>
      </c>
      <c r="G217" s="37"/>
      <c r="H217" s="37"/>
      <c r="I217" s="224"/>
      <c r="J217" s="37"/>
      <c r="K217" s="37"/>
      <c r="L217" s="41"/>
      <c r="M217" s="225"/>
      <c r="N217" s="22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229</v>
      </c>
      <c r="AU217" s="14" t="s">
        <v>85</v>
      </c>
    </row>
    <row r="218" s="2" customFormat="1">
      <c r="A218" s="35"/>
      <c r="B218" s="36"/>
      <c r="C218" s="37"/>
      <c r="D218" s="227" t="s">
        <v>231</v>
      </c>
      <c r="E218" s="37"/>
      <c r="F218" s="228" t="s">
        <v>409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231</v>
      </c>
      <c r="AU218" s="14" t="s">
        <v>85</v>
      </c>
    </row>
    <row r="219" s="2" customFormat="1" ht="16.5" customHeight="1">
      <c r="A219" s="35"/>
      <c r="B219" s="36"/>
      <c r="C219" s="239" t="s">
        <v>410</v>
      </c>
      <c r="D219" s="239" t="s">
        <v>277</v>
      </c>
      <c r="E219" s="240" t="s">
        <v>411</v>
      </c>
      <c r="F219" s="241" t="s">
        <v>412</v>
      </c>
      <c r="G219" s="242" t="s">
        <v>226</v>
      </c>
      <c r="H219" s="243">
        <v>72.923000000000002</v>
      </c>
      <c r="I219" s="244"/>
      <c r="J219" s="245">
        <f>ROUND(I219*H219,2)</f>
        <v>0</v>
      </c>
      <c r="K219" s="246"/>
      <c r="L219" s="247"/>
      <c r="M219" s="248" t="s">
        <v>1</v>
      </c>
      <c r="N219" s="249" t="s">
        <v>42</v>
      </c>
      <c r="O219" s="88"/>
      <c r="P219" s="218">
        <f>O219*H219</f>
        <v>0</v>
      </c>
      <c r="Q219" s="218">
        <v>0.00089999999999999998</v>
      </c>
      <c r="R219" s="218">
        <f>Q219*H219</f>
        <v>0.0656307</v>
      </c>
      <c r="S219" s="218">
        <v>0</v>
      </c>
      <c r="T219" s="21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0" t="s">
        <v>280</v>
      </c>
      <c r="AT219" s="220" t="s">
        <v>277</v>
      </c>
      <c r="AU219" s="220" t="s">
        <v>85</v>
      </c>
      <c r="AY219" s="14" t="s">
        <v>222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4" t="s">
        <v>85</v>
      </c>
      <c r="BK219" s="221">
        <f>ROUND(I219*H219,2)</f>
        <v>0</v>
      </c>
      <c r="BL219" s="14" t="s">
        <v>266</v>
      </c>
      <c r="BM219" s="220" t="s">
        <v>850</v>
      </c>
    </row>
    <row r="220" s="2" customFormat="1">
      <c r="A220" s="35"/>
      <c r="B220" s="36"/>
      <c r="C220" s="37"/>
      <c r="D220" s="222" t="s">
        <v>229</v>
      </c>
      <c r="E220" s="37"/>
      <c r="F220" s="223" t="s">
        <v>412</v>
      </c>
      <c r="G220" s="37"/>
      <c r="H220" s="37"/>
      <c r="I220" s="224"/>
      <c r="J220" s="37"/>
      <c r="K220" s="37"/>
      <c r="L220" s="41"/>
      <c r="M220" s="225"/>
      <c r="N220" s="22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229</v>
      </c>
      <c r="AU220" s="14" t="s">
        <v>85</v>
      </c>
    </row>
    <row r="221" s="12" customFormat="1">
      <c r="A221" s="12"/>
      <c r="B221" s="229"/>
      <c r="C221" s="230"/>
      <c r="D221" s="222" t="s">
        <v>252</v>
      </c>
      <c r="E221" s="230"/>
      <c r="F221" s="231" t="s">
        <v>851</v>
      </c>
      <c r="G221" s="230"/>
      <c r="H221" s="232">
        <v>72.923000000000002</v>
      </c>
      <c r="I221" s="233"/>
      <c r="J221" s="230"/>
      <c r="K221" s="230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252</v>
      </c>
      <c r="AU221" s="238" t="s">
        <v>85</v>
      </c>
      <c r="AV221" s="12" t="s">
        <v>87</v>
      </c>
      <c r="AW221" s="12" t="s">
        <v>4</v>
      </c>
      <c r="AX221" s="12" t="s">
        <v>85</v>
      </c>
      <c r="AY221" s="238" t="s">
        <v>222</v>
      </c>
    </row>
    <row r="222" s="2" customFormat="1" ht="24.15" customHeight="1">
      <c r="A222" s="35"/>
      <c r="B222" s="36"/>
      <c r="C222" s="208" t="s">
        <v>415</v>
      </c>
      <c r="D222" s="208" t="s">
        <v>223</v>
      </c>
      <c r="E222" s="209" t="s">
        <v>416</v>
      </c>
      <c r="F222" s="210" t="s">
        <v>417</v>
      </c>
      <c r="G222" s="211" t="s">
        <v>226</v>
      </c>
      <c r="H222" s="212">
        <v>87.060000000000002</v>
      </c>
      <c r="I222" s="213"/>
      <c r="J222" s="214">
        <f>ROUND(I222*H222,2)</f>
        <v>0</v>
      </c>
      <c r="K222" s="215"/>
      <c r="L222" s="41"/>
      <c r="M222" s="216" t="s">
        <v>1</v>
      </c>
      <c r="N222" s="217" t="s">
        <v>42</v>
      </c>
      <c r="O222" s="88"/>
      <c r="P222" s="218">
        <f>O222*H222</f>
        <v>0</v>
      </c>
      <c r="Q222" s="218">
        <v>0.00020000000000000001</v>
      </c>
      <c r="R222" s="218">
        <f>Q222*H222</f>
        <v>0.017412</v>
      </c>
      <c r="S222" s="218">
        <v>0</v>
      </c>
      <c r="T222" s="21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0" t="s">
        <v>266</v>
      </c>
      <c r="AT222" s="220" t="s">
        <v>223</v>
      </c>
      <c r="AU222" s="220" t="s">
        <v>85</v>
      </c>
      <c r="AY222" s="14" t="s">
        <v>222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4" t="s">
        <v>85</v>
      </c>
      <c r="BK222" s="221">
        <f>ROUND(I222*H222,2)</f>
        <v>0</v>
      </c>
      <c r="BL222" s="14" t="s">
        <v>266</v>
      </c>
      <c r="BM222" s="220" t="s">
        <v>852</v>
      </c>
    </row>
    <row r="223" s="2" customFormat="1">
      <c r="A223" s="35"/>
      <c r="B223" s="36"/>
      <c r="C223" s="37"/>
      <c r="D223" s="222" t="s">
        <v>229</v>
      </c>
      <c r="E223" s="37"/>
      <c r="F223" s="223" t="s">
        <v>419</v>
      </c>
      <c r="G223" s="37"/>
      <c r="H223" s="37"/>
      <c r="I223" s="224"/>
      <c r="J223" s="37"/>
      <c r="K223" s="37"/>
      <c r="L223" s="41"/>
      <c r="M223" s="225"/>
      <c r="N223" s="22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229</v>
      </c>
      <c r="AU223" s="14" t="s">
        <v>85</v>
      </c>
    </row>
    <row r="224" s="2" customFormat="1">
      <c r="A224" s="35"/>
      <c r="B224" s="36"/>
      <c r="C224" s="37"/>
      <c r="D224" s="227" t="s">
        <v>231</v>
      </c>
      <c r="E224" s="37"/>
      <c r="F224" s="228" t="s">
        <v>510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231</v>
      </c>
      <c r="AU224" s="14" t="s">
        <v>85</v>
      </c>
    </row>
    <row r="225" s="2" customFormat="1" ht="33" customHeight="1">
      <c r="A225" s="35"/>
      <c r="B225" s="36"/>
      <c r="C225" s="208" t="s">
        <v>280</v>
      </c>
      <c r="D225" s="208" t="s">
        <v>223</v>
      </c>
      <c r="E225" s="209" t="s">
        <v>421</v>
      </c>
      <c r="F225" s="210" t="s">
        <v>422</v>
      </c>
      <c r="G225" s="211" t="s">
        <v>226</v>
      </c>
      <c r="H225" s="212">
        <v>87.060000000000002</v>
      </c>
      <c r="I225" s="213"/>
      <c r="J225" s="214">
        <f>ROUND(I225*H225,2)</f>
        <v>0</v>
      </c>
      <c r="K225" s="215"/>
      <c r="L225" s="41"/>
      <c r="M225" s="216" t="s">
        <v>1</v>
      </c>
      <c r="N225" s="217" t="s">
        <v>42</v>
      </c>
      <c r="O225" s="88"/>
      <c r="P225" s="218">
        <f>O225*H225</f>
        <v>0</v>
      </c>
      <c r="Q225" s="218">
        <v>0.00025999999999999998</v>
      </c>
      <c r="R225" s="218">
        <f>Q225*H225</f>
        <v>0.022635599999999999</v>
      </c>
      <c r="S225" s="218">
        <v>0</v>
      </c>
      <c r="T225" s="21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0" t="s">
        <v>266</v>
      </c>
      <c r="AT225" s="220" t="s">
        <v>223</v>
      </c>
      <c r="AU225" s="220" t="s">
        <v>85</v>
      </c>
      <c r="AY225" s="14" t="s">
        <v>222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4" t="s">
        <v>85</v>
      </c>
      <c r="BK225" s="221">
        <f>ROUND(I225*H225,2)</f>
        <v>0</v>
      </c>
      <c r="BL225" s="14" t="s">
        <v>266</v>
      </c>
      <c r="BM225" s="220" t="s">
        <v>853</v>
      </c>
    </row>
    <row r="226" s="2" customFormat="1">
      <c r="A226" s="35"/>
      <c r="B226" s="36"/>
      <c r="C226" s="37"/>
      <c r="D226" s="222" t="s">
        <v>229</v>
      </c>
      <c r="E226" s="37"/>
      <c r="F226" s="223" t="s">
        <v>424</v>
      </c>
      <c r="G226" s="37"/>
      <c r="H226" s="37"/>
      <c r="I226" s="224"/>
      <c r="J226" s="37"/>
      <c r="K226" s="37"/>
      <c r="L226" s="41"/>
      <c r="M226" s="225"/>
      <c r="N226" s="22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229</v>
      </c>
      <c r="AU226" s="14" t="s">
        <v>85</v>
      </c>
    </row>
    <row r="227" s="2" customFormat="1">
      <c r="A227" s="35"/>
      <c r="B227" s="36"/>
      <c r="C227" s="37"/>
      <c r="D227" s="227" t="s">
        <v>231</v>
      </c>
      <c r="E227" s="37"/>
      <c r="F227" s="228" t="s">
        <v>512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231</v>
      </c>
      <c r="AU227" s="14" t="s">
        <v>85</v>
      </c>
    </row>
    <row r="228" s="11" customFormat="1" ht="25.92" customHeight="1">
      <c r="A228" s="11"/>
      <c r="B228" s="194"/>
      <c r="C228" s="195"/>
      <c r="D228" s="196" t="s">
        <v>76</v>
      </c>
      <c r="E228" s="197" t="s">
        <v>513</v>
      </c>
      <c r="F228" s="197" t="s">
        <v>514</v>
      </c>
      <c r="G228" s="195"/>
      <c r="H228" s="195"/>
      <c r="I228" s="198"/>
      <c r="J228" s="199">
        <f>BK228</f>
        <v>0</v>
      </c>
      <c r="K228" s="195"/>
      <c r="L228" s="200"/>
      <c r="M228" s="201"/>
      <c r="N228" s="202"/>
      <c r="O228" s="202"/>
      <c r="P228" s="203">
        <f>SUM(P229:P230)</f>
        <v>0</v>
      </c>
      <c r="Q228" s="202"/>
      <c r="R228" s="203">
        <f>SUM(R229:R230)</f>
        <v>0</v>
      </c>
      <c r="S228" s="202"/>
      <c r="T228" s="204">
        <f>SUM(T229:T230)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5" t="s">
        <v>87</v>
      </c>
      <c r="AT228" s="206" t="s">
        <v>76</v>
      </c>
      <c r="AU228" s="206" t="s">
        <v>77</v>
      </c>
      <c r="AY228" s="205" t="s">
        <v>222</v>
      </c>
      <c r="BK228" s="207">
        <f>SUM(BK229:BK230)</f>
        <v>0</v>
      </c>
    </row>
    <row r="229" s="2" customFormat="1" ht="24.15" customHeight="1">
      <c r="A229" s="35"/>
      <c r="B229" s="36"/>
      <c r="C229" s="208" t="s">
        <v>515</v>
      </c>
      <c r="D229" s="208" t="s">
        <v>223</v>
      </c>
      <c r="E229" s="209" t="s">
        <v>516</v>
      </c>
      <c r="F229" s="210" t="s">
        <v>517</v>
      </c>
      <c r="G229" s="211" t="s">
        <v>518</v>
      </c>
      <c r="H229" s="212">
        <v>1</v>
      </c>
      <c r="I229" s="213"/>
      <c r="J229" s="214">
        <f>ROUND(I229*H229,2)</f>
        <v>0</v>
      </c>
      <c r="K229" s="215"/>
      <c r="L229" s="41"/>
      <c r="M229" s="216" t="s">
        <v>1</v>
      </c>
      <c r="N229" s="217" t="s">
        <v>42</v>
      </c>
      <c r="O229" s="88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0" t="s">
        <v>266</v>
      </c>
      <c r="AT229" s="220" t="s">
        <v>223</v>
      </c>
      <c r="AU229" s="220" t="s">
        <v>85</v>
      </c>
      <c r="AY229" s="14" t="s">
        <v>222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4" t="s">
        <v>85</v>
      </c>
      <c r="BK229" s="221">
        <f>ROUND(I229*H229,2)</f>
        <v>0</v>
      </c>
      <c r="BL229" s="14" t="s">
        <v>266</v>
      </c>
      <c r="BM229" s="220" t="s">
        <v>854</v>
      </c>
    </row>
    <row r="230" s="2" customFormat="1">
      <c r="A230" s="35"/>
      <c r="B230" s="36"/>
      <c r="C230" s="37"/>
      <c r="D230" s="222" t="s">
        <v>229</v>
      </c>
      <c r="E230" s="37"/>
      <c r="F230" s="223" t="s">
        <v>517</v>
      </c>
      <c r="G230" s="37"/>
      <c r="H230" s="37"/>
      <c r="I230" s="224"/>
      <c r="J230" s="37"/>
      <c r="K230" s="37"/>
      <c r="L230" s="41"/>
      <c r="M230" s="225"/>
      <c r="N230" s="22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229</v>
      </c>
      <c r="AU230" s="14" t="s">
        <v>85</v>
      </c>
    </row>
    <row r="231" s="11" customFormat="1" ht="25.92" customHeight="1">
      <c r="A231" s="11"/>
      <c r="B231" s="194"/>
      <c r="C231" s="195"/>
      <c r="D231" s="196" t="s">
        <v>76</v>
      </c>
      <c r="E231" s="197" t="s">
        <v>520</v>
      </c>
      <c r="F231" s="197" t="s">
        <v>521</v>
      </c>
      <c r="G231" s="195"/>
      <c r="H231" s="195"/>
      <c r="I231" s="198"/>
      <c r="J231" s="199">
        <f>BK231</f>
        <v>0</v>
      </c>
      <c r="K231" s="195"/>
      <c r="L231" s="200"/>
      <c r="M231" s="201"/>
      <c r="N231" s="202"/>
      <c r="O231" s="202"/>
      <c r="P231" s="203">
        <f>SUM(P232:P235)</f>
        <v>0</v>
      </c>
      <c r="Q231" s="202"/>
      <c r="R231" s="203">
        <f>SUM(R232:R235)</f>
        <v>0</v>
      </c>
      <c r="S231" s="202"/>
      <c r="T231" s="204">
        <f>SUM(T232:T235)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5" t="s">
        <v>227</v>
      </c>
      <c r="AT231" s="206" t="s">
        <v>76</v>
      </c>
      <c r="AU231" s="206" t="s">
        <v>77</v>
      </c>
      <c r="AY231" s="205" t="s">
        <v>222</v>
      </c>
      <c r="BK231" s="207">
        <f>SUM(BK232:BK235)</f>
        <v>0</v>
      </c>
    </row>
    <row r="232" s="2" customFormat="1" ht="24.15" customHeight="1">
      <c r="A232" s="35"/>
      <c r="B232" s="36"/>
      <c r="C232" s="208" t="s">
        <v>522</v>
      </c>
      <c r="D232" s="208" t="s">
        <v>223</v>
      </c>
      <c r="E232" s="209" t="s">
        <v>523</v>
      </c>
      <c r="F232" s="210" t="s">
        <v>524</v>
      </c>
      <c r="G232" s="211" t="s">
        <v>518</v>
      </c>
      <c r="H232" s="212">
        <v>1</v>
      </c>
      <c r="I232" s="213"/>
      <c r="J232" s="214">
        <f>ROUND(I232*H232,2)</f>
        <v>0</v>
      </c>
      <c r="K232" s="215"/>
      <c r="L232" s="41"/>
      <c r="M232" s="216" t="s">
        <v>1</v>
      </c>
      <c r="N232" s="217" t="s">
        <v>42</v>
      </c>
      <c r="O232" s="88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0" t="s">
        <v>227</v>
      </c>
      <c r="AT232" s="220" t="s">
        <v>223</v>
      </c>
      <c r="AU232" s="220" t="s">
        <v>85</v>
      </c>
      <c r="AY232" s="14" t="s">
        <v>222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4" t="s">
        <v>85</v>
      </c>
      <c r="BK232" s="221">
        <f>ROUND(I232*H232,2)</f>
        <v>0</v>
      </c>
      <c r="BL232" s="14" t="s">
        <v>227</v>
      </c>
      <c r="BM232" s="220" t="s">
        <v>855</v>
      </c>
    </row>
    <row r="233" s="2" customFormat="1">
      <c r="A233" s="35"/>
      <c r="B233" s="36"/>
      <c r="C233" s="37"/>
      <c r="D233" s="222" t="s">
        <v>229</v>
      </c>
      <c r="E233" s="37"/>
      <c r="F233" s="223" t="s">
        <v>524</v>
      </c>
      <c r="G233" s="37"/>
      <c r="H233" s="37"/>
      <c r="I233" s="224"/>
      <c r="J233" s="37"/>
      <c r="K233" s="37"/>
      <c r="L233" s="41"/>
      <c r="M233" s="225"/>
      <c r="N233" s="22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229</v>
      </c>
      <c r="AU233" s="14" t="s">
        <v>85</v>
      </c>
    </row>
    <row r="234" s="2" customFormat="1" ht="16.5" customHeight="1">
      <c r="A234" s="35"/>
      <c r="B234" s="36"/>
      <c r="C234" s="208" t="s">
        <v>526</v>
      </c>
      <c r="D234" s="208" t="s">
        <v>223</v>
      </c>
      <c r="E234" s="209" t="s">
        <v>527</v>
      </c>
      <c r="F234" s="210" t="s">
        <v>528</v>
      </c>
      <c r="G234" s="211" t="s">
        <v>518</v>
      </c>
      <c r="H234" s="212">
        <v>1</v>
      </c>
      <c r="I234" s="213"/>
      <c r="J234" s="214">
        <f>ROUND(I234*H234,2)</f>
        <v>0</v>
      </c>
      <c r="K234" s="215"/>
      <c r="L234" s="41"/>
      <c r="M234" s="216" t="s">
        <v>1</v>
      </c>
      <c r="N234" s="217" t="s">
        <v>42</v>
      </c>
      <c r="O234" s="88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0" t="s">
        <v>227</v>
      </c>
      <c r="AT234" s="220" t="s">
        <v>223</v>
      </c>
      <c r="AU234" s="220" t="s">
        <v>85</v>
      </c>
      <c r="AY234" s="14" t="s">
        <v>222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4" t="s">
        <v>85</v>
      </c>
      <c r="BK234" s="221">
        <f>ROUND(I234*H234,2)</f>
        <v>0</v>
      </c>
      <c r="BL234" s="14" t="s">
        <v>227</v>
      </c>
      <c r="BM234" s="220" t="s">
        <v>856</v>
      </c>
    </row>
    <row r="235" s="2" customFormat="1">
      <c r="A235" s="35"/>
      <c r="B235" s="36"/>
      <c r="C235" s="37"/>
      <c r="D235" s="222" t="s">
        <v>229</v>
      </c>
      <c r="E235" s="37"/>
      <c r="F235" s="223" t="s">
        <v>528</v>
      </c>
      <c r="G235" s="37"/>
      <c r="H235" s="37"/>
      <c r="I235" s="224"/>
      <c r="J235" s="37"/>
      <c r="K235" s="37"/>
      <c r="L235" s="41"/>
      <c r="M235" s="252"/>
      <c r="N235" s="253"/>
      <c r="O235" s="254"/>
      <c r="P235" s="254"/>
      <c r="Q235" s="254"/>
      <c r="R235" s="254"/>
      <c r="S235" s="254"/>
      <c r="T235" s="25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229</v>
      </c>
      <c r="AU235" s="14" t="s">
        <v>85</v>
      </c>
    </row>
    <row r="236" s="2" customFormat="1" ht="6.96" customHeight="1">
      <c r="A236" s="35"/>
      <c r="B236" s="63"/>
      <c r="C236" s="64"/>
      <c r="D236" s="64"/>
      <c r="E236" s="64"/>
      <c r="F236" s="64"/>
      <c r="G236" s="64"/>
      <c r="H236" s="64"/>
      <c r="I236" s="64"/>
      <c r="J236" s="64"/>
      <c r="K236" s="64"/>
      <c r="L236" s="41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sheet="1" autoFilter="0" formatColumns="0" formatRows="0" objects="1" scenarios="1" spinCount="100000" saltValue="dykQLq6ZJ5H/+SO5FAsiRxsJp9itwKf0gWga6bl8kMa85wIZXASCtK8+qcGLIh1dm/H9UGaHUVed7Gm5Bbhymg==" hashValue="Ir6zXdY9+ou5DMd6US8Hjw19BCRoEmvjZ2n0Ic56kBiZpk6vvHsBe0eaD08o1/NOanHMATE+deW9nP64mvEkVQ==" algorithmName="SHA-512" password="CC35"/>
  <autoFilter ref="C124:K23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8" r:id="rId19" display="https://podminky.urs.cz/item/CS_URS_2024_01/998776201"/>
    <hyperlink ref="F212" r:id="rId20" display="https://podminky.urs.cz/item/CS_URS_2024_01/784121001"/>
    <hyperlink ref="F215" r:id="rId21" display="https://podminky.urs.cz/item/CS_URS_2024_01/784121011"/>
    <hyperlink ref="F218" r:id="rId22" display="https://podminky.urs.cz/item/CS_URS_2024_02/784171101"/>
    <hyperlink ref="F224" r:id="rId23" display="https://podminky.urs.cz/item/CS_URS_2024_01/784181101"/>
    <hyperlink ref="F227" r:id="rId24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857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ROUND((SUM(BE120:BE191)),  2)</f>
        <v>0</v>
      </c>
      <c r="G33" s="35"/>
      <c r="H33" s="35"/>
      <c r="I33" s="152">
        <v>0.20999999999999999</v>
      </c>
      <c r="J33" s="151">
        <f>ROUND(((SUM(BE120:BE191))*I33),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ROUND((SUM(BF120:BF191)),  2)</f>
        <v>0</v>
      </c>
      <c r="G34" s="35"/>
      <c r="H34" s="35"/>
      <c r="I34" s="152">
        <v>0.12</v>
      </c>
      <c r="J34" s="151">
        <f>ROUND(((SUM(BF120:BF191))*I34),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ROUND((SUM(BG120:BG191)),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ROUND((SUM(BH120:BH191)),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ROUND((SUM(BI120:BI191)),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213 - Místnost č.213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204</v>
      </c>
      <c r="E99" s="179"/>
      <c r="F99" s="179"/>
      <c r="G99" s="179"/>
      <c r="H99" s="179"/>
      <c r="I99" s="179"/>
      <c r="J99" s="180">
        <f>J139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206</v>
      </c>
      <c r="E100" s="179"/>
      <c r="F100" s="179"/>
      <c r="G100" s="179"/>
      <c r="H100" s="179"/>
      <c r="I100" s="179"/>
      <c r="J100" s="180">
        <f>J173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213 - Místnost č.213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27. 2. 2025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208</v>
      </c>
      <c r="D119" s="185" t="s">
        <v>62</v>
      </c>
      <c r="E119" s="185" t="s">
        <v>58</v>
      </c>
      <c r="F119" s="185" t="s">
        <v>59</v>
      </c>
      <c r="G119" s="185" t="s">
        <v>209</v>
      </c>
      <c r="H119" s="185" t="s">
        <v>210</v>
      </c>
      <c r="I119" s="185" t="s">
        <v>211</v>
      </c>
      <c r="J119" s="186" t="s">
        <v>198</v>
      </c>
      <c r="K119" s="187" t="s">
        <v>212</v>
      </c>
      <c r="L119" s="188"/>
      <c r="M119" s="97" t="s">
        <v>1</v>
      </c>
      <c r="N119" s="98" t="s">
        <v>41</v>
      </c>
      <c r="O119" s="98" t="s">
        <v>213</v>
      </c>
      <c r="P119" s="98" t="s">
        <v>214</v>
      </c>
      <c r="Q119" s="98" t="s">
        <v>215</v>
      </c>
      <c r="R119" s="98" t="s">
        <v>216</v>
      </c>
      <c r="S119" s="98" t="s">
        <v>217</v>
      </c>
      <c r="T119" s="99" t="s">
        <v>218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219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P121+P125+P139+P173</f>
        <v>0</v>
      </c>
      <c r="Q120" s="101"/>
      <c r="R120" s="191">
        <f>R121+R125+R139+R173</f>
        <v>0.36388891999999995</v>
      </c>
      <c r="S120" s="101"/>
      <c r="T120" s="192">
        <f>T121+T125+T139+T173</f>
        <v>0.093249500000000013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200</v>
      </c>
      <c r="BK120" s="193">
        <f>BK121+BK125+BK139+BK173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220</v>
      </c>
      <c r="F121" s="197" t="s">
        <v>221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SUM(P122:P124)</f>
        <v>0</v>
      </c>
      <c r="Q121" s="202"/>
      <c r="R121" s="203">
        <f>SUM(R122:R124)</f>
        <v>0.00081440000000000006</v>
      </c>
      <c r="S121" s="202"/>
      <c r="T121" s="204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222</v>
      </c>
      <c r="BK121" s="207">
        <f>SUM(BK122:BK124)</f>
        <v>0</v>
      </c>
    </row>
    <row r="122" s="2" customFormat="1" ht="24.15" customHeight="1">
      <c r="A122" s="35"/>
      <c r="B122" s="36"/>
      <c r="C122" s="208" t="s">
        <v>85</v>
      </c>
      <c r="D122" s="208" t="s">
        <v>223</v>
      </c>
      <c r="E122" s="209" t="s">
        <v>224</v>
      </c>
      <c r="F122" s="210" t="s">
        <v>225</v>
      </c>
      <c r="G122" s="211" t="s">
        <v>226</v>
      </c>
      <c r="H122" s="212">
        <v>20.359999999999999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0.00081440000000000006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227</v>
      </c>
      <c r="AT122" s="220" t="s">
        <v>223</v>
      </c>
      <c r="AU122" s="220" t="s">
        <v>85</v>
      </c>
      <c r="AY122" s="14" t="s">
        <v>222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227</v>
      </c>
      <c r="BM122" s="220" t="s">
        <v>858</v>
      </c>
    </row>
    <row r="123" s="2" customFormat="1">
      <c r="A123" s="35"/>
      <c r="B123" s="36"/>
      <c r="C123" s="37"/>
      <c r="D123" s="222" t="s">
        <v>229</v>
      </c>
      <c r="E123" s="37"/>
      <c r="F123" s="223" t="s">
        <v>230</v>
      </c>
      <c r="G123" s="37"/>
      <c r="H123" s="37"/>
      <c r="I123" s="224"/>
      <c r="J123" s="37"/>
      <c r="K123" s="37"/>
      <c r="L123" s="41"/>
      <c r="M123" s="225"/>
      <c r="N123" s="226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229</v>
      </c>
      <c r="AU123" s="14" t="s">
        <v>85</v>
      </c>
    </row>
    <row r="124" s="2" customFormat="1">
      <c r="A124" s="35"/>
      <c r="B124" s="36"/>
      <c r="C124" s="37"/>
      <c r="D124" s="227" t="s">
        <v>231</v>
      </c>
      <c r="E124" s="37"/>
      <c r="F124" s="228" t="s">
        <v>232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231</v>
      </c>
      <c r="AU124" s="14" t="s">
        <v>85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233</v>
      </c>
      <c r="F125" s="197" t="s">
        <v>234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SUM(P126:P138)</f>
        <v>0</v>
      </c>
      <c r="Q125" s="202"/>
      <c r="R125" s="203">
        <f>SUM(R126:R138)</f>
        <v>0</v>
      </c>
      <c r="S125" s="202"/>
      <c r="T125" s="204">
        <f>SUM(T126:T138)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222</v>
      </c>
      <c r="BK125" s="207">
        <f>SUM(BK126:BK138)</f>
        <v>0</v>
      </c>
    </row>
    <row r="126" s="2" customFormat="1" ht="24.15" customHeight="1">
      <c r="A126" s="35"/>
      <c r="B126" s="36"/>
      <c r="C126" s="208" t="s">
        <v>87</v>
      </c>
      <c r="D126" s="208" t="s">
        <v>223</v>
      </c>
      <c r="E126" s="209" t="s">
        <v>235</v>
      </c>
      <c r="F126" s="210" t="s">
        <v>236</v>
      </c>
      <c r="G126" s="211" t="s">
        <v>237</v>
      </c>
      <c r="H126" s="212">
        <v>0.092999999999999999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227</v>
      </c>
      <c r="AT126" s="220" t="s">
        <v>223</v>
      </c>
      <c r="AU126" s="220" t="s">
        <v>85</v>
      </c>
      <c r="AY126" s="14" t="s">
        <v>222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227</v>
      </c>
      <c r="BM126" s="220" t="s">
        <v>859</v>
      </c>
    </row>
    <row r="127" s="2" customFormat="1">
      <c r="A127" s="35"/>
      <c r="B127" s="36"/>
      <c r="C127" s="37"/>
      <c r="D127" s="222" t="s">
        <v>229</v>
      </c>
      <c r="E127" s="37"/>
      <c r="F127" s="223" t="s">
        <v>239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229</v>
      </c>
      <c r="AU127" s="14" t="s">
        <v>85</v>
      </c>
    </row>
    <row r="128" s="2" customFormat="1">
      <c r="A128" s="35"/>
      <c r="B128" s="36"/>
      <c r="C128" s="37"/>
      <c r="D128" s="227" t="s">
        <v>231</v>
      </c>
      <c r="E128" s="37"/>
      <c r="F128" s="228" t="s">
        <v>436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231</v>
      </c>
      <c r="AU128" s="14" t="s">
        <v>85</v>
      </c>
    </row>
    <row r="129" s="2" customFormat="1" ht="24.15" customHeight="1">
      <c r="A129" s="35"/>
      <c r="B129" s="36"/>
      <c r="C129" s="208" t="s">
        <v>241</v>
      </c>
      <c r="D129" s="208" t="s">
        <v>223</v>
      </c>
      <c r="E129" s="209" t="s">
        <v>242</v>
      </c>
      <c r="F129" s="210" t="s">
        <v>243</v>
      </c>
      <c r="G129" s="211" t="s">
        <v>237</v>
      </c>
      <c r="H129" s="212">
        <v>0.092999999999999999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227</v>
      </c>
      <c r="AT129" s="220" t="s">
        <v>223</v>
      </c>
      <c r="AU129" s="220" t="s">
        <v>85</v>
      </c>
      <c r="AY129" s="14" t="s">
        <v>222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227</v>
      </c>
      <c r="BM129" s="220" t="s">
        <v>860</v>
      </c>
    </row>
    <row r="130" s="2" customFormat="1">
      <c r="A130" s="35"/>
      <c r="B130" s="36"/>
      <c r="C130" s="37"/>
      <c r="D130" s="222" t="s">
        <v>229</v>
      </c>
      <c r="E130" s="37"/>
      <c r="F130" s="223" t="s">
        <v>245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229</v>
      </c>
      <c r="AU130" s="14" t="s">
        <v>85</v>
      </c>
    </row>
    <row r="131" s="2" customFormat="1">
      <c r="A131" s="35"/>
      <c r="B131" s="36"/>
      <c r="C131" s="37"/>
      <c r="D131" s="227" t="s">
        <v>231</v>
      </c>
      <c r="E131" s="37"/>
      <c r="F131" s="228" t="s">
        <v>438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231</v>
      </c>
      <c r="AU131" s="14" t="s">
        <v>85</v>
      </c>
    </row>
    <row r="132" s="2" customFormat="1" ht="24.15" customHeight="1">
      <c r="A132" s="35"/>
      <c r="B132" s="36"/>
      <c r="C132" s="208" t="s">
        <v>227</v>
      </c>
      <c r="D132" s="208" t="s">
        <v>223</v>
      </c>
      <c r="E132" s="209" t="s">
        <v>247</v>
      </c>
      <c r="F132" s="210" t="s">
        <v>248</v>
      </c>
      <c r="G132" s="211" t="s">
        <v>237</v>
      </c>
      <c r="H132" s="212">
        <v>1.3020000000000001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227</v>
      </c>
      <c r="AT132" s="220" t="s">
        <v>223</v>
      </c>
      <c r="AU132" s="220" t="s">
        <v>85</v>
      </c>
      <c r="AY132" s="14" t="s">
        <v>222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227</v>
      </c>
      <c r="BM132" s="220" t="s">
        <v>861</v>
      </c>
    </row>
    <row r="133" s="2" customFormat="1">
      <c r="A133" s="35"/>
      <c r="B133" s="36"/>
      <c r="C133" s="37"/>
      <c r="D133" s="222" t="s">
        <v>229</v>
      </c>
      <c r="E133" s="37"/>
      <c r="F133" s="223" t="s">
        <v>250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229</v>
      </c>
      <c r="AU133" s="14" t="s">
        <v>85</v>
      </c>
    </row>
    <row r="134" s="2" customFormat="1">
      <c r="A134" s="35"/>
      <c r="B134" s="36"/>
      <c r="C134" s="37"/>
      <c r="D134" s="227" t="s">
        <v>231</v>
      </c>
      <c r="E134" s="37"/>
      <c r="F134" s="228" t="s">
        <v>440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231</v>
      </c>
      <c r="AU134" s="14" t="s">
        <v>85</v>
      </c>
    </row>
    <row r="135" s="12" customFormat="1">
      <c r="A135" s="12"/>
      <c r="B135" s="229"/>
      <c r="C135" s="230"/>
      <c r="D135" s="222" t="s">
        <v>252</v>
      </c>
      <c r="E135" s="230"/>
      <c r="F135" s="231" t="s">
        <v>862</v>
      </c>
      <c r="G135" s="230"/>
      <c r="H135" s="232">
        <v>1.3020000000000001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252</v>
      </c>
      <c r="AU135" s="238" t="s">
        <v>85</v>
      </c>
      <c r="AV135" s="12" t="s">
        <v>87</v>
      </c>
      <c r="AW135" s="12" t="s">
        <v>4</v>
      </c>
      <c r="AX135" s="12" t="s">
        <v>85</v>
      </c>
      <c r="AY135" s="238" t="s">
        <v>222</v>
      </c>
    </row>
    <row r="136" s="2" customFormat="1" ht="37.8" customHeight="1">
      <c r="A136" s="35"/>
      <c r="B136" s="36"/>
      <c r="C136" s="208" t="s">
        <v>254</v>
      </c>
      <c r="D136" s="208" t="s">
        <v>223</v>
      </c>
      <c r="E136" s="209" t="s">
        <v>255</v>
      </c>
      <c r="F136" s="210" t="s">
        <v>256</v>
      </c>
      <c r="G136" s="211" t="s">
        <v>237</v>
      </c>
      <c r="H136" s="212">
        <v>0.092999999999999999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863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258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443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11" customFormat="1" ht="25.92" customHeight="1">
      <c r="A139" s="11"/>
      <c r="B139" s="194"/>
      <c r="C139" s="195"/>
      <c r="D139" s="196" t="s">
        <v>76</v>
      </c>
      <c r="E139" s="197" t="s">
        <v>294</v>
      </c>
      <c r="F139" s="197" t="s">
        <v>295</v>
      </c>
      <c r="G139" s="195"/>
      <c r="H139" s="195"/>
      <c r="I139" s="198"/>
      <c r="J139" s="199">
        <f>BK139</f>
        <v>0</v>
      </c>
      <c r="K139" s="195"/>
      <c r="L139" s="200"/>
      <c r="M139" s="201"/>
      <c r="N139" s="202"/>
      <c r="O139" s="202"/>
      <c r="P139" s="203">
        <f>SUM(P140:P172)</f>
        <v>0</v>
      </c>
      <c r="Q139" s="202"/>
      <c r="R139" s="203">
        <f>SUM(R140:R172)</f>
        <v>0.22094611999999997</v>
      </c>
      <c r="S139" s="202"/>
      <c r="T139" s="204">
        <f>SUM(T140:T172)</f>
        <v>0.066546000000000008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5" t="s">
        <v>87</v>
      </c>
      <c r="AT139" s="206" t="s">
        <v>76</v>
      </c>
      <c r="AU139" s="206" t="s">
        <v>77</v>
      </c>
      <c r="AY139" s="205" t="s">
        <v>222</v>
      </c>
      <c r="BK139" s="207">
        <f>SUM(BK140:BK172)</f>
        <v>0</v>
      </c>
    </row>
    <row r="140" s="2" customFormat="1" ht="24.15" customHeight="1">
      <c r="A140" s="35"/>
      <c r="B140" s="36"/>
      <c r="C140" s="208" t="s">
        <v>262</v>
      </c>
      <c r="D140" s="208" t="s">
        <v>223</v>
      </c>
      <c r="E140" s="209" t="s">
        <v>297</v>
      </c>
      <c r="F140" s="210" t="s">
        <v>298</v>
      </c>
      <c r="G140" s="211" t="s">
        <v>226</v>
      </c>
      <c r="H140" s="212">
        <v>20.359999999999999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266</v>
      </c>
      <c r="AT140" s="220" t="s">
        <v>223</v>
      </c>
      <c r="AU140" s="220" t="s">
        <v>85</v>
      </c>
      <c r="AY140" s="14" t="s">
        <v>222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266</v>
      </c>
      <c r="BM140" s="220" t="s">
        <v>864</v>
      </c>
    </row>
    <row r="141" s="2" customFormat="1">
      <c r="A141" s="35"/>
      <c r="B141" s="36"/>
      <c r="C141" s="37"/>
      <c r="D141" s="222" t="s">
        <v>229</v>
      </c>
      <c r="E141" s="37"/>
      <c r="F141" s="223" t="s">
        <v>300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229</v>
      </c>
      <c r="AU141" s="14" t="s">
        <v>85</v>
      </c>
    </row>
    <row r="142" s="2" customFormat="1">
      <c r="A142" s="35"/>
      <c r="B142" s="36"/>
      <c r="C142" s="37"/>
      <c r="D142" s="227" t="s">
        <v>231</v>
      </c>
      <c r="E142" s="37"/>
      <c r="F142" s="228" t="s">
        <v>478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231</v>
      </c>
      <c r="AU142" s="14" t="s">
        <v>85</v>
      </c>
    </row>
    <row r="143" s="2" customFormat="1" ht="24.15" customHeight="1">
      <c r="A143" s="35"/>
      <c r="B143" s="36"/>
      <c r="C143" s="208" t="s">
        <v>270</v>
      </c>
      <c r="D143" s="208" t="s">
        <v>223</v>
      </c>
      <c r="E143" s="209" t="s">
        <v>302</v>
      </c>
      <c r="F143" s="210" t="s">
        <v>303</v>
      </c>
      <c r="G143" s="211" t="s">
        <v>226</v>
      </c>
      <c r="H143" s="212">
        <v>20.359999999999999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3.0000000000000001E-05</v>
      </c>
      <c r="R143" s="218">
        <f>Q143*H143</f>
        <v>0.00061079999999999999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266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266</v>
      </c>
      <c r="BM143" s="220" t="s">
        <v>865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305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480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2" customFormat="1" ht="33" customHeight="1">
      <c r="A146" s="35"/>
      <c r="B146" s="36"/>
      <c r="C146" s="208" t="s">
        <v>276</v>
      </c>
      <c r="D146" s="208" t="s">
        <v>223</v>
      </c>
      <c r="E146" s="209" t="s">
        <v>308</v>
      </c>
      <c r="F146" s="210" t="s">
        <v>309</v>
      </c>
      <c r="G146" s="211" t="s">
        <v>226</v>
      </c>
      <c r="H146" s="212">
        <v>20.359999999999999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0.0075799999999999999</v>
      </c>
      <c r="R146" s="218">
        <f>Q146*H146</f>
        <v>0.15432879999999999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266</v>
      </c>
      <c r="AT146" s="220" t="s">
        <v>223</v>
      </c>
      <c r="AU146" s="220" t="s">
        <v>85</v>
      </c>
      <c r="AY146" s="14" t="s">
        <v>222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266</v>
      </c>
      <c r="BM146" s="220" t="s">
        <v>866</v>
      </c>
    </row>
    <row r="147" s="2" customFormat="1">
      <c r="A147" s="35"/>
      <c r="B147" s="36"/>
      <c r="C147" s="37"/>
      <c r="D147" s="222" t="s">
        <v>229</v>
      </c>
      <c r="E147" s="37"/>
      <c r="F147" s="223" t="s">
        <v>311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229</v>
      </c>
      <c r="AU147" s="14" t="s">
        <v>85</v>
      </c>
    </row>
    <row r="148" s="2" customFormat="1">
      <c r="A148" s="35"/>
      <c r="B148" s="36"/>
      <c r="C148" s="37"/>
      <c r="D148" s="227" t="s">
        <v>231</v>
      </c>
      <c r="E148" s="37"/>
      <c r="F148" s="228" t="s">
        <v>482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231</v>
      </c>
      <c r="AU148" s="14" t="s">
        <v>85</v>
      </c>
    </row>
    <row r="149" s="2" customFormat="1" ht="24.15" customHeight="1">
      <c r="A149" s="35"/>
      <c r="B149" s="36"/>
      <c r="C149" s="208" t="s">
        <v>220</v>
      </c>
      <c r="D149" s="208" t="s">
        <v>223</v>
      </c>
      <c r="E149" s="209" t="s">
        <v>314</v>
      </c>
      <c r="F149" s="210" t="s">
        <v>315</v>
      </c>
      <c r="G149" s="211" t="s">
        <v>226</v>
      </c>
      <c r="H149" s="212">
        <v>20.359999999999999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0.0030000000000000001</v>
      </c>
      <c r="T149" s="219">
        <f>S149*H149</f>
        <v>0.061080000000000002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266</v>
      </c>
      <c r="AT149" s="220" t="s">
        <v>223</v>
      </c>
      <c r="AU149" s="220" t="s">
        <v>85</v>
      </c>
      <c r="AY149" s="14" t="s">
        <v>222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266</v>
      </c>
      <c r="BM149" s="220" t="s">
        <v>867</v>
      </c>
    </row>
    <row r="150" s="2" customFormat="1">
      <c r="A150" s="35"/>
      <c r="B150" s="36"/>
      <c r="C150" s="37"/>
      <c r="D150" s="222" t="s">
        <v>229</v>
      </c>
      <c r="E150" s="37"/>
      <c r="F150" s="223" t="s">
        <v>317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229</v>
      </c>
      <c r="AU150" s="14" t="s">
        <v>85</v>
      </c>
    </row>
    <row r="151" s="2" customFormat="1">
      <c r="A151" s="35"/>
      <c r="B151" s="36"/>
      <c r="C151" s="37"/>
      <c r="D151" s="227" t="s">
        <v>231</v>
      </c>
      <c r="E151" s="37"/>
      <c r="F151" s="228" t="s">
        <v>484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231</v>
      </c>
      <c r="AU151" s="14" t="s">
        <v>85</v>
      </c>
    </row>
    <row r="152" s="2" customFormat="1" ht="16.5" customHeight="1">
      <c r="A152" s="35"/>
      <c r="B152" s="36"/>
      <c r="C152" s="208" t="s">
        <v>287</v>
      </c>
      <c r="D152" s="208" t="s">
        <v>223</v>
      </c>
      <c r="E152" s="209" t="s">
        <v>320</v>
      </c>
      <c r="F152" s="210" t="s">
        <v>321</v>
      </c>
      <c r="G152" s="211" t="s">
        <v>226</v>
      </c>
      <c r="H152" s="212">
        <v>20.359999999999999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0.0061079999999999997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266</v>
      </c>
      <c r="AT152" s="220" t="s">
        <v>223</v>
      </c>
      <c r="AU152" s="220" t="s">
        <v>85</v>
      </c>
      <c r="AY152" s="14" t="s">
        <v>222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266</v>
      </c>
      <c r="BM152" s="220" t="s">
        <v>868</v>
      </c>
    </row>
    <row r="153" s="2" customFormat="1">
      <c r="A153" s="35"/>
      <c r="B153" s="36"/>
      <c r="C153" s="37"/>
      <c r="D153" s="222" t="s">
        <v>229</v>
      </c>
      <c r="E153" s="37"/>
      <c r="F153" s="223" t="s">
        <v>323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229</v>
      </c>
      <c r="AU153" s="14" t="s">
        <v>85</v>
      </c>
    </row>
    <row r="154" s="2" customFormat="1">
      <c r="A154" s="35"/>
      <c r="B154" s="36"/>
      <c r="C154" s="37"/>
      <c r="D154" s="227" t="s">
        <v>231</v>
      </c>
      <c r="E154" s="37"/>
      <c r="F154" s="228" t="s">
        <v>486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231</v>
      </c>
      <c r="AU154" s="14" t="s">
        <v>85</v>
      </c>
    </row>
    <row r="155" s="2" customFormat="1" ht="49.05" customHeight="1">
      <c r="A155" s="35"/>
      <c r="B155" s="36"/>
      <c r="C155" s="239" t="s">
        <v>296</v>
      </c>
      <c r="D155" s="239" t="s">
        <v>277</v>
      </c>
      <c r="E155" s="240" t="s">
        <v>325</v>
      </c>
      <c r="F155" s="241" t="s">
        <v>326</v>
      </c>
      <c r="G155" s="242" t="s">
        <v>226</v>
      </c>
      <c r="H155" s="243">
        <v>22.396000000000001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42</v>
      </c>
      <c r="O155" s="88"/>
      <c r="P155" s="218">
        <f>O155*H155</f>
        <v>0</v>
      </c>
      <c r="Q155" s="218">
        <v>0.0025999999999999999</v>
      </c>
      <c r="R155" s="218">
        <f>Q155*H155</f>
        <v>0.058229599999999999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280</v>
      </c>
      <c r="AT155" s="220" t="s">
        <v>277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266</v>
      </c>
      <c r="BM155" s="220" t="s">
        <v>869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326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12" customFormat="1">
      <c r="A157" s="12"/>
      <c r="B157" s="229"/>
      <c r="C157" s="230"/>
      <c r="D157" s="222" t="s">
        <v>252</v>
      </c>
      <c r="E157" s="230"/>
      <c r="F157" s="231" t="s">
        <v>870</v>
      </c>
      <c r="G157" s="230"/>
      <c r="H157" s="232">
        <v>22.396000000000001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252</v>
      </c>
      <c r="AU157" s="238" t="s">
        <v>85</v>
      </c>
      <c r="AV157" s="12" t="s">
        <v>87</v>
      </c>
      <c r="AW157" s="12" t="s">
        <v>4</v>
      </c>
      <c r="AX157" s="12" t="s">
        <v>85</v>
      </c>
      <c r="AY157" s="238" t="s">
        <v>222</v>
      </c>
    </row>
    <row r="158" s="2" customFormat="1" ht="24.15" customHeight="1">
      <c r="A158" s="35"/>
      <c r="B158" s="36"/>
      <c r="C158" s="208" t="s">
        <v>8</v>
      </c>
      <c r="D158" s="208" t="s">
        <v>223</v>
      </c>
      <c r="E158" s="209" t="s">
        <v>330</v>
      </c>
      <c r="F158" s="210" t="s">
        <v>331</v>
      </c>
      <c r="G158" s="211" t="s">
        <v>332</v>
      </c>
      <c r="H158" s="212">
        <v>21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266</v>
      </c>
      <c r="AT158" s="220" t="s">
        <v>223</v>
      </c>
      <c r="AU158" s="220" t="s">
        <v>85</v>
      </c>
      <c r="AY158" s="14" t="s">
        <v>222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266</v>
      </c>
      <c r="BM158" s="220" t="s">
        <v>871</v>
      </c>
    </row>
    <row r="159" s="2" customFormat="1">
      <c r="A159" s="35"/>
      <c r="B159" s="36"/>
      <c r="C159" s="37"/>
      <c r="D159" s="222" t="s">
        <v>229</v>
      </c>
      <c r="E159" s="37"/>
      <c r="F159" s="223" t="s">
        <v>334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229</v>
      </c>
      <c r="AU159" s="14" t="s">
        <v>85</v>
      </c>
    </row>
    <row r="160" s="2" customFormat="1">
      <c r="A160" s="35"/>
      <c r="B160" s="36"/>
      <c r="C160" s="37"/>
      <c r="D160" s="227" t="s">
        <v>231</v>
      </c>
      <c r="E160" s="37"/>
      <c r="F160" s="228" t="s">
        <v>335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231</v>
      </c>
      <c r="AU160" s="14" t="s">
        <v>85</v>
      </c>
    </row>
    <row r="161" s="2" customFormat="1" ht="21.75" customHeight="1">
      <c r="A161" s="35"/>
      <c r="B161" s="36"/>
      <c r="C161" s="208" t="s">
        <v>307</v>
      </c>
      <c r="D161" s="208" t="s">
        <v>223</v>
      </c>
      <c r="E161" s="209" t="s">
        <v>337</v>
      </c>
      <c r="F161" s="210" t="s">
        <v>338</v>
      </c>
      <c r="G161" s="211" t="s">
        <v>332</v>
      </c>
      <c r="H161" s="212">
        <v>18.219999999999999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0.00029999999999999997</v>
      </c>
      <c r="T161" s="219">
        <f>S161*H161</f>
        <v>0.0054659999999999995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266</v>
      </c>
      <c r="AT161" s="220" t="s">
        <v>223</v>
      </c>
      <c r="AU161" s="220" t="s">
        <v>85</v>
      </c>
      <c r="AY161" s="14" t="s">
        <v>222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266</v>
      </c>
      <c r="BM161" s="220" t="s">
        <v>872</v>
      </c>
    </row>
    <row r="162" s="2" customFormat="1">
      <c r="A162" s="35"/>
      <c r="B162" s="36"/>
      <c r="C162" s="37"/>
      <c r="D162" s="222" t="s">
        <v>229</v>
      </c>
      <c r="E162" s="37"/>
      <c r="F162" s="223" t="s">
        <v>340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229</v>
      </c>
      <c r="AU162" s="14" t="s">
        <v>85</v>
      </c>
    </row>
    <row r="163" s="2" customFormat="1">
      <c r="A163" s="35"/>
      <c r="B163" s="36"/>
      <c r="C163" s="37"/>
      <c r="D163" s="227" t="s">
        <v>231</v>
      </c>
      <c r="E163" s="37"/>
      <c r="F163" s="228" t="s">
        <v>491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231</v>
      </c>
      <c r="AU163" s="14" t="s">
        <v>85</v>
      </c>
    </row>
    <row r="164" s="2" customFormat="1" ht="16.5" customHeight="1">
      <c r="A164" s="35"/>
      <c r="B164" s="36"/>
      <c r="C164" s="208" t="s">
        <v>313</v>
      </c>
      <c r="D164" s="208" t="s">
        <v>223</v>
      </c>
      <c r="E164" s="209" t="s">
        <v>343</v>
      </c>
      <c r="F164" s="210" t="s">
        <v>344</v>
      </c>
      <c r="G164" s="211" t="s">
        <v>332</v>
      </c>
      <c r="H164" s="212">
        <v>18.219999999999999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1.0000000000000001E-05</v>
      </c>
      <c r="R164" s="218">
        <f>Q164*H164</f>
        <v>0.00018220000000000001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873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346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493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2" customFormat="1" ht="16.5" customHeight="1">
      <c r="A167" s="35"/>
      <c r="B167" s="36"/>
      <c r="C167" s="239" t="s">
        <v>319</v>
      </c>
      <c r="D167" s="239" t="s">
        <v>277</v>
      </c>
      <c r="E167" s="240" t="s">
        <v>349</v>
      </c>
      <c r="F167" s="241" t="s">
        <v>350</v>
      </c>
      <c r="G167" s="242" t="s">
        <v>332</v>
      </c>
      <c r="H167" s="243">
        <v>18.584</v>
      </c>
      <c r="I167" s="244"/>
      <c r="J167" s="245">
        <f>ROUND(I167*H167,2)</f>
        <v>0</v>
      </c>
      <c r="K167" s="246"/>
      <c r="L167" s="247"/>
      <c r="M167" s="248" t="s">
        <v>1</v>
      </c>
      <c r="N167" s="249" t="s">
        <v>42</v>
      </c>
      <c r="O167" s="88"/>
      <c r="P167" s="218">
        <f>O167*H167</f>
        <v>0</v>
      </c>
      <c r="Q167" s="218">
        <v>8.0000000000000007E-05</v>
      </c>
      <c r="R167" s="218">
        <f>Q167*H167</f>
        <v>0.0014867200000000002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280</v>
      </c>
      <c r="AT167" s="220" t="s">
        <v>277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874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350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12" customFormat="1">
      <c r="A169" s="12"/>
      <c r="B169" s="229"/>
      <c r="C169" s="230"/>
      <c r="D169" s="222" t="s">
        <v>252</v>
      </c>
      <c r="E169" s="230"/>
      <c r="F169" s="231" t="s">
        <v>875</v>
      </c>
      <c r="G169" s="230"/>
      <c r="H169" s="232">
        <v>18.584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252</v>
      </c>
      <c r="AU169" s="238" t="s">
        <v>85</v>
      </c>
      <c r="AV169" s="12" t="s">
        <v>87</v>
      </c>
      <c r="AW169" s="12" t="s">
        <v>4</v>
      </c>
      <c r="AX169" s="12" t="s">
        <v>85</v>
      </c>
      <c r="AY169" s="238" t="s">
        <v>222</v>
      </c>
    </row>
    <row r="170" s="2" customFormat="1" ht="24.15" customHeight="1">
      <c r="A170" s="35"/>
      <c r="B170" s="36"/>
      <c r="C170" s="208" t="s">
        <v>266</v>
      </c>
      <c r="D170" s="208" t="s">
        <v>223</v>
      </c>
      <c r="E170" s="209" t="s">
        <v>364</v>
      </c>
      <c r="F170" s="210" t="s">
        <v>365</v>
      </c>
      <c r="G170" s="211" t="s">
        <v>290</v>
      </c>
      <c r="H170" s="250"/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266</v>
      </c>
      <c r="AT170" s="220" t="s">
        <v>223</v>
      </c>
      <c r="AU170" s="220" t="s">
        <v>85</v>
      </c>
      <c r="AY170" s="14" t="s">
        <v>222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266</v>
      </c>
      <c r="BM170" s="220" t="s">
        <v>876</v>
      </c>
    </row>
    <row r="171" s="2" customFormat="1">
      <c r="A171" s="35"/>
      <c r="B171" s="36"/>
      <c r="C171" s="37"/>
      <c r="D171" s="222" t="s">
        <v>229</v>
      </c>
      <c r="E171" s="37"/>
      <c r="F171" s="223" t="s">
        <v>367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229</v>
      </c>
      <c r="AU171" s="14" t="s">
        <v>85</v>
      </c>
    </row>
    <row r="172" s="2" customFormat="1">
      <c r="A172" s="35"/>
      <c r="B172" s="36"/>
      <c r="C172" s="37"/>
      <c r="D172" s="227" t="s">
        <v>231</v>
      </c>
      <c r="E172" s="37"/>
      <c r="F172" s="228" t="s">
        <v>501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231</v>
      </c>
      <c r="AU172" s="14" t="s">
        <v>85</v>
      </c>
    </row>
    <row r="173" s="11" customFormat="1" ht="25.92" customHeight="1">
      <c r="A173" s="11"/>
      <c r="B173" s="194"/>
      <c r="C173" s="195"/>
      <c r="D173" s="196" t="s">
        <v>76</v>
      </c>
      <c r="E173" s="197" t="s">
        <v>390</v>
      </c>
      <c r="F173" s="197" t="s">
        <v>391</v>
      </c>
      <c r="G173" s="195"/>
      <c r="H173" s="195"/>
      <c r="I173" s="198"/>
      <c r="J173" s="199">
        <f>BK173</f>
        <v>0</v>
      </c>
      <c r="K173" s="195"/>
      <c r="L173" s="200"/>
      <c r="M173" s="201"/>
      <c r="N173" s="202"/>
      <c r="O173" s="202"/>
      <c r="P173" s="203">
        <f>SUM(P174:P191)</f>
        <v>0</v>
      </c>
      <c r="Q173" s="202"/>
      <c r="R173" s="203">
        <f>SUM(R174:R191)</f>
        <v>0.14212840000000002</v>
      </c>
      <c r="S173" s="202"/>
      <c r="T173" s="204">
        <f>SUM(T174:T191)</f>
        <v>0.026703500000000002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5" t="s">
        <v>87</v>
      </c>
      <c r="AT173" s="206" t="s">
        <v>76</v>
      </c>
      <c r="AU173" s="206" t="s">
        <v>77</v>
      </c>
      <c r="AY173" s="205" t="s">
        <v>222</v>
      </c>
      <c r="BK173" s="207">
        <f>SUM(BK174:BK191)</f>
        <v>0</v>
      </c>
    </row>
    <row r="174" s="2" customFormat="1" ht="16.5" customHeight="1">
      <c r="A174" s="35"/>
      <c r="B174" s="36"/>
      <c r="C174" s="208" t="s">
        <v>329</v>
      </c>
      <c r="D174" s="208" t="s">
        <v>223</v>
      </c>
      <c r="E174" s="209" t="s">
        <v>393</v>
      </c>
      <c r="F174" s="210" t="s">
        <v>394</v>
      </c>
      <c r="G174" s="211" t="s">
        <v>226</v>
      </c>
      <c r="H174" s="212">
        <v>84.170000000000002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0.001</v>
      </c>
      <c r="R174" s="218">
        <f>Q174*H174</f>
        <v>0.084170000000000009</v>
      </c>
      <c r="S174" s="218">
        <v>0.00031</v>
      </c>
      <c r="T174" s="219">
        <f>S174*H174</f>
        <v>0.0260927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877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396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503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24.15" customHeight="1">
      <c r="A177" s="35"/>
      <c r="B177" s="36"/>
      <c r="C177" s="208" t="s">
        <v>336</v>
      </c>
      <c r="D177" s="208" t="s">
        <v>223</v>
      </c>
      <c r="E177" s="209" t="s">
        <v>399</v>
      </c>
      <c r="F177" s="210" t="s">
        <v>400</v>
      </c>
      <c r="G177" s="211" t="s">
        <v>226</v>
      </c>
      <c r="H177" s="212">
        <v>84.170000000000002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878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402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505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16.5" customHeight="1">
      <c r="A180" s="35"/>
      <c r="B180" s="36"/>
      <c r="C180" s="208" t="s">
        <v>342</v>
      </c>
      <c r="D180" s="208" t="s">
        <v>223</v>
      </c>
      <c r="E180" s="209" t="s">
        <v>405</v>
      </c>
      <c r="F180" s="210" t="s">
        <v>406</v>
      </c>
      <c r="G180" s="211" t="s">
        <v>226</v>
      </c>
      <c r="H180" s="212">
        <v>20.359999999999999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3.0000000000000001E-05</v>
      </c>
      <c r="T180" s="219">
        <f>S180*H180</f>
        <v>0.00061079999999999999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879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408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409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39" t="s">
        <v>348</v>
      </c>
      <c r="D183" s="239" t="s">
        <v>277</v>
      </c>
      <c r="E183" s="240" t="s">
        <v>411</v>
      </c>
      <c r="F183" s="241" t="s">
        <v>412</v>
      </c>
      <c r="G183" s="242" t="s">
        <v>226</v>
      </c>
      <c r="H183" s="243">
        <v>21.378</v>
      </c>
      <c r="I183" s="244"/>
      <c r="J183" s="245">
        <f>ROUND(I183*H183,2)</f>
        <v>0</v>
      </c>
      <c r="K183" s="246"/>
      <c r="L183" s="247"/>
      <c r="M183" s="248" t="s">
        <v>1</v>
      </c>
      <c r="N183" s="249" t="s">
        <v>42</v>
      </c>
      <c r="O183" s="88"/>
      <c r="P183" s="218">
        <f>O183*H183</f>
        <v>0</v>
      </c>
      <c r="Q183" s="218">
        <v>0.00089999999999999998</v>
      </c>
      <c r="R183" s="218">
        <f>Q183*H183</f>
        <v>0.019240199999999999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280</v>
      </c>
      <c r="AT183" s="220" t="s">
        <v>277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880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412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12" customFormat="1">
      <c r="A185" s="12"/>
      <c r="B185" s="229"/>
      <c r="C185" s="230"/>
      <c r="D185" s="222" t="s">
        <v>252</v>
      </c>
      <c r="E185" s="230"/>
      <c r="F185" s="231" t="s">
        <v>881</v>
      </c>
      <c r="G185" s="230"/>
      <c r="H185" s="232">
        <v>21.378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252</v>
      </c>
      <c r="AU185" s="238" t="s">
        <v>85</v>
      </c>
      <c r="AV185" s="12" t="s">
        <v>87</v>
      </c>
      <c r="AW185" s="12" t="s">
        <v>4</v>
      </c>
      <c r="AX185" s="12" t="s">
        <v>85</v>
      </c>
      <c r="AY185" s="238" t="s">
        <v>222</v>
      </c>
    </row>
    <row r="186" s="2" customFormat="1" ht="24.15" customHeight="1">
      <c r="A186" s="35"/>
      <c r="B186" s="36"/>
      <c r="C186" s="208" t="s">
        <v>7</v>
      </c>
      <c r="D186" s="208" t="s">
        <v>223</v>
      </c>
      <c r="E186" s="209" t="s">
        <v>416</v>
      </c>
      <c r="F186" s="210" t="s">
        <v>417</v>
      </c>
      <c r="G186" s="211" t="s">
        <v>226</v>
      </c>
      <c r="H186" s="212">
        <v>84.170000000000002</v>
      </c>
      <c r="I186" s="213"/>
      <c r="J186" s="214">
        <f>ROUND(I186*H186,2)</f>
        <v>0</v>
      </c>
      <c r="K186" s="215"/>
      <c r="L186" s="41"/>
      <c r="M186" s="216" t="s">
        <v>1</v>
      </c>
      <c r="N186" s="217" t="s">
        <v>42</v>
      </c>
      <c r="O186" s="88"/>
      <c r="P186" s="218">
        <f>O186*H186</f>
        <v>0</v>
      </c>
      <c r="Q186" s="218">
        <v>0.00020000000000000001</v>
      </c>
      <c r="R186" s="218">
        <f>Q186*H186</f>
        <v>0.016834000000000002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266</v>
      </c>
      <c r="AT186" s="220" t="s">
        <v>223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882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419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2" customFormat="1">
      <c r="A188" s="35"/>
      <c r="B188" s="36"/>
      <c r="C188" s="37"/>
      <c r="D188" s="227" t="s">
        <v>231</v>
      </c>
      <c r="E188" s="37"/>
      <c r="F188" s="228" t="s">
        <v>510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231</v>
      </c>
      <c r="AU188" s="14" t="s">
        <v>85</v>
      </c>
    </row>
    <row r="189" s="2" customFormat="1" ht="33" customHeight="1">
      <c r="A189" s="35"/>
      <c r="B189" s="36"/>
      <c r="C189" s="208" t="s">
        <v>358</v>
      </c>
      <c r="D189" s="208" t="s">
        <v>223</v>
      </c>
      <c r="E189" s="209" t="s">
        <v>421</v>
      </c>
      <c r="F189" s="210" t="s">
        <v>422</v>
      </c>
      <c r="G189" s="211" t="s">
        <v>226</v>
      </c>
      <c r="H189" s="212">
        <v>84.170000000000002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0.00025999999999999998</v>
      </c>
      <c r="R189" s="218">
        <f>Q189*H189</f>
        <v>0.021884199999999999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883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424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512</v>
      </c>
      <c r="G191" s="37"/>
      <c r="H191" s="37"/>
      <c r="I191" s="224"/>
      <c r="J191" s="37"/>
      <c r="K191" s="37"/>
      <c r="L191" s="41"/>
      <c r="M191" s="252"/>
      <c r="N191" s="253"/>
      <c r="O191" s="254"/>
      <c r="P191" s="254"/>
      <c r="Q191" s="254"/>
      <c r="R191" s="254"/>
      <c r="S191" s="254"/>
      <c r="T191" s="25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6.96" customHeight="1">
      <c r="A192" s="35"/>
      <c r="B192" s="63"/>
      <c r="C192" s="64"/>
      <c r="D192" s="64"/>
      <c r="E192" s="64"/>
      <c r="F192" s="64"/>
      <c r="G192" s="64"/>
      <c r="H192" s="64"/>
      <c r="I192" s="64"/>
      <c r="J192" s="64"/>
      <c r="K192" s="64"/>
      <c r="L192" s="41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sheetProtection sheet="1" autoFilter="0" formatColumns="0" formatRows="0" objects="1" scenarios="1" spinCount="100000" saltValue="PBclWxhx5ILNN0RN0xomn7KK+9fc5rAlFGbC/uJg3Gxv4Wpr7ZtLVDSZpg5sb0lQGZlo2DTC73rUUAiWInR4yg==" hashValue="SPcHPZ1gTgRR3AVYE67Fwe2n2lhIdllS2KML2mYziGNYUqzPM9Z3aWoEi3+szx1zxccyxyiUzc4hRgzE3D0qWA==" algorithmName="SHA-512" password="CC35"/>
  <autoFilter ref="C119:K19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952901111"/>
    <hyperlink ref="F128" r:id="rId2" display="https://podminky.urs.cz/item/CS_URS_2024_01/997013211"/>
    <hyperlink ref="F131" r:id="rId3" display="https://podminky.urs.cz/item/CS_URS_2024_01/997013501"/>
    <hyperlink ref="F134" r:id="rId4" display="https://podminky.urs.cz/item/CS_URS_2024_01/997013509"/>
    <hyperlink ref="F138" r:id="rId5" display="https://podminky.urs.cz/item/CS_URS_2024_01/997013813"/>
    <hyperlink ref="F142" r:id="rId6" display="https://podminky.urs.cz/item/CS_URS_2024_01/776111115"/>
    <hyperlink ref="F145" r:id="rId7" display="https://podminky.urs.cz/item/CS_URS_2024_01/776121112"/>
    <hyperlink ref="F148" r:id="rId8" display="https://podminky.urs.cz/item/CS_URS_2024_01/776141112"/>
    <hyperlink ref="F151" r:id="rId9" display="https://podminky.urs.cz/item/CS_URS_2024_01/776201812"/>
    <hyperlink ref="F154" r:id="rId10" display="https://podminky.urs.cz/item/CS_URS_2024_01/776221111"/>
    <hyperlink ref="F160" r:id="rId11" display="https://podminky.urs.cz/item/CS_URS_2024_02/776223112"/>
    <hyperlink ref="F163" r:id="rId12" display="https://podminky.urs.cz/item/CS_URS_2024_01/776410811"/>
    <hyperlink ref="F166" r:id="rId13" display="https://podminky.urs.cz/item/CS_URS_2024_01/776421111"/>
    <hyperlink ref="F172" r:id="rId14" display="https://podminky.urs.cz/item/CS_URS_2024_01/998776201"/>
    <hyperlink ref="F176" r:id="rId15" display="https://podminky.urs.cz/item/CS_URS_2024_01/784121001"/>
    <hyperlink ref="F179" r:id="rId16" display="https://podminky.urs.cz/item/CS_URS_2024_01/784121011"/>
    <hyperlink ref="F182" r:id="rId17" display="https://podminky.urs.cz/item/CS_URS_2024_02/784171101"/>
    <hyperlink ref="F188" r:id="rId18" display="https://podminky.urs.cz/item/CS_URS_2024_01/784181101"/>
    <hyperlink ref="F191" r:id="rId19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884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ROUND((SUM(BE124:BE244)),  2)</f>
        <v>0</v>
      </c>
      <c r="G33" s="35"/>
      <c r="H33" s="35"/>
      <c r="I33" s="152">
        <v>0.20999999999999999</v>
      </c>
      <c r="J33" s="151">
        <f>ROUND(((SUM(BE124:BE244))*I33),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ROUND((SUM(BF124:BF244)),  2)</f>
        <v>0</v>
      </c>
      <c r="G34" s="35"/>
      <c r="H34" s="35"/>
      <c r="I34" s="152">
        <v>0.12</v>
      </c>
      <c r="J34" s="151">
        <f>ROUND(((SUM(BF124:BF244))*I34),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ROUND((SUM(BG124:BG244)),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ROUND((SUM(BH124:BH244)),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ROUND((SUM(BI124:BI244)),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214 - Místnost č.214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J175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205</v>
      </c>
      <c r="E103" s="179"/>
      <c r="F103" s="179"/>
      <c r="G103" s="179"/>
      <c r="H103" s="179"/>
      <c r="I103" s="179"/>
      <c r="J103" s="180">
        <f>J215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206</v>
      </c>
      <c r="E104" s="179"/>
      <c r="F104" s="179"/>
      <c r="G104" s="179"/>
      <c r="H104" s="179"/>
      <c r="I104" s="179"/>
      <c r="J104" s="180">
        <f>J226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207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NÁŠLAPNÉ VRSTVY, AKUST. PODHLEDY, VÝMALBA A VÝMĚNA ZASKLENÍ MŠ A ZŠ.17.LISTOPADU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214 - Místnost č.214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27. 2. 2025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Kopřivnice</v>
      </c>
      <c r="G120" s="37"/>
      <c r="H120" s="37"/>
      <c r="I120" s="29" t="s">
        <v>30</v>
      </c>
      <c r="J120" s="33" t="str">
        <f>E21</f>
        <v>Ing. Jan Stuchlík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33</v>
      </c>
      <c r="J121" s="33" t="str">
        <f>E24</f>
        <v>Ladislav Pekárek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82"/>
      <c r="B123" s="183"/>
      <c r="C123" s="184" t="s">
        <v>208</v>
      </c>
      <c r="D123" s="185" t="s">
        <v>62</v>
      </c>
      <c r="E123" s="185" t="s">
        <v>58</v>
      </c>
      <c r="F123" s="185" t="s">
        <v>59</v>
      </c>
      <c r="G123" s="185" t="s">
        <v>209</v>
      </c>
      <c r="H123" s="185" t="s">
        <v>210</v>
      </c>
      <c r="I123" s="185" t="s">
        <v>211</v>
      </c>
      <c r="J123" s="186" t="s">
        <v>198</v>
      </c>
      <c r="K123" s="187" t="s">
        <v>212</v>
      </c>
      <c r="L123" s="188"/>
      <c r="M123" s="97" t="s">
        <v>1</v>
      </c>
      <c r="N123" s="98" t="s">
        <v>41</v>
      </c>
      <c r="O123" s="98" t="s">
        <v>213</v>
      </c>
      <c r="P123" s="98" t="s">
        <v>214</v>
      </c>
      <c r="Q123" s="98" t="s">
        <v>215</v>
      </c>
      <c r="R123" s="98" t="s">
        <v>216</v>
      </c>
      <c r="S123" s="98" t="s">
        <v>217</v>
      </c>
      <c r="T123" s="99" t="s">
        <v>218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5"/>
      <c r="B124" s="36"/>
      <c r="C124" s="104" t="s">
        <v>219</v>
      </c>
      <c r="D124" s="37"/>
      <c r="E124" s="37"/>
      <c r="F124" s="37"/>
      <c r="G124" s="37"/>
      <c r="H124" s="37"/>
      <c r="I124" s="37"/>
      <c r="J124" s="189">
        <f>BK124</f>
        <v>0</v>
      </c>
      <c r="K124" s="37"/>
      <c r="L124" s="41"/>
      <c r="M124" s="100"/>
      <c r="N124" s="190"/>
      <c r="O124" s="101"/>
      <c r="P124" s="191">
        <f>P125+P129+P143+P153+P163+P175+P215+P226</f>
        <v>0</v>
      </c>
      <c r="Q124" s="101"/>
      <c r="R124" s="191">
        <f>R125+R129+R143+R153+R163+R175+R215+R226</f>
        <v>2.7282171200000001</v>
      </c>
      <c r="S124" s="101"/>
      <c r="T124" s="192">
        <f>T125+T129+T143+T153+T163+T175+T215+T226</f>
        <v>0.33796310000000007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200</v>
      </c>
      <c r="BK124" s="193">
        <f>BK125+BK129+BK143+BK153+BK163+BK175+BK215+BK226</f>
        <v>0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220</v>
      </c>
      <c r="F125" s="197" t="s">
        <v>221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SUM(P126:P128)</f>
        <v>0</v>
      </c>
      <c r="Q125" s="202"/>
      <c r="R125" s="203">
        <f>SUM(R126:R128)</f>
        <v>0.0035648000000000003</v>
      </c>
      <c r="S125" s="202"/>
      <c r="T125" s="204">
        <f>SUM(T126:T128)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222</v>
      </c>
      <c r="BK125" s="207">
        <f>SUM(BK126:BK128)</f>
        <v>0</v>
      </c>
    </row>
    <row r="126" s="2" customFormat="1" ht="24.15" customHeight="1">
      <c r="A126" s="35"/>
      <c r="B126" s="36"/>
      <c r="C126" s="208" t="s">
        <v>85</v>
      </c>
      <c r="D126" s="208" t="s">
        <v>223</v>
      </c>
      <c r="E126" s="209" t="s">
        <v>224</v>
      </c>
      <c r="F126" s="210" t="s">
        <v>225</v>
      </c>
      <c r="G126" s="211" t="s">
        <v>226</v>
      </c>
      <c r="H126" s="212">
        <v>89.120000000000005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4.0000000000000003E-05</v>
      </c>
      <c r="R126" s="218">
        <f>Q126*H126</f>
        <v>0.0035648000000000003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227</v>
      </c>
      <c r="AT126" s="220" t="s">
        <v>223</v>
      </c>
      <c r="AU126" s="220" t="s">
        <v>85</v>
      </c>
      <c r="AY126" s="14" t="s">
        <v>222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227</v>
      </c>
      <c r="BM126" s="220" t="s">
        <v>885</v>
      </c>
    </row>
    <row r="127" s="2" customFormat="1">
      <c r="A127" s="35"/>
      <c r="B127" s="36"/>
      <c r="C127" s="37"/>
      <c r="D127" s="222" t="s">
        <v>229</v>
      </c>
      <c r="E127" s="37"/>
      <c r="F127" s="223" t="s">
        <v>230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229</v>
      </c>
      <c r="AU127" s="14" t="s">
        <v>85</v>
      </c>
    </row>
    <row r="128" s="2" customFormat="1">
      <c r="A128" s="35"/>
      <c r="B128" s="36"/>
      <c r="C128" s="37"/>
      <c r="D128" s="227" t="s">
        <v>231</v>
      </c>
      <c r="E128" s="37"/>
      <c r="F128" s="228" t="s">
        <v>232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231</v>
      </c>
      <c r="AU128" s="14" t="s">
        <v>85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233</v>
      </c>
      <c r="F129" s="197" t="s">
        <v>234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SUM(P130:P142)</f>
        <v>0</v>
      </c>
      <c r="Q129" s="202"/>
      <c r="R129" s="203">
        <f>SUM(R130:R142)</f>
        <v>0</v>
      </c>
      <c r="S129" s="202"/>
      <c r="T129" s="204">
        <f>SUM(T130:T142)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222</v>
      </c>
      <c r="BK129" s="207">
        <f>SUM(BK130:BK142)</f>
        <v>0</v>
      </c>
    </row>
    <row r="130" s="2" customFormat="1" ht="24.15" customHeight="1">
      <c r="A130" s="35"/>
      <c r="B130" s="36"/>
      <c r="C130" s="208" t="s">
        <v>87</v>
      </c>
      <c r="D130" s="208" t="s">
        <v>223</v>
      </c>
      <c r="E130" s="209" t="s">
        <v>235</v>
      </c>
      <c r="F130" s="210" t="s">
        <v>236</v>
      </c>
      <c r="G130" s="211" t="s">
        <v>237</v>
      </c>
      <c r="H130" s="212">
        <v>0.33800000000000002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886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239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436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242</v>
      </c>
      <c r="F133" s="210" t="s">
        <v>243</v>
      </c>
      <c r="G133" s="211" t="s">
        <v>237</v>
      </c>
      <c r="H133" s="212">
        <v>0.33800000000000002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887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245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438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247</v>
      </c>
      <c r="F136" s="210" t="s">
        <v>248</v>
      </c>
      <c r="G136" s="211" t="s">
        <v>237</v>
      </c>
      <c r="H136" s="212">
        <v>4.7320000000000002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888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250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440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12" customFormat="1">
      <c r="A139" s="12"/>
      <c r="B139" s="229"/>
      <c r="C139" s="230"/>
      <c r="D139" s="222" t="s">
        <v>252</v>
      </c>
      <c r="E139" s="230"/>
      <c r="F139" s="231" t="s">
        <v>889</v>
      </c>
      <c r="G139" s="230"/>
      <c r="H139" s="232">
        <v>4.7320000000000002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252</v>
      </c>
      <c r="AU139" s="238" t="s">
        <v>85</v>
      </c>
      <c r="AV139" s="12" t="s">
        <v>87</v>
      </c>
      <c r="AW139" s="12" t="s">
        <v>4</v>
      </c>
      <c r="AX139" s="12" t="s">
        <v>85</v>
      </c>
      <c r="AY139" s="238" t="s">
        <v>222</v>
      </c>
    </row>
    <row r="140" s="2" customFormat="1" ht="37.8" customHeight="1">
      <c r="A140" s="35"/>
      <c r="B140" s="36"/>
      <c r="C140" s="208" t="s">
        <v>254</v>
      </c>
      <c r="D140" s="208" t="s">
        <v>223</v>
      </c>
      <c r="E140" s="209" t="s">
        <v>255</v>
      </c>
      <c r="F140" s="210" t="s">
        <v>256</v>
      </c>
      <c r="G140" s="211" t="s">
        <v>237</v>
      </c>
      <c r="H140" s="212">
        <v>0.33800000000000002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227</v>
      </c>
      <c r="AT140" s="220" t="s">
        <v>223</v>
      </c>
      <c r="AU140" s="220" t="s">
        <v>85</v>
      </c>
      <c r="AY140" s="14" t="s">
        <v>222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227</v>
      </c>
      <c r="BM140" s="220" t="s">
        <v>890</v>
      </c>
    </row>
    <row r="141" s="2" customFormat="1">
      <c r="A141" s="35"/>
      <c r="B141" s="36"/>
      <c r="C141" s="37"/>
      <c r="D141" s="222" t="s">
        <v>229</v>
      </c>
      <c r="E141" s="37"/>
      <c r="F141" s="223" t="s">
        <v>258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229</v>
      </c>
      <c r="AU141" s="14" t="s">
        <v>85</v>
      </c>
    </row>
    <row r="142" s="2" customFormat="1">
      <c r="A142" s="35"/>
      <c r="B142" s="36"/>
      <c r="C142" s="37"/>
      <c r="D142" s="227" t="s">
        <v>231</v>
      </c>
      <c r="E142" s="37"/>
      <c r="F142" s="228" t="s">
        <v>443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231</v>
      </c>
      <c r="AU142" s="14" t="s">
        <v>85</v>
      </c>
    </row>
    <row r="143" s="11" customFormat="1" ht="25.92" customHeight="1">
      <c r="A143" s="11"/>
      <c r="B143" s="194"/>
      <c r="C143" s="195"/>
      <c r="D143" s="196" t="s">
        <v>76</v>
      </c>
      <c r="E143" s="197" t="s">
        <v>444</v>
      </c>
      <c r="F143" s="197" t="s">
        <v>445</v>
      </c>
      <c r="G143" s="195"/>
      <c r="H143" s="195"/>
      <c r="I143" s="198"/>
      <c r="J143" s="199">
        <f>BK143</f>
        <v>0</v>
      </c>
      <c r="K143" s="195"/>
      <c r="L143" s="200"/>
      <c r="M143" s="201"/>
      <c r="N143" s="202"/>
      <c r="O143" s="202"/>
      <c r="P143" s="203">
        <f>SUM(P144:P152)</f>
        <v>0</v>
      </c>
      <c r="Q143" s="202"/>
      <c r="R143" s="203">
        <f>SUM(R144:R152)</f>
        <v>0.12852</v>
      </c>
      <c r="S143" s="202"/>
      <c r="T143" s="204">
        <f>SUM(T144:T152)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5" t="s">
        <v>87</v>
      </c>
      <c r="AT143" s="206" t="s">
        <v>76</v>
      </c>
      <c r="AU143" s="206" t="s">
        <v>77</v>
      </c>
      <c r="AY143" s="205" t="s">
        <v>222</v>
      </c>
      <c r="BK143" s="207">
        <f>SUM(BK144:BK152)</f>
        <v>0</v>
      </c>
    </row>
    <row r="144" s="2" customFormat="1" ht="24.15" customHeight="1">
      <c r="A144" s="35"/>
      <c r="B144" s="36"/>
      <c r="C144" s="208" t="s">
        <v>262</v>
      </c>
      <c r="D144" s="208" t="s">
        <v>223</v>
      </c>
      <c r="E144" s="209" t="s">
        <v>446</v>
      </c>
      <c r="F144" s="210" t="s">
        <v>447</v>
      </c>
      <c r="G144" s="211" t="s">
        <v>226</v>
      </c>
      <c r="H144" s="212">
        <v>102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266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266</v>
      </c>
      <c r="BM144" s="220" t="s">
        <v>891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449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450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2" customFormat="1" ht="24.15" customHeight="1">
      <c r="A147" s="35"/>
      <c r="B147" s="36"/>
      <c r="C147" s="239" t="s">
        <v>270</v>
      </c>
      <c r="D147" s="239" t="s">
        <v>277</v>
      </c>
      <c r="E147" s="240" t="s">
        <v>451</v>
      </c>
      <c r="F147" s="241" t="s">
        <v>452</v>
      </c>
      <c r="G147" s="242" t="s">
        <v>226</v>
      </c>
      <c r="H147" s="243">
        <v>107.09999999999999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42</v>
      </c>
      <c r="O147" s="88"/>
      <c r="P147" s="218">
        <f>O147*H147</f>
        <v>0</v>
      </c>
      <c r="Q147" s="218">
        <v>0.0011999999999999999</v>
      </c>
      <c r="R147" s="218">
        <f>Q147*H147</f>
        <v>0.12852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280</v>
      </c>
      <c r="AT147" s="220" t="s">
        <v>277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892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452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12" customFormat="1">
      <c r="A149" s="12"/>
      <c r="B149" s="229"/>
      <c r="C149" s="230"/>
      <c r="D149" s="222" t="s">
        <v>252</v>
      </c>
      <c r="E149" s="230"/>
      <c r="F149" s="231" t="s">
        <v>893</v>
      </c>
      <c r="G149" s="230"/>
      <c r="H149" s="232">
        <v>107.09999999999999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252</v>
      </c>
      <c r="AU149" s="238" t="s">
        <v>85</v>
      </c>
      <c r="AV149" s="12" t="s">
        <v>87</v>
      </c>
      <c r="AW149" s="12" t="s">
        <v>4</v>
      </c>
      <c r="AX149" s="12" t="s">
        <v>85</v>
      </c>
      <c r="AY149" s="238" t="s">
        <v>222</v>
      </c>
    </row>
    <row r="150" s="2" customFormat="1" ht="24.15" customHeight="1">
      <c r="A150" s="35"/>
      <c r="B150" s="36"/>
      <c r="C150" s="208" t="s">
        <v>276</v>
      </c>
      <c r="D150" s="208" t="s">
        <v>223</v>
      </c>
      <c r="E150" s="209" t="s">
        <v>455</v>
      </c>
      <c r="F150" s="210" t="s">
        <v>456</v>
      </c>
      <c r="G150" s="211" t="s">
        <v>290</v>
      </c>
      <c r="H150" s="250"/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894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458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459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460</v>
      </c>
      <c r="F153" s="197" t="s">
        <v>461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SUM(P154:P162)</f>
        <v>0</v>
      </c>
      <c r="Q153" s="202"/>
      <c r="R153" s="203">
        <f>SUM(R154:R162)</f>
        <v>1.3810799999999999</v>
      </c>
      <c r="S153" s="202"/>
      <c r="T153" s="204">
        <f>SUM(T154:T162)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SUM(BK154:BK162)</f>
        <v>0</v>
      </c>
    </row>
    <row r="154" s="2" customFormat="1" ht="37.8" customHeight="1">
      <c r="A154" s="35"/>
      <c r="B154" s="36"/>
      <c r="C154" s="208" t="s">
        <v>220</v>
      </c>
      <c r="D154" s="208" t="s">
        <v>223</v>
      </c>
      <c r="E154" s="209" t="s">
        <v>462</v>
      </c>
      <c r="F154" s="210" t="s">
        <v>463</v>
      </c>
      <c r="G154" s="211" t="s">
        <v>226</v>
      </c>
      <c r="H154" s="212">
        <v>102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0.0032499999999999999</v>
      </c>
      <c r="R154" s="218">
        <f>Q154*H154</f>
        <v>0.33149999999999996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895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465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466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39" t="s">
        <v>287</v>
      </c>
      <c r="D157" s="239" t="s">
        <v>277</v>
      </c>
      <c r="E157" s="240" t="s">
        <v>467</v>
      </c>
      <c r="F157" s="241" t="s">
        <v>468</v>
      </c>
      <c r="G157" s="242" t="s">
        <v>226</v>
      </c>
      <c r="H157" s="243">
        <v>107.09999999999999</v>
      </c>
      <c r="I157" s="244"/>
      <c r="J157" s="245">
        <f>ROUND(I157*H157,2)</f>
        <v>0</v>
      </c>
      <c r="K157" s="246"/>
      <c r="L157" s="247"/>
      <c r="M157" s="248" t="s">
        <v>1</v>
      </c>
      <c r="N157" s="249" t="s">
        <v>42</v>
      </c>
      <c r="O157" s="88"/>
      <c r="P157" s="218">
        <f>O157*H157</f>
        <v>0</v>
      </c>
      <c r="Q157" s="218">
        <v>0.0097999999999999997</v>
      </c>
      <c r="R157" s="218">
        <f>Q157*H157</f>
        <v>1.04958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280</v>
      </c>
      <c r="AT157" s="220" t="s">
        <v>277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896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468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12" customFormat="1">
      <c r="A159" s="12"/>
      <c r="B159" s="229"/>
      <c r="C159" s="230"/>
      <c r="D159" s="222" t="s">
        <v>252</v>
      </c>
      <c r="E159" s="230"/>
      <c r="F159" s="231" t="s">
        <v>893</v>
      </c>
      <c r="G159" s="230"/>
      <c r="H159" s="232">
        <v>107.09999999999999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252</v>
      </c>
      <c r="AU159" s="238" t="s">
        <v>85</v>
      </c>
      <c r="AV159" s="12" t="s">
        <v>87</v>
      </c>
      <c r="AW159" s="12" t="s">
        <v>4</v>
      </c>
      <c r="AX159" s="12" t="s">
        <v>85</v>
      </c>
      <c r="AY159" s="238" t="s">
        <v>222</v>
      </c>
    </row>
    <row r="160" s="2" customFormat="1" ht="24.15" customHeight="1">
      <c r="A160" s="35"/>
      <c r="B160" s="36"/>
      <c r="C160" s="208" t="s">
        <v>296</v>
      </c>
      <c r="D160" s="208" t="s">
        <v>223</v>
      </c>
      <c r="E160" s="209" t="s">
        <v>470</v>
      </c>
      <c r="F160" s="210" t="s">
        <v>471</v>
      </c>
      <c r="G160" s="211" t="s">
        <v>290</v>
      </c>
      <c r="H160" s="250"/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897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473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474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11" customFormat="1" ht="25.92" customHeight="1">
      <c r="A163" s="11"/>
      <c r="B163" s="194"/>
      <c r="C163" s="195"/>
      <c r="D163" s="196" t="s">
        <v>76</v>
      </c>
      <c r="E163" s="197" t="s">
        <v>260</v>
      </c>
      <c r="F163" s="197" t="s">
        <v>261</v>
      </c>
      <c r="G163" s="195"/>
      <c r="H163" s="195"/>
      <c r="I163" s="198"/>
      <c r="J163" s="199">
        <f>BK163</f>
        <v>0</v>
      </c>
      <c r="K163" s="195"/>
      <c r="L163" s="200"/>
      <c r="M163" s="201"/>
      <c r="N163" s="202"/>
      <c r="O163" s="202"/>
      <c r="P163" s="203">
        <f>SUM(P164:P174)</f>
        <v>0</v>
      </c>
      <c r="Q163" s="202"/>
      <c r="R163" s="203">
        <f>SUM(R164:R174)</f>
        <v>0.020500000000000001</v>
      </c>
      <c r="S163" s="202"/>
      <c r="T163" s="204">
        <f>SUM(T164:T174)</f>
        <v>0.025000000000000001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5" t="s">
        <v>87</v>
      </c>
      <c r="AT163" s="206" t="s">
        <v>76</v>
      </c>
      <c r="AU163" s="206" t="s">
        <v>77</v>
      </c>
      <c r="AY163" s="205" t="s">
        <v>222</v>
      </c>
      <c r="BK163" s="207">
        <f>SUM(BK164:BK174)</f>
        <v>0</v>
      </c>
    </row>
    <row r="164" s="2" customFormat="1" ht="16.5" customHeight="1">
      <c r="A164" s="35"/>
      <c r="B164" s="36"/>
      <c r="C164" s="208" t="s">
        <v>8</v>
      </c>
      <c r="D164" s="208" t="s">
        <v>223</v>
      </c>
      <c r="E164" s="209" t="s">
        <v>263</v>
      </c>
      <c r="F164" s="210" t="s">
        <v>264</v>
      </c>
      <c r="G164" s="211" t="s">
        <v>265</v>
      </c>
      <c r="H164" s="212">
        <v>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0.001</v>
      </c>
      <c r="T164" s="219">
        <f>S164*H164</f>
        <v>0.001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898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268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476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2" customFormat="1" ht="24.15" customHeight="1">
      <c r="A167" s="35"/>
      <c r="B167" s="36"/>
      <c r="C167" s="208" t="s">
        <v>307</v>
      </c>
      <c r="D167" s="208" t="s">
        <v>223</v>
      </c>
      <c r="E167" s="209" t="s">
        <v>271</v>
      </c>
      <c r="F167" s="210" t="s">
        <v>272</v>
      </c>
      <c r="G167" s="211" t="s">
        <v>265</v>
      </c>
      <c r="H167" s="212">
        <v>1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899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274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570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2" customFormat="1" ht="33" customHeight="1">
      <c r="A170" s="35"/>
      <c r="B170" s="36"/>
      <c r="C170" s="239" t="s">
        <v>313</v>
      </c>
      <c r="D170" s="239" t="s">
        <v>277</v>
      </c>
      <c r="E170" s="240" t="s">
        <v>278</v>
      </c>
      <c r="F170" s="241" t="s">
        <v>279</v>
      </c>
      <c r="G170" s="242" t="s">
        <v>265</v>
      </c>
      <c r="H170" s="243">
        <v>1</v>
      </c>
      <c r="I170" s="244"/>
      <c r="J170" s="245">
        <f>ROUND(I170*H170,2)</f>
        <v>0</v>
      </c>
      <c r="K170" s="246"/>
      <c r="L170" s="247"/>
      <c r="M170" s="248" t="s">
        <v>1</v>
      </c>
      <c r="N170" s="249" t="s">
        <v>42</v>
      </c>
      <c r="O170" s="88"/>
      <c r="P170" s="218">
        <f>O170*H170</f>
        <v>0</v>
      </c>
      <c r="Q170" s="218">
        <v>0.020500000000000001</v>
      </c>
      <c r="R170" s="218">
        <f>Q170*H170</f>
        <v>0.020500000000000001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280</v>
      </c>
      <c r="AT170" s="220" t="s">
        <v>277</v>
      </c>
      <c r="AU170" s="220" t="s">
        <v>85</v>
      </c>
      <c r="AY170" s="14" t="s">
        <v>222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266</v>
      </c>
      <c r="BM170" s="220" t="s">
        <v>900</v>
      </c>
    </row>
    <row r="171" s="2" customFormat="1">
      <c r="A171" s="35"/>
      <c r="B171" s="36"/>
      <c r="C171" s="37"/>
      <c r="D171" s="222" t="s">
        <v>229</v>
      </c>
      <c r="E171" s="37"/>
      <c r="F171" s="223" t="s">
        <v>279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229</v>
      </c>
      <c r="AU171" s="14" t="s">
        <v>85</v>
      </c>
    </row>
    <row r="172" s="2" customFormat="1" ht="24.15" customHeight="1">
      <c r="A172" s="35"/>
      <c r="B172" s="36"/>
      <c r="C172" s="208" t="s">
        <v>319</v>
      </c>
      <c r="D172" s="208" t="s">
        <v>223</v>
      </c>
      <c r="E172" s="209" t="s">
        <v>282</v>
      </c>
      <c r="F172" s="210" t="s">
        <v>283</v>
      </c>
      <c r="G172" s="211" t="s">
        <v>265</v>
      </c>
      <c r="H172" s="212">
        <v>1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0.024</v>
      </c>
      <c r="T172" s="219">
        <f>S172*H172</f>
        <v>0.024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901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285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573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11" customFormat="1" ht="25.92" customHeight="1">
      <c r="A175" s="11"/>
      <c r="B175" s="194"/>
      <c r="C175" s="195"/>
      <c r="D175" s="196" t="s">
        <v>76</v>
      </c>
      <c r="E175" s="197" t="s">
        <v>294</v>
      </c>
      <c r="F175" s="197" t="s">
        <v>295</v>
      </c>
      <c r="G175" s="195"/>
      <c r="H175" s="195"/>
      <c r="I175" s="198"/>
      <c r="J175" s="199">
        <f>BK175</f>
        <v>0</v>
      </c>
      <c r="K175" s="195"/>
      <c r="L175" s="200"/>
      <c r="M175" s="201"/>
      <c r="N175" s="202"/>
      <c r="O175" s="202"/>
      <c r="P175" s="203">
        <f>SUM(P176:P214)</f>
        <v>0</v>
      </c>
      <c r="Q175" s="202"/>
      <c r="R175" s="203">
        <f>SUM(R176:R214)</f>
        <v>0.96360672000000014</v>
      </c>
      <c r="S175" s="202"/>
      <c r="T175" s="204">
        <f>SUM(T176:T214)</f>
        <v>0.27924300000000002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05" t="s">
        <v>87</v>
      </c>
      <c r="AT175" s="206" t="s">
        <v>76</v>
      </c>
      <c r="AU175" s="206" t="s">
        <v>77</v>
      </c>
      <c r="AY175" s="205" t="s">
        <v>222</v>
      </c>
      <c r="BK175" s="207">
        <f>SUM(BK176:BK214)</f>
        <v>0</v>
      </c>
    </row>
    <row r="176" s="2" customFormat="1" ht="24.15" customHeight="1">
      <c r="A176" s="35"/>
      <c r="B176" s="36"/>
      <c r="C176" s="208" t="s">
        <v>266</v>
      </c>
      <c r="D176" s="208" t="s">
        <v>223</v>
      </c>
      <c r="E176" s="209" t="s">
        <v>297</v>
      </c>
      <c r="F176" s="210" t="s">
        <v>298</v>
      </c>
      <c r="G176" s="211" t="s">
        <v>226</v>
      </c>
      <c r="H176" s="212">
        <v>89.120000000000005</v>
      </c>
      <c r="I176" s="213"/>
      <c r="J176" s="214">
        <f>ROUND(I176*H176,2)</f>
        <v>0</v>
      </c>
      <c r="K176" s="215"/>
      <c r="L176" s="41"/>
      <c r="M176" s="216" t="s">
        <v>1</v>
      </c>
      <c r="N176" s="217" t="s">
        <v>42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266</v>
      </c>
      <c r="AT176" s="220" t="s">
        <v>223</v>
      </c>
      <c r="AU176" s="220" t="s">
        <v>85</v>
      </c>
      <c r="AY176" s="14" t="s">
        <v>222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266</v>
      </c>
      <c r="BM176" s="220" t="s">
        <v>902</v>
      </c>
    </row>
    <row r="177" s="2" customFormat="1">
      <c r="A177" s="35"/>
      <c r="B177" s="36"/>
      <c r="C177" s="37"/>
      <c r="D177" s="222" t="s">
        <v>229</v>
      </c>
      <c r="E177" s="37"/>
      <c r="F177" s="223" t="s">
        <v>300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229</v>
      </c>
      <c r="AU177" s="14" t="s">
        <v>85</v>
      </c>
    </row>
    <row r="178" s="2" customFormat="1">
      <c r="A178" s="35"/>
      <c r="B178" s="36"/>
      <c r="C178" s="37"/>
      <c r="D178" s="227" t="s">
        <v>231</v>
      </c>
      <c r="E178" s="37"/>
      <c r="F178" s="228" t="s">
        <v>478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231</v>
      </c>
      <c r="AU178" s="14" t="s">
        <v>85</v>
      </c>
    </row>
    <row r="179" s="2" customFormat="1" ht="24.15" customHeight="1">
      <c r="A179" s="35"/>
      <c r="B179" s="36"/>
      <c r="C179" s="208" t="s">
        <v>329</v>
      </c>
      <c r="D179" s="208" t="s">
        <v>223</v>
      </c>
      <c r="E179" s="209" t="s">
        <v>302</v>
      </c>
      <c r="F179" s="210" t="s">
        <v>303</v>
      </c>
      <c r="G179" s="211" t="s">
        <v>226</v>
      </c>
      <c r="H179" s="212">
        <v>89.120000000000005</v>
      </c>
      <c r="I179" s="213"/>
      <c r="J179" s="214">
        <f>ROUND(I179*H179,2)</f>
        <v>0</v>
      </c>
      <c r="K179" s="215"/>
      <c r="L179" s="41"/>
      <c r="M179" s="216" t="s">
        <v>1</v>
      </c>
      <c r="N179" s="217" t="s">
        <v>42</v>
      </c>
      <c r="O179" s="88"/>
      <c r="P179" s="218">
        <f>O179*H179</f>
        <v>0</v>
      </c>
      <c r="Q179" s="218">
        <v>3.0000000000000001E-05</v>
      </c>
      <c r="R179" s="218">
        <f>Q179*H179</f>
        <v>0.0026736000000000004</v>
      </c>
      <c r="S179" s="218">
        <v>0</v>
      </c>
      <c r="T179" s="21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0" t="s">
        <v>266</v>
      </c>
      <c r="AT179" s="220" t="s">
        <v>223</v>
      </c>
      <c r="AU179" s="220" t="s">
        <v>85</v>
      </c>
      <c r="AY179" s="14" t="s">
        <v>222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4" t="s">
        <v>85</v>
      </c>
      <c r="BK179" s="221">
        <f>ROUND(I179*H179,2)</f>
        <v>0</v>
      </c>
      <c r="BL179" s="14" t="s">
        <v>266</v>
      </c>
      <c r="BM179" s="220" t="s">
        <v>903</v>
      </c>
    </row>
    <row r="180" s="2" customFormat="1">
      <c r="A180" s="35"/>
      <c r="B180" s="36"/>
      <c r="C180" s="37"/>
      <c r="D180" s="222" t="s">
        <v>229</v>
      </c>
      <c r="E180" s="37"/>
      <c r="F180" s="223" t="s">
        <v>305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229</v>
      </c>
      <c r="AU180" s="14" t="s">
        <v>85</v>
      </c>
    </row>
    <row r="181" s="2" customFormat="1">
      <c r="A181" s="35"/>
      <c r="B181" s="36"/>
      <c r="C181" s="37"/>
      <c r="D181" s="227" t="s">
        <v>231</v>
      </c>
      <c r="E181" s="37"/>
      <c r="F181" s="228" t="s">
        <v>480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231</v>
      </c>
      <c r="AU181" s="14" t="s">
        <v>85</v>
      </c>
    </row>
    <row r="182" s="2" customFormat="1" ht="33" customHeight="1">
      <c r="A182" s="35"/>
      <c r="B182" s="36"/>
      <c r="C182" s="208" t="s">
        <v>336</v>
      </c>
      <c r="D182" s="208" t="s">
        <v>223</v>
      </c>
      <c r="E182" s="209" t="s">
        <v>308</v>
      </c>
      <c r="F182" s="210" t="s">
        <v>309</v>
      </c>
      <c r="G182" s="211" t="s">
        <v>226</v>
      </c>
      <c r="H182" s="212">
        <v>89.120000000000005</v>
      </c>
      <c r="I182" s="213"/>
      <c r="J182" s="214">
        <f>ROUND(I182*H182,2)</f>
        <v>0</v>
      </c>
      <c r="K182" s="215"/>
      <c r="L182" s="41"/>
      <c r="M182" s="216" t="s">
        <v>1</v>
      </c>
      <c r="N182" s="217" t="s">
        <v>42</v>
      </c>
      <c r="O182" s="88"/>
      <c r="P182" s="218">
        <f>O182*H182</f>
        <v>0</v>
      </c>
      <c r="Q182" s="218">
        <v>0.0075799999999999999</v>
      </c>
      <c r="R182" s="218">
        <f>Q182*H182</f>
        <v>0.67552960000000006</v>
      </c>
      <c r="S182" s="218">
        <v>0</v>
      </c>
      <c r="T182" s="21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0" t="s">
        <v>266</v>
      </c>
      <c r="AT182" s="220" t="s">
        <v>223</v>
      </c>
      <c r="AU182" s="220" t="s">
        <v>85</v>
      </c>
      <c r="AY182" s="14" t="s">
        <v>222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4" t="s">
        <v>85</v>
      </c>
      <c r="BK182" s="221">
        <f>ROUND(I182*H182,2)</f>
        <v>0</v>
      </c>
      <c r="BL182" s="14" t="s">
        <v>266</v>
      </c>
      <c r="BM182" s="220" t="s">
        <v>904</v>
      </c>
    </row>
    <row r="183" s="2" customFormat="1">
      <c r="A183" s="35"/>
      <c r="B183" s="36"/>
      <c r="C183" s="37"/>
      <c r="D183" s="222" t="s">
        <v>229</v>
      </c>
      <c r="E183" s="37"/>
      <c r="F183" s="223" t="s">
        <v>311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229</v>
      </c>
      <c r="AU183" s="14" t="s">
        <v>85</v>
      </c>
    </row>
    <row r="184" s="2" customFormat="1">
      <c r="A184" s="35"/>
      <c r="B184" s="36"/>
      <c r="C184" s="37"/>
      <c r="D184" s="227" t="s">
        <v>231</v>
      </c>
      <c r="E184" s="37"/>
      <c r="F184" s="228" t="s">
        <v>482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231</v>
      </c>
      <c r="AU184" s="14" t="s">
        <v>85</v>
      </c>
    </row>
    <row r="185" s="2" customFormat="1" ht="24.15" customHeight="1">
      <c r="A185" s="35"/>
      <c r="B185" s="36"/>
      <c r="C185" s="208" t="s">
        <v>342</v>
      </c>
      <c r="D185" s="208" t="s">
        <v>223</v>
      </c>
      <c r="E185" s="209" t="s">
        <v>314</v>
      </c>
      <c r="F185" s="210" t="s">
        <v>315</v>
      </c>
      <c r="G185" s="211" t="s">
        <v>226</v>
      </c>
      <c r="H185" s="212">
        <v>89.120000000000005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0.0030000000000000001</v>
      </c>
      <c r="T185" s="219">
        <f>S185*H185</f>
        <v>0.26736000000000004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905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317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484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16.5" customHeight="1">
      <c r="A188" s="35"/>
      <c r="B188" s="36"/>
      <c r="C188" s="208" t="s">
        <v>348</v>
      </c>
      <c r="D188" s="208" t="s">
        <v>223</v>
      </c>
      <c r="E188" s="209" t="s">
        <v>320</v>
      </c>
      <c r="F188" s="210" t="s">
        <v>321</v>
      </c>
      <c r="G188" s="211" t="s">
        <v>226</v>
      </c>
      <c r="H188" s="212">
        <v>89.120000000000005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0.00029999999999999997</v>
      </c>
      <c r="R188" s="218">
        <f>Q188*H188</f>
        <v>0.026735999999999999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906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323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486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49.05" customHeight="1">
      <c r="A191" s="35"/>
      <c r="B191" s="36"/>
      <c r="C191" s="239" t="s">
        <v>7</v>
      </c>
      <c r="D191" s="239" t="s">
        <v>277</v>
      </c>
      <c r="E191" s="240" t="s">
        <v>325</v>
      </c>
      <c r="F191" s="241" t="s">
        <v>326</v>
      </c>
      <c r="G191" s="242" t="s">
        <v>226</v>
      </c>
      <c r="H191" s="243">
        <v>98.031999999999996</v>
      </c>
      <c r="I191" s="244"/>
      <c r="J191" s="245">
        <f>ROUND(I191*H191,2)</f>
        <v>0</v>
      </c>
      <c r="K191" s="246"/>
      <c r="L191" s="247"/>
      <c r="M191" s="248" t="s">
        <v>1</v>
      </c>
      <c r="N191" s="249" t="s">
        <v>42</v>
      </c>
      <c r="O191" s="88"/>
      <c r="P191" s="218">
        <f>O191*H191</f>
        <v>0</v>
      </c>
      <c r="Q191" s="218">
        <v>0.0025999999999999999</v>
      </c>
      <c r="R191" s="218">
        <f>Q191*H191</f>
        <v>0.25488319999999998</v>
      </c>
      <c r="S191" s="218">
        <v>0</v>
      </c>
      <c r="T191" s="21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280</v>
      </c>
      <c r="AT191" s="220" t="s">
        <v>277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907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326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12" customFormat="1">
      <c r="A193" s="12"/>
      <c r="B193" s="229"/>
      <c r="C193" s="230"/>
      <c r="D193" s="222" t="s">
        <v>252</v>
      </c>
      <c r="E193" s="230"/>
      <c r="F193" s="231" t="s">
        <v>908</v>
      </c>
      <c r="G193" s="230"/>
      <c r="H193" s="232">
        <v>98.031999999999996</v>
      </c>
      <c r="I193" s="233"/>
      <c r="J193" s="230"/>
      <c r="K193" s="230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252</v>
      </c>
      <c r="AU193" s="238" t="s">
        <v>85</v>
      </c>
      <c r="AV193" s="12" t="s">
        <v>87</v>
      </c>
      <c r="AW193" s="12" t="s">
        <v>4</v>
      </c>
      <c r="AX193" s="12" t="s">
        <v>85</v>
      </c>
      <c r="AY193" s="238" t="s">
        <v>222</v>
      </c>
    </row>
    <row r="194" s="2" customFormat="1" ht="24.15" customHeight="1">
      <c r="A194" s="35"/>
      <c r="B194" s="36"/>
      <c r="C194" s="208" t="s">
        <v>358</v>
      </c>
      <c r="D194" s="208" t="s">
        <v>223</v>
      </c>
      <c r="E194" s="209" t="s">
        <v>330</v>
      </c>
      <c r="F194" s="210" t="s">
        <v>331</v>
      </c>
      <c r="G194" s="211" t="s">
        <v>332</v>
      </c>
      <c r="H194" s="212">
        <v>90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909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334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335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2" customFormat="1" ht="21.75" customHeight="1">
      <c r="A197" s="35"/>
      <c r="B197" s="36"/>
      <c r="C197" s="208" t="s">
        <v>363</v>
      </c>
      <c r="D197" s="208" t="s">
        <v>223</v>
      </c>
      <c r="E197" s="209" t="s">
        <v>337</v>
      </c>
      <c r="F197" s="210" t="s">
        <v>338</v>
      </c>
      <c r="G197" s="211" t="s">
        <v>332</v>
      </c>
      <c r="H197" s="212">
        <v>39.609999999999999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</v>
      </c>
      <c r="R197" s="218">
        <f>Q197*H197</f>
        <v>0</v>
      </c>
      <c r="S197" s="218">
        <v>0.00029999999999999997</v>
      </c>
      <c r="T197" s="219">
        <f>S197*H197</f>
        <v>0.011883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910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340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491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16.5" customHeight="1">
      <c r="A200" s="35"/>
      <c r="B200" s="36"/>
      <c r="C200" s="208" t="s">
        <v>371</v>
      </c>
      <c r="D200" s="208" t="s">
        <v>223</v>
      </c>
      <c r="E200" s="209" t="s">
        <v>343</v>
      </c>
      <c r="F200" s="210" t="s">
        <v>344</v>
      </c>
      <c r="G200" s="211" t="s">
        <v>332</v>
      </c>
      <c r="H200" s="212">
        <v>39.609999999999999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1.0000000000000001E-05</v>
      </c>
      <c r="R200" s="218">
        <f>Q200*H200</f>
        <v>0.00039610000000000003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911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346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493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16.5" customHeight="1">
      <c r="A203" s="35"/>
      <c r="B203" s="36"/>
      <c r="C203" s="239" t="s">
        <v>378</v>
      </c>
      <c r="D203" s="239" t="s">
        <v>277</v>
      </c>
      <c r="E203" s="240" t="s">
        <v>349</v>
      </c>
      <c r="F203" s="241" t="s">
        <v>350</v>
      </c>
      <c r="G203" s="242" t="s">
        <v>332</v>
      </c>
      <c r="H203" s="243">
        <v>40.402000000000001</v>
      </c>
      <c r="I203" s="244"/>
      <c r="J203" s="245">
        <f>ROUND(I203*H203,2)</f>
        <v>0</v>
      </c>
      <c r="K203" s="246"/>
      <c r="L203" s="247"/>
      <c r="M203" s="248" t="s">
        <v>1</v>
      </c>
      <c r="N203" s="249" t="s">
        <v>42</v>
      </c>
      <c r="O203" s="88"/>
      <c r="P203" s="218">
        <f>O203*H203</f>
        <v>0</v>
      </c>
      <c r="Q203" s="218">
        <v>8.0000000000000007E-05</v>
      </c>
      <c r="R203" s="218">
        <f>Q203*H203</f>
        <v>0.0032321600000000004</v>
      </c>
      <c r="S203" s="218">
        <v>0</v>
      </c>
      <c r="T203" s="21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0" t="s">
        <v>280</v>
      </c>
      <c r="AT203" s="220" t="s">
        <v>277</v>
      </c>
      <c r="AU203" s="220" t="s">
        <v>85</v>
      </c>
      <c r="AY203" s="14" t="s">
        <v>222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4" t="s">
        <v>85</v>
      </c>
      <c r="BK203" s="221">
        <f>ROUND(I203*H203,2)</f>
        <v>0</v>
      </c>
      <c r="BL203" s="14" t="s">
        <v>266</v>
      </c>
      <c r="BM203" s="220" t="s">
        <v>912</v>
      </c>
    </row>
    <row r="204" s="2" customFormat="1">
      <c r="A204" s="35"/>
      <c r="B204" s="36"/>
      <c r="C204" s="37"/>
      <c r="D204" s="222" t="s">
        <v>229</v>
      </c>
      <c r="E204" s="37"/>
      <c r="F204" s="223" t="s">
        <v>350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229</v>
      </c>
      <c r="AU204" s="14" t="s">
        <v>85</v>
      </c>
    </row>
    <row r="205" s="12" customFormat="1">
      <c r="A205" s="12"/>
      <c r="B205" s="229"/>
      <c r="C205" s="230"/>
      <c r="D205" s="222" t="s">
        <v>252</v>
      </c>
      <c r="E205" s="230"/>
      <c r="F205" s="231" t="s">
        <v>913</v>
      </c>
      <c r="G205" s="230"/>
      <c r="H205" s="232">
        <v>40.402000000000001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8" t="s">
        <v>252</v>
      </c>
      <c r="AU205" s="238" t="s">
        <v>85</v>
      </c>
      <c r="AV205" s="12" t="s">
        <v>87</v>
      </c>
      <c r="AW205" s="12" t="s">
        <v>4</v>
      </c>
      <c r="AX205" s="12" t="s">
        <v>85</v>
      </c>
      <c r="AY205" s="238" t="s">
        <v>222</v>
      </c>
    </row>
    <row r="206" s="2" customFormat="1" ht="16.5" customHeight="1">
      <c r="A206" s="35"/>
      <c r="B206" s="36"/>
      <c r="C206" s="208" t="s">
        <v>384</v>
      </c>
      <c r="D206" s="208" t="s">
        <v>223</v>
      </c>
      <c r="E206" s="209" t="s">
        <v>353</v>
      </c>
      <c r="F206" s="210" t="s">
        <v>354</v>
      </c>
      <c r="G206" s="211" t="s">
        <v>332</v>
      </c>
      <c r="H206" s="212">
        <v>0.90000000000000002</v>
      </c>
      <c r="I206" s="213"/>
      <c r="J206" s="214">
        <f>ROUND(I206*H206,2)</f>
        <v>0</v>
      </c>
      <c r="K206" s="215"/>
      <c r="L206" s="41"/>
      <c r="M206" s="216" t="s">
        <v>1</v>
      </c>
      <c r="N206" s="217" t="s">
        <v>42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0" t="s">
        <v>266</v>
      </c>
      <c r="AT206" s="220" t="s">
        <v>223</v>
      </c>
      <c r="AU206" s="220" t="s">
        <v>85</v>
      </c>
      <c r="AY206" s="14" t="s">
        <v>222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4" t="s">
        <v>85</v>
      </c>
      <c r="BK206" s="221">
        <f>ROUND(I206*H206,2)</f>
        <v>0</v>
      </c>
      <c r="BL206" s="14" t="s">
        <v>266</v>
      </c>
      <c r="BM206" s="220" t="s">
        <v>914</v>
      </c>
    </row>
    <row r="207" s="2" customFormat="1">
      <c r="A207" s="35"/>
      <c r="B207" s="36"/>
      <c r="C207" s="37"/>
      <c r="D207" s="222" t="s">
        <v>229</v>
      </c>
      <c r="E207" s="37"/>
      <c r="F207" s="223" t="s">
        <v>356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229</v>
      </c>
      <c r="AU207" s="14" t="s">
        <v>85</v>
      </c>
    </row>
    <row r="208" s="2" customFormat="1">
      <c r="A208" s="35"/>
      <c r="B208" s="36"/>
      <c r="C208" s="37"/>
      <c r="D208" s="227" t="s">
        <v>231</v>
      </c>
      <c r="E208" s="37"/>
      <c r="F208" s="228" t="s">
        <v>497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231</v>
      </c>
      <c r="AU208" s="14" t="s">
        <v>85</v>
      </c>
    </row>
    <row r="209" s="2" customFormat="1" ht="16.5" customHeight="1">
      <c r="A209" s="35"/>
      <c r="B209" s="36"/>
      <c r="C209" s="239" t="s">
        <v>392</v>
      </c>
      <c r="D209" s="239" t="s">
        <v>277</v>
      </c>
      <c r="E209" s="240" t="s">
        <v>359</v>
      </c>
      <c r="F209" s="241" t="s">
        <v>360</v>
      </c>
      <c r="G209" s="242" t="s">
        <v>332</v>
      </c>
      <c r="H209" s="243">
        <v>0.91800000000000004</v>
      </c>
      <c r="I209" s="244"/>
      <c r="J209" s="245">
        <f>ROUND(I209*H209,2)</f>
        <v>0</v>
      </c>
      <c r="K209" s="246"/>
      <c r="L209" s="247"/>
      <c r="M209" s="248" t="s">
        <v>1</v>
      </c>
      <c r="N209" s="249" t="s">
        <v>42</v>
      </c>
      <c r="O209" s="88"/>
      <c r="P209" s="218">
        <f>O209*H209</f>
        <v>0</v>
      </c>
      <c r="Q209" s="218">
        <v>0.00017000000000000001</v>
      </c>
      <c r="R209" s="218">
        <f>Q209*H209</f>
        <v>0.00015606000000000002</v>
      </c>
      <c r="S209" s="218">
        <v>0</v>
      </c>
      <c r="T209" s="21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0" t="s">
        <v>280</v>
      </c>
      <c r="AT209" s="220" t="s">
        <v>277</v>
      </c>
      <c r="AU209" s="220" t="s">
        <v>85</v>
      </c>
      <c r="AY209" s="14" t="s">
        <v>222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4" t="s">
        <v>85</v>
      </c>
      <c r="BK209" s="221">
        <f>ROUND(I209*H209,2)</f>
        <v>0</v>
      </c>
      <c r="BL209" s="14" t="s">
        <v>266</v>
      </c>
      <c r="BM209" s="220" t="s">
        <v>915</v>
      </c>
    </row>
    <row r="210" s="2" customFormat="1">
      <c r="A210" s="35"/>
      <c r="B210" s="36"/>
      <c r="C210" s="37"/>
      <c r="D210" s="222" t="s">
        <v>229</v>
      </c>
      <c r="E210" s="37"/>
      <c r="F210" s="223" t="s">
        <v>360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229</v>
      </c>
      <c r="AU210" s="14" t="s">
        <v>85</v>
      </c>
    </row>
    <row r="211" s="12" customFormat="1">
      <c r="A211" s="12"/>
      <c r="B211" s="229"/>
      <c r="C211" s="230"/>
      <c r="D211" s="222" t="s">
        <v>252</v>
      </c>
      <c r="E211" s="230"/>
      <c r="F211" s="231" t="s">
        <v>552</v>
      </c>
      <c r="G211" s="230"/>
      <c r="H211" s="232">
        <v>0.91800000000000004</v>
      </c>
      <c r="I211" s="233"/>
      <c r="J211" s="230"/>
      <c r="K211" s="230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252</v>
      </c>
      <c r="AU211" s="238" t="s">
        <v>85</v>
      </c>
      <c r="AV211" s="12" t="s">
        <v>87</v>
      </c>
      <c r="AW211" s="12" t="s">
        <v>4</v>
      </c>
      <c r="AX211" s="12" t="s">
        <v>85</v>
      </c>
      <c r="AY211" s="238" t="s">
        <v>222</v>
      </c>
    </row>
    <row r="212" s="2" customFormat="1" ht="24.15" customHeight="1">
      <c r="A212" s="35"/>
      <c r="B212" s="36"/>
      <c r="C212" s="208" t="s">
        <v>398</v>
      </c>
      <c r="D212" s="208" t="s">
        <v>223</v>
      </c>
      <c r="E212" s="209" t="s">
        <v>364</v>
      </c>
      <c r="F212" s="210" t="s">
        <v>365</v>
      </c>
      <c r="G212" s="211" t="s">
        <v>290</v>
      </c>
      <c r="H212" s="250"/>
      <c r="I212" s="213"/>
      <c r="J212" s="214">
        <f>ROUND(I212*H212,2)</f>
        <v>0</v>
      </c>
      <c r="K212" s="215"/>
      <c r="L212" s="41"/>
      <c r="M212" s="216" t="s">
        <v>1</v>
      </c>
      <c r="N212" s="217" t="s">
        <v>42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0" t="s">
        <v>266</v>
      </c>
      <c r="AT212" s="220" t="s">
        <v>223</v>
      </c>
      <c r="AU212" s="220" t="s">
        <v>85</v>
      </c>
      <c r="AY212" s="14" t="s">
        <v>222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4" t="s">
        <v>85</v>
      </c>
      <c r="BK212" s="221">
        <f>ROUND(I212*H212,2)</f>
        <v>0</v>
      </c>
      <c r="BL212" s="14" t="s">
        <v>266</v>
      </c>
      <c r="BM212" s="220" t="s">
        <v>916</v>
      </c>
    </row>
    <row r="213" s="2" customFormat="1">
      <c r="A213" s="35"/>
      <c r="B213" s="36"/>
      <c r="C213" s="37"/>
      <c r="D213" s="222" t="s">
        <v>229</v>
      </c>
      <c r="E213" s="37"/>
      <c r="F213" s="223" t="s">
        <v>367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229</v>
      </c>
      <c r="AU213" s="14" t="s">
        <v>85</v>
      </c>
    </row>
    <row r="214" s="2" customFormat="1">
      <c r="A214" s="35"/>
      <c r="B214" s="36"/>
      <c r="C214" s="37"/>
      <c r="D214" s="227" t="s">
        <v>231</v>
      </c>
      <c r="E214" s="37"/>
      <c r="F214" s="228" t="s">
        <v>501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231</v>
      </c>
      <c r="AU214" s="14" t="s">
        <v>85</v>
      </c>
    </row>
    <row r="215" s="11" customFormat="1" ht="25.92" customHeight="1">
      <c r="A215" s="11"/>
      <c r="B215" s="194"/>
      <c r="C215" s="195"/>
      <c r="D215" s="196" t="s">
        <v>76</v>
      </c>
      <c r="E215" s="197" t="s">
        <v>369</v>
      </c>
      <c r="F215" s="197" t="s">
        <v>370</v>
      </c>
      <c r="G215" s="195"/>
      <c r="H215" s="195"/>
      <c r="I215" s="198"/>
      <c r="J215" s="199">
        <f>BK215</f>
        <v>0</v>
      </c>
      <c r="K215" s="195"/>
      <c r="L215" s="200"/>
      <c r="M215" s="201"/>
      <c r="N215" s="202"/>
      <c r="O215" s="202"/>
      <c r="P215" s="203">
        <f>SUM(P216:P225)</f>
        <v>0</v>
      </c>
      <c r="Q215" s="202"/>
      <c r="R215" s="203">
        <f>SUM(R216:R225)</f>
        <v>0.00050819999999999999</v>
      </c>
      <c r="S215" s="202"/>
      <c r="T215" s="204">
        <f>SUM(T216:T225)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5" t="s">
        <v>87</v>
      </c>
      <c r="AT215" s="206" t="s">
        <v>76</v>
      </c>
      <c r="AU215" s="206" t="s">
        <v>77</v>
      </c>
      <c r="AY215" s="205" t="s">
        <v>222</v>
      </c>
      <c r="BK215" s="207">
        <f>SUM(BK216:BK225)</f>
        <v>0</v>
      </c>
    </row>
    <row r="216" s="2" customFormat="1" ht="24.15" customHeight="1">
      <c r="A216" s="35"/>
      <c r="B216" s="36"/>
      <c r="C216" s="208" t="s">
        <v>404</v>
      </c>
      <c r="D216" s="208" t="s">
        <v>223</v>
      </c>
      <c r="E216" s="209" t="s">
        <v>372</v>
      </c>
      <c r="F216" s="210" t="s">
        <v>373</v>
      </c>
      <c r="G216" s="211" t="s">
        <v>226</v>
      </c>
      <c r="H216" s="212">
        <v>1.21</v>
      </c>
      <c r="I216" s="213"/>
      <c r="J216" s="214">
        <f>ROUND(I216*H216,2)</f>
        <v>0</v>
      </c>
      <c r="K216" s="215"/>
      <c r="L216" s="41"/>
      <c r="M216" s="216" t="s">
        <v>1</v>
      </c>
      <c r="N216" s="217" t="s">
        <v>42</v>
      </c>
      <c r="O216" s="88"/>
      <c r="P216" s="218">
        <f>O216*H216</f>
        <v>0</v>
      </c>
      <c r="Q216" s="218">
        <v>8.0000000000000007E-05</v>
      </c>
      <c r="R216" s="218">
        <f>Q216*H216</f>
        <v>9.6800000000000008E-05</v>
      </c>
      <c r="S216" s="218">
        <v>0</v>
      </c>
      <c r="T216" s="21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0" t="s">
        <v>266</v>
      </c>
      <c r="AT216" s="220" t="s">
        <v>223</v>
      </c>
      <c r="AU216" s="220" t="s">
        <v>85</v>
      </c>
      <c r="AY216" s="14" t="s">
        <v>222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4" t="s">
        <v>85</v>
      </c>
      <c r="BK216" s="221">
        <f>ROUND(I216*H216,2)</f>
        <v>0</v>
      </c>
      <c r="BL216" s="14" t="s">
        <v>266</v>
      </c>
      <c r="BM216" s="220" t="s">
        <v>917</v>
      </c>
    </row>
    <row r="217" s="2" customFormat="1">
      <c r="A217" s="35"/>
      <c r="B217" s="36"/>
      <c r="C217" s="37"/>
      <c r="D217" s="222" t="s">
        <v>229</v>
      </c>
      <c r="E217" s="37"/>
      <c r="F217" s="223" t="s">
        <v>375</v>
      </c>
      <c r="G217" s="37"/>
      <c r="H217" s="37"/>
      <c r="I217" s="224"/>
      <c r="J217" s="37"/>
      <c r="K217" s="37"/>
      <c r="L217" s="41"/>
      <c r="M217" s="225"/>
      <c r="N217" s="22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229</v>
      </c>
      <c r="AU217" s="14" t="s">
        <v>85</v>
      </c>
    </row>
    <row r="218" s="2" customFormat="1">
      <c r="A218" s="35"/>
      <c r="B218" s="36"/>
      <c r="C218" s="37"/>
      <c r="D218" s="227" t="s">
        <v>231</v>
      </c>
      <c r="E218" s="37"/>
      <c r="F218" s="228" t="s">
        <v>591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231</v>
      </c>
      <c r="AU218" s="14" t="s">
        <v>85</v>
      </c>
    </row>
    <row r="219" s="12" customFormat="1">
      <c r="A219" s="12"/>
      <c r="B219" s="229"/>
      <c r="C219" s="230"/>
      <c r="D219" s="222" t="s">
        <v>252</v>
      </c>
      <c r="E219" s="251" t="s">
        <v>1</v>
      </c>
      <c r="F219" s="231" t="s">
        <v>377</v>
      </c>
      <c r="G219" s="230"/>
      <c r="H219" s="232">
        <v>1.21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252</v>
      </c>
      <c r="AU219" s="238" t="s">
        <v>85</v>
      </c>
      <c r="AV219" s="12" t="s">
        <v>87</v>
      </c>
      <c r="AW219" s="12" t="s">
        <v>32</v>
      </c>
      <c r="AX219" s="12" t="s">
        <v>85</v>
      </c>
      <c r="AY219" s="238" t="s">
        <v>222</v>
      </c>
    </row>
    <row r="220" s="2" customFormat="1" ht="24.15" customHeight="1">
      <c r="A220" s="35"/>
      <c r="B220" s="36"/>
      <c r="C220" s="208" t="s">
        <v>410</v>
      </c>
      <c r="D220" s="208" t="s">
        <v>223</v>
      </c>
      <c r="E220" s="209" t="s">
        <v>379</v>
      </c>
      <c r="F220" s="210" t="s">
        <v>380</v>
      </c>
      <c r="G220" s="211" t="s">
        <v>226</v>
      </c>
      <c r="H220" s="212">
        <v>1.21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0.00017000000000000001</v>
      </c>
      <c r="R220" s="218">
        <f>Q220*H220</f>
        <v>0.00020570000000000001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918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382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593</v>
      </c>
      <c r="G222" s="37"/>
      <c r="H222" s="37"/>
      <c r="I222" s="224"/>
      <c r="J222" s="37"/>
      <c r="K222" s="37"/>
      <c r="L222" s="41"/>
      <c r="M222" s="225"/>
      <c r="N222" s="22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385</v>
      </c>
      <c r="F223" s="210" t="s">
        <v>386</v>
      </c>
      <c r="G223" s="211" t="s">
        <v>226</v>
      </c>
      <c r="H223" s="212">
        <v>1.21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0.00017000000000000001</v>
      </c>
      <c r="R223" s="218">
        <f>Q223*H223</f>
        <v>0.00020570000000000001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919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388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595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11" customFormat="1" ht="25.92" customHeight="1">
      <c r="A226" s="11"/>
      <c r="B226" s="194"/>
      <c r="C226" s="195"/>
      <c r="D226" s="196" t="s">
        <v>76</v>
      </c>
      <c r="E226" s="197" t="s">
        <v>390</v>
      </c>
      <c r="F226" s="197" t="s">
        <v>391</v>
      </c>
      <c r="G226" s="195"/>
      <c r="H226" s="195"/>
      <c r="I226" s="198"/>
      <c r="J226" s="199">
        <f>BK226</f>
        <v>0</v>
      </c>
      <c r="K226" s="195"/>
      <c r="L226" s="200"/>
      <c r="M226" s="201"/>
      <c r="N226" s="202"/>
      <c r="O226" s="202"/>
      <c r="P226" s="203">
        <f>SUM(P227:P244)</f>
        <v>0</v>
      </c>
      <c r="Q226" s="202"/>
      <c r="R226" s="203">
        <f>SUM(R227:R244)</f>
        <v>0.23043739999999999</v>
      </c>
      <c r="S226" s="202"/>
      <c r="T226" s="204">
        <f>SUM(T227:T244)</f>
        <v>0.033720100000000003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05" t="s">
        <v>87</v>
      </c>
      <c r="AT226" s="206" t="s">
        <v>76</v>
      </c>
      <c r="AU226" s="206" t="s">
        <v>77</v>
      </c>
      <c r="AY226" s="205" t="s">
        <v>222</v>
      </c>
      <c r="BK226" s="207">
        <f>SUM(BK227:BK244)</f>
        <v>0</v>
      </c>
    </row>
    <row r="227" s="2" customFormat="1" ht="16.5" customHeight="1">
      <c r="A227" s="35"/>
      <c r="B227" s="36"/>
      <c r="C227" s="208" t="s">
        <v>280</v>
      </c>
      <c r="D227" s="208" t="s">
        <v>223</v>
      </c>
      <c r="E227" s="209" t="s">
        <v>393</v>
      </c>
      <c r="F227" s="210" t="s">
        <v>394</v>
      </c>
      <c r="G227" s="211" t="s">
        <v>226</v>
      </c>
      <c r="H227" s="212">
        <v>100.15000000000001</v>
      </c>
      <c r="I227" s="213"/>
      <c r="J227" s="214">
        <f>ROUND(I227*H227,2)</f>
        <v>0</v>
      </c>
      <c r="K227" s="215"/>
      <c r="L227" s="41"/>
      <c r="M227" s="216" t="s">
        <v>1</v>
      </c>
      <c r="N227" s="217" t="s">
        <v>42</v>
      </c>
      <c r="O227" s="88"/>
      <c r="P227" s="218">
        <f>O227*H227</f>
        <v>0</v>
      </c>
      <c r="Q227" s="218">
        <v>0.001</v>
      </c>
      <c r="R227" s="218">
        <f>Q227*H227</f>
        <v>0.10015</v>
      </c>
      <c r="S227" s="218">
        <v>0.00031</v>
      </c>
      <c r="T227" s="219">
        <f>S227*H227</f>
        <v>0.031046500000000001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0" t="s">
        <v>266</v>
      </c>
      <c r="AT227" s="220" t="s">
        <v>223</v>
      </c>
      <c r="AU227" s="220" t="s">
        <v>85</v>
      </c>
      <c r="AY227" s="14" t="s">
        <v>222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4" t="s">
        <v>85</v>
      </c>
      <c r="BK227" s="221">
        <f>ROUND(I227*H227,2)</f>
        <v>0</v>
      </c>
      <c r="BL227" s="14" t="s">
        <v>266</v>
      </c>
      <c r="BM227" s="220" t="s">
        <v>920</v>
      </c>
    </row>
    <row r="228" s="2" customFormat="1">
      <c r="A228" s="35"/>
      <c r="B228" s="36"/>
      <c r="C228" s="37"/>
      <c r="D228" s="222" t="s">
        <v>229</v>
      </c>
      <c r="E228" s="37"/>
      <c r="F228" s="223" t="s">
        <v>396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229</v>
      </c>
      <c r="AU228" s="14" t="s">
        <v>85</v>
      </c>
    </row>
    <row r="229" s="2" customFormat="1">
      <c r="A229" s="35"/>
      <c r="B229" s="36"/>
      <c r="C229" s="37"/>
      <c r="D229" s="227" t="s">
        <v>231</v>
      </c>
      <c r="E229" s="37"/>
      <c r="F229" s="228" t="s">
        <v>503</v>
      </c>
      <c r="G229" s="37"/>
      <c r="H229" s="37"/>
      <c r="I229" s="224"/>
      <c r="J229" s="37"/>
      <c r="K229" s="37"/>
      <c r="L229" s="41"/>
      <c r="M229" s="225"/>
      <c r="N229" s="22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231</v>
      </c>
      <c r="AU229" s="14" t="s">
        <v>85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399</v>
      </c>
      <c r="F230" s="210" t="s">
        <v>400</v>
      </c>
      <c r="G230" s="211" t="s">
        <v>226</v>
      </c>
      <c r="H230" s="212">
        <v>100.15000000000001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921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402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2" customFormat="1">
      <c r="A232" s="35"/>
      <c r="B232" s="36"/>
      <c r="C232" s="37"/>
      <c r="D232" s="227" t="s">
        <v>231</v>
      </c>
      <c r="E232" s="37"/>
      <c r="F232" s="228" t="s">
        <v>505</v>
      </c>
      <c r="G232" s="37"/>
      <c r="H232" s="37"/>
      <c r="I232" s="224"/>
      <c r="J232" s="37"/>
      <c r="K232" s="37"/>
      <c r="L232" s="41"/>
      <c r="M232" s="225"/>
      <c r="N232" s="22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231</v>
      </c>
      <c r="AU232" s="14" t="s">
        <v>85</v>
      </c>
    </row>
    <row r="233" s="2" customFormat="1" ht="16.5" customHeight="1">
      <c r="A233" s="35"/>
      <c r="B233" s="36"/>
      <c r="C233" s="208" t="s">
        <v>522</v>
      </c>
      <c r="D233" s="208" t="s">
        <v>223</v>
      </c>
      <c r="E233" s="209" t="s">
        <v>405</v>
      </c>
      <c r="F233" s="210" t="s">
        <v>406</v>
      </c>
      <c r="G233" s="211" t="s">
        <v>226</v>
      </c>
      <c r="H233" s="212">
        <v>89.120000000000005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3.0000000000000001E-05</v>
      </c>
      <c r="T233" s="219">
        <f>S233*H233</f>
        <v>0.0026736000000000004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266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266</v>
      </c>
      <c r="BM233" s="220" t="s">
        <v>922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408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>
      <c r="A235" s="35"/>
      <c r="B235" s="36"/>
      <c r="C235" s="37"/>
      <c r="D235" s="227" t="s">
        <v>231</v>
      </c>
      <c r="E235" s="37"/>
      <c r="F235" s="228" t="s">
        <v>409</v>
      </c>
      <c r="G235" s="37"/>
      <c r="H235" s="37"/>
      <c r="I235" s="224"/>
      <c r="J235" s="37"/>
      <c r="K235" s="37"/>
      <c r="L235" s="41"/>
      <c r="M235" s="225"/>
      <c r="N235" s="22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231</v>
      </c>
      <c r="AU235" s="14" t="s">
        <v>85</v>
      </c>
    </row>
    <row r="236" s="2" customFormat="1" ht="16.5" customHeight="1">
      <c r="A236" s="35"/>
      <c r="B236" s="36"/>
      <c r="C236" s="239" t="s">
        <v>526</v>
      </c>
      <c r="D236" s="239" t="s">
        <v>277</v>
      </c>
      <c r="E236" s="240" t="s">
        <v>411</v>
      </c>
      <c r="F236" s="241" t="s">
        <v>412</v>
      </c>
      <c r="G236" s="242" t="s">
        <v>226</v>
      </c>
      <c r="H236" s="243">
        <v>93.575999999999993</v>
      </c>
      <c r="I236" s="244"/>
      <c r="J236" s="245">
        <f>ROUND(I236*H236,2)</f>
        <v>0</v>
      </c>
      <c r="K236" s="246"/>
      <c r="L236" s="247"/>
      <c r="M236" s="248" t="s">
        <v>1</v>
      </c>
      <c r="N236" s="249" t="s">
        <v>42</v>
      </c>
      <c r="O236" s="88"/>
      <c r="P236" s="218">
        <f>O236*H236</f>
        <v>0</v>
      </c>
      <c r="Q236" s="218">
        <v>0.00089999999999999998</v>
      </c>
      <c r="R236" s="218">
        <f>Q236*H236</f>
        <v>0.084218399999999985</v>
      </c>
      <c r="S236" s="218">
        <v>0</v>
      </c>
      <c r="T236" s="21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0" t="s">
        <v>280</v>
      </c>
      <c r="AT236" s="220" t="s">
        <v>277</v>
      </c>
      <c r="AU236" s="220" t="s">
        <v>85</v>
      </c>
      <c r="AY236" s="14" t="s">
        <v>222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4" t="s">
        <v>85</v>
      </c>
      <c r="BK236" s="221">
        <f>ROUND(I236*H236,2)</f>
        <v>0</v>
      </c>
      <c r="BL236" s="14" t="s">
        <v>266</v>
      </c>
      <c r="BM236" s="220" t="s">
        <v>923</v>
      </c>
    </row>
    <row r="237" s="2" customFormat="1">
      <c r="A237" s="35"/>
      <c r="B237" s="36"/>
      <c r="C237" s="37"/>
      <c r="D237" s="222" t="s">
        <v>229</v>
      </c>
      <c r="E237" s="37"/>
      <c r="F237" s="223" t="s">
        <v>412</v>
      </c>
      <c r="G237" s="37"/>
      <c r="H237" s="37"/>
      <c r="I237" s="224"/>
      <c r="J237" s="37"/>
      <c r="K237" s="37"/>
      <c r="L237" s="41"/>
      <c r="M237" s="225"/>
      <c r="N237" s="22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229</v>
      </c>
      <c r="AU237" s="14" t="s">
        <v>85</v>
      </c>
    </row>
    <row r="238" s="12" customFormat="1">
      <c r="A238" s="12"/>
      <c r="B238" s="229"/>
      <c r="C238" s="230"/>
      <c r="D238" s="222" t="s">
        <v>252</v>
      </c>
      <c r="E238" s="230"/>
      <c r="F238" s="231" t="s">
        <v>924</v>
      </c>
      <c r="G238" s="230"/>
      <c r="H238" s="232">
        <v>93.575999999999993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8" t="s">
        <v>252</v>
      </c>
      <c r="AU238" s="238" t="s">
        <v>85</v>
      </c>
      <c r="AV238" s="12" t="s">
        <v>87</v>
      </c>
      <c r="AW238" s="12" t="s">
        <v>4</v>
      </c>
      <c r="AX238" s="12" t="s">
        <v>85</v>
      </c>
      <c r="AY238" s="238" t="s">
        <v>222</v>
      </c>
    </row>
    <row r="239" s="2" customFormat="1" ht="24.15" customHeight="1">
      <c r="A239" s="35"/>
      <c r="B239" s="36"/>
      <c r="C239" s="208" t="s">
        <v>925</v>
      </c>
      <c r="D239" s="208" t="s">
        <v>223</v>
      </c>
      <c r="E239" s="209" t="s">
        <v>416</v>
      </c>
      <c r="F239" s="210" t="s">
        <v>417</v>
      </c>
      <c r="G239" s="211" t="s">
        <v>226</v>
      </c>
      <c r="H239" s="212">
        <v>100.15000000000001</v>
      </c>
      <c r="I239" s="213"/>
      <c r="J239" s="214">
        <f>ROUND(I239*H239,2)</f>
        <v>0</v>
      </c>
      <c r="K239" s="215"/>
      <c r="L239" s="41"/>
      <c r="M239" s="216" t="s">
        <v>1</v>
      </c>
      <c r="N239" s="217" t="s">
        <v>42</v>
      </c>
      <c r="O239" s="88"/>
      <c r="P239" s="218">
        <f>O239*H239</f>
        <v>0</v>
      </c>
      <c r="Q239" s="218">
        <v>0.00020000000000000001</v>
      </c>
      <c r="R239" s="218">
        <f>Q239*H239</f>
        <v>0.020030000000000003</v>
      </c>
      <c r="S239" s="218">
        <v>0</v>
      </c>
      <c r="T239" s="21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0" t="s">
        <v>266</v>
      </c>
      <c r="AT239" s="220" t="s">
        <v>223</v>
      </c>
      <c r="AU239" s="220" t="s">
        <v>85</v>
      </c>
      <c r="AY239" s="14" t="s">
        <v>222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4" t="s">
        <v>85</v>
      </c>
      <c r="BK239" s="221">
        <f>ROUND(I239*H239,2)</f>
        <v>0</v>
      </c>
      <c r="BL239" s="14" t="s">
        <v>266</v>
      </c>
      <c r="BM239" s="220" t="s">
        <v>926</v>
      </c>
    </row>
    <row r="240" s="2" customFormat="1">
      <c r="A240" s="35"/>
      <c r="B240" s="36"/>
      <c r="C240" s="37"/>
      <c r="D240" s="222" t="s">
        <v>229</v>
      </c>
      <c r="E240" s="37"/>
      <c r="F240" s="223" t="s">
        <v>419</v>
      </c>
      <c r="G240" s="37"/>
      <c r="H240" s="37"/>
      <c r="I240" s="224"/>
      <c r="J240" s="37"/>
      <c r="K240" s="37"/>
      <c r="L240" s="41"/>
      <c r="M240" s="225"/>
      <c r="N240" s="22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229</v>
      </c>
      <c r="AU240" s="14" t="s">
        <v>85</v>
      </c>
    </row>
    <row r="241" s="2" customFormat="1">
      <c r="A241" s="35"/>
      <c r="B241" s="36"/>
      <c r="C241" s="37"/>
      <c r="D241" s="227" t="s">
        <v>231</v>
      </c>
      <c r="E241" s="37"/>
      <c r="F241" s="228" t="s">
        <v>510</v>
      </c>
      <c r="G241" s="37"/>
      <c r="H241" s="37"/>
      <c r="I241" s="224"/>
      <c r="J241" s="37"/>
      <c r="K241" s="37"/>
      <c r="L241" s="41"/>
      <c r="M241" s="225"/>
      <c r="N241" s="22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231</v>
      </c>
      <c r="AU241" s="14" t="s">
        <v>85</v>
      </c>
    </row>
    <row r="242" s="2" customFormat="1" ht="33" customHeight="1">
      <c r="A242" s="35"/>
      <c r="B242" s="36"/>
      <c r="C242" s="208" t="s">
        <v>927</v>
      </c>
      <c r="D242" s="208" t="s">
        <v>223</v>
      </c>
      <c r="E242" s="209" t="s">
        <v>421</v>
      </c>
      <c r="F242" s="210" t="s">
        <v>422</v>
      </c>
      <c r="G242" s="211" t="s">
        <v>226</v>
      </c>
      <c r="H242" s="212">
        <v>100.15000000000001</v>
      </c>
      <c r="I242" s="213"/>
      <c r="J242" s="214">
        <f>ROUND(I242*H242,2)</f>
        <v>0</v>
      </c>
      <c r="K242" s="215"/>
      <c r="L242" s="41"/>
      <c r="M242" s="216" t="s">
        <v>1</v>
      </c>
      <c r="N242" s="217" t="s">
        <v>42</v>
      </c>
      <c r="O242" s="88"/>
      <c r="P242" s="218">
        <f>O242*H242</f>
        <v>0</v>
      </c>
      <c r="Q242" s="218">
        <v>0.00025999999999999998</v>
      </c>
      <c r="R242" s="218">
        <f>Q242*H242</f>
        <v>0.026039</v>
      </c>
      <c r="S242" s="218">
        <v>0</v>
      </c>
      <c r="T242" s="21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0" t="s">
        <v>266</v>
      </c>
      <c r="AT242" s="220" t="s">
        <v>223</v>
      </c>
      <c r="AU242" s="220" t="s">
        <v>85</v>
      </c>
      <c r="AY242" s="14" t="s">
        <v>222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4" t="s">
        <v>85</v>
      </c>
      <c r="BK242" s="221">
        <f>ROUND(I242*H242,2)</f>
        <v>0</v>
      </c>
      <c r="BL242" s="14" t="s">
        <v>266</v>
      </c>
      <c r="BM242" s="220" t="s">
        <v>928</v>
      </c>
    </row>
    <row r="243" s="2" customFormat="1">
      <c r="A243" s="35"/>
      <c r="B243" s="36"/>
      <c r="C243" s="37"/>
      <c r="D243" s="222" t="s">
        <v>229</v>
      </c>
      <c r="E243" s="37"/>
      <c r="F243" s="223" t="s">
        <v>424</v>
      </c>
      <c r="G243" s="37"/>
      <c r="H243" s="37"/>
      <c r="I243" s="224"/>
      <c r="J243" s="37"/>
      <c r="K243" s="37"/>
      <c r="L243" s="41"/>
      <c r="M243" s="225"/>
      <c r="N243" s="22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229</v>
      </c>
      <c r="AU243" s="14" t="s">
        <v>85</v>
      </c>
    </row>
    <row r="244" s="2" customFormat="1">
      <c r="A244" s="35"/>
      <c r="B244" s="36"/>
      <c r="C244" s="37"/>
      <c r="D244" s="227" t="s">
        <v>231</v>
      </c>
      <c r="E244" s="37"/>
      <c r="F244" s="228" t="s">
        <v>512</v>
      </c>
      <c r="G244" s="37"/>
      <c r="H244" s="37"/>
      <c r="I244" s="224"/>
      <c r="J244" s="37"/>
      <c r="K244" s="37"/>
      <c r="L244" s="41"/>
      <c r="M244" s="252"/>
      <c r="N244" s="253"/>
      <c r="O244" s="254"/>
      <c r="P244" s="254"/>
      <c r="Q244" s="254"/>
      <c r="R244" s="254"/>
      <c r="S244" s="254"/>
      <c r="T244" s="25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231</v>
      </c>
      <c r="AU244" s="14" t="s">
        <v>85</v>
      </c>
    </row>
    <row r="245" s="2" customFormat="1" ht="6.96" customHeight="1">
      <c r="A245" s="35"/>
      <c r="B245" s="63"/>
      <c r="C245" s="64"/>
      <c r="D245" s="64"/>
      <c r="E245" s="64"/>
      <c r="F245" s="64"/>
      <c r="G245" s="64"/>
      <c r="H245" s="64"/>
      <c r="I245" s="64"/>
      <c r="J245" s="64"/>
      <c r="K245" s="64"/>
      <c r="L245" s="41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sheet="1" autoFilter="0" formatColumns="0" formatRows="0" objects="1" scenarios="1" spinCount="100000" saltValue="IianiKOEU25jfsroKVIMWZi7wKFlE/4d/1imPQepWDrsuOTfzMJ8t2Tzdhhzy3Gen4ARjn2k8+RGjlTUDvatYg==" hashValue="C9o7vsGs1Rq83ma6orv/u/3mZWbwilGGOl0rUiUXU3HEJrU1PXhdcOJQnUkp9sk/26tmAoGvbToBihN29b7Z6w==" algorithmName="SHA-512" password="CC35"/>
  <autoFilter ref="C123:K24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952901111"/>
    <hyperlink ref="F132" r:id="rId2" display="https://podminky.urs.cz/item/CS_URS_2024_01/997013211"/>
    <hyperlink ref="F135" r:id="rId3" display="https://podminky.urs.cz/item/CS_URS_2024_01/997013501"/>
    <hyperlink ref="F138" r:id="rId4" display="https://podminky.urs.cz/item/CS_URS_2024_01/997013509"/>
    <hyperlink ref="F142" r:id="rId5" display="https://podminky.urs.cz/item/CS_URS_2024_01/997013813"/>
    <hyperlink ref="F146" r:id="rId6" display="https://podminky.urs.cz/item/CS_URS_2024_01/713111111"/>
    <hyperlink ref="F152" r:id="rId7" display="https://podminky.urs.cz/item/CS_URS_2024_01/998713211"/>
    <hyperlink ref="F156" r:id="rId8" display="https://podminky.urs.cz/item/CS_URS_2024_02/763135002"/>
    <hyperlink ref="F162" r:id="rId9" display="https://podminky.urs.cz/item/CS_URS_2024_01/998763200"/>
    <hyperlink ref="F166" r:id="rId10" display="https://podminky.urs.cz/item/CS_URS_2024_01/766491851"/>
    <hyperlink ref="F169" r:id="rId11" display="https://podminky.urs.cz/item/CS_URS_2024_01/766660022"/>
    <hyperlink ref="F174" r:id="rId12" display="https://podminky.urs.cz/item/CS_URS_2024_01/766691914"/>
    <hyperlink ref="F178" r:id="rId13" display="https://podminky.urs.cz/item/CS_URS_2024_01/776111115"/>
    <hyperlink ref="F181" r:id="rId14" display="https://podminky.urs.cz/item/CS_URS_2024_01/776121112"/>
    <hyperlink ref="F184" r:id="rId15" display="https://podminky.urs.cz/item/CS_URS_2024_01/776141112"/>
    <hyperlink ref="F187" r:id="rId16" display="https://podminky.urs.cz/item/CS_URS_2024_01/776201812"/>
    <hyperlink ref="F190" r:id="rId17" display="https://podminky.urs.cz/item/CS_URS_2024_01/776221111"/>
    <hyperlink ref="F196" r:id="rId18" display="https://podminky.urs.cz/item/CS_URS_2024_02/776223112"/>
    <hyperlink ref="F199" r:id="rId19" display="https://podminky.urs.cz/item/CS_URS_2024_01/776410811"/>
    <hyperlink ref="F202" r:id="rId20" display="https://podminky.urs.cz/item/CS_URS_2024_01/776421111"/>
    <hyperlink ref="F208" r:id="rId21" display="https://podminky.urs.cz/item/CS_URS_2024_01/776421312"/>
    <hyperlink ref="F214" r:id="rId22" display="https://podminky.urs.cz/item/CS_URS_2024_01/998776201"/>
    <hyperlink ref="F218" r:id="rId23" display="https://podminky.urs.cz/item/CS_URS_2024_01/783301311"/>
    <hyperlink ref="F222" r:id="rId24" display="https://podminky.urs.cz/item/CS_URS_2024_01/783325101"/>
    <hyperlink ref="F225" r:id="rId25" display="https://podminky.urs.cz/item/CS_URS_2024_01/783327101"/>
    <hyperlink ref="F229" r:id="rId26" display="https://podminky.urs.cz/item/CS_URS_2024_01/784121001"/>
    <hyperlink ref="F232" r:id="rId27" display="https://podminky.urs.cz/item/CS_URS_2024_01/784121011"/>
    <hyperlink ref="F235" r:id="rId28" display="https://podminky.urs.cz/item/CS_URS_2024_02/784171101"/>
    <hyperlink ref="F241" r:id="rId29" display="https://podminky.urs.cz/item/CS_URS_2024_01/784181101"/>
    <hyperlink ref="F244" r:id="rId30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ROUND((SUM(BE122:BE221)),  2)</f>
        <v>0</v>
      </c>
      <c r="G33" s="35"/>
      <c r="H33" s="35"/>
      <c r="I33" s="152">
        <v>0.20999999999999999</v>
      </c>
      <c r="J33" s="151">
        <f>ROUND(((SUM(BE122:BE221))*I33),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ROUND((SUM(BF122:BF221)),  2)</f>
        <v>0</v>
      </c>
      <c r="G34" s="35"/>
      <c r="H34" s="35"/>
      <c r="I34" s="152">
        <v>0.12</v>
      </c>
      <c r="J34" s="151">
        <f>ROUND(((SUM(BF122:BF221))*I34),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215 - Místnost č.215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J192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J203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215 - Místnost č.215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P123+P127+P140+P152+P192+P203</f>
        <v>0</v>
      </c>
      <c r="Q122" s="101"/>
      <c r="R122" s="191">
        <f>R123+R127+R140+R152+R192+R203</f>
        <v>0.42623823999999999</v>
      </c>
      <c r="S122" s="101"/>
      <c r="T122" s="192">
        <f>T123+T127+T140+T152+T192+T203</f>
        <v>0.12945879999999999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BK123+BK127+BK140+BK152+BK192+BK203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0.00094519999999999999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23.629999999999999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0.00094519999999999999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930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SUM(P128:P139)</f>
        <v>0</v>
      </c>
      <c r="Q127" s="202"/>
      <c r="R127" s="203">
        <f>SUM(R128:R139)</f>
        <v>0</v>
      </c>
      <c r="S127" s="202"/>
      <c r="T127" s="204">
        <f>SUM(T128:T139)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SUM(BK128:BK139)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0.129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931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0.129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932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0.129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933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0.129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934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SUM(P141:P151)</f>
        <v>0</v>
      </c>
      <c r="Q140" s="202"/>
      <c r="R140" s="203">
        <f>SUM(R141:R151)</f>
        <v>0.020500000000000001</v>
      </c>
      <c r="S140" s="202"/>
      <c r="T140" s="204">
        <f>SUM(T141:T151)</f>
        <v>0.025000000000000001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SUM(BK141:BK151)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935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2" customFormat="1" ht="24.15" customHeight="1">
      <c r="A144" s="35"/>
      <c r="B144" s="36"/>
      <c r="C144" s="208" t="s">
        <v>270</v>
      </c>
      <c r="D144" s="208" t="s">
        <v>223</v>
      </c>
      <c r="E144" s="209" t="s">
        <v>271</v>
      </c>
      <c r="F144" s="210" t="s">
        <v>272</v>
      </c>
      <c r="G144" s="211" t="s">
        <v>265</v>
      </c>
      <c r="H144" s="212">
        <v>1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266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266</v>
      </c>
      <c r="BM144" s="220" t="s">
        <v>936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274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570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2" customFormat="1" ht="33" customHeight="1">
      <c r="A147" s="35"/>
      <c r="B147" s="36"/>
      <c r="C147" s="239" t="s">
        <v>276</v>
      </c>
      <c r="D147" s="239" t="s">
        <v>277</v>
      </c>
      <c r="E147" s="240" t="s">
        <v>278</v>
      </c>
      <c r="F147" s="241" t="s">
        <v>279</v>
      </c>
      <c r="G147" s="242" t="s">
        <v>265</v>
      </c>
      <c r="H147" s="243">
        <v>1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42</v>
      </c>
      <c r="O147" s="88"/>
      <c r="P147" s="218">
        <f>O147*H147</f>
        <v>0</v>
      </c>
      <c r="Q147" s="218">
        <v>0.020500000000000001</v>
      </c>
      <c r="R147" s="218">
        <f>Q147*H147</f>
        <v>0.020500000000000001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280</v>
      </c>
      <c r="AT147" s="220" t="s">
        <v>277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937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279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 ht="24.15" customHeight="1">
      <c r="A149" s="35"/>
      <c r="B149" s="36"/>
      <c r="C149" s="208" t="s">
        <v>220</v>
      </c>
      <c r="D149" s="208" t="s">
        <v>223</v>
      </c>
      <c r="E149" s="209" t="s">
        <v>282</v>
      </c>
      <c r="F149" s="210" t="s">
        <v>283</v>
      </c>
      <c r="G149" s="211" t="s">
        <v>265</v>
      </c>
      <c r="H149" s="212">
        <v>1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0.024</v>
      </c>
      <c r="T149" s="219">
        <f>S149*H149</f>
        <v>0.024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266</v>
      </c>
      <c r="AT149" s="220" t="s">
        <v>223</v>
      </c>
      <c r="AU149" s="220" t="s">
        <v>85</v>
      </c>
      <c r="AY149" s="14" t="s">
        <v>222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266</v>
      </c>
      <c r="BM149" s="220" t="s">
        <v>938</v>
      </c>
    </row>
    <row r="150" s="2" customFormat="1">
      <c r="A150" s="35"/>
      <c r="B150" s="36"/>
      <c r="C150" s="37"/>
      <c r="D150" s="222" t="s">
        <v>229</v>
      </c>
      <c r="E150" s="37"/>
      <c r="F150" s="223" t="s">
        <v>285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229</v>
      </c>
      <c r="AU150" s="14" t="s">
        <v>85</v>
      </c>
    </row>
    <row r="151" s="2" customFormat="1">
      <c r="A151" s="35"/>
      <c r="B151" s="36"/>
      <c r="C151" s="37"/>
      <c r="D151" s="227" t="s">
        <v>231</v>
      </c>
      <c r="E151" s="37"/>
      <c r="F151" s="228" t="s">
        <v>573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231</v>
      </c>
      <c r="AU151" s="14" t="s">
        <v>85</v>
      </c>
    </row>
    <row r="152" s="11" customFormat="1" ht="25.92" customHeight="1">
      <c r="A152" s="11"/>
      <c r="B152" s="194"/>
      <c r="C152" s="195"/>
      <c r="D152" s="196" t="s">
        <v>76</v>
      </c>
      <c r="E152" s="197" t="s">
        <v>294</v>
      </c>
      <c r="F152" s="197" t="s">
        <v>295</v>
      </c>
      <c r="G152" s="195"/>
      <c r="H152" s="195"/>
      <c r="I152" s="198"/>
      <c r="J152" s="199">
        <f>BK152</f>
        <v>0</v>
      </c>
      <c r="K152" s="195"/>
      <c r="L152" s="200"/>
      <c r="M152" s="201"/>
      <c r="N152" s="202"/>
      <c r="O152" s="202"/>
      <c r="P152" s="203">
        <f>SUM(P153:P191)</f>
        <v>0</v>
      </c>
      <c r="Q152" s="202"/>
      <c r="R152" s="203">
        <f>SUM(R153:R191)</f>
        <v>0.25655464</v>
      </c>
      <c r="S152" s="202"/>
      <c r="T152" s="204">
        <f>SUM(T153:T191)</f>
        <v>0.077123999999999998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5" t="s">
        <v>87</v>
      </c>
      <c r="AT152" s="206" t="s">
        <v>76</v>
      </c>
      <c r="AU152" s="206" t="s">
        <v>77</v>
      </c>
      <c r="AY152" s="205" t="s">
        <v>222</v>
      </c>
      <c r="BK152" s="207">
        <f>SUM(BK153:BK191)</f>
        <v>0</v>
      </c>
    </row>
    <row r="153" s="2" customFormat="1" ht="24.15" customHeight="1">
      <c r="A153" s="35"/>
      <c r="B153" s="36"/>
      <c r="C153" s="208" t="s">
        <v>287</v>
      </c>
      <c r="D153" s="208" t="s">
        <v>223</v>
      </c>
      <c r="E153" s="209" t="s">
        <v>297</v>
      </c>
      <c r="F153" s="210" t="s">
        <v>298</v>
      </c>
      <c r="G153" s="211" t="s">
        <v>226</v>
      </c>
      <c r="H153" s="212">
        <v>23.629999999999999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939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300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478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2" customFormat="1" ht="24.15" customHeight="1">
      <c r="A156" s="35"/>
      <c r="B156" s="36"/>
      <c r="C156" s="208" t="s">
        <v>296</v>
      </c>
      <c r="D156" s="208" t="s">
        <v>223</v>
      </c>
      <c r="E156" s="209" t="s">
        <v>302</v>
      </c>
      <c r="F156" s="210" t="s">
        <v>303</v>
      </c>
      <c r="G156" s="211" t="s">
        <v>226</v>
      </c>
      <c r="H156" s="212">
        <v>23.629999999999999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3.0000000000000001E-05</v>
      </c>
      <c r="R156" s="218">
        <f>Q156*H156</f>
        <v>0.00070889999999999994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266</v>
      </c>
      <c r="AT156" s="220" t="s">
        <v>223</v>
      </c>
      <c r="AU156" s="220" t="s">
        <v>85</v>
      </c>
      <c r="AY156" s="14" t="s">
        <v>222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266</v>
      </c>
      <c r="BM156" s="220" t="s">
        <v>940</v>
      </c>
    </row>
    <row r="157" s="2" customFormat="1">
      <c r="A157" s="35"/>
      <c r="B157" s="36"/>
      <c r="C157" s="37"/>
      <c r="D157" s="222" t="s">
        <v>229</v>
      </c>
      <c r="E157" s="37"/>
      <c r="F157" s="223" t="s">
        <v>305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229</v>
      </c>
      <c r="AU157" s="14" t="s">
        <v>85</v>
      </c>
    </row>
    <row r="158" s="2" customFormat="1">
      <c r="A158" s="35"/>
      <c r="B158" s="36"/>
      <c r="C158" s="37"/>
      <c r="D158" s="227" t="s">
        <v>231</v>
      </c>
      <c r="E158" s="37"/>
      <c r="F158" s="228" t="s">
        <v>480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231</v>
      </c>
      <c r="AU158" s="14" t="s">
        <v>85</v>
      </c>
    </row>
    <row r="159" s="2" customFormat="1" ht="33" customHeight="1">
      <c r="A159" s="35"/>
      <c r="B159" s="36"/>
      <c r="C159" s="208" t="s">
        <v>8</v>
      </c>
      <c r="D159" s="208" t="s">
        <v>223</v>
      </c>
      <c r="E159" s="209" t="s">
        <v>308</v>
      </c>
      <c r="F159" s="210" t="s">
        <v>309</v>
      </c>
      <c r="G159" s="211" t="s">
        <v>226</v>
      </c>
      <c r="H159" s="212">
        <v>23.629999999999999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0.0075799999999999999</v>
      </c>
      <c r="R159" s="218">
        <f>Q159*H159</f>
        <v>0.17911539999999998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266</v>
      </c>
      <c r="AT159" s="220" t="s">
        <v>223</v>
      </c>
      <c r="AU159" s="220" t="s">
        <v>85</v>
      </c>
      <c r="AY159" s="14" t="s">
        <v>222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266</v>
      </c>
      <c r="BM159" s="220" t="s">
        <v>941</v>
      </c>
    </row>
    <row r="160" s="2" customFormat="1">
      <c r="A160" s="35"/>
      <c r="B160" s="36"/>
      <c r="C160" s="37"/>
      <c r="D160" s="222" t="s">
        <v>229</v>
      </c>
      <c r="E160" s="37"/>
      <c r="F160" s="223" t="s">
        <v>311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229</v>
      </c>
      <c r="AU160" s="14" t="s">
        <v>85</v>
      </c>
    </row>
    <row r="161" s="2" customFormat="1">
      <c r="A161" s="35"/>
      <c r="B161" s="36"/>
      <c r="C161" s="37"/>
      <c r="D161" s="227" t="s">
        <v>231</v>
      </c>
      <c r="E161" s="37"/>
      <c r="F161" s="228" t="s">
        <v>482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231</v>
      </c>
      <c r="AU161" s="14" t="s">
        <v>85</v>
      </c>
    </row>
    <row r="162" s="2" customFormat="1" ht="24.15" customHeight="1">
      <c r="A162" s="35"/>
      <c r="B162" s="36"/>
      <c r="C162" s="208" t="s">
        <v>307</v>
      </c>
      <c r="D162" s="208" t="s">
        <v>223</v>
      </c>
      <c r="E162" s="209" t="s">
        <v>314</v>
      </c>
      <c r="F162" s="210" t="s">
        <v>315</v>
      </c>
      <c r="G162" s="211" t="s">
        <v>226</v>
      </c>
      <c r="H162" s="212">
        <v>23.629999999999999</v>
      </c>
      <c r="I162" s="213"/>
      <c r="J162" s="214">
        <f>ROUND(I162*H162,2)</f>
        <v>0</v>
      </c>
      <c r="K162" s="215"/>
      <c r="L162" s="41"/>
      <c r="M162" s="216" t="s">
        <v>1</v>
      </c>
      <c r="N162" s="217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0.0030000000000000001</v>
      </c>
      <c r="T162" s="219">
        <f>S162*H162</f>
        <v>0.070889999999999995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266</v>
      </c>
      <c r="AT162" s="220" t="s">
        <v>223</v>
      </c>
      <c r="AU162" s="220" t="s">
        <v>85</v>
      </c>
      <c r="AY162" s="14" t="s">
        <v>222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266</v>
      </c>
      <c r="BM162" s="220" t="s">
        <v>942</v>
      </c>
    </row>
    <row r="163" s="2" customFormat="1">
      <c r="A163" s="35"/>
      <c r="B163" s="36"/>
      <c r="C163" s="37"/>
      <c r="D163" s="222" t="s">
        <v>229</v>
      </c>
      <c r="E163" s="37"/>
      <c r="F163" s="223" t="s">
        <v>317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229</v>
      </c>
      <c r="AU163" s="14" t="s">
        <v>85</v>
      </c>
    </row>
    <row r="164" s="2" customFormat="1">
      <c r="A164" s="35"/>
      <c r="B164" s="36"/>
      <c r="C164" s="37"/>
      <c r="D164" s="227" t="s">
        <v>231</v>
      </c>
      <c r="E164" s="37"/>
      <c r="F164" s="228" t="s">
        <v>484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231</v>
      </c>
      <c r="AU164" s="14" t="s">
        <v>85</v>
      </c>
    </row>
    <row r="165" s="2" customFormat="1" ht="16.5" customHeight="1">
      <c r="A165" s="35"/>
      <c r="B165" s="36"/>
      <c r="C165" s="208" t="s">
        <v>313</v>
      </c>
      <c r="D165" s="208" t="s">
        <v>223</v>
      </c>
      <c r="E165" s="209" t="s">
        <v>320</v>
      </c>
      <c r="F165" s="210" t="s">
        <v>321</v>
      </c>
      <c r="G165" s="211" t="s">
        <v>226</v>
      </c>
      <c r="H165" s="212">
        <v>23.629999999999999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0.00029999999999999997</v>
      </c>
      <c r="R165" s="218">
        <f>Q165*H165</f>
        <v>0.0070889999999999989</v>
      </c>
      <c r="S165" s="218">
        <v>0</v>
      </c>
      <c r="T165" s="21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266</v>
      </c>
      <c r="AT165" s="220" t="s">
        <v>223</v>
      </c>
      <c r="AU165" s="220" t="s">
        <v>85</v>
      </c>
      <c r="AY165" s="14" t="s">
        <v>222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266</v>
      </c>
      <c r="BM165" s="220" t="s">
        <v>943</v>
      </c>
    </row>
    <row r="166" s="2" customFormat="1">
      <c r="A166" s="35"/>
      <c r="B166" s="36"/>
      <c r="C166" s="37"/>
      <c r="D166" s="222" t="s">
        <v>229</v>
      </c>
      <c r="E166" s="37"/>
      <c r="F166" s="223" t="s">
        <v>323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229</v>
      </c>
      <c r="AU166" s="14" t="s">
        <v>85</v>
      </c>
    </row>
    <row r="167" s="2" customFormat="1">
      <c r="A167" s="35"/>
      <c r="B167" s="36"/>
      <c r="C167" s="37"/>
      <c r="D167" s="227" t="s">
        <v>231</v>
      </c>
      <c r="E167" s="37"/>
      <c r="F167" s="228" t="s">
        <v>486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231</v>
      </c>
      <c r="AU167" s="14" t="s">
        <v>85</v>
      </c>
    </row>
    <row r="168" s="2" customFormat="1" ht="49.05" customHeight="1">
      <c r="A168" s="35"/>
      <c r="B168" s="36"/>
      <c r="C168" s="239" t="s">
        <v>319</v>
      </c>
      <c r="D168" s="239" t="s">
        <v>277</v>
      </c>
      <c r="E168" s="240" t="s">
        <v>325</v>
      </c>
      <c r="F168" s="241" t="s">
        <v>326</v>
      </c>
      <c r="G168" s="242" t="s">
        <v>226</v>
      </c>
      <c r="H168" s="243">
        <v>25.992999999999999</v>
      </c>
      <c r="I168" s="244"/>
      <c r="J168" s="245">
        <f>ROUND(I168*H168,2)</f>
        <v>0</v>
      </c>
      <c r="K168" s="246"/>
      <c r="L168" s="247"/>
      <c r="M168" s="248" t="s">
        <v>1</v>
      </c>
      <c r="N168" s="249" t="s">
        <v>42</v>
      </c>
      <c r="O168" s="88"/>
      <c r="P168" s="218">
        <f>O168*H168</f>
        <v>0</v>
      </c>
      <c r="Q168" s="218">
        <v>0.0025999999999999999</v>
      </c>
      <c r="R168" s="218">
        <f>Q168*H168</f>
        <v>0.067581799999999997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280</v>
      </c>
      <c r="AT168" s="220" t="s">
        <v>277</v>
      </c>
      <c r="AU168" s="220" t="s">
        <v>85</v>
      </c>
      <c r="AY168" s="14" t="s">
        <v>222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266</v>
      </c>
      <c r="BM168" s="220" t="s">
        <v>944</v>
      </c>
    </row>
    <row r="169" s="2" customFormat="1">
      <c r="A169" s="35"/>
      <c r="B169" s="36"/>
      <c r="C169" s="37"/>
      <c r="D169" s="222" t="s">
        <v>229</v>
      </c>
      <c r="E169" s="37"/>
      <c r="F169" s="223" t="s">
        <v>326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229</v>
      </c>
      <c r="AU169" s="14" t="s">
        <v>85</v>
      </c>
    </row>
    <row r="170" s="12" customFormat="1">
      <c r="A170" s="12"/>
      <c r="B170" s="229"/>
      <c r="C170" s="230"/>
      <c r="D170" s="222" t="s">
        <v>252</v>
      </c>
      <c r="E170" s="230"/>
      <c r="F170" s="231" t="s">
        <v>945</v>
      </c>
      <c r="G170" s="230"/>
      <c r="H170" s="232">
        <v>25.992999999999999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8" t="s">
        <v>252</v>
      </c>
      <c r="AU170" s="238" t="s">
        <v>85</v>
      </c>
      <c r="AV170" s="12" t="s">
        <v>87</v>
      </c>
      <c r="AW170" s="12" t="s">
        <v>4</v>
      </c>
      <c r="AX170" s="12" t="s">
        <v>85</v>
      </c>
      <c r="AY170" s="238" t="s">
        <v>222</v>
      </c>
    </row>
    <row r="171" s="2" customFormat="1" ht="24.15" customHeight="1">
      <c r="A171" s="35"/>
      <c r="B171" s="36"/>
      <c r="C171" s="208" t="s">
        <v>266</v>
      </c>
      <c r="D171" s="208" t="s">
        <v>223</v>
      </c>
      <c r="E171" s="209" t="s">
        <v>330</v>
      </c>
      <c r="F171" s="210" t="s">
        <v>331</v>
      </c>
      <c r="G171" s="211" t="s">
        <v>332</v>
      </c>
      <c r="H171" s="212">
        <v>24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946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334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335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1.75" customHeight="1">
      <c r="A174" s="35"/>
      <c r="B174" s="36"/>
      <c r="C174" s="208" t="s">
        <v>329</v>
      </c>
      <c r="D174" s="208" t="s">
        <v>223</v>
      </c>
      <c r="E174" s="209" t="s">
        <v>337</v>
      </c>
      <c r="F174" s="210" t="s">
        <v>338</v>
      </c>
      <c r="G174" s="211" t="s">
        <v>332</v>
      </c>
      <c r="H174" s="212">
        <v>20.780000000000001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0.00029999999999999997</v>
      </c>
      <c r="T174" s="219">
        <f>S174*H174</f>
        <v>0.006234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947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340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491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16.5" customHeight="1">
      <c r="A177" s="35"/>
      <c r="B177" s="36"/>
      <c r="C177" s="208" t="s">
        <v>336</v>
      </c>
      <c r="D177" s="208" t="s">
        <v>223</v>
      </c>
      <c r="E177" s="209" t="s">
        <v>343</v>
      </c>
      <c r="F177" s="210" t="s">
        <v>344</v>
      </c>
      <c r="G177" s="211" t="s">
        <v>332</v>
      </c>
      <c r="H177" s="212">
        <v>20.780000000000001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1.0000000000000001E-05</v>
      </c>
      <c r="R177" s="218">
        <f>Q177*H177</f>
        <v>0.00020780000000000004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948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346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493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16.5" customHeight="1">
      <c r="A180" s="35"/>
      <c r="B180" s="36"/>
      <c r="C180" s="239" t="s">
        <v>342</v>
      </c>
      <c r="D180" s="239" t="s">
        <v>277</v>
      </c>
      <c r="E180" s="240" t="s">
        <v>349</v>
      </c>
      <c r="F180" s="241" t="s">
        <v>350</v>
      </c>
      <c r="G180" s="242" t="s">
        <v>332</v>
      </c>
      <c r="H180" s="243">
        <v>21.196000000000002</v>
      </c>
      <c r="I180" s="244"/>
      <c r="J180" s="245">
        <f>ROUND(I180*H180,2)</f>
        <v>0</v>
      </c>
      <c r="K180" s="246"/>
      <c r="L180" s="247"/>
      <c r="M180" s="248" t="s">
        <v>1</v>
      </c>
      <c r="N180" s="249" t="s">
        <v>42</v>
      </c>
      <c r="O180" s="88"/>
      <c r="P180" s="218">
        <f>O180*H180</f>
        <v>0</v>
      </c>
      <c r="Q180" s="218">
        <v>8.0000000000000007E-05</v>
      </c>
      <c r="R180" s="218">
        <f>Q180*H180</f>
        <v>0.0016956800000000002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280</v>
      </c>
      <c r="AT180" s="220" t="s">
        <v>277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949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350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12" customFormat="1">
      <c r="A182" s="12"/>
      <c r="B182" s="229"/>
      <c r="C182" s="230"/>
      <c r="D182" s="222" t="s">
        <v>252</v>
      </c>
      <c r="E182" s="230"/>
      <c r="F182" s="231" t="s">
        <v>950</v>
      </c>
      <c r="G182" s="230"/>
      <c r="H182" s="232">
        <v>21.196000000000002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252</v>
      </c>
      <c r="AU182" s="238" t="s">
        <v>85</v>
      </c>
      <c r="AV182" s="12" t="s">
        <v>87</v>
      </c>
      <c r="AW182" s="12" t="s">
        <v>4</v>
      </c>
      <c r="AX182" s="12" t="s">
        <v>85</v>
      </c>
      <c r="AY182" s="238" t="s">
        <v>222</v>
      </c>
    </row>
    <row r="183" s="2" customFormat="1" ht="16.5" customHeight="1">
      <c r="A183" s="35"/>
      <c r="B183" s="36"/>
      <c r="C183" s="208" t="s">
        <v>348</v>
      </c>
      <c r="D183" s="208" t="s">
        <v>223</v>
      </c>
      <c r="E183" s="209" t="s">
        <v>353</v>
      </c>
      <c r="F183" s="210" t="s">
        <v>354</v>
      </c>
      <c r="G183" s="211" t="s">
        <v>332</v>
      </c>
      <c r="H183" s="212">
        <v>0.90000000000000002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951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356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497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16.5" customHeight="1">
      <c r="A186" s="35"/>
      <c r="B186" s="36"/>
      <c r="C186" s="239" t="s">
        <v>7</v>
      </c>
      <c r="D186" s="239" t="s">
        <v>277</v>
      </c>
      <c r="E186" s="240" t="s">
        <v>359</v>
      </c>
      <c r="F186" s="241" t="s">
        <v>360</v>
      </c>
      <c r="G186" s="242" t="s">
        <v>332</v>
      </c>
      <c r="H186" s="243">
        <v>0.91800000000000004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0.00017000000000000001</v>
      </c>
      <c r="R186" s="218">
        <f>Q186*H186</f>
        <v>0.00015606000000000002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952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360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552</v>
      </c>
      <c r="G188" s="230"/>
      <c r="H188" s="232">
        <v>0.91800000000000004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358</v>
      </c>
      <c r="D189" s="208" t="s">
        <v>223</v>
      </c>
      <c r="E189" s="209" t="s">
        <v>364</v>
      </c>
      <c r="F189" s="210" t="s">
        <v>365</v>
      </c>
      <c r="G189" s="211" t="s">
        <v>290</v>
      </c>
      <c r="H189" s="250"/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953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367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501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11" customFormat="1" ht="25.92" customHeight="1">
      <c r="A192" s="11"/>
      <c r="B192" s="194"/>
      <c r="C192" s="195"/>
      <c r="D192" s="196" t="s">
        <v>76</v>
      </c>
      <c r="E192" s="197" t="s">
        <v>369</v>
      </c>
      <c r="F192" s="197" t="s">
        <v>370</v>
      </c>
      <c r="G192" s="195"/>
      <c r="H192" s="195"/>
      <c r="I192" s="198"/>
      <c r="J192" s="199">
        <f>BK192</f>
        <v>0</v>
      </c>
      <c r="K192" s="195"/>
      <c r="L192" s="200"/>
      <c r="M192" s="201"/>
      <c r="N192" s="202"/>
      <c r="O192" s="202"/>
      <c r="P192" s="203">
        <f>SUM(P193:P202)</f>
        <v>0</v>
      </c>
      <c r="Q192" s="202"/>
      <c r="R192" s="203">
        <f>SUM(R193:R202)</f>
        <v>0.0005082000000000001</v>
      </c>
      <c r="S192" s="202"/>
      <c r="T192" s="204">
        <f>SUM(T193:T202)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5" t="s">
        <v>87</v>
      </c>
      <c r="AT192" s="206" t="s">
        <v>76</v>
      </c>
      <c r="AU192" s="206" t="s">
        <v>77</v>
      </c>
      <c r="AY192" s="205" t="s">
        <v>222</v>
      </c>
      <c r="BK192" s="207">
        <f>SUM(BK193:BK202)</f>
        <v>0</v>
      </c>
    </row>
    <row r="193" s="2" customFormat="1" ht="24.15" customHeight="1">
      <c r="A193" s="35"/>
      <c r="B193" s="36"/>
      <c r="C193" s="208" t="s">
        <v>363</v>
      </c>
      <c r="D193" s="208" t="s">
        <v>223</v>
      </c>
      <c r="E193" s="209" t="s">
        <v>372</v>
      </c>
      <c r="F193" s="210" t="s">
        <v>373</v>
      </c>
      <c r="G193" s="211" t="s">
        <v>226</v>
      </c>
      <c r="H193" s="212">
        <v>1.21</v>
      </c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8.0000000000000007E-05</v>
      </c>
      <c r="R193" s="218">
        <f>Q193*H193</f>
        <v>9.6800000000000008E-05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266</v>
      </c>
      <c r="AT193" s="220" t="s">
        <v>223</v>
      </c>
      <c r="AU193" s="220" t="s">
        <v>85</v>
      </c>
      <c r="AY193" s="14" t="s">
        <v>222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85</v>
      </c>
      <c r="BK193" s="221">
        <f>ROUND(I193*H193,2)</f>
        <v>0</v>
      </c>
      <c r="BL193" s="14" t="s">
        <v>266</v>
      </c>
      <c r="BM193" s="220" t="s">
        <v>954</v>
      </c>
    </row>
    <row r="194" s="2" customFormat="1">
      <c r="A194" s="35"/>
      <c r="B194" s="36"/>
      <c r="C194" s="37"/>
      <c r="D194" s="222" t="s">
        <v>229</v>
      </c>
      <c r="E194" s="37"/>
      <c r="F194" s="223" t="s">
        <v>375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229</v>
      </c>
      <c r="AU194" s="14" t="s">
        <v>85</v>
      </c>
    </row>
    <row r="195" s="2" customFormat="1">
      <c r="A195" s="35"/>
      <c r="B195" s="36"/>
      <c r="C195" s="37"/>
      <c r="D195" s="227" t="s">
        <v>231</v>
      </c>
      <c r="E195" s="37"/>
      <c r="F195" s="228" t="s">
        <v>591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231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51" t="s">
        <v>1</v>
      </c>
      <c r="F196" s="231" t="s">
        <v>377</v>
      </c>
      <c r="G196" s="230"/>
      <c r="H196" s="232">
        <v>1.21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32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379</v>
      </c>
      <c r="F197" s="210" t="s">
        <v>380</v>
      </c>
      <c r="G197" s="211" t="s">
        <v>226</v>
      </c>
      <c r="H197" s="212">
        <v>1.21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0.00017000000000000001</v>
      </c>
      <c r="R197" s="218">
        <f>Q197*H197</f>
        <v>0.00020570000000000001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955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382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593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24.15" customHeight="1">
      <c r="A200" s="35"/>
      <c r="B200" s="36"/>
      <c r="C200" s="208" t="s">
        <v>378</v>
      </c>
      <c r="D200" s="208" t="s">
        <v>223</v>
      </c>
      <c r="E200" s="209" t="s">
        <v>385</v>
      </c>
      <c r="F200" s="210" t="s">
        <v>386</v>
      </c>
      <c r="G200" s="211" t="s">
        <v>226</v>
      </c>
      <c r="H200" s="212">
        <v>1.21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0.00017000000000000001</v>
      </c>
      <c r="R200" s="218">
        <f>Q200*H200</f>
        <v>0.00020570000000000001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956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388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595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11" customFormat="1" ht="25.92" customHeight="1">
      <c r="A203" s="11"/>
      <c r="B203" s="194"/>
      <c r="C203" s="195"/>
      <c r="D203" s="196" t="s">
        <v>76</v>
      </c>
      <c r="E203" s="197" t="s">
        <v>390</v>
      </c>
      <c r="F203" s="197" t="s">
        <v>391</v>
      </c>
      <c r="G203" s="195"/>
      <c r="H203" s="195"/>
      <c r="I203" s="198"/>
      <c r="J203" s="199">
        <f>BK203</f>
        <v>0</v>
      </c>
      <c r="K203" s="195"/>
      <c r="L203" s="200"/>
      <c r="M203" s="201"/>
      <c r="N203" s="202"/>
      <c r="O203" s="202"/>
      <c r="P203" s="203">
        <f>SUM(P204:P221)</f>
        <v>0</v>
      </c>
      <c r="Q203" s="202"/>
      <c r="R203" s="203">
        <f>SUM(R204:R221)</f>
        <v>0.14773020000000001</v>
      </c>
      <c r="S203" s="202"/>
      <c r="T203" s="204">
        <f>SUM(T204:T221)</f>
        <v>0.027334799999999999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5" t="s">
        <v>87</v>
      </c>
      <c r="AT203" s="206" t="s">
        <v>76</v>
      </c>
      <c r="AU203" s="206" t="s">
        <v>77</v>
      </c>
      <c r="AY203" s="205" t="s">
        <v>222</v>
      </c>
      <c r="BK203" s="207">
        <f>SUM(BK204:BK221)</f>
        <v>0</v>
      </c>
    </row>
    <row r="204" s="2" customFormat="1" ht="16.5" customHeight="1">
      <c r="A204" s="35"/>
      <c r="B204" s="36"/>
      <c r="C204" s="208" t="s">
        <v>384</v>
      </c>
      <c r="D204" s="208" t="s">
        <v>223</v>
      </c>
      <c r="E204" s="209" t="s">
        <v>393</v>
      </c>
      <c r="F204" s="210" t="s">
        <v>394</v>
      </c>
      <c r="G204" s="211" t="s">
        <v>226</v>
      </c>
      <c r="H204" s="212">
        <v>85.890000000000001</v>
      </c>
      <c r="I204" s="213"/>
      <c r="J204" s="214">
        <f>ROUND(I204*H204,2)</f>
        <v>0</v>
      </c>
      <c r="K204" s="215"/>
      <c r="L204" s="41"/>
      <c r="M204" s="216" t="s">
        <v>1</v>
      </c>
      <c r="N204" s="217" t="s">
        <v>42</v>
      </c>
      <c r="O204" s="88"/>
      <c r="P204" s="218">
        <f>O204*H204</f>
        <v>0</v>
      </c>
      <c r="Q204" s="218">
        <v>0.001</v>
      </c>
      <c r="R204" s="218">
        <f>Q204*H204</f>
        <v>0.085890000000000008</v>
      </c>
      <c r="S204" s="218">
        <v>0.00031</v>
      </c>
      <c r="T204" s="219">
        <f>S204*H204</f>
        <v>0.026625900000000001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266</v>
      </c>
      <c r="AT204" s="220" t="s">
        <v>223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957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396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2" customFormat="1">
      <c r="A206" s="35"/>
      <c r="B206" s="36"/>
      <c r="C206" s="37"/>
      <c r="D206" s="227" t="s">
        <v>231</v>
      </c>
      <c r="E206" s="37"/>
      <c r="F206" s="228" t="s">
        <v>503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231</v>
      </c>
      <c r="AU206" s="14" t="s">
        <v>85</v>
      </c>
    </row>
    <row r="207" s="2" customFormat="1" ht="24.15" customHeight="1">
      <c r="A207" s="35"/>
      <c r="B207" s="36"/>
      <c r="C207" s="208" t="s">
        <v>392</v>
      </c>
      <c r="D207" s="208" t="s">
        <v>223</v>
      </c>
      <c r="E207" s="209" t="s">
        <v>399</v>
      </c>
      <c r="F207" s="210" t="s">
        <v>400</v>
      </c>
      <c r="G207" s="211" t="s">
        <v>226</v>
      </c>
      <c r="H207" s="212">
        <v>85.890000000000001</v>
      </c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958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402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505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2" customFormat="1" ht="16.5" customHeight="1">
      <c r="A210" s="35"/>
      <c r="B210" s="36"/>
      <c r="C210" s="208" t="s">
        <v>398</v>
      </c>
      <c r="D210" s="208" t="s">
        <v>223</v>
      </c>
      <c r="E210" s="209" t="s">
        <v>405</v>
      </c>
      <c r="F210" s="210" t="s">
        <v>406</v>
      </c>
      <c r="G210" s="211" t="s">
        <v>226</v>
      </c>
      <c r="H210" s="212">
        <v>23.629999999999999</v>
      </c>
      <c r="I210" s="213"/>
      <c r="J210" s="214">
        <f>ROUND(I210*H210,2)</f>
        <v>0</v>
      </c>
      <c r="K210" s="215"/>
      <c r="L210" s="41"/>
      <c r="M210" s="216" t="s">
        <v>1</v>
      </c>
      <c r="N210" s="217" t="s">
        <v>42</v>
      </c>
      <c r="O210" s="88"/>
      <c r="P210" s="218">
        <f>O210*H210</f>
        <v>0</v>
      </c>
      <c r="Q210" s="218">
        <v>0</v>
      </c>
      <c r="R210" s="218">
        <f>Q210*H210</f>
        <v>0</v>
      </c>
      <c r="S210" s="218">
        <v>3.0000000000000001E-05</v>
      </c>
      <c r="T210" s="219">
        <f>S210*H210</f>
        <v>0.00070889999999999994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0" t="s">
        <v>266</v>
      </c>
      <c r="AT210" s="220" t="s">
        <v>223</v>
      </c>
      <c r="AU210" s="220" t="s">
        <v>85</v>
      </c>
      <c r="AY210" s="14" t="s">
        <v>222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4" t="s">
        <v>85</v>
      </c>
      <c r="BK210" s="221">
        <f>ROUND(I210*H210,2)</f>
        <v>0</v>
      </c>
      <c r="BL210" s="14" t="s">
        <v>266</v>
      </c>
      <c r="BM210" s="220" t="s">
        <v>959</v>
      </c>
    </row>
    <row r="211" s="2" customFormat="1">
      <c r="A211" s="35"/>
      <c r="B211" s="36"/>
      <c r="C211" s="37"/>
      <c r="D211" s="222" t="s">
        <v>229</v>
      </c>
      <c r="E211" s="37"/>
      <c r="F211" s="223" t="s">
        <v>408</v>
      </c>
      <c r="G211" s="37"/>
      <c r="H211" s="37"/>
      <c r="I211" s="224"/>
      <c r="J211" s="37"/>
      <c r="K211" s="37"/>
      <c r="L211" s="41"/>
      <c r="M211" s="225"/>
      <c r="N211" s="22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229</v>
      </c>
      <c r="AU211" s="14" t="s">
        <v>85</v>
      </c>
    </row>
    <row r="212" s="2" customFormat="1">
      <c r="A212" s="35"/>
      <c r="B212" s="36"/>
      <c r="C212" s="37"/>
      <c r="D212" s="227" t="s">
        <v>231</v>
      </c>
      <c r="E212" s="37"/>
      <c r="F212" s="228" t="s">
        <v>409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231</v>
      </c>
      <c r="AU212" s="14" t="s">
        <v>85</v>
      </c>
    </row>
    <row r="213" s="2" customFormat="1" ht="16.5" customHeight="1">
      <c r="A213" s="35"/>
      <c r="B213" s="36"/>
      <c r="C213" s="239" t="s">
        <v>404</v>
      </c>
      <c r="D213" s="239" t="s">
        <v>277</v>
      </c>
      <c r="E213" s="240" t="s">
        <v>411</v>
      </c>
      <c r="F213" s="241" t="s">
        <v>412</v>
      </c>
      <c r="G213" s="242" t="s">
        <v>226</v>
      </c>
      <c r="H213" s="243">
        <v>24.812000000000001</v>
      </c>
      <c r="I213" s="244"/>
      <c r="J213" s="245">
        <f>ROUND(I213*H213,2)</f>
        <v>0</v>
      </c>
      <c r="K213" s="246"/>
      <c r="L213" s="247"/>
      <c r="M213" s="248" t="s">
        <v>1</v>
      </c>
      <c r="N213" s="249" t="s">
        <v>42</v>
      </c>
      <c r="O213" s="88"/>
      <c r="P213" s="218">
        <f>O213*H213</f>
        <v>0</v>
      </c>
      <c r="Q213" s="218">
        <v>0.00089999999999999998</v>
      </c>
      <c r="R213" s="218">
        <f>Q213*H213</f>
        <v>0.022330800000000001</v>
      </c>
      <c r="S213" s="218">
        <v>0</v>
      </c>
      <c r="T213" s="21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0" t="s">
        <v>280</v>
      </c>
      <c r="AT213" s="220" t="s">
        <v>277</v>
      </c>
      <c r="AU213" s="220" t="s">
        <v>85</v>
      </c>
      <c r="AY213" s="14" t="s">
        <v>222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4" t="s">
        <v>85</v>
      </c>
      <c r="BK213" s="221">
        <f>ROUND(I213*H213,2)</f>
        <v>0</v>
      </c>
      <c r="BL213" s="14" t="s">
        <v>266</v>
      </c>
      <c r="BM213" s="220" t="s">
        <v>960</v>
      </c>
    </row>
    <row r="214" s="2" customFormat="1">
      <c r="A214" s="35"/>
      <c r="B214" s="36"/>
      <c r="C214" s="37"/>
      <c r="D214" s="222" t="s">
        <v>229</v>
      </c>
      <c r="E214" s="37"/>
      <c r="F214" s="223" t="s">
        <v>412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229</v>
      </c>
      <c r="AU214" s="14" t="s">
        <v>85</v>
      </c>
    </row>
    <row r="215" s="12" customFormat="1">
      <c r="A215" s="12"/>
      <c r="B215" s="229"/>
      <c r="C215" s="230"/>
      <c r="D215" s="222" t="s">
        <v>252</v>
      </c>
      <c r="E215" s="230"/>
      <c r="F215" s="231" t="s">
        <v>961</v>
      </c>
      <c r="G215" s="230"/>
      <c r="H215" s="232">
        <v>24.812000000000001</v>
      </c>
      <c r="I215" s="233"/>
      <c r="J215" s="230"/>
      <c r="K215" s="230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252</v>
      </c>
      <c r="AU215" s="238" t="s">
        <v>85</v>
      </c>
      <c r="AV215" s="12" t="s">
        <v>87</v>
      </c>
      <c r="AW215" s="12" t="s">
        <v>4</v>
      </c>
      <c r="AX215" s="12" t="s">
        <v>85</v>
      </c>
      <c r="AY215" s="238" t="s">
        <v>222</v>
      </c>
    </row>
    <row r="216" s="2" customFormat="1" ht="24.15" customHeight="1">
      <c r="A216" s="35"/>
      <c r="B216" s="36"/>
      <c r="C216" s="208" t="s">
        <v>410</v>
      </c>
      <c r="D216" s="208" t="s">
        <v>223</v>
      </c>
      <c r="E216" s="209" t="s">
        <v>416</v>
      </c>
      <c r="F216" s="210" t="s">
        <v>417</v>
      </c>
      <c r="G216" s="211" t="s">
        <v>226</v>
      </c>
      <c r="H216" s="212">
        <v>85.890000000000001</v>
      </c>
      <c r="I216" s="213"/>
      <c r="J216" s="214">
        <f>ROUND(I216*H216,2)</f>
        <v>0</v>
      </c>
      <c r="K216" s="215"/>
      <c r="L216" s="41"/>
      <c r="M216" s="216" t="s">
        <v>1</v>
      </c>
      <c r="N216" s="217" t="s">
        <v>42</v>
      </c>
      <c r="O216" s="88"/>
      <c r="P216" s="218">
        <f>O216*H216</f>
        <v>0</v>
      </c>
      <c r="Q216" s="218">
        <v>0.00020000000000000001</v>
      </c>
      <c r="R216" s="218">
        <f>Q216*H216</f>
        <v>0.017178000000000002</v>
      </c>
      <c r="S216" s="218">
        <v>0</v>
      </c>
      <c r="T216" s="21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0" t="s">
        <v>266</v>
      </c>
      <c r="AT216" s="220" t="s">
        <v>223</v>
      </c>
      <c r="AU216" s="220" t="s">
        <v>85</v>
      </c>
      <c r="AY216" s="14" t="s">
        <v>222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4" t="s">
        <v>85</v>
      </c>
      <c r="BK216" s="221">
        <f>ROUND(I216*H216,2)</f>
        <v>0</v>
      </c>
      <c r="BL216" s="14" t="s">
        <v>266</v>
      </c>
      <c r="BM216" s="220" t="s">
        <v>962</v>
      </c>
    </row>
    <row r="217" s="2" customFormat="1">
      <c r="A217" s="35"/>
      <c r="B217" s="36"/>
      <c r="C217" s="37"/>
      <c r="D217" s="222" t="s">
        <v>229</v>
      </c>
      <c r="E217" s="37"/>
      <c r="F217" s="223" t="s">
        <v>419</v>
      </c>
      <c r="G217" s="37"/>
      <c r="H217" s="37"/>
      <c r="I217" s="224"/>
      <c r="J217" s="37"/>
      <c r="K217" s="37"/>
      <c r="L217" s="41"/>
      <c r="M217" s="225"/>
      <c r="N217" s="22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229</v>
      </c>
      <c r="AU217" s="14" t="s">
        <v>85</v>
      </c>
    </row>
    <row r="218" s="2" customFormat="1">
      <c r="A218" s="35"/>
      <c r="B218" s="36"/>
      <c r="C218" s="37"/>
      <c r="D218" s="227" t="s">
        <v>231</v>
      </c>
      <c r="E218" s="37"/>
      <c r="F218" s="228" t="s">
        <v>510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231</v>
      </c>
      <c r="AU218" s="14" t="s">
        <v>85</v>
      </c>
    </row>
    <row r="219" s="2" customFormat="1" ht="33" customHeight="1">
      <c r="A219" s="35"/>
      <c r="B219" s="36"/>
      <c r="C219" s="208" t="s">
        <v>415</v>
      </c>
      <c r="D219" s="208" t="s">
        <v>223</v>
      </c>
      <c r="E219" s="209" t="s">
        <v>421</v>
      </c>
      <c r="F219" s="210" t="s">
        <v>422</v>
      </c>
      <c r="G219" s="211" t="s">
        <v>226</v>
      </c>
      <c r="H219" s="212">
        <v>85.890000000000001</v>
      </c>
      <c r="I219" s="213"/>
      <c r="J219" s="214">
        <f>ROUND(I219*H219,2)</f>
        <v>0</v>
      </c>
      <c r="K219" s="215"/>
      <c r="L219" s="41"/>
      <c r="M219" s="216" t="s">
        <v>1</v>
      </c>
      <c r="N219" s="217" t="s">
        <v>42</v>
      </c>
      <c r="O219" s="88"/>
      <c r="P219" s="218">
        <f>O219*H219</f>
        <v>0</v>
      </c>
      <c r="Q219" s="218">
        <v>0.00025999999999999998</v>
      </c>
      <c r="R219" s="218">
        <f>Q219*H219</f>
        <v>0.022331399999999998</v>
      </c>
      <c r="S219" s="218">
        <v>0</v>
      </c>
      <c r="T219" s="21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0" t="s">
        <v>266</v>
      </c>
      <c r="AT219" s="220" t="s">
        <v>223</v>
      </c>
      <c r="AU219" s="220" t="s">
        <v>85</v>
      </c>
      <c r="AY219" s="14" t="s">
        <v>222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4" t="s">
        <v>85</v>
      </c>
      <c r="BK219" s="221">
        <f>ROUND(I219*H219,2)</f>
        <v>0</v>
      </c>
      <c r="BL219" s="14" t="s">
        <v>266</v>
      </c>
      <c r="BM219" s="220" t="s">
        <v>963</v>
      </c>
    </row>
    <row r="220" s="2" customFormat="1">
      <c r="A220" s="35"/>
      <c r="B220" s="36"/>
      <c r="C220" s="37"/>
      <c r="D220" s="222" t="s">
        <v>229</v>
      </c>
      <c r="E220" s="37"/>
      <c r="F220" s="223" t="s">
        <v>424</v>
      </c>
      <c r="G220" s="37"/>
      <c r="H220" s="37"/>
      <c r="I220" s="224"/>
      <c r="J220" s="37"/>
      <c r="K220" s="37"/>
      <c r="L220" s="41"/>
      <c r="M220" s="225"/>
      <c r="N220" s="22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229</v>
      </c>
      <c r="AU220" s="14" t="s">
        <v>85</v>
      </c>
    </row>
    <row r="221" s="2" customFormat="1">
      <c r="A221" s="35"/>
      <c r="B221" s="36"/>
      <c r="C221" s="37"/>
      <c r="D221" s="227" t="s">
        <v>231</v>
      </c>
      <c r="E221" s="37"/>
      <c r="F221" s="228" t="s">
        <v>512</v>
      </c>
      <c r="G221" s="37"/>
      <c r="H221" s="37"/>
      <c r="I221" s="224"/>
      <c r="J221" s="37"/>
      <c r="K221" s="37"/>
      <c r="L221" s="41"/>
      <c r="M221" s="252"/>
      <c r="N221" s="253"/>
      <c r="O221" s="254"/>
      <c r="P221" s="254"/>
      <c r="Q221" s="254"/>
      <c r="R221" s="254"/>
      <c r="S221" s="254"/>
      <c r="T221" s="25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231</v>
      </c>
      <c r="AU221" s="14" t="s">
        <v>85</v>
      </c>
    </row>
    <row r="222" s="2" customFormat="1" ht="6.96" customHeight="1">
      <c r="A222" s="35"/>
      <c r="B222" s="63"/>
      <c r="C222" s="64"/>
      <c r="D222" s="64"/>
      <c r="E222" s="64"/>
      <c r="F222" s="64"/>
      <c r="G222" s="64"/>
      <c r="H222" s="64"/>
      <c r="I222" s="64"/>
      <c r="J222" s="64"/>
      <c r="K222" s="64"/>
      <c r="L222" s="41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sheet="1" autoFilter="0" formatColumns="0" formatRows="0" objects="1" scenarios="1" spinCount="100000" saltValue="N8x4omz5n73tY6bHwxIbKIE7BDg+NIn9imUPKNTRnc5tXOrxX1My7cO7PEcn5ieRgTrXxuawpTx8xmTjl48VUg==" hashValue="yNLkyj6EvZ8inEWBE6RMEYTeXOHLF0jIc1mEVHwJPbdKRwGUhfDeeVsMasYk/INWSIoAAbaDKX69DwYQk70FIw==" algorithmName="SHA-512" password="CC35"/>
  <autoFilter ref="C121:K22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6" r:id="rId7" display="https://podminky.urs.cz/item/CS_URS_2024_01/766660022"/>
    <hyperlink ref="F151" r:id="rId8" display="https://podminky.urs.cz/item/CS_URS_2024_01/766691914"/>
    <hyperlink ref="F155" r:id="rId9" display="https://podminky.urs.cz/item/CS_URS_2024_01/776111115"/>
    <hyperlink ref="F158" r:id="rId10" display="https://podminky.urs.cz/item/CS_URS_2024_01/776121112"/>
    <hyperlink ref="F161" r:id="rId11" display="https://podminky.urs.cz/item/CS_URS_2024_01/776141112"/>
    <hyperlink ref="F164" r:id="rId12" display="https://podminky.urs.cz/item/CS_URS_2024_01/776201812"/>
    <hyperlink ref="F167" r:id="rId13" display="https://podminky.urs.cz/item/CS_URS_2024_01/776221111"/>
    <hyperlink ref="F173" r:id="rId14" display="https://podminky.urs.cz/item/CS_URS_2024_02/776223112"/>
    <hyperlink ref="F176" r:id="rId15" display="https://podminky.urs.cz/item/CS_URS_2024_01/776410811"/>
    <hyperlink ref="F179" r:id="rId16" display="https://podminky.urs.cz/item/CS_URS_2024_01/776421111"/>
    <hyperlink ref="F185" r:id="rId17" display="https://podminky.urs.cz/item/CS_URS_2024_01/776421312"/>
    <hyperlink ref="F191" r:id="rId18" display="https://podminky.urs.cz/item/CS_URS_2024_01/998776201"/>
    <hyperlink ref="F195" r:id="rId19" display="https://podminky.urs.cz/item/CS_URS_2024_01/783301311"/>
    <hyperlink ref="F199" r:id="rId20" display="https://podminky.urs.cz/item/CS_URS_2024_01/783325101"/>
    <hyperlink ref="F202" r:id="rId21" display="https://podminky.urs.cz/item/CS_URS_2024_01/783327101"/>
    <hyperlink ref="F206" r:id="rId22" display="https://podminky.urs.cz/item/CS_URS_2024_01/784121001"/>
    <hyperlink ref="F209" r:id="rId23" display="https://podminky.urs.cz/item/CS_URS_2024_01/784121011"/>
    <hyperlink ref="F212" r:id="rId24" display="https://podminky.urs.cz/item/CS_URS_2024_02/784171101"/>
    <hyperlink ref="F218" r:id="rId25" display="https://podminky.urs.cz/item/CS_URS_2024_01/784181101"/>
    <hyperlink ref="F221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964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ROUND((SUM(BE122:BE225)),  2)</f>
        <v>0</v>
      </c>
      <c r="G33" s="35"/>
      <c r="H33" s="35"/>
      <c r="I33" s="152">
        <v>0.20999999999999999</v>
      </c>
      <c r="J33" s="151">
        <f>ROUND(((SUM(BE122:BE225))*I33),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ROUND((SUM(BF122:BF225)),  2)</f>
        <v>0</v>
      </c>
      <c r="G34" s="35"/>
      <c r="H34" s="35"/>
      <c r="I34" s="152">
        <v>0.12</v>
      </c>
      <c r="J34" s="151">
        <f>ROUND(((SUM(BF122:BF225))*I34),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302 - Místnost č.302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302 - Místnost č.302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P123+P127+P141+P156+P196+P207</f>
        <v>0</v>
      </c>
      <c r="Q122" s="101"/>
      <c r="R122" s="191">
        <f>R123+R127+R141+R156+R196+R207</f>
        <v>0.13049819000000001</v>
      </c>
      <c r="S122" s="101"/>
      <c r="T122" s="192">
        <f>T123+T127+T141+T156+T196+T207</f>
        <v>0.0533736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BK123+BK127+BK141+BK156+BK196+BK207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0.00019440000000000004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4.8600000000000003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0.00019440000000000004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965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0.052999999999999998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238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0.052999999999999998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244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0.74199999999999999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249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253</v>
      </c>
      <c r="G137" s="230"/>
      <c r="H137" s="232">
        <v>0.74199999999999999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0.052999999999999998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257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SUM(P142:P155)</f>
        <v>0</v>
      </c>
      <c r="Q141" s="202"/>
      <c r="R141" s="203">
        <f>SUM(R142:R155)</f>
        <v>0.020500000000000001</v>
      </c>
      <c r="S141" s="202"/>
      <c r="T141" s="204">
        <f>SUM(T142:T155)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SUM(BK142:BK155)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267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476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273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570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281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284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573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2" customFormat="1" ht="24.15" customHeight="1">
      <c r="A153" s="35"/>
      <c r="B153" s="36"/>
      <c r="C153" s="208" t="s">
        <v>287</v>
      </c>
      <c r="D153" s="208" t="s">
        <v>223</v>
      </c>
      <c r="E153" s="209" t="s">
        <v>288</v>
      </c>
      <c r="F153" s="210" t="s">
        <v>289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291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292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966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294</v>
      </c>
      <c r="F156" s="197" t="s">
        <v>295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SUM(P157:P195)</f>
        <v>0</v>
      </c>
      <c r="Q156" s="202"/>
      <c r="R156" s="203">
        <f>SUM(R157:R195)</f>
        <v>0.053340090000000007</v>
      </c>
      <c r="S156" s="202"/>
      <c r="T156" s="204">
        <f>SUM(T157:T195)</f>
        <v>0.017322000000000001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SUM(BK157:BK195)</f>
        <v>0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297</v>
      </c>
      <c r="F157" s="210" t="s">
        <v>298</v>
      </c>
      <c r="G157" s="211" t="s">
        <v>226</v>
      </c>
      <c r="H157" s="212">
        <v>4.8600000000000003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299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300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478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08" t="s">
        <v>8</v>
      </c>
      <c r="D160" s="208" t="s">
        <v>223</v>
      </c>
      <c r="E160" s="209" t="s">
        <v>302</v>
      </c>
      <c r="F160" s="210" t="s">
        <v>303</v>
      </c>
      <c r="G160" s="211" t="s">
        <v>226</v>
      </c>
      <c r="H160" s="212">
        <v>4.8600000000000003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3.0000000000000001E-05</v>
      </c>
      <c r="R160" s="218">
        <f>Q160*H160</f>
        <v>0.00014580000000000002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304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305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480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33" customHeight="1">
      <c r="A163" s="35"/>
      <c r="B163" s="36"/>
      <c r="C163" s="208" t="s">
        <v>307</v>
      </c>
      <c r="D163" s="208" t="s">
        <v>223</v>
      </c>
      <c r="E163" s="209" t="s">
        <v>308</v>
      </c>
      <c r="F163" s="210" t="s">
        <v>309</v>
      </c>
      <c r="G163" s="211" t="s">
        <v>226</v>
      </c>
      <c r="H163" s="212">
        <v>4.8600000000000003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0.0075799999999999999</v>
      </c>
      <c r="R163" s="218">
        <f>Q163*H163</f>
        <v>0.036838800000000005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310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311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482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4.15" customHeight="1">
      <c r="A166" s="35"/>
      <c r="B166" s="36"/>
      <c r="C166" s="208" t="s">
        <v>313</v>
      </c>
      <c r="D166" s="208" t="s">
        <v>223</v>
      </c>
      <c r="E166" s="209" t="s">
        <v>314</v>
      </c>
      <c r="F166" s="210" t="s">
        <v>315</v>
      </c>
      <c r="G166" s="211" t="s">
        <v>226</v>
      </c>
      <c r="H166" s="212">
        <v>4.8600000000000003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0.0030000000000000001</v>
      </c>
      <c r="T166" s="219">
        <f>S166*H166</f>
        <v>0.014580000000000001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316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317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484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320</v>
      </c>
      <c r="F169" s="210" t="s">
        <v>321</v>
      </c>
      <c r="G169" s="211" t="s">
        <v>226</v>
      </c>
      <c r="H169" s="212">
        <v>4.8600000000000003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0.00029999999999999997</v>
      </c>
      <c r="R169" s="218">
        <f>Q169*H169</f>
        <v>0.0014579999999999999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322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323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486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49.05" customHeight="1">
      <c r="A172" s="35"/>
      <c r="B172" s="36"/>
      <c r="C172" s="239" t="s">
        <v>266</v>
      </c>
      <c r="D172" s="239" t="s">
        <v>277</v>
      </c>
      <c r="E172" s="240" t="s">
        <v>325</v>
      </c>
      <c r="F172" s="241" t="s">
        <v>326</v>
      </c>
      <c r="G172" s="242" t="s">
        <v>226</v>
      </c>
      <c r="H172" s="243">
        <v>5.3460000000000001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0.0025999999999999999</v>
      </c>
      <c r="R172" s="218">
        <f>Q172*H172</f>
        <v>0.0138996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327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326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328</v>
      </c>
      <c r="G174" s="230"/>
      <c r="H174" s="232">
        <v>5.3460000000000001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24.15" customHeight="1">
      <c r="A175" s="35"/>
      <c r="B175" s="36"/>
      <c r="C175" s="208" t="s">
        <v>329</v>
      </c>
      <c r="D175" s="208" t="s">
        <v>223</v>
      </c>
      <c r="E175" s="209" t="s">
        <v>330</v>
      </c>
      <c r="F175" s="210" t="s">
        <v>331</v>
      </c>
      <c r="G175" s="211" t="s">
        <v>332</v>
      </c>
      <c r="H175" s="212">
        <v>5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967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334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335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21.75" customHeight="1">
      <c r="A178" s="35"/>
      <c r="B178" s="36"/>
      <c r="C178" s="208" t="s">
        <v>336</v>
      </c>
      <c r="D178" s="208" t="s">
        <v>223</v>
      </c>
      <c r="E178" s="209" t="s">
        <v>337</v>
      </c>
      <c r="F178" s="210" t="s">
        <v>338</v>
      </c>
      <c r="G178" s="211" t="s">
        <v>332</v>
      </c>
      <c r="H178" s="212">
        <v>9.1400000000000006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0.00029999999999999997</v>
      </c>
      <c r="T178" s="219">
        <f>S178*H178</f>
        <v>0.0027420000000000001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339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491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08" t="s">
        <v>342</v>
      </c>
      <c r="D181" s="208" t="s">
        <v>223</v>
      </c>
      <c r="E181" s="209" t="s">
        <v>343</v>
      </c>
      <c r="F181" s="210" t="s">
        <v>344</v>
      </c>
      <c r="G181" s="211" t="s">
        <v>332</v>
      </c>
      <c r="H181" s="212">
        <v>9.1400000000000006</v>
      </c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1.0000000000000001E-05</v>
      </c>
      <c r="R181" s="218">
        <f>Q181*H181</f>
        <v>9.1400000000000013E-05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345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346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493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2" customFormat="1" ht="16.5" customHeight="1">
      <c r="A184" s="35"/>
      <c r="B184" s="36"/>
      <c r="C184" s="239" t="s">
        <v>348</v>
      </c>
      <c r="D184" s="239" t="s">
        <v>277</v>
      </c>
      <c r="E184" s="240" t="s">
        <v>349</v>
      </c>
      <c r="F184" s="241" t="s">
        <v>350</v>
      </c>
      <c r="G184" s="242" t="s">
        <v>332</v>
      </c>
      <c r="H184" s="243">
        <v>9.3230000000000004</v>
      </c>
      <c r="I184" s="244"/>
      <c r="J184" s="245">
        <f>ROUND(I184*H184,2)</f>
        <v>0</v>
      </c>
      <c r="K184" s="246"/>
      <c r="L184" s="247"/>
      <c r="M184" s="248" t="s">
        <v>1</v>
      </c>
      <c r="N184" s="249" t="s">
        <v>42</v>
      </c>
      <c r="O184" s="88"/>
      <c r="P184" s="218">
        <f>O184*H184</f>
        <v>0</v>
      </c>
      <c r="Q184" s="218">
        <v>8.0000000000000007E-05</v>
      </c>
      <c r="R184" s="218">
        <f>Q184*H184</f>
        <v>0.00074584000000000011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280</v>
      </c>
      <c r="AT184" s="220" t="s">
        <v>277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351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350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12" customFormat="1">
      <c r="A186" s="12"/>
      <c r="B186" s="229"/>
      <c r="C186" s="230"/>
      <c r="D186" s="222" t="s">
        <v>252</v>
      </c>
      <c r="E186" s="230"/>
      <c r="F186" s="231" t="s">
        <v>352</v>
      </c>
      <c r="G186" s="230"/>
      <c r="H186" s="232">
        <v>9.3230000000000004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252</v>
      </c>
      <c r="AU186" s="238" t="s">
        <v>85</v>
      </c>
      <c r="AV186" s="12" t="s">
        <v>87</v>
      </c>
      <c r="AW186" s="12" t="s">
        <v>4</v>
      </c>
      <c r="AX186" s="12" t="s">
        <v>85</v>
      </c>
      <c r="AY186" s="238" t="s">
        <v>222</v>
      </c>
    </row>
    <row r="187" s="2" customFormat="1" ht="16.5" customHeight="1">
      <c r="A187" s="35"/>
      <c r="B187" s="36"/>
      <c r="C187" s="208" t="s">
        <v>7</v>
      </c>
      <c r="D187" s="208" t="s">
        <v>223</v>
      </c>
      <c r="E187" s="209" t="s">
        <v>353</v>
      </c>
      <c r="F187" s="210" t="s">
        <v>354</v>
      </c>
      <c r="G187" s="211" t="s">
        <v>332</v>
      </c>
      <c r="H187" s="212">
        <v>0.90000000000000002</v>
      </c>
      <c r="I187" s="213"/>
      <c r="J187" s="214">
        <f>ROUND(I187*H187,2)</f>
        <v>0</v>
      </c>
      <c r="K187" s="215"/>
      <c r="L187" s="41"/>
      <c r="M187" s="216" t="s">
        <v>1</v>
      </c>
      <c r="N187" s="217" t="s">
        <v>42</v>
      </c>
      <c r="O187" s="88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266</v>
      </c>
      <c r="AT187" s="220" t="s">
        <v>223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355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356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2" customFormat="1">
      <c r="A189" s="35"/>
      <c r="B189" s="36"/>
      <c r="C189" s="37"/>
      <c r="D189" s="227" t="s">
        <v>231</v>
      </c>
      <c r="E189" s="37"/>
      <c r="F189" s="228" t="s">
        <v>497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231</v>
      </c>
      <c r="AU189" s="14" t="s">
        <v>85</v>
      </c>
    </row>
    <row r="190" s="2" customFormat="1" ht="16.5" customHeight="1">
      <c r="A190" s="35"/>
      <c r="B190" s="36"/>
      <c r="C190" s="239" t="s">
        <v>358</v>
      </c>
      <c r="D190" s="239" t="s">
        <v>277</v>
      </c>
      <c r="E190" s="240" t="s">
        <v>359</v>
      </c>
      <c r="F190" s="241" t="s">
        <v>360</v>
      </c>
      <c r="G190" s="242" t="s">
        <v>332</v>
      </c>
      <c r="H190" s="243">
        <v>0.94499999999999995</v>
      </c>
      <c r="I190" s="244"/>
      <c r="J190" s="245">
        <f>ROUND(I190*H190,2)</f>
        <v>0</v>
      </c>
      <c r="K190" s="246"/>
      <c r="L190" s="247"/>
      <c r="M190" s="248" t="s">
        <v>1</v>
      </c>
      <c r="N190" s="249" t="s">
        <v>42</v>
      </c>
      <c r="O190" s="88"/>
      <c r="P190" s="218">
        <f>O190*H190</f>
        <v>0</v>
      </c>
      <c r="Q190" s="218">
        <v>0.00017000000000000001</v>
      </c>
      <c r="R190" s="218">
        <f>Q190*H190</f>
        <v>0.00016065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280</v>
      </c>
      <c r="AT190" s="220" t="s">
        <v>277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361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360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12" customFormat="1">
      <c r="A192" s="12"/>
      <c r="B192" s="229"/>
      <c r="C192" s="230"/>
      <c r="D192" s="222" t="s">
        <v>252</v>
      </c>
      <c r="E192" s="230"/>
      <c r="F192" s="231" t="s">
        <v>362</v>
      </c>
      <c r="G192" s="230"/>
      <c r="H192" s="232">
        <v>0.94499999999999995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252</v>
      </c>
      <c r="AU192" s="238" t="s">
        <v>85</v>
      </c>
      <c r="AV192" s="12" t="s">
        <v>87</v>
      </c>
      <c r="AW192" s="12" t="s">
        <v>4</v>
      </c>
      <c r="AX192" s="12" t="s">
        <v>85</v>
      </c>
      <c r="AY192" s="238" t="s">
        <v>222</v>
      </c>
    </row>
    <row r="193" s="2" customFormat="1" ht="24.15" customHeight="1">
      <c r="A193" s="35"/>
      <c r="B193" s="36"/>
      <c r="C193" s="208" t="s">
        <v>363</v>
      </c>
      <c r="D193" s="208" t="s">
        <v>223</v>
      </c>
      <c r="E193" s="209" t="s">
        <v>364</v>
      </c>
      <c r="F193" s="210" t="s">
        <v>365</v>
      </c>
      <c r="G193" s="211" t="s">
        <v>290</v>
      </c>
      <c r="H193" s="250"/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266</v>
      </c>
      <c r="AT193" s="220" t="s">
        <v>223</v>
      </c>
      <c r="AU193" s="220" t="s">
        <v>85</v>
      </c>
      <c r="AY193" s="14" t="s">
        <v>222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85</v>
      </c>
      <c r="BK193" s="221">
        <f>ROUND(I193*H193,2)</f>
        <v>0</v>
      </c>
      <c r="BL193" s="14" t="s">
        <v>266</v>
      </c>
      <c r="BM193" s="220" t="s">
        <v>366</v>
      </c>
    </row>
    <row r="194" s="2" customFormat="1">
      <c r="A194" s="35"/>
      <c r="B194" s="36"/>
      <c r="C194" s="37"/>
      <c r="D194" s="222" t="s">
        <v>229</v>
      </c>
      <c r="E194" s="37"/>
      <c r="F194" s="223" t="s">
        <v>367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229</v>
      </c>
      <c r="AU194" s="14" t="s">
        <v>85</v>
      </c>
    </row>
    <row r="195" s="2" customFormat="1">
      <c r="A195" s="35"/>
      <c r="B195" s="36"/>
      <c r="C195" s="37"/>
      <c r="D195" s="227" t="s">
        <v>231</v>
      </c>
      <c r="E195" s="37"/>
      <c r="F195" s="228" t="s">
        <v>501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231</v>
      </c>
      <c r="AU195" s="14" t="s">
        <v>85</v>
      </c>
    </row>
    <row r="196" s="11" customFormat="1" ht="25.92" customHeight="1">
      <c r="A196" s="11"/>
      <c r="B196" s="194"/>
      <c r="C196" s="195"/>
      <c r="D196" s="196" t="s">
        <v>76</v>
      </c>
      <c r="E196" s="197" t="s">
        <v>369</v>
      </c>
      <c r="F196" s="197" t="s">
        <v>370</v>
      </c>
      <c r="G196" s="195"/>
      <c r="H196" s="195"/>
      <c r="I196" s="198"/>
      <c r="J196" s="199">
        <f>BK196</f>
        <v>0</v>
      </c>
      <c r="K196" s="195"/>
      <c r="L196" s="200"/>
      <c r="M196" s="201"/>
      <c r="N196" s="202"/>
      <c r="O196" s="202"/>
      <c r="P196" s="203">
        <f>SUM(P197:P206)</f>
        <v>0</v>
      </c>
      <c r="Q196" s="202"/>
      <c r="R196" s="203">
        <f>SUM(R197:R206)</f>
        <v>0.0005082000000000001</v>
      </c>
      <c r="S196" s="202"/>
      <c r="T196" s="204">
        <f>SUM(T197:T206)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5" t="s">
        <v>87</v>
      </c>
      <c r="AT196" s="206" t="s">
        <v>76</v>
      </c>
      <c r="AU196" s="206" t="s">
        <v>77</v>
      </c>
      <c r="AY196" s="205" t="s">
        <v>222</v>
      </c>
      <c r="BK196" s="207">
        <f>SUM(BK197:BK206)</f>
        <v>0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372</v>
      </c>
      <c r="F197" s="210" t="s">
        <v>373</v>
      </c>
      <c r="G197" s="211" t="s">
        <v>226</v>
      </c>
      <c r="H197" s="212">
        <v>1.21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8.0000000000000007E-05</v>
      </c>
      <c r="R197" s="218">
        <f>Q197*H197</f>
        <v>9.6800000000000008E-05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374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375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591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51" t="s">
        <v>1</v>
      </c>
      <c r="F200" s="231" t="s">
        <v>377</v>
      </c>
      <c r="G200" s="230"/>
      <c r="H200" s="232">
        <v>1.21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32</v>
      </c>
      <c r="AX200" s="12" t="s">
        <v>85</v>
      </c>
      <c r="AY200" s="238" t="s">
        <v>222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379</v>
      </c>
      <c r="F201" s="210" t="s">
        <v>380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381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382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593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24.15" customHeight="1">
      <c r="A204" s="35"/>
      <c r="B204" s="36"/>
      <c r="C204" s="208" t="s">
        <v>384</v>
      </c>
      <c r="D204" s="208" t="s">
        <v>223</v>
      </c>
      <c r="E204" s="209" t="s">
        <v>385</v>
      </c>
      <c r="F204" s="210" t="s">
        <v>386</v>
      </c>
      <c r="G204" s="211" t="s">
        <v>226</v>
      </c>
      <c r="H204" s="212">
        <v>1.21</v>
      </c>
      <c r="I204" s="213"/>
      <c r="J204" s="214">
        <f>ROUND(I204*H204,2)</f>
        <v>0</v>
      </c>
      <c r="K204" s="215"/>
      <c r="L204" s="41"/>
      <c r="M204" s="216" t="s">
        <v>1</v>
      </c>
      <c r="N204" s="217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0.00020570000000000001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266</v>
      </c>
      <c r="AT204" s="220" t="s">
        <v>223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387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388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2" customFormat="1">
      <c r="A206" s="35"/>
      <c r="B206" s="36"/>
      <c r="C206" s="37"/>
      <c r="D206" s="227" t="s">
        <v>231</v>
      </c>
      <c r="E206" s="37"/>
      <c r="F206" s="228" t="s">
        <v>595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231</v>
      </c>
      <c r="AU206" s="14" t="s">
        <v>85</v>
      </c>
    </row>
    <row r="207" s="11" customFormat="1" ht="25.92" customHeight="1">
      <c r="A207" s="11"/>
      <c r="B207" s="194"/>
      <c r="C207" s="195"/>
      <c r="D207" s="196" t="s">
        <v>76</v>
      </c>
      <c r="E207" s="197" t="s">
        <v>390</v>
      </c>
      <c r="F207" s="197" t="s">
        <v>391</v>
      </c>
      <c r="G207" s="195"/>
      <c r="H207" s="195"/>
      <c r="I207" s="198"/>
      <c r="J207" s="199">
        <f>BK207</f>
        <v>0</v>
      </c>
      <c r="K207" s="195"/>
      <c r="L207" s="200"/>
      <c r="M207" s="201"/>
      <c r="N207" s="202"/>
      <c r="O207" s="202"/>
      <c r="P207" s="203">
        <f>SUM(P208:P225)</f>
        <v>0</v>
      </c>
      <c r="Q207" s="202"/>
      <c r="R207" s="203">
        <f>SUM(R208:R225)</f>
        <v>0.055955500000000005</v>
      </c>
      <c r="S207" s="202"/>
      <c r="T207" s="204">
        <f>SUM(T208:T225)</f>
        <v>0.0110516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5" t="s">
        <v>87</v>
      </c>
      <c r="AT207" s="206" t="s">
        <v>76</v>
      </c>
      <c r="AU207" s="206" t="s">
        <v>77</v>
      </c>
      <c r="AY207" s="205" t="s">
        <v>222</v>
      </c>
      <c r="BK207" s="207">
        <f>SUM(BK208:BK225)</f>
        <v>0</v>
      </c>
    </row>
    <row r="208" s="2" customFormat="1" ht="16.5" customHeight="1">
      <c r="A208" s="35"/>
      <c r="B208" s="36"/>
      <c r="C208" s="208" t="s">
        <v>392</v>
      </c>
      <c r="D208" s="208" t="s">
        <v>223</v>
      </c>
      <c r="E208" s="209" t="s">
        <v>393</v>
      </c>
      <c r="F208" s="210" t="s">
        <v>394</v>
      </c>
      <c r="G208" s="211" t="s">
        <v>226</v>
      </c>
      <c r="H208" s="212">
        <v>35.18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0.001</v>
      </c>
      <c r="R208" s="218">
        <f>Q208*H208</f>
        <v>0.035180000000000003</v>
      </c>
      <c r="S208" s="218">
        <v>0.00031</v>
      </c>
      <c r="T208" s="219">
        <f>S208*H208</f>
        <v>0.0109058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395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396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503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24.15" customHeight="1">
      <c r="A211" s="35"/>
      <c r="B211" s="36"/>
      <c r="C211" s="208" t="s">
        <v>398</v>
      </c>
      <c r="D211" s="208" t="s">
        <v>223</v>
      </c>
      <c r="E211" s="209" t="s">
        <v>399</v>
      </c>
      <c r="F211" s="210" t="s">
        <v>400</v>
      </c>
      <c r="G211" s="211" t="s">
        <v>226</v>
      </c>
      <c r="H211" s="212">
        <v>35.18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401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402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505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08" t="s">
        <v>404</v>
      </c>
      <c r="D214" s="208" t="s">
        <v>223</v>
      </c>
      <c r="E214" s="209" t="s">
        <v>405</v>
      </c>
      <c r="F214" s="210" t="s">
        <v>406</v>
      </c>
      <c r="G214" s="211" t="s">
        <v>226</v>
      </c>
      <c r="H214" s="212">
        <v>4.8600000000000003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3.0000000000000001E-05</v>
      </c>
      <c r="T214" s="219">
        <f>S214*H214</f>
        <v>0.00014580000000000002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968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408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409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39" t="s">
        <v>410</v>
      </c>
      <c r="D217" s="239" t="s">
        <v>277</v>
      </c>
      <c r="E217" s="240" t="s">
        <v>411</v>
      </c>
      <c r="F217" s="241" t="s">
        <v>412</v>
      </c>
      <c r="G217" s="242" t="s">
        <v>226</v>
      </c>
      <c r="H217" s="243">
        <v>5.1029999999999998</v>
      </c>
      <c r="I217" s="244"/>
      <c r="J217" s="245">
        <f>ROUND(I217*H217,2)</f>
        <v>0</v>
      </c>
      <c r="K217" s="246"/>
      <c r="L217" s="247"/>
      <c r="M217" s="248" t="s">
        <v>1</v>
      </c>
      <c r="N217" s="249" t="s">
        <v>42</v>
      </c>
      <c r="O217" s="88"/>
      <c r="P217" s="218">
        <f>O217*H217</f>
        <v>0</v>
      </c>
      <c r="Q217" s="218">
        <v>0.00089999999999999998</v>
      </c>
      <c r="R217" s="218">
        <f>Q217*H217</f>
        <v>0.0045926999999999999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280</v>
      </c>
      <c r="AT217" s="220" t="s">
        <v>277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969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412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12" customFormat="1">
      <c r="A219" s="12"/>
      <c r="B219" s="229"/>
      <c r="C219" s="230"/>
      <c r="D219" s="222" t="s">
        <v>252</v>
      </c>
      <c r="E219" s="230"/>
      <c r="F219" s="231" t="s">
        <v>414</v>
      </c>
      <c r="G219" s="230"/>
      <c r="H219" s="232">
        <v>5.1029999999999998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252</v>
      </c>
      <c r="AU219" s="238" t="s">
        <v>85</v>
      </c>
      <c r="AV219" s="12" t="s">
        <v>87</v>
      </c>
      <c r="AW219" s="12" t="s">
        <v>4</v>
      </c>
      <c r="AX219" s="12" t="s">
        <v>85</v>
      </c>
      <c r="AY219" s="238" t="s">
        <v>222</v>
      </c>
    </row>
    <row r="220" s="2" customFormat="1" ht="24.15" customHeight="1">
      <c r="A220" s="35"/>
      <c r="B220" s="36"/>
      <c r="C220" s="208" t="s">
        <v>415</v>
      </c>
      <c r="D220" s="208" t="s">
        <v>223</v>
      </c>
      <c r="E220" s="209" t="s">
        <v>416</v>
      </c>
      <c r="F220" s="210" t="s">
        <v>417</v>
      </c>
      <c r="G220" s="211" t="s">
        <v>226</v>
      </c>
      <c r="H220" s="212">
        <v>35.18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0.00020000000000000001</v>
      </c>
      <c r="R220" s="218">
        <f>Q220*H220</f>
        <v>0.0070360000000000006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418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419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510</v>
      </c>
      <c r="G222" s="37"/>
      <c r="H222" s="37"/>
      <c r="I222" s="224"/>
      <c r="J222" s="37"/>
      <c r="K222" s="37"/>
      <c r="L222" s="41"/>
      <c r="M222" s="225"/>
      <c r="N222" s="22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33" customHeight="1">
      <c r="A223" s="35"/>
      <c r="B223" s="36"/>
      <c r="C223" s="208" t="s">
        <v>280</v>
      </c>
      <c r="D223" s="208" t="s">
        <v>223</v>
      </c>
      <c r="E223" s="209" t="s">
        <v>421</v>
      </c>
      <c r="F223" s="210" t="s">
        <v>422</v>
      </c>
      <c r="G223" s="211" t="s">
        <v>226</v>
      </c>
      <c r="H223" s="212">
        <v>35.18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0.00025999999999999998</v>
      </c>
      <c r="R223" s="218">
        <f>Q223*H223</f>
        <v>0.0091467999999999983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423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424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512</v>
      </c>
      <c r="G225" s="37"/>
      <c r="H225" s="37"/>
      <c r="I225" s="224"/>
      <c r="J225" s="37"/>
      <c r="K225" s="37"/>
      <c r="L225" s="41"/>
      <c r="M225" s="252"/>
      <c r="N225" s="253"/>
      <c r="O225" s="254"/>
      <c r="P225" s="254"/>
      <c r="Q225" s="254"/>
      <c r="R225" s="254"/>
      <c r="S225" s="254"/>
      <c r="T225" s="25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6.96" customHeight="1">
      <c r="A226" s="35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1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sheet="1" autoFilter="0" formatColumns="0" formatRows="0" objects="1" scenarios="1" spinCount="100000" saltValue="5Zcif3FIvzsVVnLxPOeJd1ZtVzEN+m7bhf7iEx8HpGe7ZnXI3LOwCAzt+xDQPQFTix9CrkUeMt15YNAM3ZP7gg==" hashValue="HSCQYdbXc80Mj1EiEsC5tD2HMtuBMCh2fqfEZpMD/JMKNPw+NfG8VfebjnkOmgQWjKDJOUDznrCgfDchYCJ6lA==" algorithmName="SHA-512" password="CC35"/>
  <autoFilter ref="C121:K22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66491851"/>
    <hyperlink ref="F147" r:id="rId7" display="https://podminky.urs.cz/item/CS_URS_2024_01/766660022"/>
    <hyperlink ref="F152" r:id="rId8" display="https://podminky.urs.cz/item/CS_URS_2024_01/766691914"/>
    <hyperlink ref="F155" r:id="rId9" display="https://podminky.urs.cz/item/CS_URS_2024_01/998766201"/>
    <hyperlink ref="F159" r:id="rId10" display="https://podminky.urs.cz/item/CS_URS_2024_01/776111115"/>
    <hyperlink ref="F162" r:id="rId11" display="https://podminky.urs.cz/item/CS_URS_2024_01/776121112"/>
    <hyperlink ref="F165" r:id="rId12" display="https://podminky.urs.cz/item/CS_URS_2024_01/776141112"/>
    <hyperlink ref="F168" r:id="rId13" display="https://podminky.urs.cz/item/CS_URS_2024_01/776201812"/>
    <hyperlink ref="F171" r:id="rId14" display="https://podminky.urs.cz/item/CS_URS_2024_01/776221111"/>
    <hyperlink ref="F177" r:id="rId15" display="https://podminky.urs.cz/item/CS_URS_2024_02/776223112"/>
    <hyperlink ref="F180" r:id="rId16" display="https://podminky.urs.cz/item/CS_URS_2024_01/776410811"/>
    <hyperlink ref="F183" r:id="rId17" display="https://podminky.urs.cz/item/CS_URS_2024_01/776421111"/>
    <hyperlink ref="F189" r:id="rId18" display="https://podminky.urs.cz/item/CS_URS_2024_01/776421312"/>
    <hyperlink ref="F195" r:id="rId19" display="https://podminky.urs.cz/item/CS_URS_2024_01/998776201"/>
    <hyperlink ref="F199" r:id="rId20" display="https://podminky.urs.cz/item/CS_URS_2024_01/783301311"/>
    <hyperlink ref="F203" r:id="rId21" display="https://podminky.urs.cz/item/CS_URS_2024_01/783325101"/>
    <hyperlink ref="F206" r:id="rId22" display="https://podminky.urs.cz/item/CS_URS_2024_01/783327101"/>
    <hyperlink ref="F210" r:id="rId23" display="https://podminky.urs.cz/item/CS_URS_2024_01/784121001"/>
    <hyperlink ref="F213" r:id="rId24" display="https://podminky.urs.cz/item/CS_URS_2024_01/784121011"/>
    <hyperlink ref="F216" r:id="rId25" display="https://podminky.urs.cz/item/CS_URS_2024_02/784171101"/>
    <hyperlink ref="F222" r:id="rId26" display="https://podminky.urs.cz/item/CS_URS_2024_01/784181101"/>
    <hyperlink ref="F225" r:id="rId27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970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ROUND((SUM(BE125:BE236)),  2)</f>
        <v>0</v>
      </c>
      <c r="G33" s="35"/>
      <c r="H33" s="35"/>
      <c r="I33" s="152">
        <v>0.20999999999999999</v>
      </c>
      <c r="J33" s="151">
        <f>ROUND(((SUM(BE125:BE236))*I33),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ROUND((SUM(BF125:BF236)),  2)</f>
        <v>0</v>
      </c>
      <c r="G34" s="35"/>
      <c r="H34" s="35"/>
      <c r="I34" s="152">
        <v>0.12</v>
      </c>
      <c r="J34" s="151">
        <f>ROUND(((SUM(BF125:BF236))*I34),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303 - Místnost č.303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J210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J229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J232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303 - Místnost č.303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P126+P132+P146+P156+P166+P170+P210+P229+P232</f>
        <v>0</v>
      </c>
      <c r="Q125" s="101"/>
      <c r="R125" s="191">
        <f>R126+R132+R146+R156+R166+R170+R210+R229+R232</f>
        <v>2.0678850600000001</v>
      </c>
      <c r="S125" s="101"/>
      <c r="T125" s="192">
        <f>T126+T132+T146+T156+T166+T170+T210+T229+T232</f>
        <v>1.5408782000000001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BK126+BK132+BK146+BK156+BK166+BK170+BK210+BK229+BK232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0.0026700000000000001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66.75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0.0026700000000000001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971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434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1.5409999999999999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435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1.5409999999999999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437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21.574000000000002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439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441</v>
      </c>
      <c r="G142" s="230"/>
      <c r="H142" s="232">
        <v>21.574000000000002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1.5409999999999999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442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0.098279999999999992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78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448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81.900000000000006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0.098279999999999992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453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454</v>
      </c>
      <c r="G152" s="230"/>
      <c r="H152" s="232">
        <v>81.900000000000006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457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1.05612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78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0.2535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972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81.900000000000006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0.80262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469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454</v>
      </c>
      <c r="G162" s="230"/>
      <c r="H162" s="232">
        <v>81.900000000000006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472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475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SUM(P171:P209)</f>
        <v>0</v>
      </c>
      <c r="Q170" s="202"/>
      <c r="R170" s="203">
        <f>SUM(R171:R209)</f>
        <v>0.72221966000000004</v>
      </c>
      <c r="S170" s="202"/>
      <c r="T170" s="204">
        <f>SUM(T171:T209)</f>
        <v>0.21022500000000002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SUM(BK171:BK209)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66.75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477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66.75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0.0020024999999999999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479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66.75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0.505965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481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66.75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0.20025000000000001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483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66.75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0.020024999999999998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485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73.424999999999997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0.19090499999999999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487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488</v>
      </c>
      <c r="G188" s="230"/>
      <c r="H188" s="232">
        <v>73.424999999999997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67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973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33.25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0.0099749999999999995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490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33.25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0.0003325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492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33.686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0.0026948800000000002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494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495</v>
      </c>
      <c r="G200" s="230"/>
      <c r="H200" s="232">
        <v>33.686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1.7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496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497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16.5" customHeight="1">
      <c r="A204" s="35"/>
      <c r="B204" s="36"/>
      <c r="C204" s="239" t="s">
        <v>378</v>
      </c>
      <c r="D204" s="239" t="s">
        <v>277</v>
      </c>
      <c r="E204" s="240" t="s">
        <v>359</v>
      </c>
      <c r="F204" s="241" t="s">
        <v>360</v>
      </c>
      <c r="G204" s="242" t="s">
        <v>332</v>
      </c>
      <c r="H204" s="243">
        <v>1.734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0.00029478000000000002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280</v>
      </c>
      <c r="AT204" s="220" t="s">
        <v>277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498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360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12" customFormat="1">
      <c r="A206" s="12"/>
      <c r="B206" s="229"/>
      <c r="C206" s="230"/>
      <c r="D206" s="222" t="s">
        <v>252</v>
      </c>
      <c r="E206" s="230"/>
      <c r="F206" s="231" t="s">
        <v>499</v>
      </c>
      <c r="G206" s="230"/>
      <c r="H206" s="232">
        <v>1.734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252</v>
      </c>
      <c r="AU206" s="238" t="s">
        <v>85</v>
      </c>
      <c r="AV206" s="12" t="s">
        <v>87</v>
      </c>
      <c r="AW206" s="12" t="s">
        <v>4</v>
      </c>
      <c r="AX206" s="12" t="s">
        <v>85</v>
      </c>
      <c r="AY206" s="238" t="s">
        <v>222</v>
      </c>
    </row>
    <row r="207" s="2" customFormat="1" ht="24.15" customHeight="1">
      <c r="A207" s="35"/>
      <c r="B207" s="36"/>
      <c r="C207" s="208" t="s">
        <v>384</v>
      </c>
      <c r="D207" s="208" t="s">
        <v>223</v>
      </c>
      <c r="E207" s="209" t="s">
        <v>364</v>
      </c>
      <c r="F207" s="210" t="s">
        <v>365</v>
      </c>
      <c r="G207" s="211" t="s">
        <v>290</v>
      </c>
      <c r="H207" s="250"/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500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367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501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11" customFormat="1" ht="25.92" customHeight="1">
      <c r="A210" s="11"/>
      <c r="B210" s="194"/>
      <c r="C210" s="195"/>
      <c r="D210" s="196" t="s">
        <v>76</v>
      </c>
      <c r="E210" s="197" t="s">
        <v>390</v>
      </c>
      <c r="F210" s="197" t="s">
        <v>391</v>
      </c>
      <c r="G210" s="195"/>
      <c r="H210" s="195"/>
      <c r="I210" s="198"/>
      <c r="J210" s="199">
        <f>BK210</f>
        <v>0</v>
      </c>
      <c r="K210" s="195"/>
      <c r="L210" s="200"/>
      <c r="M210" s="201"/>
      <c r="N210" s="202"/>
      <c r="O210" s="202"/>
      <c r="P210" s="203">
        <f>SUM(P211:P228)</f>
        <v>0</v>
      </c>
      <c r="Q210" s="202"/>
      <c r="R210" s="203">
        <f>SUM(R211:R228)</f>
        <v>0.18859539999999997</v>
      </c>
      <c r="S210" s="202"/>
      <c r="T210" s="204">
        <f>SUM(T211:T228)</f>
        <v>0.0286532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5" t="s">
        <v>87</v>
      </c>
      <c r="AT210" s="206" t="s">
        <v>76</v>
      </c>
      <c r="AU210" s="206" t="s">
        <v>77</v>
      </c>
      <c r="AY210" s="205" t="s">
        <v>222</v>
      </c>
      <c r="BK210" s="207">
        <f>SUM(BK211:BK228)</f>
        <v>0</v>
      </c>
    </row>
    <row r="211" s="2" customFormat="1" ht="16.5" customHeight="1">
      <c r="A211" s="35"/>
      <c r="B211" s="36"/>
      <c r="C211" s="208" t="s">
        <v>392</v>
      </c>
      <c r="D211" s="208" t="s">
        <v>223</v>
      </c>
      <c r="E211" s="209" t="s">
        <v>393</v>
      </c>
      <c r="F211" s="210" t="s">
        <v>394</v>
      </c>
      <c r="G211" s="211" t="s">
        <v>226</v>
      </c>
      <c r="H211" s="212">
        <v>85.969999999999999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0.001</v>
      </c>
      <c r="R211" s="218">
        <f>Q211*H211</f>
        <v>0.085970000000000005</v>
      </c>
      <c r="S211" s="218">
        <v>0.00031</v>
      </c>
      <c r="T211" s="219">
        <f>S211*H211</f>
        <v>0.026650699999999999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502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396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503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24.15" customHeight="1">
      <c r="A214" s="35"/>
      <c r="B214" s="36"/>
      <c r="C214" s="208" t="s">
        <v>398</v>
      </c>
      <c r="D214" s="208" t="s">
        <v>223</v>
      </c>
      <c r="E214" s="209" t="s">
        <v>399</v>
      </c>
      <c r="F214" s="210" t="s">
        <v>400</v>
      </c>
      <c r="G214" s="211" t="s">
        <v>226</v>
      </c>
      <c r="H214" s="212">
        <v>85.969999999999999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504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505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08" t="s">
        <v>404</v>
      </c>
      <c r="D217" s="208" t="s">
        <v>223</v>
      </c>
      <c r="E217" s="209" t="s">
        <v>405</v>
      </c>
      <c r="F217" s="210" t="s">
        <v>406</v>
      </c>
      <c r="G217" s="211" t="s">
        <v>226</v>
      </c>
      <c r="H217" s="212">
        <v>66.75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3.0000000000000001E-05</v>
      </c>
      <c r="T217" s="219">
        <f>S217*H217</f>
        <v>0.0020024999999999999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974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408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409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16.5" customHeight="1">
      <c r="A220" s="35"/>
      <c r="B220" s="36"/>
      <c r="C220" s="239" t="s">
        <v>410</v>
      </c>
      <c r="D220" s="239" t="s">
        <v>277</v>
      </c>
      <c r="E220" s="240" t="s">
        <v>411</v>
      </c>
      <c r="F220" s="241" t="s">
        <v>412</v>
      </c>
      <c r="G220" s="242" t="s">
        <v>226</v>
      </c>
      <c r="H220" s="243">
        <v>70.087999999999994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42</v>
      </c>
      <c r="O220" s="88"/>
      <c r="P220" s="218">
        <f>O220*H220</f>
        <v>0</v>
      </c>
      <c r="Q220" s="218">
        <v>0.00089999999999999998</v>
      </c>
      <c r="R220" s="218">
        <f>Q220*H220</f>
        <v>0.063079199999999988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280</v>
      </c>
      <c r="AT220" s="220" t="s">
        <v>277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975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12" customFormat="1">
      <c r="A222" s="12"/>
      <c r="B222" s="229"/>
      <c r="C222" s="230"/>
      <c r="D222" s="222" t="s">
        <v>252</v>
      </c>
      <c r="E222" s="230"/>
      <c r="F222" s="231" t="s">
        <v>508</v>
      </c>
      <c r="G222" s="230"/>
      <c r="H222" s="232">
        <v>70.087999999999994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252</v>
      </c>
      <c r="AU222" s="238" t="s">
        <v>85</v>
      </c>
      <c r="AV222" s="12" t="s">
        <v>87</v>
      </c>
      <c r="AW222" s="12" t="s">
        <v>4</v>
      </c>
      <c r="AX222" s="12" t="s">
        <v>85</v>
      </c>
      <c r="AY222" s="238" t="s">
        <v>222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416</v>
      </c>
      <c r="F223" s="210" t="s">
        <v>417</v>
      </c>
      <c r="G223" s="211" t="s">
        <v>226</v>
      </c>
      <c r="H223" s="212">
        <v>85.969999999999999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0.00020000000000000001</v>
      </c>
      <c r="R223" s="218">
        <f>Q223*H223</f>
        <v>0.017194000000000001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509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419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510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33" customHeight="1">
      <c r="A226" s="35"/>
      <c r="B226" s="36"/>
      <c r="C226" s="208" t="s">
        <v>280</v>
      </c>
      <c r="D226" s="208" t="s">
        <v>223</v>
      </c>
      <c r="E226" s="209" t="s">
        <v>421</v>
      </c>
      <c r="F226" s="210" t="s">
        <v>422</v>
      </c>
      <c r="G226" s="211" t="s">
        <v>226</v>
      </c>
      <c r="H226" s="212">
        <v>85.969999999999999</v>
      </c>
      <c r="I226" s="213"/>
      <c r="J226" s="214">
        <f>ROUND(I226*H226,2)</f>
        <v>0</v>
      </c>
      <c r="K226" s="215"/>
      <c r="L226" s="41"/>
      <c r="M226" s="216" t="s">
        <v>1</v>
      </c>
      <c r="N226" s="217" t="s">
        <v>42</v>
      </c>
      <c r="O226" s="88"/>
      <c r="P226" s="218">
        <f>O226*H226</f>
        <v>0</v>
      </c>
      <c r="Q226" s="218">
        <v>0.00025999999999999998</v>
      </c>
      <c r="R226" s="218">
        <f>Q226*H226</f>
        <v>0.022352199999999999</v>
      </c>
      <c r="S226" s="218">
        <v>0</v>
      </c>
      <c r="T226" s="21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0" t="s">
        <v>266</v>
      </c>
      <c r="AT226" s="220" t="s">
        <v>223</v>
      </c>
      <c r="AU226" s="220" t="s">
        <v>85</v>
      </c>
      <c r="AY226" s="14" t="s">
        <v>222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4" t="s">
        <v>85</v>
      </c>
      <c r="BK226" s="221">
        <f>ROUND(I226*H226,2)</f>
        <v>0</v>
      </c>
      <c r="BL226" s="14" t="s">
        <v>266</v>
      </c>
      <c r="BM226" s="220" t="s">
        <v>511</v>
      </c>
    </row>
    <row r="227" s="2" customFormat="1">
      <c r="A227" s="35"/>
      <c r="B227" s="36"/>
      <c r="C227" s="37"/>
      <c r="D227" s="222" t="s">
        <v>229</v>
      </c>
      <c r="E227" s="37"/>
      <c r="F227" s="223" t="s">
        <v>424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229</v>
      </c>
      <c r="AU227" s="14" t="s">
        <v>85</v>
      </c>
    </row>
    <row r="228" s="2" customFormat="1">
      <c r="A228" s="35"/>
      <c r="B228" s="36"/>
      <c r="C228" s="37"/>
      <c r="D228" s="227" t="s">
        <v>231</v>
      </c>
      <c r="E228" s="37"/>
      <c r="F228" s="228" t="s">
        <v>512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231</v>
      </c>
      <c r="AU228" s="14" t="s">
        <v>85</v>
      </c>
    </row>
    <row r="229" s="11" customFormat="1" ht="25.92" customHeight="1">
      <c r="A229" s="11"/>
      <c r="B229" s="194"/>
      <c r="C229" s="195"/>
      <c r="D229" s="196" t="s">
        <v>76</v>
      </c>
      <c r="E229" s="197" t="s">
        <v>513</v>
      </c>
      <c r="F229" s="197" t="s">
        <v>514</v>
      </c>
      <c r="G229" s="195"/>
      <c r="H229" s="195"/>
      <c r="I229" s="198"/>
      <c r="J229" s="199">
        <f>BK229</f>
        <v>0</v>
      </c>
      <c r="K229" s="195"/>
      <c r="L229" s="200"/>
      <c r="M229" s="201"/>
      <c r="N229" s="202"/>
      <c r="O229" s="202"/>
      <c r="P229" s="203">
        <f>SUM(P230:P231)</f>
        <v>0</v>
      </c>
      <c r="Q229" s="202"/>
      <c r="R229" s="203">
        <f>SUM(R230:R231)</f>
        <v>0</v>
      </c>
      <c r="S229" s="202"/>
      <c r="T229" s="204">
        <f>SUM(T230:T231)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5" t="s">
        <v>87</v>
      </c>
      <c r="AT229" s="206" t="s">
        <v>76</v>
      </c>
      <c r="AU229" s="206" t="s">
        <v>77</v>
      </c>
      <c r="AY229" s="205" t="s">
        <v>222</v>
      </c>
      <c r="BK229" s="207">
        <f>SUM(BK230:BK231)</f>
        <v>0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516</v>
      </c>
      <c r="F230" s="210" t="s">
        <v>517</v>
      </c>
      <c r="G230" s="211" t="s">
        <v>518</v>
      </c>
      <c r="H230" s="212">
        <v>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519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517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11" customFormat="1" ht="25.92" customHeight="1">
      <c r="A232" s="11"/>
      <c r="B232" s="194"/>
      <c r="C232" s="195"/>
      <c r="D232" s="196" t="s">
        <v>76</v>
      </c>
      <c r="E232" s="197" t="s">
        <v>520</v>
      </c>
      <c r="F232" s="197" t="s">
        <v>521</v>
      </c>
      <c r="G232" s="195"/>
      <c r="H232" s="195"/>
      <c r="I232" s="198"/>
      <c r="J232" s="199">
        <f>BK232</f>
        <v>0</v>
      </c>
      <c r="K232" s="195"/>
      <c r="L232" s="200"/>
      <c r="M232" s="201"/>
      <c r="N232" s="202"/>
      <c r="O232" s="202"/>
      <c r="P232" s="203">
        <f>SUM(P233:P236)</f>
        <v>0</v>
      </c>
      <c r="Q232" s="202"/>
      <c r="R232" s="203">
        <f>SUM(R233:R236)</f>
        <v>0</v>
      </c>
      <c r="S232" s="202"/>
      <c r="T232" s="204">
        <f>SUM(T233:T236)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5" t="s">
        <v>227</v>
      </c>
      <c r="AT232" s="206" t="s">
        <v>76</v>
      </c>
      <c r="AU232" s="206" t="s">
        <v>77</v>
      </c>
      <c r="AY232" s="205" t="s">
        <v>222</v>
      </c>
      <c r="BK232" s="207">
        <f>SUM(BK233:BK236)</f>
        <v>0</v>
      </c>
    </row>
    <row r="233" s="2" customFormat="1" ht="24.15" customHeight="1">
      <c r="A233" s="35"/>
      <c r="B233" s="36"/>
      <c r="C233" s="208" t="s">
        <v>522</v>
      </c>
      <c r="D233" s="208" t="s">
        <v>223</v>
      </c>
      <c r="E233" s="209" t="s">
        <v>523</v>
      </c>
      <c r="F233" s="210" t="s">
        <v>524</v>
      </c>
      <c r="G233" s="211" t="s">
        <v>518</v>
      </c>
      <c r="H233" s="212">
        <v>1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227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227</v>
      </c>
      <c r="BM233" s="220" t="s">
        <v>525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524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 ht="16.5" customHeight="1">
      <c r="A235" s="35"/>
      <c r="B235" s="36"/>
      <c r="C235" s="208" t="s">
        <v>526</v>
      </c>
      <c r="D235" s="208" t="s">
        <v>223</v>
      </c>
      <c r="E235" s="209" t="s">
        <v>527</v>
      </c>
      <c r="F235" s="210" t="s">
        <v>528</v>
      </c>
      <c r="G235" s="211" t="s">
        <v>518</v>
      </c>
      <c r="H235" s="212">
        <v>1</v>
      </c>
      <c r="I235" s="213"/>
      <c r="J235" s="214">
        <f>ROUND(I235*H235,2)</f>
        <v>0</v>
      </c>
      <c r="K235" s="215"/>
      <c r="L235" s="41"/>
      <c r="M235" s="216" t="s">
        <v>1</v>
      </c>
      <c r="N235" s="217" t="s">
        <v>42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227</v>
      </c>
      <c r="AT235" s="220" t="s">
        <v>223</v>
      </c>
      <c r="AU235" s="220" t="s">
        <v>85</v>
      </c>
      <c r="AY235" s="14" t="s">
        <v>222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85</v>
      </c>
      <c r="BK235" s="221">
        <f>ROUND(I235*H235,2)</f>
        <v>0</v>
      </c>
      <c r="BL235" s="14" t="s">
        <v>227</v>
      </c>
      <c r="BM235" s="220" t="s">
        <v>529</v>
      </c>
    </row>
    <row r="236" s="2" customFormat="1">
      <c r="A236" s="35"/>
      <c r="B236" s="36"/>
      <c r="C236" s="37"/>
      <c r="D236" s="222" t="s">
        <v>229</v>
      </c>
      <c r="E236" s="37"/>
      <c r="F236" s="223" t="s">
        <v>528</v>
      </c>
      <c r="G236" s="37"/>
      <c r="H236" s="37"/>
      <c r="I236" s="224"/>
      <c r="J236" s="37"/>
      <c r="K236" s="37"/>
      <c r="L236" s="41"/>
      <c r="M236" s="252"/>
      <c r="N236" s="253"/>
      <c r="O236" s="254"/>
      <c r="P236" s="254"/>
      <c r="Q236" s="254"/>
      <c r="R236" s="254"/>
      <c r="S236" s="254"/>
      <c r="T236" s="25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229</v>
      </c>
      <c r="AU236" s="14" t="s">
        <v>85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CDCJY2rb4IdXWlPWNsjI/v2Ir2DMCY2qy5xxlCpLldUfWpKII9fEq/I6js6H8gVKzebMfv9MOuU5jdro82OKyA==" hashValue="qouJHKzF4ysSt3OvJZhsktEJaPWz8Wu0FpT36YNLg909LAeLSRHpboivsoj2Nq6fsoYoQcgSS5TARwPN0lfeyg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3" r:id="rId19" display="https://podminky.urs.cz/item/CS_URS_2024_01/776421312"/>
    <hyperlink ref="F209" r:id="rId20" display="https://podminky.urs.cz/item/CS_URS_2024_01/998776201"/>
    <hyperlink ref="F213" r:id="rId21" display="https://podminky.urs.cz/item/CS_URS_2024_01/784121001"/>
    <hyperlink ref="F216" r:id="rId22" display="https://podminky.urs.cz/item/CS_URS_2024_01/784121011"/>
    <hyperlink ref="F219" r:id="rId23" display="https://podminky.urs.cz/item/CS_URS_2024_02/784171101"/>
    <hyperlink ref="F225" r:id="rId24" display="https://podminky.urs.cz/item/CS_URS_2024_01/784181101"/>
    <hyperlink ref="F228" r:id="rId25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976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ROUND((SUM(BE121:BE202)),  2)</f>
        <v>0</v>
      </c>
      <c r="G33" s="35"/>
      <c r="H33" s="35"/>
      <c r="I33" s="152">
        <v>0.20999999999999999</v>
      </c>
      <c r="J33" s="151">
        <f>ROUND(((SUM(BE121:BE202))*I33),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ROUND((SUM(BF121:BF202)),  2)</f>
        <v>0</v>
      </c>
      <c r="G34" s="35"/>
      <c r="H34" s="35"/>
      <c r="I34" s="152">
        <v>0.12</v>
      </c>
      <c r="J34" s="151">
        <f>ROUND(((SUM(BF121:BF202))*I34),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ROUND((SUM(BG121:BG202)),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ROUND((SUM(BH121:BH202)),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ROUND((SUM(BI121:BI202)),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304 - Místnost č.304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J126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J144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206</v>
      </c>
      <c r="E101" s="179"/>
      <c r="F101" s="179"/>
      <c r="G101" s="179"/>
      <c r="H101" s="179"/>
      <c r="I101" s="179"/>
      <c r="J101" s="180">
        <f>J184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304 - Místnost č.304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27. 2. 2025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208</v>
      </c>
      <c r="D120" s="185" t="s">
        <v>62</v>
      </c>
      <c r="E120" s="185" t="s">
        <v>58</v>
      </c>
      <c r="F120" s="185" t="s">
        <v>59</v>
      </c>
      <c r="G120" s="185" t="s">
        <v>209</v>
      </c>
      <c r="H120" s="185" t="s">
        <v>210</v>
      </c>
      <c r="I120" s="185" t="s">
        <v>211</v>
      </c>
      <c r="J120" s="186" t="s">
        <v>198</v>
      </c>
      <c r="K120" s="187" t="s">
        <v>212</v>
      </c>
      <c r="L120" s="188"/>
      <c r="M120" s="97" t="s">
        <v>1</v>
      </c>
      <c r="N120" s="98" t="s">
        <v>41</v>
      </c>
      <c r="O120" s="98" t="s">
        <v>213</v>
      </c>
      <c r="P120" s="98" t="s">
        <v>214</v>
      </c>
      <c r="Q120" s="98" t="s">
        <v>215</v>
      </c>
      <c r="R120" s="98" t="s">
        <v>216</v>
      </c>
      <c r="S120" s="98" t="s">
        <v>217</v>
      </c>
      <c r="T120" s="99" t="s">
        <v>218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219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P122+P126+P140+P144+P184</f>
        <v>0</v>
      </c>
      <c r="Q121" s="101"/>
      <c r="R121" s="191">
        <f>R122+R126+R140+R144+R184</f>
        <v>0.44665208000000001</v>
      </c>
      <c r="S121" s="101"/>
      <c r="T121" s="192">
        <f>T122+T126+T140+T144+T184</f>
        <v>0.11624109999999999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200</v>
      </c>
      <c r="BK121" s="193">
        <f>BK122+BK126+BK140+BK144+BK184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220</v>
      </c>
      <c r="F122" s="197" t="s">
        <v>221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SUM(P123:P125)</f>
        <v>0</v>
      </c>
      <c r="Q122" s="202"/>
      <c r="R122" s="203">
        <f>SUM(R123:R125)</f>
        <v>0.0010600000000000002</v>
      </c>
      <c r="S122" s="202"/>
      <c r="T122" s="204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222</v>
      </c>
      <c r="BK122" s="207">
        <f>SUM(BK123:BK125)</f>
        <v>0</v>
      </c>
    </row>
    <row r="123" s="2" customFormat="1" ht="24.15" customHeight="1">
      <c r="A123" s="35"/>
      <c r="B123" s="36"/>
      <c r="C123" s="208" t="s">
        <v>85</v>
      </c>
      <c r="D123" s="208" t="s">
        <v>223</v>
      </c>
      <c r="E123" s="209" t="s">
        <v>224</v>
      </c>
      <c r="F123" s="210" t="s">
        <v>225</v>
      </c>
      <c r="G123" s="211" t="s">
        <v>226</v>
      </c>
      <c r="H123" s="212">
        <v>26.5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0.0010600000000000002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227</v>
      </c>
      <c r="AT123" s="220" t="s">
        <v>223</v>
      </c>
      <c r="AU123" s="220" t="s">
        <v>85</v>
      </c>
      <c r="AY123" s="14" t="s">
        <v>222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227</v>
      </c>
      <c r="BM123" s="220" t="s">
        <v>977</v>
      </c>
    </row>
    <row r="124" s="2" customFormat="1">
      <c r="A124" s="35"/>
      <c r="B124" s="36"/>
      <c r="C124" s="37"/>
      <c r="D124" s="222" t="s">
        <v>229</v>
      </c>
      <c r="E124" s="37"/>
      <c r="F124" s="223" t="s">
        <v>230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229</v>
      </c>
      <c r="AU124" s="14" t="s">
        <v>85</v>
      </c>
    </row>
    <row r="125" s="2" customFormat="1">
      <c r="A125" s="35"/>
      <c r="B125" s="36"/>
      <c r="C125" s="37"/>
      <c r="D125" s="227" t="s">
        <v>231</v>
      </c>
      <c r="E125" s="37"/>
      <c r="F125" s="228" t="s">
        <v>232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231</v>
      </c>
      <c r="AU125" s="14" t="s">
        <v>85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233</v>
      </c>
      <c r="F126" s="197" t="s">
        <v>234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SUM(P127:P139)</f>
        <v>0</v>
      </c>
      <c r="Q126" s="202"/>
      <c r="R126" s="203">
        <f>SUM(R127:R139)</f>
        <v>0</v>
      </c>
      <c r="S126" s="202"/>
      <c r="T126" s="204">
        <f>SUM(T127:T139)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SUM(BK127:BK139)</f>
        <v>0</v>
      </c>
    </row>
    <row r="127" s="2" customFormat="1" ht="24.15" customHeight="1">
      <c r="A127" s="35"/>
      <c r="B127" s="36"/>
      <c r="C127" s="208" t="s">
        <v>87</v>
      </c>
      <c r="D127" s="208" t="s">
        <v>223</v>
      </c>
      <c r="E127" s="209" t="s">
        <v>235</v>
      </c>
      <c r="F127" s="210" t="s">
        <v>236</v>
      </c>
      <c r="G127" s="211" t="s">
        <v>237</v>
      </c>
      <c r="H127" s="212">
        <v>0.11600000000000001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532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239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436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24.15" customHeight="1">
      <c r="A130" s="35"/>
      <c r="B130" s="36"/>
      <c r="C130" s="208" t="s">
        <v>241</v>
      </c>
      <c r="D130" s="208" t="s">
        <v>223</v>
      </c>
      <c r="E130" s="209" t="s">
        <v>242</v>
      </c>
      <c r="F130" s="210" t="s">
        <v>243</v>
      </c>
      <c r="G130" s="211" t="s">
        <v>237</v>
      </c>
      <c r="H130" s="212">
        <v>0.11600000000000001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533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245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438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227</v>
      </c>
      <c r="D133" s="208" t="s">
        <v>223</v>
      </c>
      <c r="E133" s="209" t="s">
        <v>247</v>
      </c>
      <c r="F133" s="210" t="s">
        <v>248</v>
      </c>
      <c r="G133" s="211" t="s">
        <v>237</v>
      </c>
      <c r="H133" s="212">
        <v>1.6240000000000001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534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250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440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30"/>
      <c r="F136" s="231" t="s">
        <v>535</v>
      </c>
      <c r="G136" s="230"/>
      <c r="H136" s="232">
        <v>1.6240000000000001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4</v>
      </c>
      <c r="AX136" s="12" t="s">
        <v>85</v>
      </c>
      <c r="AY136" s="238" t="s">
        <v>222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0.11600000000000001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536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SUM(P141:P143)</f>
        <v>0</v>
      </c>
      <c r="Q140" s="202"/>
      <c r="R140" s="203">
        <f>SUM(R141:R143)</f>
        <v>0</v>
      </c>
      <c r="S140" s="202"/>
      <c r="T140" s="204">
        <f>SUM(T141:T143)</f>
        <v>0.001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SUM(BK141:BK143)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537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294</v>
      </c>
      <c r="F144" s="197" t="s">
        <v>295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SUM(P145:P183)</f>
        <v>0</v>
      </c>
      <c r="Q144" s="202"/>
      <c r="R144" s="203">
        <f>SUM(R145:R183)</f>
        <v>0.28665298</v>
      </c>
      <c r="S144" s="202"/>
      <c r="T144" s="204">
        <f>SUM(T145:T183)</f>
        <v>0.086015999999999995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222</v>
      </c>
      <c r="BK144" s="207">
        <f>SUM(BK145:BK183)</f>
        <v>0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297</v>
      </c>
      <c r="F145" s="210" t="s">
        <v>298</v>
      </c>
      <c r="G145" s="211" t="s">
        <v>226</v>
      </c>
      <c r="H145" s="212">
        <v>26.5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538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300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478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24.15" customHeight="1">
      <c r="A148" s="35"/>
      <c r="B148" s="36"/>
      <c r="C148" s="208" t="s">
        <v>276</v>
      </c>
      <c r="D148" s="208" t="s">
        <v>223</v>
      </c>
      <c r="E148" s="209" t="s">
        <v>302</v>
      </c>
      <c r="F148" s="210" t="s">
        <v>303</v>
      </c>
      <c r="G148" s="211" t="s">
        <v>226</v>
      </c>
      <c r="H148" s="212">
        <v>26.5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3.0000000000000001E-05</v>
      </c>
      <c r="R148" s="218">
        <f>Q148*H148</f>
        <v>0.00079500000000000003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266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539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305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480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2" customFormat="1" ht="33" customHeight="1">
      <c r="A151" s="35"/>
      <c r="B151" s="36"/>
      <c r="C151" s="208" t="s">
        <v>220</v>
      </c>
      <c r="D151" s="208" t="s">
        <v>223</v>
      </c>
      <c r="E151" s="209" t="s">
        <v>308</v>
      </c>
      <c r="F151" s="210" t="s">
        <v>309</v>
      </c>
      <c r="G151" s="211" t="s">
        <v>226</v>
      </c>
      <c r="H151" s="212">
        <v>26.5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0.20086999999999999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266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266</v>
      </c>
      <c r="BM151" s="220" t="s">
        <v>540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311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482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314</v>
      </c>
      <c r="F154" s="210" t="s">
        <v>315</v>
      </c>
      <c r="G154" s="211" t="s">
        <v>226</v>
      </c>
      <c r="H154" s="212">
        <v>26.5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0.0030000000000000001</v>
      </c>
      <c r="T154" s="219">
        <f>S154*H154</f>
        <v>0.079500000000000001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541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317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484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16.5" customHeight="1">
      <c r="A157" s="35"/>
      <c r="B157" s="36"/>
      <c r="C157" s="208" t="s">
        <v>296</v>
      </c>
      <c r="D157" s="208" t="s">
        <v>223</v>
      </c>
      <c r="E157" s="209" t="s">
        <v>320</v>
      </c>
      <c r="F157" s="210" t="s">
        <v>321</v>
      </c>
      <c r="G157" s="211" t="s">
        <v>226</v>
      </c>
      <c r="H157" s="212">
        <v>26.5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0.00029999999999999997</v>
      </c>
      <c r="R157" s="218">
        <f>Q157*H157</f>
        <v>0.0079499999999999987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542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323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49.05" customHeight="1">
      <c r="A160" s="35"/>
      <c r="B160" s="36"/>
      <c r="C160" s="239" t="s">
        <v>8</v>
      </c>
      <c r="D160" s="239" t="s">
        <v>277</v>
      </c>
      <c r="E160" s="240" t="s">
        <v>325</v>
      </c>
      <c r="F160" s="241" t="s">
        <v>326</v>
      </c>
      <c r="G160" s="242" t="s">
        <v>226</v>
      </c>
      <c r="H160" s="243">
        <v>29.149999999999999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0.0025999999999999999</v>
      </c>
      <c r="R160" s="218">
        <f>Q160*H160</f>
        <v>0.075789999999999996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543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326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544</v>
      </c>
      <c r="G162" s="230"/>
      <c r="H162" s="232">
        <v>29.149999999999999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330</v>
      </c>
      <c r="F163" s="210" t="s">
        <v>331</v>
      </c>
      <c r="G163" s="211" t="s">
        <v>332</v>
      </c>
      <c r="H163" s="212">
        <v>27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978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334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335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1.75" customHeight="1">
      <c r="A166" s="35"/>
      <c r="B166" s="36"/>
      <c r="C166" s="208" t="s">
        <v>313</v>
      </c>
      <c r="D166" s="208" t="s">
        <v>223</v>
      </c>
      <c r="E166" s="209" t="s">
        <v>337</v>
      </c>
      <c r="F166" s="210" t="s">
        <v>338</v>
      </c>
      <c r="G166" s="211" t="s">
        <v>332</v>
      </c>
      <c r="H166" s="212">
        <v>21.719999999999999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0.00029999999999999997</v>
      </c>
      <c r="T166" s="219">
        <f>S166*H166</f>
        <v>0.0065159999999999992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546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340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491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343</v>
      </c>
      <c r="F169" s="210" t="s">
        <v>344</v>
      </c>
      <c r="G169" s="211" t="s">
        <v>332</v>
      </c>
      <c r="H169" s="212">
        <v>21.719999999999999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1.0000000000000001E-05</v>
      </c>
      <c r="R169" s="218">
        <f>Q169*H169</f>
        <v>0.00021719999999999999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547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346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493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16.5" customHeight="1">
      <c r="A172" s="35"/>
      <c r="B172" s="36"/>
      <c r="C172" s="239" t="s">
        <v>266</v>
      </c>
      <c r="D172" s="239" t="s">
        <v>277</v>
      </c>
      <c r="E172" s="240" t="s">
        <v>349</v>
      </c>
      <c r="F172" s="241" t="s">
        <v>350</v>
      </c>
      <c r="G172" s="242" t="s">
        <v>332</v>
      </c>
      <c r="H172" s="243">
        <v>10.933999999999999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8.0000000000000007E-05</v>
      </c>
      <c r="R172" s="218">
        <f>Q172*H172</f>
        <v>0.00087472000000000005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548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350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549</v>
      </c>
      <c r="G174" s="230"/>
      <c r="H174" s="232">
        <v>10.933999999999999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16.5" customHeight="1">
      <c r="A175" s="35"/>
      <c r="B175" s="36"/>
      <c r="C175" s="208" t="s">
        <v>329</v>
      </c>
      <c r="D175" s="208" t="s">
        <v>223</v>
      </c>
      <c r="E175" s="209" t="s">
        <v>353</v>
      </c>
      <c r="F175" s="210" t="s">
        <v>354</v>
      </c>
      <c r="G175" s="211" t="s">
        <v>332</v>
      </c>
      <c r="H175" s="212">
        <v>0.90000000000000002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550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356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497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39" t="s">
        <v>336</v>
      </c>
      <c r="D178" s="239" t="s">
        <v>277</v>
      </c>
      <c r="E178" s="240" t="s">
        <v>359</v>
      </c>
      <c r="F178" s="241" t="s">
        <v>360</v>
      </c>
      <c r="G178" s="242" t="s">
        <v>332</v>
      </c>
      <c r="H178" s="243">
        <v>0.91800000000000004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42</v>
      </c>
      <c r="O178" s="88"/>
      <c r="P178" s="218">
        <f>O178*H178</f>
        <v>0</v>
      </c>
      <c r="Q178" s="218">
        <v>0.00017000000000000001</v>
      </c>
      <c r="R178" s="218">
        <f>Q178*H178</f>
        <v>0.00015606000000000002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280</v>
      </c>
      <c r="AT178" s="220" t="s">
        <v>277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551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360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12" customFormat="1">
      <c r="A180" s="12"/>
      <c r="B180" s="229"/>
      <c r="C180" s="230"/>
      <c r="D180" s="222" t="s">
        <v>252</v>
      </c>
      <c r="E180" s="230"/>
      <c r="F180" s="231" t="s">
        <v>552</v>
      </c>
      <c r="G180" s="230"/>
      <c r="H180" s="232">
        <v>0.91800000000000004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252</v>
      </c>
      <c r="AU180" s="238" t="s">
        <v>85</v>
      </c>
      <c r="AV180" s="12" t="s">
        <v>87</v>
      </c>
      <c r="AW180" s="12" t="s">
        <v>4</v>
      </c>
      <c r="AX180" s="12" t="s">
        <v>85</v>
      </c>
      <c r="AY180" s="238" t="s">
        <v>222</v>
      </c>
    </row>
    <row r="181" s="2" customFormat="1" ht="24.15" customHeight="1">
      <c r="A181" s="35"/>
      <c r="B181" s="36"/>
      <c r="C181" s="208" t="s">
        <v>342</v>
      </c>
      <c r="D181" s="208" t="s">
        <v>223</v>
      </c>
      <c r="E181" s="209" t="s">
        <v>364</v>
      </c>
      <c r="F181" s="210" t="s">
        <v>365</v>
      </c>
      <c r="G181" s="211" t="s">
        <v>290</v>
      </c>
      <c r="H181" s="250"/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553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367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501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11" customFormat="1" ht="25.92" customHeight="1">
      <c r="A184" s="11"/>
      <c r="B184" s="194"/>
      <c r="C184" s="195"/>
      <c r="D184" s="196" t="s">
        <v>76</v>
      </c>
      <c r="E184" s="197" t="s">
        <v>390</v>
      </c>
      <c r="F184" s="197" t="s">
        <v>391</v>
      </c>
      <c r="G184" s="195"/>
      <c r="H184" s="195"/>
      <c r="I184" s="198"/>
      <c r="J184" s="199">
        <f>BK184</f>
        <v>0</v>
      </c>
      <c r="K184" s="195"/>
      <c r="L184" s="200"/>
      <c r="M184" s="201"/>
      <c r="N184" s="202"/>
      <c r="O184" s="202"/>
      <c r="P184" s="203">
        <f>SUM(P185:P202)</f>
        <v>0</v>
      </c>
      <c r="Q184" s="202"/>
      <c r="R184" s="203">
        <f>SUM(R185:R202)</f>
        <v>0.1589391</v>
      </c>
      <c r="S184" s="202"/>
      <c r="T184" s="204">
        <f>SUM(T185:T202)</f>
        <v>0.029225099999999997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5" t="s">
        <v>87</v>
      </c>
      <c r="AT184" s="206" t="s">
        <v>76</v>
      </c>
      <c r="AU184" s="206" t="s">
        <v>77</v>
      </c>
      <c r="AY184" s="205" t="s">
        <v>222</v>
      </c>
      <c r="BK184" s="207">
        <f>SUM(BK185:BK202)</f>
        <v>0</v>
      </c>
    </row>
    <row r="185" s="2" customFormat="1" ht="16.5" customHeight="1">
      <c r="A185" s="35"/>
      <c r="B185" s="36"/>
      <c r="C185" s="208" t="s">
        <v>348</v>
      </c>
      <c r="D185" s="208" t="s">
        <v>223</v>
      </c>
      <c r="E185" s="209" t="s">
        <v>393</v>
      </c>
      <c r="F185" s="210" t="s">
        <v>394</v>
      </c>
      <c r="G185" s="211" t="s">
        <v>226</v>
      </c>
      <c r="H185" s="212">
        <v>91.709999999999994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0.001</v>
      </c>
      <c r="R185" s="218">
        <f>Q185*H185</f>
        <v>0.09171</v>
      </c>
      <c r="S185" s="218">
        <v>0.00031</v>
      </c>
      <c r="T185" s="219">
        <f>S185*H185</f>
        <v>0.028430099999999996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554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396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503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24.15" customHeight="1">
      <c r="A188" s="35"/>
      <c r="B188" s="36"/>
      <c r="C188" s="208" t="s">
        <v>7</v>
      </c>
      <c r="D188" s="208" t="s">
        <v>223</v>
      </c>
      <c r="E188" s="209" t="s">
        <v>399</v>
      </c>
      <c r="F188" s="210" t="s">
        <v>400</v>
      </c>
      <c r="G188" s="211" t="s">
        <v>226</v>
      </c>
      <c r="H188" s="212">
        <v>91.709999999999994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555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402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505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16.5" customHeight="1">
      <c r="A191" s="35"/>
      <c r="B191" s="36"/>
      <c r="C191" s="208" t="s">
        <v>358</v>
      </c>
      <c r="D191" s="208" t="s">
        <v>223</v>
      </c>
      <c r="E191" s="209" t="s">
        <v>405</v>
      </c>
      <c r="F191" s="210" t="s">
        <v>406</v>
      </c>
      <c r="G191" s="211" t="s">
        <v>226</v>
      </c>
      <c r="H191" s="212">
        <v>26.5</v>
      </c>
      <c r="I191" s="213"/>
      <c r="J191" s="214">
        <f>ROUND(I191*H191,2)</f>
        <v>0</v>
      </c>
      <c r="K191" s="215"/>
      <c r="L191" s="41"/>
      <c r="M191" s="216" t="s">
        <v>1</v>
      </c>
      <c r="N191" s="217" t="s">
        <v>42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3.0000000000000001E-05</v>
      </c>
      <c r="T191" s="219">
        <f>S191*H191</f>
        <v>0.00079500000000000003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266</v>
      </c>
      <c r="AT191" s="220" t="s">
        <v>223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979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408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2" customFormat="1">
      <c r="A193" s="35"/>
      <c r="B193" s="36"/>
      <c r="C193" s="37"/>
      <c r="D193" s="227" t="s">
        <v>231</v>
      </c>
      <c r="E193" s="37"/>
      <c r="F193" s="228" t="s">
        <v>409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231</v>
      </c>
      <c r="AU193" s="14" t="s">
        <v>85</v>
      </c>
    </row>
    <row r="194" s="2" customFormat="1" ht="16.5" customHeight="1">
      <c r="A194" s="35"/>
      <c r="B194" s="36"/>
      <c r="C194" s="239" t="s">
        <v>363</v>
      </c>
      <c r="D194" s="239" t="s">
        <v>277</v>
      </c>
      <c r="E194" s="240" t="s">
        <v>411</v>
      </c>
      <c r="F194" s="241" t="s">
        <v>412</v>
      </c>
      <c r="G194" s="242" t="s">
        <v>226</v>
      </c>
      <c r="H194" s="243">
        <v>27.824999999999999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42</v>
      </c>
      <c r="O194" s="88"/>
      <c r="P194" s="218">
        <f>O194*H194</f>
        <v>0</v>
      </c>
      <c r="Q194" s="218">
        <v>0.00089999999999999998</v>
      </c>
      <c r="R194" s="218">
        <f>Q194*H194</f>
        <v>0.025042499999999999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280</v>
      </c>
      <c r="AT194" s="220" t="s">
        <v>277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980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412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30"/>
      <c r="F196" s="231" t="s">
        <v>558</v>
      </c>
      <c r="G196" s="230"/>
      <c r="H196" s="232">
        <v>27.824999999999999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4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416</v>
      </c>
      <c r="F197" s="210" t="s">
        <v>417</v>
      </c>
      <c r="G197" s="211" t="s">
        <v>226</v>
      </c>
      <c r="H197" s="212">
        <v>91.709999999999994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0.00020000000000000001</v>
      </c>
      <c r="R197" s="218">
        <f>Q197*H197</f>
        <v>0.018342000000000001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559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419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510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33" customHeight="1">
      <c r="A200" s="35"/>
      <c r="B200" s="36"/>
      <c r="C200" s="208" t="s">
        <v>378</v>
      </c>
      <c r="D200" s="208" t="s">
        <v>223</v>
      </c>
      <c r="E200" s="209" t="s">
        <v>421</v>
      </c>
      <c r="F200" s="210" t="s">
        <v>422</v>
      </c>
      <c r="G200" s="211" t="s">
        <v>226</v>
      </c>
      <c r="H200" s="212">
        <v>91.709999999999994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0.00025999999999999998</v>
      </c>
      <c r="R200" s="218">
        <f>Q200*H200</f>
        <v>0.023844599999999997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560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424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512</v>
      </c>
      <c r="G202" s="37"/>
      <c r="H202" s="37"/>
      <c r="I202" s="224"/>
      <c r="J202" s="37"/>
      <c r="K202" s="37"/>
      <c r="L202" s="41"/>
      <c r="M202" s="252"/>
      <c r="N202" s="253"/>
      <c r="O202" s="254"/>
      <c r="P202" s="254"/>
      <c r="Q202" s="254"/>
      <c r="R202" s="254"/>
      <c r="S202" s="254"/>
      <c r="T202" s="25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r28EOUENx12Y3r6WvSNI25tAe0cngYz9kKPEqCCv2zyIlssTFoXpL4XElCbdmjPDmMfYUWcaW8PEuccrVneE0Q==" hashValue="3DVXV1SDaxLdyoKuxspMvD8rZa8ecbvAZxqNFdf9EuARPG+LZwFatZMdvfIwXKWCt2+JaizHh32ivdCqGKwOZw==" algorithmName="SHA-512" password="CC35"/>
  <autoFilter ref="C120:K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2901111"/>
    <hyperlink ref="F129" r:id="rId2" display="https://podminky.urs.cz/item/CS_URS_2024_01/997013211"/>
    <hyperlink ref="F132" r:id="rId3" display="https://podminky.urs.cz/item/CS_URS_2024_01/997013501"/>
    <hyperlink ref="F135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7" r:id="rId7" display="https://podminky.urs.cz/item/CS_URS_2024_01/776111115"/>
    <hyperlink ref="F150" r:id="rId8" display="https://podminky.urs.cz/item/CS_URS_2024_01/776121112"/>
    <hyperlink ref="F153" r:id="rId9" display="https://podminky.urs.cz/item/CS_URS_2024_01/776141112"/>
    <hyperlink ref="F156" r:id="rId10" display="https://podminky.urs.cz/item/CS_URS_2024_01/776201812"/>
    <hyperlink ref="F159" r:id="rId11" display="https://podminky.urs.cz/item/CS_URS_2024_01/776221111"/>
    <hyperlink ref="F165" r:id="rId12" display="https://podminky.urs.cz/item/CS_URS_2024_02/776223112"/>
    <hyperlink ref="F168" r:id="rId13" display="https://podminky.urs.cz/item/CS_URS_2024_01/776410811"/>
    <hyperlink ref="F171" r:id="rId14" display="https://podminky.urs.cz/item/CS_URS_2024_01/776421111"/>
    <hyperlink ref="F177" r:id="rId15" display="https://podminky.urs.cz/item/CS_URS_2024_01/776421312"/>
    <hyperlink ref="F183" r:id="rId16" display="https://podminky.urs.cz/item/CS_URS_2024_01/998776201"/>
    <hyperlink ref="F187" r:id="rId17" display="https://podminky.urs.cz/item/CS_URS_2024_01/784121001"/>
    <hyperlink ref="F190" r:id="rId18" display="https://podminky.urs.cz/item/CS_URS_2024_01/784121011"/>
    <hyperlink ref="F193" r:id="rId19" display="https://podminky.urs.cz/item/CS_URS_2024_02/784171101"/>
    <hyperlink ref="F199" r:id="rId20" display="https://podminky.urs.cz/item/CS_URS_2024_01/784181101"/>
    <hyperlink ref="F202" r:id="rId21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981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ROUND((SUM(BE122:BE222)),  2)</f>
        <v>0</v>
      </c>
      <c r="G33" s="35"/>
      <c r="H33" s="35"/>
      <c r="I33" s="152">
        <v>0.20999999999999999</v>
      </c>
      <c r="J33" s="151">
        <f>ROUND(((SUM(BE122:BE222))*I33),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ROUND((SUM(BF122:BF222)),  2)</f>
        <v>0</v>
      </c>
      <c r="G34" s="35"/>
      <c r="H34" s="35"/>
      <c r="I34" s="152">
        <v>0.12</v>
      </c>
      <c r="J34" s="151">
        <f>ROUND(((SUM(BF122:BF222))*I34),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305 - Místnost č.305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305 - Místnost č.305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P123+P127+P141+P153+P193+P204</f>
        <v>0</v>
      </c>
      <c r="Q122" s="101"/>
      <c r="R122" s="191">
        <f>R123+R127+R141+R153+R193+R204</f>
        <v>0.12255173999999999</v>
      </c>
      <c r="S122" s="101"/>
      <c r="T122" s="192">
        <f>T123+T127+T141+T153+T193+T204</f>
        <v>0.0512395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BK123+BK127+BK141+BK153+BK193+BK204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0.00018120000000000001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4.5300000000000002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0.00018120000000000001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982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0.050999999999999997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563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0.050999999999999997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564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0.71399999999999997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565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566</v>
      </c>
      <c r="G137" s="230"/>
      <c r="H137" s="232">
        <v>0.71399999999999997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0.050999999999999997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567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SUM(P142:P152)</f>
        <v>0</v>
      </c>
      <c r="Q141" s="202"/>
      <c r="R141" s="203">
        <f>SUM(R142:R152)</f>
        <v>0.020500000000000001</v>
      </c>
      <c r="S141" s="202"/>
      <c r="T141" s="204">
        <f>SUM(T142:T152)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SUM(BK142:BK152)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568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476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569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570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571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572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573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294</v>
      </c>
      <c r="F153" s="197" t="s">
        <v>295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SUM(P154:P192)</f>
        <v>0</v>
      </c>
      <c r="Q153" s="202"/>
      <c r="R153" s="203">
        <f>SUM(R154:R192)</f>
        <v>0.049689440000000001</v>
      </c>
      <c r="S153" s="202"/>
      <c r="T153" s="204">
        <f>SUM(T154:T192)</f>
        <v>0.016041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SUM(BK154:BK192)</f>
        <v>0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297</v>
      </c>
      <c r="F154" s="210" t="s">
        <v>298</v>
      </c>
      <c r="G154" s="211" t="s">
        <v>226</v>
      </c>
      <c r="H154" s="212">
        <v>4.5300000000000002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574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300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478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302</v>
      </c>
      <c r="F157" s="210" t="s">
        <v>303</v>
      </c>
      <c r="G157" s="211" t="s">
        <v>226</v>
      </c>
      <c r="H157" s="212">
        <v>4.5300000000000002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3.0000000000000001E-05</v>
      </c>
      <c r="R157" s="218">
        <f>Q157*H157</f>
        <v>0.00013590000000000002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575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480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33" customHeight="1">
      <c r="A160" s="35"/>
      <c r="B160" s="36"/>
      <c r="C160" s="208" t="s">
        <v>8</v>
      </c>
      <c r="D160" s="208" t="s">
        <v>223</v>
      </c>
      <c r="E160" s="209" t="s">
        <v>308</v>
      </c>
      <c r="F160" s="210" t="s">
        <v>309</v>
      </c>
      <c r="G160" s="211" t="s">
        <v>226</v>
      </c>
      <c r="H160" s="212">
        <v>4.5300000000000002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0.0075799999999999999</v>
      </c>
      <c r="R160" s="218">
        <f>Q160*H160</f>
        <v>0.034337400000000004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576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311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482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314</v>
      </c>
      <c r="F163" s="210" t="s">
        <v>315</v>
      </c>
      <c r="G163" s="211" t="s">
        <v>226</v>
      </c>
      <c r="H163" s="212">
        <v>4.5300000000000002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0.0030000000000000001</v>
      </c>
      <c r="T163" s="219">
        <f>S163*H163</f>
        <v>0.013590000000000001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577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317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484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16.5" customHeight="1">
      <c r="A166" s="35"/>
      <c r="B166" s="36"/>
      <c r="C166" s="208" t="s">
        <v>313</v>
      </c>
      <c r="D166" s="208" t="s">
        <v>223</v>
      </c>
      <c r="E166" s="209" t="s">
        <v>320</v>
      </c>
      <c r="F166" s="210" t="s">
        <v>321</v>
      </c>
      <c r="G166" s="211" t="s">
        <v>226</v>
      </c>
      <c r="H166" s="212">
        <v>4.5300000000000002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0.00029999999999999997</v>
      </c>
      <c r="R166" s="218">
        <f>Q166*H166</f>
        <v>0.001359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578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323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486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49.05" customHeight="1">
      <c r="A169" s="35"/>
      <c r="B169" s="36"/>
      <c r="C169" s="239" t="s">
        <v>319</v>
      </c>
      <c r="D169" s="239" t="s">
        <v>277</v>
      </c>
      <c r="E169" s="240" t="s">
        <v>325</v>
      </c>
      <c r="F169" s="241" t="s">
        <v>326</v>
      </c>
      <c r="G169" s="242" t="s">
        <v>226</v>
      </c>
      <c r="H169" s="243">
        <v>4.9829999999999997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42</v>
      </c>
      <c r="O169" s="88"/>
      <c r="P169" s="218">
        <f>O169*H169</f>
        <v>0</v>
      </c>
      <c r="Q169" s="218">
        <v>0.0025999999999999999</v>
      </c>
      <c r="R169" s="218">
        <f>Q169*H169</f>
        <v>0.012955799999999998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280</v>
      </c>
      <c r="AT169" s="220" t="s">
        <v>277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579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12" customFormat="1">
      <c r="A171" s="12"/>
      <c r="B171" s="229"/>
      <c r="C171" s="230"/>
      <c r="D171" s="222" t="s">
        <v>252</v>
      </c>
      <c r="E171" s="230"/>
      <c r="F171" s="231" t="s">
        <v>580</v>
      </c>
      <c r="G171" s="230"/>
      <c r="H171" s="232">
        <v>4.9829999999999997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252</v>
      </c>
      <c r="AU171" s="238" t="s">
        <v>85</v>
      </c>
      <c r="AV171" s="12" t="s">
        <v>87</v>
      </c>
      <c r="AW171" s="12" t="s">
        <v>4</v>
      </c>
      <c r="AX171" s="12" t="s">
        <v>85</v>
      </c>
      <c r="AY171" s="238" t="s">
        <v>222</v>
      </c>
    </row>
    <row r="172" s="2" customFormat="1" ht="24.15" customHeight="1">
      <c r="A172" s="35"/>
      <c r="B172" s="36"/>
      <c r="C172" s="208" t="s">
        <v>266</v>
      </c>
      <c r="D172" s="208" t="s">
        <v>223</v>
      </c>
      <c r="E172" s="209" t="s">
        <v>330</v>
      </c>
      <c r="F172" s="210" t="s">
        <v>331</v>
      </c>
      <c r="G172" s="211" t="s">
        <v>332</v>
      </c>
      <c r="H172" s="212">
        <v>5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983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335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2" customFormat="1" ht="21.75" customHeight="1">
      <c r="A175" s="35"/>
      <c r="B175" s="36"/>
      <c r="C175" s="208" t="s">
        <v>329</v>
      </c>
      <c r="D175" s="208" t="s">
        <v>223</v>
      </c>
      <c r="E175" s="209" t="s">
        <v>337</v>
      </c>
      <c r="F175" s="210" t="s">
        <v>338</v>
      </c>
      <c r="G175" s="211" t="s">
        <v>332</v>
      </c>
      <c r="H175" s="212">
        <v>8.1699999999999999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0.00029999999999999997</v>
      </c>
      <c r="T175" s="219">
        <f>S175*H175</f>
        <v>0.0024509999999999996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582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340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491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08" t="s">
        <v>336</v>
      </c>
      <c r="D178" s="208" t="s">
        <v>223</v>
      </c>
      <c r="E178" s="209" t="s">
        <v>343</v>
      </c>
      <c r="F178" s="210" t="s">
        <v>344</v>
      </c>
      <c r="G178" s="211" t="s">
        <v>332</v>
      </c>
      <c r="H178" s="212">
        <v>8.1699999999999999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1.0000000000000001E-05</v>
      </c>
      <c r="R178" s="218">
        <f>Q178*H178</f>
        <v>8.1700000000000007E-05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583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346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493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39" t="s">
        <v>342</v>
      </c>
      <c r="D181" s="239" t="s">
        <v>277</v>
      </c>
      <c r="E181" s="240" t="s">
        <v>349</v>
      </c>
      <c r="F181" s="241" t="s">
        <v>350</v>
      </c>
      <c r="G181" s="242" t="s">
        <v>332</v>
      </c>
      <c r="H181" s="243">
        <v>8.3330000000000002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42</v>
      </c>
      <c r="O181" s="88"/>
      <c r="P181" s="218">
        <f>O181*H181</f>
        <v>0</v>
      </c>
      <c r="Q181" s="218">
        <v>8.0000000000000007E-05</v>
      </c>
      <c r="R181" s="218">
        <f>Q181*H181</f>
        <v>0.00066664000000000003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280</v>
      </c>
      <c r="AT181" s="220" t="s">
        <v>277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584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350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12" customFormat="1">
      <c r="A183" s="12"/>
      <c r="B183" s="229"/>
      <c r="C183" s="230"/>
      <c r="D183" s="222" t="s">
        <v>252</v>
      </c>
      <c r="E183" s="230"/>
      <c r="F183" s="231" t="s">
        <v>585</v>
      </c>
      <c r="G183" s="230"/>
      <c r="H183" s="232">
        <v>8.3330000000000002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252</v>
      </c>
      <c r="AU183" s="238" t="s">
        <v>85</v>
      </c>
      <c r="AV183" s="12" t="s">
        <v>87</v>
      </c>
      <c r="AW183" s="12" t="s">
        <v>4</v>
      </c>
      <c r="AX183" s="12" t="s">
        <v>85</v>
      </c>
      <c r="AY183" s="238" t="s">
        <v>222</v>
      </c>
    </row>
    <row r="184" s="2" customFormat="1" ht="16.5" customHeight="1">
      <c r="A184" s="35"/>
      <c r="B184" s="36"/>
      <c r="C184" s="208" t="s">
        <v>348</v>
      </c>
      <c r="D184" s="208" t="s">
        <v>223</v>
      </c>
      <c r="E184" s="209" t="s">
        <v>353</v>
      </c>
      <c r="F184" s="210" t="s">
        <v>354</v>
      </c>
      <c r="G184" s="211" t="s">
        <v>332</v>
      </c>
      <c r="H184" s="212">
        <v>0.90000000000000002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266</v>
      </c>
      <c r="AT184" s="220" t="s">
        <v>223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586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2" customFormat="1">
      <c r="A186" s="35"/>
      <c r="B186" s="36"/>
      <c r="C186" s="37"/>
      <c r="D186" s="227" t="s">
        <v>231</v>
      </c>
      <c r="E186" s="37"/>
      <c r="F186" s="228" t="s">
        <v>497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231</v>
      </c>
      <c r="AU186" s="14" t="s">
        <v>85</v>
      </c>
    </row>
    <row r="187" s="2" customFormat="1" ht="16.5" customHeight="1">
      <c r="A187" s="35"/>
      <c r="B187" s="36"/>
      <c r="C187" s="239" t="s">
        <v>7</v>
      </c>
      <c r="D187" s="239" t="s">
        <v>277</v>
      </c>
      <c r="E187" s="240" t="s">
        <v>359</v>
      </c>
      <c r="F187" s="241" t="s">
        <v>360</v>
      </c>
      <c r="G187" s="242" t="s">
        <v>332</v>
      </c>
      <c r="H187" s="243">
        <v>0.90000000000000002</v>
      </c>
      <c r="I187" s="244"/>
      <c r="J187" s="245">
        <f>ROUND(I187*H187,2)</f>
        <v>0</v>
      </c>
      <c r="K187" s="246"/>
      <c r="L187" s="247"/>
      <c r="M187" s="248" t="s">
        <v>1</v>
      </c>
      <c r="N187" s="249" t="s">
        <v>42</v>
      </c>
      <c r="O187" s="88"/>
      <c r="P187" s="218">
        <f>O187*H187</f>
        <v>0</v>
      </c>
      <c r="Q187" s="218">
        <v>0.00017000000000000001</v>
      </c>
      <c r="R187" s="218">
        <f>Q187*H187</f>
        <v>0.00015300000000000001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280</v>
      </c>
      <c r="AT187" s="220" t="s">
        <v>277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587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360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12" customFormat="1">
      <c r="A189" s="12"/>
      <c r="B189" s="229"/>
      <c r="C189" s="230"/>
      <c r="D189" s="222" t="s">
        <v>252</v>
      </c>
      <c r="E189" s="230"/>
      <c r="F189" s="231" t="s">
        <v>588</v>
      </c>
      <c r="G189" s="230"/>
      <c r="H189" s="232">
        <v>0.90000000000000002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252</v>
      </c>
      <c r="AU189" s="238" t="s">
        <v>85</v>
      </c>
      <c r="AV189" s="12" t="s">
        <v>87</v>
      </c>
      <c r="AW189" s="12" t="s">
        <v>4</v>
      </c>
      <c r="AX189" s="12" t="s">
        <v>85</v>
      </c>
      <c r="AY189" s="238" t="s">
        <v>222</v>
      </c>
    </row>
    <row r="190" s="2" customFormat="1" ht="24.15" customHeight="1">
      <c r="A190" s="35"/>
      <c r="B190" s="36"/>
      <c r="C190" s="208" t="s">
        <v>358</v>
      </c>
      <c r="D190" s="208" t="s">
        <v>223</v>
      </c>
      <c r="E190" s="209" t="s">
        <v>364</v>
      </c>
      <c r="F190" s="210" t="s">
        <v>365</v>
      </c>
      <c r="G190" s="211" t="s">
        <v>290</v>
      </c>
      <c r="H190" s="250"/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589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367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501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11" customFormat="1" ht="25.92" customHeight="1">
      <c r="A193" s="11"/>
      <c r="B193" s="194"/>
      <c r="C193" s="195"/>
      <c r="D193" s="196" t="s">
        <v>76</v>
      </c>
      <c r="E193" s="197" t="s">
        <v>369</v>
      </c>
      <c r="F193" s="197" t="s">
        <v>370</v>
      </c>
      <c r="G193" s="195"/>
      <c r="H193" s="195"/>
      <c r="I193" s="198"/>
      <c r="J193" s="199">
        <f>BK193</f>
        <v>0</v>
      </c>
      <c r="K193" s="195"/>
      <c r="L193" s="200"/>
      <c r="M193" s="201"/>
      <c r="N193" s="202"/>
      <c r="O193" s="202"/>
      <c r="P193" s="203">
        <f>SUM(P194:P203)</f>
        <v>0</v>
      </c>
      <c r="Q193" s="202"/>
      <c r="R193" s="203">
        <f>SUM(R194:R203)</f>
        <v>0.0005082000000000001</v>
      </c>
      <c r="S193" s="202"/>
      <c r="T193" s="204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87</v>
      </c>
      <c r="AT193" s="206" t="s">
        <v>76</v>
      </c>
      <c r="AU193" s="206" t="s">
        <v>77</v>
      </c>
      <c r="AY193" s="205" t="s">
        <v>222</v>
      </c>
      <c r="BK193" s="207">
        <f>SUM(BK194:BK203)</f>
        <v>0</v>
      </c>
    </row>
    <row r="194" s="2" customFormat="1" ht="24.15" customHeight="1">
      <c r="A194" s="35"/>
      <c r="B194" s="36"/>
      <c r="C194" s="208" t="s">
        <v>363</v>
      </c>
      <c r="D194" s="208" t="s">
        <v>223</v>
      </c>
      <c r="E194" s="209" t="s">
        <v>372</v>
      </c>
      <c r="F194" s="210" t="s">
        <v>373</v>
      </c>
      <c r="G194" s="211" t="s">
        <v>226</v>
      </c>
      <c r="H194" s="212">
        <v>1.21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8.0000000000000007E-05</v>
      </c>
      <c r="R194" s="218">
        <f>Q194*H194</f>
        <v>9.6800000000000008E-05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590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375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591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12" customFormat="1">
      <c r="A197" s="12"/>
      <c r="B197" s="229"/>
      <c r="C197" s="230"/>
      <c r="D197" s="222" t="s">
        <v>252</v>
      </c>
      <c r="E197" s="251" t="s">
        <v>1</v>
      </c>
      <c r="F197" s="231" t="s">
        <v>377</v>
      </c>
      <c r="G197" s="230"/>
      <c r="H197" s="232">
        <v>1.21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252</v>
      </c>
      <c r="AU197" s="238" t="s">
        <v>85</v>
      </c>
      <c r="AV197" s="12" t="s">
        <v>87</v>
      </c>
      <c r="AW197" s="12" t="s">
        <v>32</v>
      </c>
      <c r="AX197" s="12" t="s">
        <v>85</v>
      </c>
      <c r="AY197" s="238" t="s">
        <v>222</v>
      </c>
    </row>
    <row r="198" s="2" customFormat="1" ht="24.15" customHeight="1">
      <c r="A198" s="35"/>
      <c r="B198" s="36"/>
      <c r="C198" s="208" t="s">
        <v>371</v>
      </c>
      <c r="D198" s="208" t="s">
        <v>223</v>
      </c>
      <c r="E198" s="209" t="s">
        <v>379</v>
      </c>
      <c r="F198" s="210" t="s">
        <v>380</v>
      </c>
      <c r="G198" s="211" t="s">
        <v>226</v>
      </c>
      <c r="H198" s="212">
        <v>1.21</v>
      </c>
      <c r="I198" s="213"/>
      <c r="J198" s="214">
        <f>ROUND(I198*H198,2)</f>
        <v>0</v>
      </c>
      <c r="K198" s="215"/>
      <c r="L198" s="41"/>
      <c r="M198" s="216" t="s">
        <v>1</v>
      </c>
      <c r="N198" s="217" t="s">
        <v>42</v>
      </c>
      <c r="O198" s="88"/>
      <c r="P198" s="218">
        <f>O198*H198</f>
        <v>0</v>
      </c>
      <c r="Q198" s="218">
        <v>0.00017000000000000001</v>
      </c>
      <c r="R198" s="218">
        <f>Q198*H198</f>
        <v>0.00020570000000000001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266</v>
      </c>
      <c r="AT198" s="220" t="s">
        <v>223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592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382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2" customFormat="1">
      <c r="A200" s="35"/>
      <c r="B200" s="36"/>
      <c r="C200" s="37"/>
      <c r="D200" s="227" t="s">
        <v>231</v>
      </c>
      <c r="E200" s="37"/>
      <c r="F200" s="228" t="s">
        <v>593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231</v>
      </c>
      <c r="AU200" s="14" t="s">
        <v>85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385</v>
      </c>
      <c r="F201" s="210" t="s">
        <v>386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594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388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595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11" customFormat="1" ht="25.92" customHeight="1">
      <c r="A204" s="11"/>
      <c r="B204" s="194"/>
      <c r="C204" s="195"/>
      <c r="D204" s="196" t="s">
        <v>76</v>
      </c>
      <c r="E204" s="197" t="s">
        <v>390</v>
      </c>
      <c r="F204" s="197" t="s">
        <v>391</v>
      </c>
      <c r="G204" s="195"/>
      <c r="H204" s="195"/>
      <c r="I204" s="198"/>
      <c r="J204" s="199">
        <f>BK204</f>
        <v>0</v>
      </c>
      <c r="K204" s="195"/>
      <c r="L204" s="200"/>
      <c r="M204" s="201"/>
      <c r="N204" s="202"/>
      <c r="O204" s="202"/>
      <c r="P204" s="203">
        <f>SUM(P205:P222)</f>
        <v>0</v>
      </c>
      <c r="Q204" s="202"/>
      <c r="R204" s="203">
        <f>SUM(R205:R222)</f>
        <v>0.051672900000000001</v>
      </c>
      <c r="S204" s="202"/>
      <c r="T204" s="204">
        <f>SUM(T205:T222)</f>
        <v>0.010198499999999999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5" t="s">
        <v>87</v>
      </c>
      <c r="AT204" s="206" t="s">
        <v>76</v>
      </c>
      <c r="AU204" s="206" t="s">
        <v>77</v>
      </c>
      <c r="AY204" s="205" t="s">
        <v>222</v>
      </c>
      <c r="BK204" s="207">
        <f>SUM(BK205:BK222)</f>
        <v>0</v>
      </c>
    </row>
    <row r="205" s="2" customFormat="1" ht="16.5" customHeight="1">
      <c r="A205" s="35"/>
      <c r="B205" s="36"/>
      <c r="C205" s="208" t="s">
        <v>384</v>
      </c>
      <c r="D205" s="208" t="s">
        <v>223</v>
      </c>
      <c r="E205" s="209" t="s">
        <v>393</v>
      </c>
      <c r="F205" s="210" t="s">
        <v>394</v>
      </c>
      <c r="G205" s="211" t="s">
        <v>226</v>
      </c>
      <c r="H205" s="212">
        <v>32.460000000000001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0.001</v>
      </c>
      <c r="R205" s="218">
        <f>Q205*H205</f>
        <v>0.032460000000000003</v>
      </c>
      <c r="S205" s="218">
        <v>0.00031</v>
      </c>
      <c r="T205" s="219">
        <f>S205*H205</f>
        <v>0.0100626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596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396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503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24.15" customHeight="1">
      <c r="A208" s="35"/>
      <c r="B208" s="36"/>
      <c r="C208" s="208" t="s">
        <v>392</v>
      </c>
      <c r="D208" s="208" t="s">
        <v>223</v>
      </c>
      <c r="E208" s="209" t="s">
        <v>399</v>
      </c>
      <c r="F208" s="210" t="s">
        <v>400</v>
      </c>
      <c r="G208" s="211" t="s">
        <v>226</v>
      </c>
      <c r="H208" s="212">
        <v>32.460000000000001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597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402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505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16.5" customHeight="1">
      <c r="A211" s="35"/>
      <c r="B211" s="36"/>
      <c r="C211" s="208" t="s">
        <v>398</v>
      </c>
      <c r="D211" s="208" t="s">
        <v>223</v>
      </c>
      <c r="E211" s="209" t="s">
        <v>405</v>
      </c>
      <c r="F211" s="210" t="s">
        <v>406</v>
      </c>
      <c r="G211" s="211" t="s">
        <v>226</v>
      </c>
      <c r="H211" s="212">
        <v>4.5300000000000002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3.0000000000000001E-05</v>
      </c>
      <c r="T211" s="219">
        <f>S211*H211</f>
        <v>0.00013590000000000002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984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408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409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39" t="s">
        <v>404</v>
      </c>
      <c r="D214" s="239" t="s">
        <v>277</v>
      </c>
      <c r="E214" s="240" t="s">
        <v>411</v>
      </c>
      <c r="F214" s="241" t="s">
        <v>412</v>
      </c>
      <c r="G214" s="242" t="s">
        <v>226</v>
      </c>
      <c r="H214" s="243">
        <v>4.7569999999999997</v>
      </c>
      <c r="I214" s="244"/>
      <c r="J214" s="245">
        <f>ROUND(I214*H214,2)</f>
        <v>0</v>
      </c>
      <c r="K214" s="246"/>
      <c r="L214" s="247"/>
      <c r="M214" s="248" t="s">
        <v>1</v>
      </c>
      <c r="N214" s="249" t="s">
        <v>42</v>
      </c>
      <c r="O214" s="88"/>
      <c r="P214" s="218">
        <f>O214*H214</f>
        <v>0</v>
      </c>
      <c r="Q214" s="218">
        <v>0.00089999999999999998</v>
      </c>
      <c r="R214" s="218">
        <f>Q214*H214</f>
        <v>0.0042812999999999992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280</v>
      </c>
      <c r="AT214" s="220" t="s">
        <v>277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985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412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12" customFormat="1">
      <c r="A216" s="12"/>
      <c r="B216" s="229"/>
      <c r="C216" s="230"/>
      <c r="D216" s="222" t="s">
        <v>252</v>
      </c>
      <c r="E216" s="230"/>
      <c r="F216" s="231" t="s">
        <v>600</v>
      </c>
      <c r="G216" s="230"/>
      <c r="H216" s="232">
        <v>4.7569999999999997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252</v>
      </c>
      <c r="AU216" s="238" t="s">
        <v>85</v>
      </c>
      <c r="AV216" s="12" t="s">
        <v>87</v>
      </c>
      <c r="AW216" s="12" t="s">
        <v>4</v>
      </c>
      <c r="AX216" s="12" t="s">
        <v>85</v>
      </c>
      <c r="AY216" s="238" t="s">
        <v>222</v>
      </c>
    </row>
    <row r="217" s="2" customFormat="1" ht="24.15" customHeight="1">
      <c r="A217" s="35"/>
      <c r="B217" s="36"/>
      <c r="C217" s="208" t="s">
        <v>410</v>
      </c>
      <c r="D217" s="208" t="s">
        <v>223</v>
      </c>
      <c r="E217" s="209" t="s">
        <v>416</v>
      </c>
      <c r="F217" s="210" t="s">
        <v>417</v>
      </c>
      <c r="G217" s="211" t="s">
        <v>226</v>
      </c>
      <c r="H217" s="212">
        <v>32.460000000000001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0.00020000000000000001</v>
      </c>
      <c r="R217" s="218">
        <f>Q217*H217</f>
        <v>0.0064920000000000004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601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510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33" customHeight="1">
      <c r="A220" s="35"/>
      <c r="B220" s="36"/>
      <c r="C220" s="208" t="s">
        <v>415</v>
      </c>
      <c r="D220" s="208" t="s">
        <v>223</v>
      </c>
      <c r="E220" s="209" t="s">
        <v>421</v>
      </c>
      <c r="F220" s="210" t="s">
        <v>422</v>
      </c>
      <c r="G220" s="211" t="s">
        <v>226</v>
      </c>
      <c r="H220" s="212">
        <v>32.460000000000001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0.00025999999999999998</v>
      </c>
      <c r="R220" s="218">
        <f>Q220*H220</f>
        <v>0.0084396000000000002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602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424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512</v>
      </c>
      <c r="G222" s="37"/>
      <c r="H222" s="37"/>
      <c r="I222" s="224"/>
      <c r="J222" s="37"/>
      <c r="K222" s="37"/>
      <c r="L222" s="41"/>
      <c r="M222" s="252"/>
      <c r="N222" s="253"/>
      <c r="O222" s="254"/>
      <c r="P222" s="254"/>
      <c r="Q222" s="254"/>
      <c r="R222" s="254"/>
      <c r="S222" s="254"/>
      <c r="T222" s="25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aCTRgnNyrWB0z12adHDOawO9RPz5hBEsapqhA21eLBOJxTMx8IVQqw75IgeFfHrH+TAoj9ehfEsj9o9OVtOaYA==" hashValue="BsVz1DxmLhd8L5M66/Xn6lCqj6N9w4zxaGayrHTlM9bgrYHJs5I9QrwmN0szmvHQf3WzK8816Xv4LUCI/kJiYQ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66491851"/>
    <hyperlink ref="F147" r:id="rId7" display="https://podminky.urs.cz/item/CS_URS_2024_01/766660022"/>
    <hyperlink ref="F152" r:id="rId8" display="https://podminky.urs.cz/item/CS_URS_2024_01/766691914"/>
    <hyperlink ref="F156" r:id="rId9" display="https://podminky.urs.cz/item/CS_URS_2024_01/776111115"/>
    <hyperlink ref="F159" r:id="rId10" display="https://podminky.urs.cz/item/CS_URS_2024_01/776121112"/>
    <hyperlink ref="F162" r:id="rId11" display="https://podminky.urs.cz/item/CS_URS_2024_01/776141112"/>
    <hyperlink ref="F165" r:id="rId12" display="https://podminky.urs.cz/item/CS_URS_2024_01/776201812"/>
    <hyperlink ref="F168" r:id="rId13" display="https://podminky.urs.cz/item/CS_URS_2024_01/776221111"/>
    <hyperlink ref="F174" r:id="rId14" display="https://podminky.urs.cz/item/CS_URS_2024_02/776223112"/>
    <hyperlink ref="F177" r:id="rId15" display="https://podminky.urs.cz/item/CS_URS_2024_01/776410811"/>
    <hyperlink ref="F180" r:id="rId16" display="https://podminky.urs.cz/item/CS_URS_2024_01/776421111"/>
    <hyperlink ref="F186" r:id="rId17" display="https://podminky.urs.cz/item/CS_URS_2024_01/776421312"/>
    <hyperlink ref="F192" r:id="rId18" display="https://podminky.urs.cz/item/CS_URS_2024_01/998776201"/>
    <hyperlink ref="F196" r:id="rId19" display="https://podminky.urs.cz/item/CS_URS_2024_01/783301311"/>
    <hyperlink ref="F200" r:id="rId20" display="https://podminky.urs.cz/item/CS_URS_2024_01/783325101"/>
    <hyperlink ref="F203" r:id="rId21" display="https://podminky.urs.cz/item/CS_URS_2024_01/783327101"/>
    <hyperlink ref="F207" r:id="rId22" display="https://podminky.urs.cz/item/CS_URS_2024_01/784121001"/>
    <hyperlink ref="F210" r:id="rId23" display="https://podminky.urs.cz/item/CS_URS_2024_01/784121011"/>
    <hyperlink ref="F213" r:id="rId24" display="https://podminky.urs.cz/item/CS_URS_2024_02/784171101"/>
    <hyperlink ref="F219" r:id="rId25" display="https://podminky.urs.cz/item/CS_URS_2024_01/784181101"/>
    <hyperlink ref="F222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ROUND((SUM(BE125:BE236)),  2)</f>
        <v>0</v>
      </c>
      <c r="G33" s="35"/>
      <c r="H33" s="35"/>
      <c r="I33" s="152">
        <v>0.20999999999999999</v>
      </c>
      <c r="J33" s="151">
        <f>ROUND(((SUM(BE125:BE236))*I33),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ROUND((SUM(BF125:BF236)),  2)</f>
        <v>0</v>
      </c>
      <c r="G34" s="35"/>
      <c r="H34" s="35"/>
      <c r="I34" s="152">
        <v>0.12</v>
      </c>
      <c r="J34" s="151">
        <f>ROUND(((SUM(BF125:BF236))*I34),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306 - Místnost č.306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J210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J229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J232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306 - Místnost č.306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P126+P132+P146+P156+P166+P170+P210+P229+P232</f>
        <v>0</v>
      </c>
      <c r="Q125" s="101"/>
      <c r="R125" s="191">
        <f>R126+R132+R146+R156+R166+R170+R210+R229+R232</f>
        <v>2.11056892</v>
      </c>
      <c r="S125" s="101"/>
      <c r="T125" s="192">
        <f>T126+T132+T146+T156+T166+T170+T210+T229+T232</f>
        <v>1.5444323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BK126+BK132+BK146+BK156+BK166+BK170+BK210+BK229+BK232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0.0027200000000000002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68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0.0027200000000000002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987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605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1.544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606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1.544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607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21.616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608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609</v>
      </c>
      <c r="G142" s="230"/>
      <c r="H142" s="232">
        <v>21.616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1.544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610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0.10079999999999999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80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611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84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0.10079999999999999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612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613</v>
      </c>
      <c r="G152" s="230"/>
      <c r="H152" s="232">
        <v>84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614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1.0831999999999999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80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0.26000000000000001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988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84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0.82319999999999993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616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613</v>
      </c>
      <c r="G162" s="230"/>
      <c r="H162" s="232">
        <v>84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617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618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SUM(P171:P209)</f>
        <v>0</v>
      </c>
      <c r="Q170" s="202"/>
      <c r="R170" s="203">
        <f>SUM(R171:R209)</f>
        <v>0.73573712000000002</v>
      </c>
      <c r="S170" s="202"/>
      <c r="T170" s="204">
        <f>SUM(T171:T209)</f>
        <v>0.21409500000000001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SUM(BK171:BK209)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68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619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68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0.0020400000000000001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620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68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0.51544000000000001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621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68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0.20400000000000002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622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68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0.020399999999999998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623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74.799999999999997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0.19447999999999999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624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625</v>
      </c>
      <c r="G188" s="230"/>
      <c r="H188" s="232">
        <v>74.799999999999997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68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989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33.649999999999999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0.010094999999999998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627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33.649999999999999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0.00033649999999999999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628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34.323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0.0027458400000000003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629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630</v>
      </c>
      <c r="G200" s="230"/>
      <c r="H200" s="232">
        <v>34.323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1.7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631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497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16.5" customHeight="1">
      <c r="A204" s="35"/>
      <c r="B204" s="36"/>
      <c r="C204" s="239" t="s">
        <v>378</v>
      </c>
      <c r="D204" s="239" t="s">
        <v>277</v>
      </c>
      <c r="E204" s="240" t="s">
        <v>359</v>
      </c>
      <c r="F204" s="241" t="s">
        <v>360</v>
      </c>
      <c r="G204" s="242" t="s">
        <v>332</v>
      </c>
      <c r="H204" s="243">
        <v>1.734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0.00029478000000000002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280</v>
      </c>
      <c r="AT204" s="220" t="s">
        <v>277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632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360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12" customFormat="1">
      <c r="A206" s="12"/>
      <c r="B206" s="229"/>
      <c r="C206" s="230"/>
      <c r="D206" s="222" t="s">
        <v>252</v>
      </c>
      <c r="E206" s="230"/>
      <c r="F206" s="231" t="s">
        <v>499</v>
      </c>
      <c r="G206" s="230"/>
      <c r="H206" s="232">
        <v>1.734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252</v>
      </c>
      <c r="AU206" s="238" t="s">
        <v>85</v>
      </c>
      <c r="AV206" s="12" t="s">
        <v>87</v>
      </c>
      <c r="AW206" s="12" t="s">
        <v>4</v>
      </c>
      <c r="AX206" s="12" t="s">
        <v>85</v>
      </c>
      <c r="AY206" s="238" t="s">
        <v>222</v>
      </c>
    </row>
    <row r="207" s="2" customFormat="1" ht="24.15" customHeight="1">
      <c r="A207" s="35"/>
      <c r="B207" s="36"/>
      <c r="C207" s="208" t="s">
        <v>384</v>
      </c>
      <c r="D207" s="208" t="s">
        <v>223</v>
      </c>
      <c r="E207" s="209" t="s">
        <v>364</v>
      </c>
      <c r="F207" s="210" t="s">
        <v>365</v>
      </c>
      <c r="G207" s="211" t="s">
        <v>290</v>
      </c>
      <c r="H207" s="250"/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633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367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501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11" customFormat="1" ht="25.92" customHeight="1">
      <c r="A210" s="11"/>
      <c r="B210" s="194"/>
      <c r="C210" s="195"/>
      <c r="D210" s="196" t="s">
        <v>76</v>
      </c>
      <c r="E210" s="197" t="s">
        <v>390</v>
      </c>
      <c r="F210" s="197" t="s">
        <v>391</v>
      </c>
      <c r="G210" s="195"/>
      <c r="H210" s="195"/>
      <c r="I210" s="198"/>
      <c r="J210" s="199">
        <f>BK210</f>
        <v>0</v>
      </c>
      <c r="K210" s="195"/>
      <c r="L210" s="200"/>
      <c r="M210" s="201"/>
      <c r="N210" s="202"/>
      <c r="O210" s="202"/>
      <c r="P210" s="203">
        <f>SUM(P211:P228)</f>
        <v>0</v>
      </c>
      <c r="Q210" s="202"/>
      <c r="R210" s="203">
        <f>SUM(R211:R228)</f>
        <v>0.18811179999999997</v>
      </c>
      <c r="S210" s="202"/>
      <c r="T210" s="204">
        <f>SUM(T211:T228)</f>
        <v>0.028337299999999999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5" t="s">
        <v>87</v>
      </c>
      <c r="AT210" s="206" t="s">
        <v>76</v>
      </c>
      <c r="AU210" s="206" t="s">
        <v>77</v>
      </c>
      <c r="AY210" s="205" t="s">
        <v>222</v>
      </c>
      <c r="BK210" s="207">
        <f>SUM(BK211:BK228)</f>
        <v>0</v>
      </c>
    </row>
    <row r="211" s="2" customFormat="1" ht="16.5" customHeight="1">
      <c r="A211" s="35"/>
      <c r="B211" s="36"/>
      <c r="C211" s="208" t="s">
        <v>392</v>
      </c>
      <c r="D211" s="208" t="s">
        <v>223</v>
      </c>
      <c r="E211" s="209" t="s">
        <v>393</v>
      </c>
      <c r="F211" s="210" t="s">
        <v>394</v>
      </c>
      <c r="G211" s="211" t="s">
        <v>226</v>
      </c>
      <c r="H211" s="212">
        <v>84.829999999999998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0.001</v>
      </c>
      <c r="R211" s="218">
        <f>Q211*H211</f>
        <v>0.084830000000000003</v>
      </c>
      <c r="S211" s="218">
        <v>0.00031</v>
      </c>
      <c r="T211" s="219">
        <f>S211*H211</f>
        <v>0.026297299999999999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634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396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503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24.15" customHeight="1">
      <c r="A214" s="35"/>
      <c r="B214" s="36"/>
      <c r="C214" s="208" t="s">
        <v>398</v>
      </c>
      <c r="D214" s="208" t="s">
        <v>223</v>
      </c>
      <c r="E214" s="209" t="s">
        <v>399</v>
      </c>
      <c r="F214" s="210" t="s">
        <v>400</v>
      </c>
      <c r="G214" s="211" t="s">
        <v>226</v>
      </c>
      <c r="H214" s="212">
        <v>84.829999999999998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635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505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08" t="s">
        <v>404</v>
      </c>
      <c r="D217" s="208" t="s">
        <v>223</v>
      </c>
      <c r="E217" s="209" t="s">
        <v>405</v>
      </c>
      <c r="F217" s="210" t="s">
        <v>406</v>
      </c>
      <c r="G217" s="211" t="s">
        <v>226</v>
      </c>
      <c r="H217" s="212">
        <v>68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3.0000000000000001E-05</v>
      </c>
      <c r="T217" s="219">
        <f>S217*H217</f>
        <v>0.0020400000000000001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990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408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409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16.5" customHeight="1">
      <c r="A220" s="35"/>
      <c r="B220" s="36"/>
      <c r="C220" s="239" t="s">
        <v>410</v>
      </c>
      <c r="D220" s="239" t="s">
        <v>277</v>
      </c>
      <c r="E220" s="240" t="s">
        <v>411</v>
      </c>
      <c r="F220" s="241" t="s">
        <v>412</v>
      </c>
      <c r="G220" s="242" t="s">
        <v>226</v>
      </c>
      <c r="H220" s="243">
        <v>71.400000000000006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42</v>
      </c>
      <c r="O220" s="88"/>
      <c r="P220" s="218">
        <f>O220*H220</f>
        <v>0</v>
      </c>
      <c r="Q220" s="218">
        <v>0.00089999999999999998</v>
      </c>
      <c r="R220" s="218">
        <f>Q220*H220</f>
        <v>0.064259999999999998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280</v>
      </c>
      <c r="AT220" s="220" t="s">
        <v>277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991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12" customFormat="1">
      <c r="A222" s="12"/>
      <c r="B222" s="229"/>
      <c r="C222" s="230"/>
      <c r="D222" s="222" t="s">
        <v>252</v>
      </c>
      <c r="E222" s="230"/>
      <c r="F222" s="231" t="s">
        <v>638</v>
      </c>
      <c r="G222" s="230"/>
      <c r="H222" s="232">
        <v>71.400000000000006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252</v>
      </c>
      <c r="AU222" s="238" t="s">
        <v>85</v>
      </c>
      <c r="AV222" s="12" t="s">
        <v>87</v>
      </c>
      <c r="AW222" s="12" t="s">
        <v>4</v>
      </c>
      <c r="AX222" s="12" t="s">
        <v>85</v>
      </c>
      <c r="AY222" s="238" t="s">
        <v>222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416</v>
      </c>
      <c r="F223" s="210" t="s">
        <v>417</v>
      </c>
      <c r="G223" s="211" t="s">
        <v>226</v>
      </c>
      <c r="H223" s="212">
        <v>84.829999999999998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0.00020000000000000001</v>
      </c>
      <c r="R223" s="218">
        <f>Q223*H223</f>
        <v>0.016966000000000002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639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419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510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33" customHeight="1">
      <c r="A226" s="35"/>
      <c r="B226" s="36"/>
      <c r="C226" s="208" t="s">
        <v>280</v>
      </c>
      <c r="D226" s="208" t="s">
        <v>223</v>
      </c>
      <c r="E226" s="209" t="s">
        <v>421</v>
      </c>
      <c r="F226" s="210" t="s">
        <v>422</v>
      </c>
      <c r="G226" s="211" t="s">
        <v>226</v>
      </c>
      <c r="H226" s="212">
        <v>84.829999999999998</v>
      </c>
      <c r="I226" s="213"/>
      <c r="J226" s="214">
        <f>ROUND(I226*H226,2)</f>
        <v>0</v>
      </c>
      <c r="K226" s="215"/>
      <c r="L226" s="41"/>
      <c r="M226" s="216" t="s">
        <v>1</v>
      </c>
      <c r="N226" s="217" t="s">
        <v>42</v>
      </c>
      <c r="O226" s="88"/>
      <c r="P226" s="218">
        <f>O226*H226</f>
        <v>0</v>
      </c>
      <c r="Q226" s="218">
        <v>0.00025999999999999998</v>
      </c>
      <c r="R226" s="218">
        <f>Q226*H226</f>
        <v>0.022055799999999997</v>
      </c>
      <c r="S226" s="218">
        <v>0</v>
      </c>
      <c r="T226" s="21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0" t="s">
        <v>266</v>
      </c>
      <c r="AT226" s="220" t="s">
        <v>223</v>
      </c>
      <c r="AU226" s="220" t="s">
        <v>85</v>
      </c>
      <c r="AY226" s="14" t="s">
        <v>222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4" t="s">
        <v>85</v>
      </c>
      <c r="BK226" s="221">
        <f>ROUND(I226*H226,2)</f>
        <v>0</v>
      </c>
      <c r="BL226" s="14" t="s">
        <v>266</v>
      </c>
      <c r="BM226" s="220" t="s">
        <v>640</v>
      </c>
    </row>
    <row r="227" s="2" customFormat="1">
      <c r="A227" s="35"/>
      <c r="B227" s="36"/>
      <c r="C227" s="37"/>
      <c r="D227" s="222" t="s">
        <v>229</v>
      </c>
      <c r="E227" s="37"/>
      <c r="F227" s="223" t="s">
        <v>424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229</v>
      </c>
      <c r="AU227" s="14" t="s">
        <v>85</v>
      </c>
    </row>
    <row r="228" s="2" customFormat="1">
      <c r="A228" s="35"/>
      <c r="B228" s="36"/>
      <c r="C228" s="37"/>
      <c r="D228" s="227" t="s">
        <v>231</v>
      </c>
      <c r="E228" s="37"/>
      <c r="F228" s="228" t="s">
        <v>512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231</v>
      </c>
      <c r="AU228" s="14" t="s">
        <v>85</v>
      </c>
    </row>
    <row r="229" s="11" customFormat="1" ht="25.92" customHeight="1">
      <c r="A229" s="11"/>
      <c r="B229" s="194"/>
      <c r="C229" s="195"/>
      <c r="D229" s="196" t="s">
        <v>76</v>
      </c>
      <c r="E229" s="197" t="s">
        <v>513</v>
      </c>
      <c r="F229" s="197" t="s">
        <v>514</v>
      </c>
      <c r="G229" s="195"/>
      <c r="H229" s="195"/>
      <c r="I229" s="198"/>
      <c r="J229" s="199">
        <f>BK229</f>
        <v>0</v>
      </c>
      <c r="K229" s="195"/>
      <c r="L229" s="200"/>
      <c r="M229" s="201"/>
      <c r="N229" s="202"/>
      <c r="O229" s="202"/>
      <c r="P229" s="203">
        <f>SUM(P230:P231)</f>
        <v>0</v>
      </c>
      <c r="Q229" s="202"/>
      <c r="R229" s="203">
        <f>SUM(R230:R231)</f>
        <v>0</v>
      </c>
      <c r="S229" s="202"/>
      <c r="T229" s="204">
        <f>SUM(T230:T231)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5" t="s">
        <v>87</v>
      </c>
      <c r="AT229" s="206" t="s">
        <v>76</v>
      </c>
      <c r="AU229" s="206" t="s">
        <v>77</v>
      </c>
      <c r="AY229" s="205" t="s">
        <v>222</v>
      </c>
      <c r="BK229" s="207">
        <f>SUM(BK230:BK231)</f>
        <v>0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516</v>
      </c>
      <c r="F230" s="210" t="s">
        <v>517</v>
      </c>
      <c r="G230" s="211" t="s">
        <v>518</v>
      </c>
      <c r="H230" s="212">
        <v>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641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517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11" customFormat="1" ht="25.92" customHeight="1">
      <c r="A232" s="11"/>
      <c r="B232" s="194"/>
      <c r="C232" s="195"/>
      <c r="D232" s="196" t="s">
        <v>76</v>
      </c>
      <c r="E232" s="197" t="s">
        <v>520</v>
      </c>
      <c r="F232" s="197" t="s">
        <v>521</v>
      </c>
      <c r="G232" s="195"/>
      <c r="H232" s="195"/>
      <c r="I232" s="198"/>
      <c r="J232" s="199">
        <f>BK232</f>
        <v>0</v>
      </c>
      <c r="K232" s="195"/>
      <c r="L232" s="200"/>
      <c r="M232" s="201"/>
      <c r="N232" s="202"/>
      <c r="O232" s="202"/>
      <c r="P232" s="203">
        <f>SUM(P233:P236)</f>
        <v>0</v>
      </c>
      <c r="Q232" s="202"/>
      <c r="R232" s="203">
        <f>SUM(R233:R236)</f>
        <v>0</v>
      </c>
      <c r="S232" s="202"/>
      <c r="T232" s="204">
        <f>SUM(T233:T236)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5" t="s">
        <v>227</v>
      </c>
      <c r="AT232" s="206" t="s">
        <v>76</v>
      </c>
      <c r="AU232" s="206" t="s">
        <v>77</v>
      </c>
      <c r="AY232" s="205" t="s">
        <v>222</v>
      </c>
      <c r="BK232" s="207">
        <f>SUM(BK233:BK236)</f>
        <v>0</v>
      </c>
    </row>
    <row r="233" s="2" customFormat="1" ht="24.15" customHeight="1">
      <c r="A233" s="35"/>
      <c r="B233" s="36"/>
      <c r="C233" s="208" t="s">
        <v>522</v>
      </c>
      <c r="D233" s="208" t="s">
        <v>223</v>
      </c>
      <c r="E233" s="209" t="s">
        <v>523</v>
      </c>
      <c r="F233" s="210" t="s">
        <v>524</v>
      </c>
      <c r="G233" s="211" t="s">
        <v>518</v>
      </c>
      <c r="H233" s="212">
        <v>1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227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227</v>
      </c>
      <c r="BM233" s="220" t="s">
        <v>642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524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 ht="16.5" customHeight="1">
      <c r="A235" s="35"/>
      <c r="B235" s="36"/>
      <c r="C235" s="208" t="s">
        <v>526</v>
      </c>
      <c r="D235" s="208" t="s">
        <v>223</v>
      </c>
      <c r="E235" s="209" t="s">
        <v>527</v>
      </c>
      <c r="F235" s="210" t="s">
        <v>528</v>
      </c>
      <c r="G235" s="211" t="s">
        <v>518</v>
      </c>
      <c r="H235" s="212">
        <v>1</v>
      </c>
      <c r="I235" s="213"/>
      <c r="J235" s="214">
        <f>ROUND(I235*H235,2)</f>
        <v>0</v>
      </c>
      <c r="K235" s="215"/>
      <c r="L235" s="41"/>
      <c r="M235" s="216" t="s">
        <v>1</v>
      </c>
      <c r="N235" s="217" t="s">
        <v>42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227</v>
      </c>
      <c r="AT235" s="220" t="s">
        <v>223</v>
      </c>
      <c r="AU235" s="220" t="s">
        <v>85</v>
      </c>
      <c r="AY235" s="14" t="s">
        <v>222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85</v>
      </c>
      <c r="BK235" s="221">
        <f>ROUND(I235*H235,2)</f>
        <v>0</v>
      </c>
      <c r="BL235" s="14" t="s">
        <v>227</v>
      </c>
      <c r="BM235" s="220" t="s">
        <v>643</v>
      </c>
    </row>
    <row r="236" s="2" customFormat="1">
      <c r="A236" s="35"/>
      <c r="B236" s="36"/>
      <c r="C236" s="37"/>
      <c r="D236" s="222" t="s">
        <v>229</v>
      </c>
      <c r="E236" s="37"/>
      <c r="F236" s="223" t="s">
        <v>528</v>
      </c>
      <c r="G236" s="37"/>
      <c r="H236" s="37"/>
      <c r="I236" s="224"/>
      <c r="J236" s="37"/>
      <c r="K236" s="37"/>
      <c r="L236" s="41"/>
      <c r="M236" s="252"/>
      <c r="N236" s="253"/>
      <c r="O236" s="254"/>
      <c r="P236" s="254"/>
      <c r="Q236" s="254"/>
      <c r="R236" s="254"/>
      <c r="S236" s="254"/>
      <c r="T236" s="25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229</v>
      </c>
      <c r="AU236" s="14" t="s">
        <v>85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NzCls/C65nMh0TvJoA3cQ8HQSUpVXNhrk5CsDYM2yEqOrYUEiV4Eu1JpXNUnoh5YRJ3FlGCTMXjFJeJ5pNntBg==" hashValue="hSNz0meKiAGchyc8MdxP/+ppWVz1sBwhy2FKvK3NaLi1GJV50lFuWBOCehl6LaOiAvvbzvYwumm1HytFxgrceA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3" r:id="rId19" display="https://podminky.urs.cz/item/CS_URS_2024_01/776421312"/>
    <hyperlink ref="F209" r:id="rId20" display="https://podminky.urs.cz/item/CS_URS_2024_01/998776201"/>
    <hyperlink ref="F213" r:id="rId21" display="https://podminky.urs.cz/item/CS_URS_2024_01/784121001"/>
    <hyperlink ref="F216" r:id="rId22" display="https://podminky.urs.cz/item/CS_URS_2024_01/784121011"/>
    <hyperlink ref="F219" r:id="rId23" display="https://podminky.urs.cz/item/CS_URS_2024_02/784171101"/>
    <hyperlink ref="F225" r:id="rId24" display="https://podminky.urs.cz/item/CS_URS_2024_01/784181101"/>
    <hyperlink ref="F228" r:id="rId25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ROUND((SUM(BE121:BE202)),  2)</f>
        <v>0</v>
      </c>
      <c r="G33" s="35"/>
      <c r="H33" s="35"/>
      <c r="I33" s="152">
        <v>0.20999999999999999</v>
      </c>
      <c r="J33" s="151">
        <f>ROUND(((SUM(BE121:BE202))*I33),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ROUND((SUM(BF121:BF202)),  2)</f>
        <v>0</v>
      </c>
      <c r="G34" s="35"/>
      <c r="H34" s="35"/>
      <c r="I34" s="152">
        <v>0.12</v>
      </c>
      <c r="J34" s="151">
        <f>ROUND(((SUM(BF121:BF202))*I34),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ROUND((SUM(BG121:BG202)),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ROUND((SUM(BH121:BH202)),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ROUND((SUM(BI121:BI202)),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307 - Místnost č.307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J126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J144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206</v>
      </c>
      <c r="E101" s="179"/>
      <c r="F101" s="179"/>
      <c r="G101" s="179"/>
      <c r="H101" s="179"/>
      <c r="I101" s="179"/>
      <c r="J101" s="180">
        <f>J184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307 - Místnost č.307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27. 2. 2025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208</v>
      </c>
      <c r="D120" s="185" t="s">
        <v>62</v>
      </c>
      <c r="E120" s="185" t="s">
        <v>58</v>
      </c>
      <c r="F120" s="185" t="s">
        <v>59</v>
      </c>
      <c r="G120" s="185" t="s">
        <v>209</v>
      </c>
      <c r="H120" s="185" t="s">
        <v>210</v>
      </c>
      <c r="I120" s="185" t="s">
        <v>211</v>
      </c>
      <c r="J120" s="186" t="s">
        <v>198</v>
      </c>
      <c r="K120" s="187" t="s">
        <v>212</v>
      </c>
      <c r="L120" s="188"/>
      <c r="M120" s="97" t="s">
        <v>1</v>
      </c>
      <c r="N120" s="98" t="s">
        <v>41</v>
      </c>
      <c r="O120" s="98" t="s">
        <v>213</v>
      </c>
      <c r="P120" s="98" t="s">
        <v>214</v>
      </c>
      <c r="Q120" s="98" t="s">
        <v>215</v>
      </c>
      <c r="R120" s="98" t="s">
        <v>216</v>
      </c>
      <c r="S120" s="98" t="s">
        <v>217</v>
      </c>
      <c r="T120" s="99" t="s">
        <v>218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219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P122+P126+P140+P144+P184</f>
        <v>0</v>
      </c>
      <c r="Q121" s="101"/>
      <c r="R121" s="191">
        <f>R122+R126+R140+R144+R184</f>
        <v>0.31283804000000004</v>
      </c>
      <c r="S121" s="101"/>
      <c r="T121" s="192">
        <f>T122+T126+T140+T144+T184</f>
        <v>0.081820600000000007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200</v>
      </c>
      <c r="BK121" s="193">
        <f>BK122+BK126+BK140+BK144+BK184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220</v>
      </c>
      <c r="F122" s="197" t="s">
        <v>221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SUM(P123:P125)</f>
        <v>0</v>
      </c>
      <c r="Q122" s="202"/>
      <c r="R122" s="203">
        <f>SUM(R123:R125)</f>
        <v>0.0007176000000000001</v>
      </c>
      <c r="S122" s="202"/>
      <c r="T122" s="204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222</v>
      </c>
      <c r="BK122" s="207">
        <f>SUM(BK123:BK125)</f>
        <v>0</v>
      </c>
    </row>
    <row r="123" s="2" customFormat="1" ht="24.15" customHeight="1">
      <c r="A123" s="35"/>
      <c r="B123" s="36"/>
      <c r="C123" s="208" t="s">
        <v>85</v>
      </c>
      <c r="D123" s="208" t="s">
        <v>223</v>
      </c>
      <c r="E123" s="209" t="s">
        <v>224</v>
      </c>
      <c r="F123" s="210" t="s">
        <v>225</v>
      </c>
      <c r="G123" s="211" t="s">
        <v>226</v>
      </c>
      <c r="H123" s="212">
        <v>17.940000000000001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0.0007176000000000001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227</v>
      </c>
      <c r="AT123" s="220" t="s">
        <v>223</v>
      </c>
      <c r="AU123" s="220" t="s">
        <v>85</v>
      </c>
      <c r="AY123" s="14" t="s">
        <v>222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227</v>
      </c>
      <c r="BM123" s="220" t="s">
        <v>993</v>
      </c>
    </row>
    <row r="124" s="2" customFormat="1">
      <c r="A124" s="35"/>
      <c r="B124" s="36"/>
      <c r="C124" s="37"/>
      <c r="D124" s="222" t="s">
        <v>229</v>
      </c>
      <c r="E124" s="37"/>
      <c r="F124" s="223" t="s">
        <v>230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229</v>
      </c>
      <c r="AU124" s="14" t="s">
        <v>85</v>
      </c>
    </row>
    <row r="125" s="2" customFormat="1">
      <c r="A125" s="35"/>
      <c r="B125" s="36"/>
      <c r="C125" s="37"/>
      <c r="D125" s="227" t="s">
        <v>231</v>
      </c>
      <c r="E125" s="37"/>
      <c r="F125" s="228" t="s">
        <v>232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231</v>
      </c>
      <c r="AU125" s="14" t="s">
        <v>85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233</v>
      </c>
      <c r="F126" s="197" t="s">
        <v>234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SUM(P127:P139)</f>
        <v>0</v>
      </c>
      <c r="Q126" s="202"/>
      <c r="R126" s="203">
        <f>SUM(R127:R139)</f>
        <v>0</v>
      </c>
      <c r="S126" s="202"/>
      <c r="T126" s="204">
        <f>SUM(T127:T139)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SUM(BK127:BK139)</f>
        <v>0</v>
      </c>
    </row>
    <row r="127" s="2" customFormat="1" ht="24.15" customHeight="1">
      <c r="A127" s="35"/>
      <c r="B127" s="36"/>
      <c r="C127" s="208" t="s">
        <v>87</v>
      </c>
      <c r="D127" s="208" t="s">
        <v>223</v>
      </c>
      <c r="E127" s="209" t="s">
        <v>235</v>
      </c>
      <c r="F127" s="210" t="s">
        <v>236</v>
      </c>
      <c r="G127" s="211" t="s">
        <v>237</v>
      </c>
      <c r="H127" s="212">
        <v>0.082000000000000003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646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239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436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24.15" customHeight="1">
      <c r="A130" s="35"/>
      <c r="B130" s="36"/>
      <c r="C130" s="208" t="s">
        <v>241</v>
      </c>
      <c r="D130" s="208" t="s">
        <v>223</v>
      </c>
      <c r="E130" s="209" t="s">
        <v>242</v>
      </c>
      <c r="F130" s="210" t="s">
        <v>243</v>
      </c>
      <c r="G130" s="211" t="s">
        <v>237</v>
      </c>
      <c r="H130" s="212">
        <v>0.082000000000000003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647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245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438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227</v>
      </c>
      <c r="D133" s="208" t="s">
        <v>223</v>
      </c>
      <c r="E133" s="209" t="s">
        <v>247</v>
      </c>
      <c r="F133" s="210" t="s">
        <v>248</v>
      </c>
      <c r="G133" s="211" t="s">
        <v>237</v>
      </c>
      <c r="H133" s="212">
        <v>1.1479999999999999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648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250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440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30"/>
      <c r="F136" s="231" t="s">
        <v>649</v>
      </c>
      <c r="G136" s="230"/>
      <c r="H136" s="232">
        <v>1.1479999999999999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4</v>
      </c>
      <c r="AX136" s="12" t="s">
        <v>85</v>
      </c>
      <c r="AY136" s="238" t="s">
        <v>222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0.082000000000000003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650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SUM(P141:P143)</f>
        <v>0</v>
      </c>
      <c r="Q140" s="202"/>
      <c r="R140" s="203">
        <f>SUM(R141:R143)</f>
        <v>0</v>
      </c>
      <c r="S140" s="202"/>
      <c r="T140" s="204">
        <f>SUM(T141:T143)</f>
        <v>0.001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SUM(BK141:BK143)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651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294</v>
      </c>
      <c r="F144" s="197" t="s">
        <v>295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SUM(P145:P183)</f>
        <v>0</v>
      </c>
      <c r="Q144" s="202"/>
      <c r="R144" s="203">
        <f>SUM(R145:R183)</f>
        <v>0.19495274000000001</v>
      </c>
      <c r="S144" s="202"/>
      <c r="T144" s="204">
        <f>SUM(T145:T183)</f>
        <v>0.059004000000000008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222</v>
      </c>
      <c r="BK144" s="207">
        <f>SUM(BK145:BK183)</f>
        <v>0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297</v>
      </c>
      <c r="F145" s="210" t="s">
        <v>298</v>
      </c>
      <c r="G145" s="211" t="s">
        <v>226</v>
      </c>
      <c r="H145" s="212">
        <v>17.940000000000001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652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300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478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24.15" customHeight="1">
      <c r="A148" s="35"/>
      <c r="B148" s="36"/>
      <c r="C148" s="208" t="s">
        <v>276</v>
      </c>
      <c r="D148" s="208" t="s">
        <v>223</v>
      </c>
      <c r="E148" s="209" t="s">
        <v>302</v>
      </c>
      <c r="F148" s="210" t="s">
        <v>303</v>
      </c>
      <c r="G148" s="211" t="s">
        <v>226</v>
      </c>
      <c r="H148" s="212">
        <v>17.940000000000001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3.0000000000000001E-05</v>
      </c>
      <c r="R148" s="218">
        <f>Q148*H148</f>
        <v>0.00053820000000000007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266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653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305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480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2" customFormat="1" ht="33" customHeight="1">
      <c r="A151" s="35"/>
      <c r="B151" s="36"/>
      <c r="C151" s="208" t="s">
        <v>220</v>
      </c>
      <c r="D151" s="208" t="s">
        <v>223</v>
      </c>
      <c r="E151" s="209" t="s">
        <v>308</v>
      </c>
      <c r="F151" s="210" t="s">
        <v>309</v>
      </c>
      <c r="G151" s="211" t="s">
        <v>226</v>
      </c>
      <c r="H151" s="212">
        <v>17.940000000000001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0.1359852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266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266</v>
      </c>
      <c r="BM151" s="220" t="s">
        <v>654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311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482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314</v>
      </c>
      <c r="F154" s="210" t="s">
        <v>315</v>
      </c>
      <c r="G154" s="211" t="s">
        <v>226</v>
      </c>
      <c r="H154" s="212">
        <v>17.940000000000001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0.0030000000000000001</v>
      </c>
      <c r="T154" s="219">
        <f>S154*H154</f>
        <v>0.053820000000000007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655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317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484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16.5" customHeight="1">
      <c r="A157" s="35"/>
      <c r="B157" s="36"/>
      <c r="C157" s="208" t="s">
        <v>296</v>
      </c>
      <c r="D157" s="208" t="s">
        <v>223</v>
      </c>
      <c r="E157" s="209" t="s">
        <v>320</v>
      </c>
      <c r="F157" s="210" t="s">
        <v>321</v>
      </c>
      <c r="G157" s="211" t="s">
        <v>226</v>
      </c>
      <c r="H157" s="212">
        <v>17.940000000000001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0.00029999999999999997</v>
      </c>
      <c r="R157" s="218">
        <f>Q157*H157</f>
        <v>0.0053819999999999996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656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323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49.05" customHeight="1">
      <c r="A160" s="35"/>
      <c r="B160" s="36"/>
      <c r="C160" s="239" t="s">
        <v>8</v>
      </c>
      <c r="D160" s="239" t="s">
        <v>277</v>
      </c>
      <c r="E160" s="240" t="s">
        <v>325</v>
      </c>
      <c r="F160" s="241" t="s">
        <v>326</v>
      </c>
      <c r="G160" s="242" t="s">
        <v>226</v>
      </c>
      <c r="H160" s="243">
        <v>19.734000000000002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0.0025999999999999999</v>
      </c>
      <c r="R160" s="218">
        <f>Q160*H160</f>
        <v>0.051308400000000004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657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326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658</v>
      </c>
      <c r="G162" s="230"/>
      <c r="H162" s="232">
        <v>19.734000000000002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330</v>
      </c>
      <c r="F163" s="210" t="s">
        <v>331</v>
      </c>
      <c r="G163" s="211" t="s">
        <v>332</v>
      </c>
      <c r="H163" s="212">
        <v>18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994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334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335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1.75" customHeight="1">
      <c r="A166" s="35"/>
      <c r="B166" s="36"/>
      <c r="C166" s="208" t="s">
        <v>313</v>
      </c>
      <c r="D166" s="208" t="s">
        <v>223</v>
      </c>
      <c r="E166" s="209" t="s">
        <v>337</v>
      </c>
      <c r="F166" s="210" t="s">
        <v>338</v>
      </c>
      <c r="G166" s="211" t="s">
        <v>332</v>
      </c>
      <c r="H166" s="212">
        <v>17.280000000000001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0.00029999999999999997</v>
      </c>
      <c r="T166" s="219">
        <f>S166*H166</f>
        <v>0.0051840000000000002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660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340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491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343</v>
      </c>
      <c r="F169" s="210" t="s">
        <v>344</v>
      </c>
      <c r="G169" s="211" t="s">
        <v>332</v>
      </c>
      <c r="H169" s="212">
        <v>17.280000000000001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1.0000000000000001E-05</v>
      </c>
      <c r="R169" s="218">
        <f>Q169*H169</f>
        <v>0.00017280000000000003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661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346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493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16.5" customHeight="1">
      <c r="A172" s="35"/>
      <c r="B172" s="36"/>
      <c r="C172" s="239" t="s">
        <v>266</v>
      </c>
      <c r="D172" s="239" t="s">
        <v>277</v>
      </c>
      <c r="E172" s="240" t="s">
        <v>349</v>
      </c>
      <c r="F172" s="241" t="s">
        <v>350</v>
      </c>
      <c r="G172" s="242" t="s">
        <v>332</v>
      </c>
      <c r="H172" s="243">
        <v>17.626000000000001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8.0000000000000007E-05</v>
      </c>
      <c r="R172" s="218">
        <f>Q172*H172</f>
        <v>0.0014100800000000002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662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350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663</v>
      </c>
      <c r="G174" s="230"/>
      <c r="H174" s="232">
        <v>17.626000000000001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16.5" customHeight="1">
      <c r="A175" s="35"/>
      <c r="B175" s="36"/>
      <c r="C175" s="208" t="s">
        <v>329</v>
      </c>
      <c r="D175" s="208" t="s">
        <v>223</v>
      </c>
      <c r="E175" s="209" t="s">
        <v>353</v>
      </c>
      <c r="F175" s="210" t="s">
        <v>354</v>
      </c>
      <c r="G175" s="211" t="s">
        <v>332</v>
      </c>
      <c r="H175" s="212">
        <v>0.90000000000000002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664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356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497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39" t="s">
        <v>336</v>
      </c>
      <c r="D178" s="239" t="s">
        <v>277</v>
      </c>
      <c r="E178" s="240" t="s">
        <v>359</v>
      </c>
      <c r="F178" s="241" t="s">
        <v>360</v>
      </c>
      <c r="G178" s="242" t="s">
        <v>332</v>
      </c>
      <c r="H178" s="243">
        <v>0.91800000000000004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42</v>
      </c>
      <c r="O178" s="88"/>
      <c r="P178" s="218">
        <f>O178*H178</f>
        <v>0</v>
      </c>
      <c r="Q178" s="218">
        <v>0.00017000000000000001</v>
      </c>
      <c r="R178" s="218">
        <f>Q178*H178</f>
        <v>0.00015606000000000002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280</v>
      </c>
      <c r="AT178" s="220" t="s">
        <v>277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665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360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12" customFormat="1">
      <c r="A180" s="12"/>
      <c r="B180" s="229"/>
      <c r="C180" s="230"/>
      <c r="D180" s="222" t="s">
        <v>252</v>
      </c>
      <c r="E180" s="230"/>
      <c r="F180" s="231" t="s">
        <v>552</v>
      </c>
      <c r="G180" s="230"/>
      <c r="H180" s="232">
        <v>0.91800000000000004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252</v>
      </c>
      <c r="AU180" s="238" t="s">
        <v>85</v>
      </c>
      <c r="AV180" s="12" t="s">
        <v>87</v>
      </c>
      <c r="AW180" s="12" t="s">
        <v>4</v>
      </c>
      <c r="AX180" s="12" t="s">
        <v>85</v>
      </c>
      <c r="AY180" s="238" t="s">
        <v>222</v>
      </c>
    </row>
    <row r="181" s="2" customFormat="1" ht="24.15" customHeight="1">
      <c r="A181" s="35"/>
      <c r="B181" s="36"/>
      <c r="C181" s="208" t="s">
        <v>342</v>
      </c>
      <c r="D181" s="208" t="s">
        <v>223</v>
      </c>
      <c r="E181" s="209" t="s">
        <v>364</v>
      </c>
      <c r="F181" s="210" t="s">
        <v>365</v>
      </c>
      <c r="G181" s="211" t="s">
        <v>290</v>
      </c>
      <c r="H181" s="250"/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666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367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501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11" customFormat="1" ht="25.92" customHeight="1">
      <c r="A184" s="11"/>
      <c r="B184" s="194"/>
      <c r="C184" s="195"/>
      <c r="D184" s="196" t="s">
        <v>76</v>
      </c>
      <c r="E184" s="197" t="s">
        <v>390</v>
      </c>
      <c r="F184" s="197" t="s">
        <v>391</v>
      </c>
      <c r="G184" s="195"/>
      <c r="H184" s="195"/>
      <c r="I184" s="198"/>
      <c r="J184" s="199">
        <f>BK184</f>
        <v>0</v>
      </c>
      <c r="K184" s="195"/>
      <c r="L184" s="200"/>
      <c r="M184" s="201"/>
      <c r="N184" s="202"/>
      <c r="O184" s="202"/>
      <c r="P184" s="203">
        <f>SUM(P185:P202)</f>
        <v>0</v>
      </c>
      <c r="Q184" s="202"/>
      <c r="R184" s="203">
        <f>SUM(R185:R202)</f>
        <v>0.11716770000000001</v>
      </c>
      <c r="S184" s="202"/>
      <c r="T184" s="204">
        <f>SUM(T185:T202)</f>
        <v>0.021816599999999998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5" t="s">
        <v>87</v>
      </c>
      <c r="AT184" s="206" t="s">
        <v>76</v>
      </c>
      <c r="AU184" s="206" t="s">
        <v>77</v>
      </c>
      <c r="AY184" s="205" t="s">
        <v>222</v>
      </c>
      <c r="BK184" s="207">
        <f>SUM(BK185:BK202)</f>
        <v>0</v>
      </c>
    </row>
    <row r="185" s="2" customFormat="1" ht="16.5" customHeight="1">
      <c r="A185" s="35"/>
      <c r="B185" s="36"/>
      <c r="C185" s="208" t="s">
        <v>348</v>
      </c>
      <c r="D185" s="208" t="s">
        <v>223</v>
      </c>
      <c r="E185" s="209" t="s">
        <v>393</v>
      </c>
      <c r="F185" s="210" t="s">
        <v>394</v>
      </c>
      <c r="G185" s="211" t="s">
        <v>226</v>
      </c>
      <c r="H185" s="212">
        <v>68.640000000000001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0.001</v>
      </c>
      <c r="R185" s="218">
        <f>Q185*H185</f>
        <v>0.068640000000000007</v>
      </c>
      <c r="S185" s="218">
        <v>0.00031</v>
      </c>
      <c r="T185" s="219">
        <f>S185*H185</f>
        <v>0.021278399999999999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667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396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503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24.15" customHeight="1">
      <c r="A188" s="35"/>
      <c r="B188" s="36"/>
      <c r="C188" s="208" t="s">
        <v>7</v>
      </c>
      <c r="D188" s="208" t="s">
        <v>223</v>
      </c>
      <c r="E188" s="209" t="s">
        <v>399</v>
      </c>
      <c r="F188" s="210" t="s">
        <v>400</v>
      </c>
      <c r="G188" s="211" t="s">
        <v>226</v>
      </c>
      <c r="H188" s="212">
        <v>68.640000000000001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668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402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505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16.5" customHeight="1">
      <c r="A191" s="35"/>
      <c r="B191" s="36"/>
      <c r="C191" s="208" t="s">
        <v>358</v>
      </c>
      <c r="D191" s="208" t="s">
        <v>223</v>
      </c>
      <c r="E191" s="209" t="s">
        <v>405</v>
      </c>
      <c r="F191" s="210" t="s">
        <v>406</v>
      </c>
      <c r="G191" s="211" t="s">
        <v>226</v>
      </c>
      <c r="H191" s="212">
        <v>17.940000000000001</v>
      </c>
      <c r="I191" s="213"/>
      <c r="J191" s="214">
        <f>ROUND(I191*H191,2)</f>
        <v>0</v>
      </c>
      <c r="K191" s="215"/>
      <c r="L191" s="41"/>
      <c r="M191" s="216" t="s">
        <v>1</v>
      </c>
      <c r="N191" s="217" t="s">
        <v>42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3.0000000000000001E-05</v>
      </c>
      <c r="T191" s="219">
        <f>S191*H191</f>
        <v>0.00053820000000000007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266</v>
      </c>
      <c r="AT191" s="220" t="s">
        <v>223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995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408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2" customFormat="1">
      <c r="A193" s="35"/>
      <c r="B193" s="36"/>
      <c r="C193" s="37"/>
      <c r="D193" s="227" t="s">
        <v>231</v>
      </c>
      <c r="E193" s="37"/>
      <c r="F193" s="228" t="s">
        <v>409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231</v>
      </c>
      <c r="AU193" s="14" t="s">
        <v>85</v>
      </c>
    </row>
    <row r="194" s="2" customFormat="1" ht="16.5" customHeight="1">
      <c r="A194" s="35"/>
      <c r="B194" s="36"/>
      <c r="C194" s="239" t="s">
        <v>363</v>
      </c>
      <c r="D194" s="239" t="s">
        <v>277</v>
      </c>
      <c r="E194" s="240" t="s">
        <v>411</v>
      </c>
      <c r="F194" s="241" t="s">
        <v>412</v>
      </c>
      <c r="G194" s="242" t="s">
        <v>226</v>
      </c>
      <c r="H194" s="243">
        <v>18.837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42</v>
      </c>
      <c r="O194" s="88"/>
      <c r="P194" s="218">
        <f>O194*H194</f>
        <v>0</v>
      </c>
      <c r="Q194" s="218">
        <v>0.00089999999999999998</v>
      </c>
      <c r="R194" s="218">
        <f>Q194*H194</f>
        <v>0.016953300000000001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280</v>
      </c>
      <c r="AT194" s="220" t="s">
        <v>277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996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412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30"/>
      <c r="F196" s="231" t="s">
        <v>671</v>
      </c>
      <c r="G196" s="230"/>
      <c r="H196" s="232">
        <v>18.837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4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416</v>
      </c>
      <c r="F197" s="210" t="s">
        <v>417</v>
      </c>
      <c r="G197" s="211" t="s">
        <v>226</v>
      </c>
      <c r="H197" s="212">
        <v>68.640000000000001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0.00020000000000000001</v>
      </c>
      <c r="R197" s="218">
        <f>Q197*H197</f>
        <v>0.013728000000000001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672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419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510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33" customHeight="1">
      <c r="A200" s="35"/>
      <c r="B200" s="36"/>
      <c r="C200" s="208" t="s">
        <v>378</v>
      </c>
      <c r="D200" s="208" t="s">
        <v>223</v>
      </c>
      <c r="E200" s="209" t="s">
        <v>421</v>
      </c>
      <c r="F200" s="210" t="s">
        <v>422</v>
      </c>
      <c r="G200" s="211" t="s">
        <v>226</v>
      </c>
      <c r="H200" s="212">
        <v>68.640000000000001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0.00025999999999999998</v>
      </c>
      <c r="R200" s="218">
        <f>Q200*H200</f>
        <v>0.017846399999999998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673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424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512</v>
      </c>
      <c r="G202" s="37"/>
      <c r="H202" s="37"/>
      <c r="I202" s="224"/>
      <c r="J202" s="37"/>
      <c r="K202" s="37"/>
      <c r="L202" s="41"/>
      <c r="M202" s="252"/>
      <c r="N202" s="253"/>
      <c r="O202" s="254"/>
      <c r="P202" s="254"/>
      <c r="Q202" s="254"/>
      <c r="R202" s="254"/>
      <c r="S202" s="254"/>
      <c r="T202" s="25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dq6ocRyTBY9PR1qz58b7QX6rbLRH7b1H1x4exwj8Z0F6naYCM0hwYxquf12CK9PygtA/wpMyNaKjSSxZf3wc8Q==" hashValue="XrauP84uG3i7wkh9sxLc882SgZK2VQI475FxfZIlmNfSZ0tH0kUHFmsRtdWT/Pcejc6nYaKYlBucjcs44QTcpA==" algorithmName="SHA-512" password="CC35"/>
  <autoFilter ref="C120:K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2901111"/>
    <hyperlink ref="F129" r:id="rId2" display="https://podminky.urs.cz/item/CS_URS_2024_01/997013211"/>
    <hyperlink ref="F132" r:id="rId3" display="https://podminky.urs.cz/item/CS_URS_2024_01/997013501"/>
    <hyperlink ref="F135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7" r:id="rId7" display="https://podminky.urs.cz/item/CS_URS_2024_01/776111115"/>
    <hyperlink ref="F150" r:id="rId8" display="https://podminky.urs.cz/item/CS_URS_2024_01/776121112"/>
    <hyperlink ref="F153" r:id="rId9" display="https://podminky.urs.cz/item/CS_URS_2024_01/776141112"/>
    <hyperlink ref="F156" r:id="rId10" display="https://podminky.urs.cz/item/CS_URS_2024_01/776201812"/>
    <hyperlink ref="F159" r:id="rId11" display="https://podminky.urs.cz/item/CS_URS_2024_01/776221111"/>
    <hyperlink ref="F165" r:id="rId12" display="https://podminky.urs.cz/item/CS_URS_2024_02/776223112"/>
    <hyperlink ref="F168" r:id="rId13" display="https://podminky.urs.cz/item/CS_URS_2024_01/776410811"/>
    <hyperlink ref="F171" r:id="rId14" display="https://podminky.urs.cz/item/CS_URS_2024_01/776421111"/>
    <hyperlink ref="F177" r:id="rId15" display="https://podminky.urs.cz/item/CS_URS_2024_01/776421312"/>
    <hyperlink ref="F183" r:id="rId16" display="https://podminky.urs.cz/item/CS_URS_2024_01/998776201"/>
    <hyperlink ref="F187" r:id="rId17" display="https://podminky.urs.cz/item/CS_URS_2024_01/784121001"/>
    <hyperlink ref="F190" r:id="rId18" display="https://podminky.urs.cz/item/CS_URS_2024_01/784121011"/>
    <hyperlink ref="F193" r:id="rId19" display="https://podminky.urs.cz/item/CS_URS_2024_02/784171101"/>
    <hyperlink ref="F199" r:id="rId20" display="https://podminky.urs.cz/item/CS_URS_2024_01/784181101"/>
    <hyperlink ref="F202" r:id="rId21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997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ROUND((SUM(BE122:BE222)),  2)</f>
        <v>0</v>
      </c>
      <c r="G33" s="35"/>
      <c r="H33" s="35"/>
      <c r="I33" s="152">
        <v>0.20999999999999999</v>
      </c>
      <c r="J33" s="151">
        <f>ROUND(((SUM(BE122:BE222))*I33),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ROUND((SUM(BF122:BF222)),  2)</f>
        <v>0</v>
      </c>
      <c r="G34" s="35"/>
      <c r="H34" s="35"/>
      <c r="I34" s="152">
        <v>0.12</v>
      </c>
      <c r="J34" s="151">
        <f>ROUND(((SUM(BF122:BF222))*I34),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308 - Místnost č.308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308 - Místnost č.308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P123+P127+P141+P153+P193+P204</f>
        <v>0</v>
      </c>
      <c r="Q122" s="101"/>
      <c r="R122" s="191">
        <f>R123+R127+R141+R153+R193+R204</f>
        <v>0.1156498</v>
      </c>
      <c r="S122" s="101"/>
      <c r="T122" s="192">
        <f>T123+T127+T141+T153+T193+T204</f>
        <v>0.049448699999999998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BK123+BK127+BK141+BK153+BK193+BK204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0.00016760000000000004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4.1900000000000004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0.00016760000000000004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998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0.049000000000000002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676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0.049000000000000002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677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0.68600000000000005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678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679</v>
      </c>
      <c r="G137" s="230"/>
      <c r="H137" s="232">
        <v>0.68600000000000005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0.049000000000000002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680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SUM(P142:P152)</f>
        <v>0</v>
      </c>
      <c r="Q141" s="202"/>
      <c r="R141" s="203">
        <f>SUM(R142:R152)</f>
        <v>0.020500000000000001</v>
      </c>
      <c r="S141" s="202"/>
      <c r="T141" s="204">
        <f>SUM(T142:T152)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SUM(BK142:BK152)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681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476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682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570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683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684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573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294</v>
      </c>
      <c r="F153" s="197" t="s">
        <v>295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SUM(P154:P192)</f>
        <v>0</v>
      </c>
      <c r="Q153" s="202"/>
      <c r="R153" s="203">
        <f>SUM(R154:R192)</f>
        <v>0.045983999999999997</v>
      </c>
      <c r="S153" s="202"/>
      <c r="T153" s="204">
        <f>SUM(T154:T192)</f>
        <v>0.014868000000000001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SUM(BK154:BK192)</f>
        <v>0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297</v>
      </c>
      <c r="F154" s="210" t="s">
        <v>298</v>
      </c>
      <c r="G154" s="211" t="s">
        <v>226</v>
      </c>
      <c r="H154" s="212">
        <v>4.1900000000000004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685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300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478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302</v>
      </c>
      <c r="F157" s="210" t="s">
        <v>303</v>
      </c>
      <c r="G157" s="211" t="s">
        <v>226</v>
      </c>
      <c r="H157" s="212">
        <v>4.1900000000000004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3.0000000000000001E-05</v>
      </c>
      <c r="R157" s="218">
        <f>Q157*H157</f>
        <v>0.00012570000000000002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686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480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33" customHeight="1">
      <c r="A160" s="35"/>
      <c r="B160" s="36"/>
      <c r="C160" s="208" t="s">
        <v>8</v>
      </c>
      <c r="D160" s="208" t="s">
        <v>223</v>
      </c>
      <c r="E160" s="209" t="s">
        <v>308</v>
      </c>
      <c r="F160" s="210" t="s">
        <v>309</v>
      </c>
      <c r="G160" s="211" t="s">
        <v>226</v>
      </c>
      <c r="H160" s="212">
        <v>4.1900000000000004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0.0075799999999999999</v>
      </c>
      <c r="R160" s="218">
        <f>Q160*H160</f>
        <v>0.031760200000000002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687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311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482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314</v>
      </c>
      <c r="F163" s="210" t="s">
        <v>315</v>
      </c>
      <c r="G163" s="211" t="s">
        <v>226</v>
      </c>
      <c r="H163" s="212">
        <v>4.1900000000000004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0.0030000000000000001</v>
      </c>
      <c r="T163" s="219">
        <f>S163*H163</f>
        <v>0.012570000000000001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688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317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484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16.5" customHeight="1">
      <c r="A166" s="35"/>
      <c r="B166" s="36"/>
      <c r="C166" s="208" t="s">
        <v>313</v>
      </c>
      <c r="D166" s="208" t="s">
        <v>223</v>
      </c>
      <c r="E166" s="209" t="s">
        <v>320</v>
      </c>
      <c r="F166" s="210" t="s">
        <v>321</v>
      </c>
      <c r="G166" s="211" t="s">
        <v>226</v>
      </c>
      <c r="H166" s="212">
        <v>4.1900000000000004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0.00029999999999999997</v>
      </c>
      <c r="R166" s="218">
        <f>Q166*H166</f>
        <v>0.0012570000000000001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689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323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486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49.05" customHeight="1">
      <c r="A169" s="35"/>
      <c r="B169" s="36"/>
      <c r="C169" s="239" t="s">
        <v>319</v>
      </c>
      <c r="D169" s="239" t="s">
        <v>277</v>
      </c>
      <c r="E169" s="240" t="s">
        <v>325</v>
      </c>
      <c r="F169" s="241" t="s">
        <v>326</v>
      </c>
      <c r="G169" s="242" t="s">
        <v>226</v>
      </c>
      <c r="H169" s="243">
        <v>4.609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42</v>
      </c>
      <c r="O169" s="88"/>
      <c r="P169" s="218">
        <f>O169*H169</f>
        <v>0</v>
      </c>
      <c r="Q169" s="218">
        <v>0.0025999999999999999</v>
      </c>
      <c r="R169" s="218">
        <f>Q169*H169</f>
        <v>0.0119834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280</v>
      </c>
      <c r="AT169" s="220" t="s">
        <v>277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690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12" customFormat="1">
      <c r="A171" s="12"/>
      <c r="B171" s="229"/>
      <c r="C171" s="230"/>
      <c r="D171" s="222" t="s">
        <v>252</v>
      </c>
      <c r="E171" s="230"/>
      <c r="F171" s="231" t="s">
        <v>691</v>
      </c>
      <c r="G171" s="230"/>
      <c r="H171" s="232">
        <v>4.609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252</v>
      </c>
      <c r="AU171" s="238" t="s">
        <v>85</v>
      </c>
      <c r="AV171" s="12" t="s">
        <v>87</v>
      </c>
      <c r="AW171" s="12" t="s">
        <v>4</v>
      </c>
      <c r="AX171" s="12" t="s">
        <v>85</v>
      </c>
      <c r="AY171" s="238" t="s">
        <v>222</v>
      </c>
    </row>
    <row r="172" s="2" customFormat="1" ht="24.15" customHeight="1">
      <c r="A172" s="35"/>
      <c r="B172" s="36"/>
      <c r="C172" s="208" t="s">
        <v>266</v>
      </c>
      <c r="D172" s="208" t="s">
        <v>223</v>
      </c>
      <c r="E172" s="209" t="s">
        <v>330</v>
      </c>
      <c r="F172" s="210" t="s">
        <v>331</v>
      </c>
      <c r="G172" s="211" t="s">
        <v>332</v>
      </c>
      <c r="H172" s="212">
        <v>5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999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335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2" customFormat="1" ht="21.75" customHeight="1">
      <c r="A175" s="35"/>
      <c r="B175" s="36"/>
      <c r="C175" s="208" t="s">
        <v>329</v>
      </c>
      <c r="D175" s="208" t="s">
        <v>223</v>
      </c>
      <c r="E175" s="209" t="s">
        <v>337</v>
      </c>
      <c r="F175" s="210" t="s">
        <v>338</v>
      </c>
      <c r="G175" s="211" t="s">
        <v>332</v>
      </c>
      <c r="H175" s="212">
        <v>7.6600000000000001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0.00029999999999999997</v>
      </c>
      <c r="T175" s="219">
        <f>S175*H175</f>
        <v>0.0022979999999999997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693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340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491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08" t="s">
        <v>336</v>
      </c>
      <c r="D178" s="208" t="s">
        <v>223</v>
      </c>
      <c r="E178" s="209" t="s">
        <v>343</v>
      </c>
      <c r="F178" s="210" t="s">
        <v>344</v>
      </c>
      <c r="G178" s="211" t="s">
        <v>332</v>
      </c>
      <c r="H178" s="212">
        <v>7.6600000000000001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1.0000000000000001E-05</v>
      </c>
      <c r="R178" s="218">
        <f>Q178*H178</f>
        <v>7.6600000000000005E-05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694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346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493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39" t="s">
        <v>342</v>
      </c>
      <c r="D181" s="239" t="s">
        <v>277</v>
      </c>
      <c r="E181" s="240" t="s">
        <v>349</v>
      </c>
      <c r="F181" s="241" t="s">
        <v>350</v>
      </c>
      <c r="G181" s="242" t="s">
        <v>332</v>
      </c>
      <c r="H181" s="243">
        <v>7.8129999999999997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42</v>
      </c>
      <c r="O181" s="88"/>
      <c r="P181" s="218">
        <f>O181*H181</f>
        <v>0</v>
      </c>
      <c r="Q181" s="218">
        <v>8.0000000000000007E-05</v>
      </c>
      <c r="R181" s="218">
        <f>Q181*H181</f>
        <v>0.00062503999999999999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280</v>
      </c>
      <c r="AT181" s="220" t="s">
        <v>277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695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350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12" customFormat="1">
      <c r="A183" s="12"/>
      <c r="B183" s="229"/>
      <c r="C183" s="230"/>
      <c r="D183" s="222" t="s">
        <v>252</v>
      </c>
      <c r="E183" s="230"/>
      <c r="F183" s="231" t="s">
        <v>696</v>
      </c>
      <c r="G183" s="230"/>
      <c r="H183" s="232">
        <v>7.8129999999999997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252</v>
      </c>
      <c r="AU183" s="238" t="s">
        <v>85</v>
      </c>
      <c r="AV183" s="12" t="s">
        <v>87</v>
      </c>
      <c r="AW183" s="12" t="s">
        <v>4</v>
      </c>
      <c r="AX183" s="12" t="s">
        <v>85</v>
      </c>
      <c r="AY183" s="238" t="s">
        <v>222</v>
      </c>
    </row>
    <row r="184" s="2" customFormat="1" ht="16.5" customHeight="1">
      <c r="A184" s="35"/>
      <c r="B184" s="36"/>
      <c r="C184" s="208" t="s">
        <v>348</v>
      </c>
      <c r="D184" s="208" t="s">
        <v>223</v>
      </c>
      <c r="E184" s="209" t="s">
        <v>353</v>
      </c>
      <c r="F184" s="210" t="s">
        <v>354</v>
      </c>
      <c r="G184" s="211" t="s">
        <v>332</v>
      </c>
      <c r="H184" s="212">
        <v>0.90000000000000002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266</v>
      </c>
      <c r="AT184" s="220" t="s">
        <v>223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697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2" customFormat="1">
      <c r="A186" s="35"/>
      <c r="B186" s="36"/>
      <c r="C186" s="37"/>
      <c r="D186" s="227" t="s">
        <v>231</v>
      </c>
      <c r="E186" s="37"/>
      <c r="F186" s="228" t="s">
        <v>497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231</v>
      </c>
      <c r="AU186" s="14" t="s">
        <v>85</v>
      </c>
    </row>
    <row r="187" s="2" customFormat="1" ht="16.5" customHeight="1">
      <c r="A187" s="35"/>
      <c r="B187" s="36"/>
      <c r="C187" s="239" t="s">
        <v>7</v>
      </c>
      <c r="D187" s="239" t="s">
        <v>277</v>
      </c>
      <c r="E187" s="240" t="s">
        <v>359</v>
      </c>
      <c r="F187" s="241" t="s">
        <v>360</v>
      </c>
      <c r="G187" s="242" t="s">
        <v>332</v>
      </c>
      <c r="H187" s="243">
        <v>0.91800000000000004</v>
      </c>
      <c r="I187" s="244"/>
      <c r="J187" s="245">
        <f>ROUND(I187*H187,2)</f>
        <v>0</v>
      </c>
      <c r="K187" s="246"/>
      <c r="L187" s="247"/>
      <c r="M187" s="248" t="s">
        <v>1</v>
      </c>
      <c r="N187" s="249" t="s">
        <v>42</v>
      </c>
      <c r="O187" s="88"/>
      <c r="P187" s="218">
        <f>O187*H187</f>
        <v>0</v>
      </c>
      <c r="Q187" s="218">
        <v>0.00017000000000000001</v>
      </c>
      <c r="R187" s="218">
        <f>Q187*H187</f>
        <v>0.00015606000000000002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280</v>
      </c>
      <c r="AT187" s="220" t="s">
        <v>277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698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360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12" customFormat="1">
      <c r="A189" s="12"/>
      <c r="B189" s="229"/>
      <c r="C189" s="230"/>
      <c r="D189" s="222" t="s">
        <v>252</v>
      </c>
      <c r="E189" s="230"/>
      <c r="F189" s="231" t="s">
        <v>552</v>
      </c>
      <c r="G189" s="230"/>
      <c r="H189" s="232">
        <v>0.91800000000000004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252</v>
      </c>
      <c r="AU189" s="238" t="s">
        <v>85</v>
      </c>
      <c r="AV189" s="12" t="s">
        <v>87</v>
      </c>
      <c r="AW189" s="12" t="s">
        <v>4</v>
      </c>
      <c r="AX189" s="12" t="s">
        <v>85</v>
      </c>
      <c r="AY189" s="238" t="s">
        <v>222</v>
      </c>
    </row>
    <row r="190" s="2" customFormat="1" ht="24.15" customHeight="1">
      <c r="A190" s="35"/>
      <c r="B190" s="36"/>
      <c r="C190" s="208" t="s">
        <v>358</v>
      </c>
      <c r="D190" s="208" t="s">
        <v>223</v>
      </c>
      <c r="E190" s="209" t="s">
        <v>364</v>
      </c>
      <c r="F190" s="210" t="s">
        <v>365</v>
      </c>
      <c r="G190" s="211" t="s">
        <v>290</v>
      </c>
      <c r="H190" s="250"/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699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367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501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11" customFormat="1" ht="25.92" customHeight="1">
      <c r="A193" s="11"/>
      <c r="B193" s="194"/>
      <c r="C193" s="195"/>
      <c r="D193" s="196" t="s">
        <v>76</v>
      </c>
      <c r="E193" s="197" t="s">
        <v>369</v>
      </c>
      <c r="F193" s="197" t="s">
        <v>370</v>
      </c>
      <c r="G193" s="195"/>
      <c r="H193" s="195"/>
      <c r="I193" s="198"/>
      <c r="J193" s="199">
        <f>BK193</f>
        <v>0</v>
      </c>
      <c r="K193" s="195"/>
      <c r="L193" s="200"/>
      <c r="M193" s="201"/>
      <c r="N193" s="202"/>
      <c r="O193" s="202"/>
      <c r="P193" s="203">
        <f>SUM(P194:P203)</f>
        <v>0</v>
      </c>
      <c r="Q193" s="202"/>
      <c r="R193" s="203">
        <f>SUM(R194:R203)</f>
        <v>0.0005082000000000001</v>
      </c>
      <c r="S193" s="202"/>
      <c r="T193" s="204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87</v>
      </c>
      <c r="AT193" s="206" t="s">
        <v>76</v>
      </c>
      <c r="AU193" s="206" t="s">
        <v>77</v>
      </c>
      <c r="AY193" s="205" t="s">
        <v>222</v>
      </c>
      <c r="BK193" s="207">
        <f>SUM(BK194:BK203)</f>
        <v>0</v>
      </c>
    </row>
    <row r="194" s="2" customFormat="1" ht="24.15" customHeight="1">
      <c r="A194" s="35"/>
      <c r="B194" s="36"/>
      <c r="C194" s="208" t="s">
        <v>363</v>
      </c>
      <c r="D194" s="208" t="s">
        <v>223</v>
      </c>
      <c r="E194" s="209" t="s">
        <v>372</v>
      </c>
      <c r="F194" s="210" t="s">
        <v>373</v>
      </c>
      <c r="G194" s="211" t="s">
        <v>226</v>
      </c>
      <c r="H194" s="212">
        <v>1.21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8.0000000000000007E-05</v>
      </c>
      <c r="R194" s="218">
        <f>Q194*H194</f>
        <v>9.6800000000000008E-05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700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375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591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12" customFormat="1">
      <c r="A197" s="12"/>
      <c r="B197" s="229"/>
      <c r="C197" s="230"/>
      <c r="D197" s="222" t="s">
        <v>252</v>
      </c>
      <c r="E197" s="251" t="s">
        <v>1</v>
      </c>
      <c r="F197" s="231" t="s">
        <v>377</v>
      </c>
      <c r="G197" s="230"/>
      <c r="H197" s="232">
        <v>1.21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252</v>
      </c>
      <c r="AU197" s="238" t="s">
        <v>85</v>
      </c>
      <c r="AV197" s="12" t="s">
        <v>87</v>
      </c>
      <c r="AW197" s="12" t="s">
        <v>32</v>
      </c>
      <c r="AX197" s="12" t="s">
        <v>85</v>
      </c>
      <c r="AY197" s="238" t="s">
        <v>222</v>
      </c>
    </row>
    <row r="198" s="2" customFormat="1" ht="24.15" customHeight="1">
      <c r="A198" s="35"/>
      <c r="B198" s="36"/>
      <c r="C198" s="208" t="s">
        <v>371</v>
      </c>
      <c r="D198" s="208" t="s">
        <v>223</v>
      </c>
      <c r="E198" s="209" t="s">
        <v>379</v>
      </c>
      <c r="F198" s="210" t="s">
        <v>380</v>
      </c>
      <c r="G198" s="211" t="s">
        <v>226</v>
      </c>
      <c r="H198" s="212">
        <v>1.21</v>
      </c>
      <c r="I198" s="213"/>
      <c r="J198" s="214">
        <f>ROUND(I198*H198,2)</f>
        <v>0</v>
      </c>
      <c r="K198" s="215"/>
      <c r="L198" s="41"/>
      <c r="M198" s="216" t="s">
        <v>1</v>
      </c>
      <c r="N198" s="217" t="s">
        <v>42</v>
      </c>
      <c r="O198" s="88"/>
      <c r="P198" s="218">
        <f>O198*H198</f>
        <v>0</v>
      </c>
      <c r="Q198" s="218">
        <v>0.00017000000000000001</v>
      </c>
      <c r="R198" s="218">
        <f>Q198*H198</f>
        <v>0.00020570000000000001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266</v>
      </c>
      <c r="AT198" s="220" t="s">
        <v>223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701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382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2" customFormat="1">
      <c r="A200" s="35"/>
      <c r="B200" s="36"/>
      <c r="C200" s="37"/>
      <c r="D200" s="227" t="s">
        <v>231</v>
      </c>
      <c r="E200" s="37"/>
      <c r="F200" s="228" t="s">
        <v>593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231</v>
      </c>
      <c r="AU200" s="14" t="s">
        <v>85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385</v>
      </c>
      <c r="F201" s="210" t="s">
        <v>386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702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388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595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11" customFormat="1" ht="25.92" customHeight="1">
      <c r="A204" s="11"/>
      <c r="B204" s="194"/>
      <c r="C204" s="195"/>
      <c r="D204" s="196" t="s">
        <v>76</v>
      </c>
      <c r="E204" s="197" t="s">
        <v>390</v>
      </c>
      <c r="F204" s="197" t="s">
        <v>391</v>
      </c>
      <c r="G204" s="195"/>
      <c r="H204" s="195"/>
      <c r="I204" s="198"/>
      <c r="J204" s="199">
        <f>BK204</f>
        <v>0</v>
      </c>
      <c r="K204" s="195"/>
      <c r="L204" s="200"/>
      <c r="M204" s="201"/>
      <c r="N204" s="202"/>
      <c r="O204" s="202"/>
      <c r="P204" s="203">
        <f>SUM(P205:P222)</f>
        <v>0</v>
      </c>
      <c r="Q204" s="202"/>
      <c r="R204" s="203">
        <f>SUM(R205:R222)</f>
        <v>0.048489999999999998</v>
      </c>
      <c r="S204" s="202"/>
      <c r="T204" s="204">
        <f>SUM(T205:T222)</f>
        <v>0.0095806999999999993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5" t="s">
        <v>87</v>
      </c>
      <c r="AT204" s="206" t="s">
        <v>76</v>
      </c>
      <c r="AU204" s="206" t="s">
        <v>77</v>
      </c>
      <c r="AY204" s="205" t="s">
        <v>222</v>
      </c>
      <c r="BK204" s="207">
        <f>SUM(BK205:BK222)</f>
        <v>0</v>
      </c>
    </row>
    <row r="205" s="2" customFormat="1" ht="16.5" customHeight="1">
      <c r="A205" s="35"/>
      <c r="B205" s="36"/>
      <c r="C205" s="208" t="s">
        <v>384</v>
      </c>
      <c r="D205" s="208" t="s">
        <v>223</v>
      </c>
      <c r="E205" s="209" t="s">
        <v>393</v>
      </c>
      <c r="F205" s="210" t="s">
        <v>394</v>
      </c>
      <c r="G205" s="211" t="s">
        <v>226</v>
      </c>
      <c r="H205" s="212">
        <v>30.5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0.001</v>
      </c>
      <c r="R205" s="218">
        <f>Q205*H205</f>
        <v>0.030499999999999999</v>
      </c>
      <c r="S205" s="218">
        <v>0.00031</v>
      </c>
      <c r="T205" s="219">
        <f>S205*H205</f>
        <v>0.0094549999999999999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703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396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503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24.15" customHeight="1">
      <c r="A208" s="35"/>
      <c r="B208" s="36"/>
      <c r="C208" s="208" t="s">
        <v>392</v>
      </c>
      <c r="D208" s="208" t="s">
        <v>223</v>
      </c>
      <c r="E208" s="209" t="s">
        <v>399</v>
      </c>
      <c r="F208" s="210" t="s">
        <v>400</v>
      </c>
      <c r="G208" s="211" t="s">
        <v>226</v>
      </c>
      <c r="H208" s="212">
        <v>30.5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704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402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505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16.5" customHeight="1">
      <c r="A211" s="35"/>
      <c r="B211" s="36"/>
      <c r="C211" s="208" t="s">
        <v>398</v>
      </c>
      <c r="D211" s="208" t="s">
        <v>223</v>
      </c>
      <c r="E211" s="209" t="s">
        <v>405</v>
      </c>
      <c r="F211" s="210" t="s">
        <v>406</v>
      </c>
      <c r="G211" s="211" t="s">
        <v>226</v>
      </c>
      <c r="H211" s="212">
        <v>4.1900000000000004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3.0000000000000001E-05</v>
      </c>
      <c r="T211" s="219">
        <f>S211*H211</f>
        <v>0.00012570000000000002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1000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408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409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39" t="s">
        <v>404</v>
      </c>
      <c r="D214" s="239" t="s">
        <v>277</v>
      </c>
      <c r="E214" s="240" t="s">
        <v>411</v>
      </c>
      <c r="F214" s="241" t="s">
        <v>412</v>
      </c>
      <c r="G214" s="242" t="s">
        <v>226</v>
      </c>
      <c r="H214" s="243">
        <v>4.4000000000000004</v>
      </c>
      <c r="I214" s="244"/>
      <c r="J214" s="245">
        <f>ROUND(I214*H214,2)</f>
        <v>0</v>
      </c>
      <c r="K214" s="246"/>
      <c r="L214" s="247"/>
      <c r="M214" s="248" t="s">
        <v>1</v>
      </c>
      <c r="N214" s="249" t="s">
        <v>42</v>
      </c>
      <c r="O214" s="88"/>
      <c r="P214" s="218">
        <f>O214*H214</f>
        <v>0</v>
      </c>
      <c r="Q214" s="218">
        <v>0.00089999999999999998</v>
      </c>
      <c r="R214" s="218">
        <f>Q214*H214</f>
        <v>0.00396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280</v>
      </c>
      <c r="AT214" s="220" t="s">
        <v>277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1001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412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12" customFormat="1">
      <c r="A216" s="12"/>
      <c r="B216" s="229"/>
      <c r="C216" s="230"/>
      <c r="D216" s="222" t="s">
        <v>252</v>
      </c>
      <c r="E216" s="230"/>
      <c r="F216" s="231" t="s">
        <v>707</v>
      </c>
      <c r="G216" s="230"/>
      <c r="H216" s="232">
        <v>4.4000000000000004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252</v>
      </c>
      <c r="AU216" s="238" t="s">
        <v>85</v>
      </c>
      <c r="AV216" s="12" t="s">
        <v>87</v>
      </c>
      <c r="AW216" s="12" t="s">
        <v>4</v>
      </c>
      <c r="AX216" s="12" t="s">
        <v>85</v>
      </c>
      <c r="AY216" s="238" t="s">
        <v>222</v>
      </c>
    </row>
    <row r="217" s="2" customFormat="1" ht="24.15" customHeight="1">
      <c r="A217" s="35"/>
      <c r="B217" s="36"/>
      <c r="C217" s="208" t="s">
        <v>410</v>
      </c>
      <c r="D217" s="208" t="s">
        <v>223</v>
      </c>
      <c r="E217" s="209" t="s">
        <v>416</v>
      </c>
      <c r="F217" s="210" t="s">
        <v>417</v>
      </c>
      <c r="G217" s="211" t="s">
        <v>226</v>
      </c>
      <c r="H217" s="212">
        <v>30.5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0.00020000000000000001</v>
      </c>
      <c r="R217" s="218">
        <f>Q217*H217</f>
        <v>0.0061000000000000004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708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510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33" customHeight="1">
      <c r="A220" s="35"/>
      <c r="B220" s="36"/>
      <c r="C220" s="208" t="s">
        <v>415</v>
      </c>
      <c r="D220" s="208" t="s">
        <v>223</v>
      </c>
      <c r="E220" s="209" t="s">
        <v>421</v>
      </c>
      <c r="F220" s="210" t="s">
        <v>422</v>
      </c>
      <c r="G220" s="211" t="s">
        <v>226</v>
      </c>
      <c r="H220" s="212">
        <v>30.5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0.00025999999999999998</v>
      </c>
      <c r="R220" s="218">
        <f>Q220*H220</f>
        <v>0.0079299999999999995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709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424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512</v>
      </c>
      <c r="G222" s="37"/>
      <c r="H222" s="37"/>
      <c r="I222" s="224"/>
      <c r="J222" s="37"/>
      <c r="K222" s="37"/>
      <c r="L222" s="41"/>
      <c r="M222" s="252"/>
      <c r="N222" s="253"/>
      <c r="O222" s="254"/>
      <c r="P222" s="254"/>
      <c r="Q222" s="254"/>
      <c r="R222" s="254"/>
      <c r="S222" s="254"/>
      <c r="T222" s="25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5pBmJgF+8TfMVqp9pQcKrLqXhgaMiBvusfBAdNyAQGO4rfpScNwSN/JiavXbAm61+TL46O8B55K+9ZsDeJCltA==" hashValue="76P6qHBcOVnu8tugQLSX6DlpQOGZKbkE4IUY4qilxEmjtXmsMZbElKkYgffu850VZrOODn7sZj4d7WWbe86qDg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66491851"/>
    <hyperlink ref="F147" r:id="rId7" display="https://podminky.urs.cz/item/CS_URS_2024_01/766660022"/>
    <hyperlink ref="F152" r:id="rId8" display="https://podminky.urs.cz/item/CS_URS_2024_01/766691914"/>
    <hyperlink ref="F156" r:id="rId9" display="https://podminky.urs.cz/item/CS_URS_2024_01/776111115"/>
    <hyperlink ref="F159" r:id="rId10" display="https://podminky.urs.cz/item/CS_URS_2024_01/776121112"/>
    <hyperlink ref="F162" r:id="rId11" display="https://podminky.urs.cz/item/CS_URS_2024_01/776141112"/>
    <hyperlink ref="F165" r:id="rId12" display="https://podminky.urs.cz/item/CS_URS_2024_01/776201812"/>
    <hyperlink ref="F168" r:id="rId13" display="https://podminky.urs.cz/item/CS_URS_2024_01/776221111"/>
    <hyperlink ref="F174" r:id="rId14" display="https://podminky.urs.cz/item/CS_URS_2024_02/776223112"/>
    <hyperlink ref="F177" r:id="rId15" display="https://podminky.urs.cz/item/CS_URS_2024_01/776410811"/>
    <hyperlink ref="F180" r:id="rId16" display="https://podminky.urs.cz/item/CS_URS_2024_01/776421111"/>
    <hyperlink ref="F186" r:id="rId17" display="https://podminky.urs.cz/item/CS_URS_2024_01/776421312"/>
    <hyperlink ref="F192" r:id="rId18" display="https://podminky.urs.cz/item/CS_URS_2024_01/998776201"/>
    <hyperlink ref="F196" r:id="rId19" display="https://podminky.urs.cz/item/CS_URS_2024_01/783301311"/>
    <hyperlink ref="F200" r:id="rId20" display="https://podminky.urs.cz/item/CS_URS_2024_01/783325101"/>
    <hyperlink ref="F203" r:id="rId21" display="https://podminky.urs.cz/item/CS_URS_2024_01/783327101"/>
    <hyperlink ref="F207" r:id="rId22" display="https://podminky.urs.cz/item/CS_URS_2024_01/784121001"/>
    <hyperlink ref="F210" r:id="rId23" display="https://podminky.urs.cz/item/CS_URS_2024_01/784121011"/>
    <hyperlink ref="F213" r:id="rId24" display="https://podminky.urs.cz/item/CS_URS_2024_02/784171101"/>
    <hyperlink ref="F219" r:id="rId25" display="https://podminky.urs.cz/item/CS_URS_2024_01/784181101"/>
    <hyperlink ref="F222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1002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ROUND((SUM(BE125:BE236)),  2)</f>
        <v>0</v>
      </c>
      <c r="G33" s="35"/>
      <c r="H33" s="35"/>
      <c r="I33" s="152">
        <v>0.20999999999999999</v>
      </c>
      <c r="J33" s="151">
        <f>ROUND(((SUM(BE125:BE236))*I33),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ROUND((SUM(BF125:BF236)),  2)</f>
        <v>0</v>
      </c>
      <c r="G34" s="35"/>
      <c r="H34" s="35"/>
      <c r="I34" s="152">
        <v>0.12</v>
      </c>
      <c r="J34" s="151">
        <f>ROUND(((SUM(BF125:BF236))*I34),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309 - Místnost č.309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J210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J229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J232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309 - Místnost č.309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P126+P132+P146+P156+P166+P170+P210+P229+P232</f>
        <v>0</v>
      </c>
      <c r="Q125" s="101"/>
      <c r="R125" s="191">
        <f>R126+R132+R146+R156+R166+R170+R210+R229+R232</f>
        <v>2.2072635199999997</v>
      </c>
      <c r="S125" s="101"/>
      <c r="T125" s="192">
        <f>T126+T132+T146+T156+T166+T170+T210+T229+T232</f>
        <v>1.5579528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BK126+BK132+BK146+BK156+BK166+BK170+BK210+BK229+BK232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0.0028800000000000002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72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0.0028800000000000002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1003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712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1.5580000000000001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713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1.5580000000000001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714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21.812000000000001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715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716</v>
      </c>
      <c r="G142" s="230"/>
      <c r="H142" s="232">
        <v>21.812000000000001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1.5580000000000001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717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0.10457999999999999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83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718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87.150000000000006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0.10457999999999999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719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720</v>
      </c>
      <c r="G152" s="230"/>
      <c r="H152" s="232">
        <v>87.150000000000006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721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1.12382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83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0.26974999999999999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1004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87.150000000000006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0.85407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723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720</v>
      </c>
      <c r="G162" s="230"/>
      <c r="H162" s="232">
        <v>87.150000000000006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724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725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SUM(P171:P209)</f>
        <v>0</v>
      </c>
      <c r="Q170" s="202"/>
      <c r="R170" s="203">
        <f>SUM(R171:R209)</f>
        <v>0.77890872000000011</v>
      </c>
      <c r="S170" s="202"/>
      <c r="T170" s="204">
        <f>SUM(T171:T209)</f>
        <v>0.22639499999999999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SUM(BK171:BK209)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72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726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72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0.00216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727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72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0.54576000000000002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728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72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0.216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729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72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0.021599999999999998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730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79.200000000000003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0.20591999999999999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731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732</v>
      </c>
      <c r="G188" s="230"/>
      <c r="H188" s="232">
        <v>79.200000000000003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72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1005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34.649999999999999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0.010394999999999998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734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34.649999999999999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0.00034650000000000002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735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35.343000000000004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0.0028274400000000005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736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737</v>
      </c>
      <c r="G200" s="230"/>
      <c r="H200" s="232">
        <v>35.343000000000004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1.7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738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497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2" customFormat="1" ht="16.5" customHeight="1">
      <c r="A204" s="35"/>
      <c r="B204" s="36"/>
      <c r="C204" s="239" t="s">
        <v>378</v>
      </c>
      <c r="D204" s="239" t="s">
        <v>277</v>
      </c>
      <c r="E204" s="240" t="s">
        <v>359</v>
      </c>
      <c r="F204" s="241" t="s">
        <v>360</v>
      </c>
      <c r="G204" s="242" t="s">
        <v>332</v>
      </c>
      <c r="H204" s="243">
        <v>1.734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42</v>
      </c>
      <c r="O204" s="88"/>
      <c r="P204" s="218">
        <f>O204*H204</f>
        <v>0</v>
      </c>
      <c r="Q204" s="218">
        <v>0.00017000000000000001</v>
      </c>
      <c r="R204" s="218">
        <f>Q204*H204</f>
        <v>0.00029478000000000002</v>
      </c>
      <c r="S204" s="218">
        <v>0</v>
      </c>
      <c r="T204" s="21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280</v>
      </c>
      <c r="AT204" s="220" t="s">
        <v>277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739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360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12" customFormat="1">
      <c r="A206" s="12"/>
      <c r="B206" s="229"/>
      <c r="C206" s="230"/>
      <c r="D206" s="222" t="s">
        <v>252</v>
      </c>
      <c r="E206" s="230"/>
      <c r="F206" s="231" t="s">
        <v>499</v>
      </c>
      <c r="G206" s="230"/>
      <c r="H206" s="232">
        <v>1.734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252</v>
      </c>
      <c r="AU206" s="238" t="s">
        <v>85</v>
      </c>
      <c r="AV206" s="12" t="s">
        <v>87</v>
      </c>
      <c r="AW206" s="12" t="s">
        <v>4</v>
      </c>
      <c r="AX206" s="12" t="s">
        <v>85</v>
      </c>
      <c r="AY206" s="238" t="s">
        <v>222</v>
      </c>
    </row>
    <row r="207" s="2" customFormat="1" ht="24.15" customHeight="1">
      <c r="A207" s="35"/>
      <c r="B207" s="36"/>
      <c r="C207" s="208" t="s">
        <v>384</v>
      </c>
      <c r="D207" s="208" t="s">
        <v>223</v>
      </c>
      <c r="E207" s="209" t="s">
        <v>364</v>
      </c>
      <c r="F207" s="210" t="s">
        <v>365</v>
      </c>
      <c r="G207" s="211" t="s">
        <v>290</v>
      </c>
      <c r="H207" s="250"/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740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367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501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11" customFormat="1" ht="25.92" customHeight="1">
      <c r="A210" s="11"/>
      <c r="B210" s="194"/>
      <c r="C210" s="195"/>
      <c r="D210" s="196" t="s">
        <v>76</v>
      </c>
      <c r="E210" s="197" t="s">
        <v>390</v>
      </c>
      <c r="F210" s="197" t="s">
        <v>391</v>
      </c>
      <c r="G210" s="195"/>
      <c r="H210" s="195"/>
      <c r="I210" s="198"/>
      <c r="J210" s="199">
        <f>BK210</f>
        <v>0</v>
      </c>
      <c r="K210" s="195"/>
      <c r="L210" s="200"/>
      <c r="M210" s="201"/>
      <c r="N210" s="202"/>
      <c r="O210" s="202"/>
      <c r="P210" s="203">
        <f>SUM(P211:P228)</f>
        <v>0</v>
      </c>
      <c r="Q210" s="202"/>
      <c r="R210" s="203">
        <f>SUM(R211:R228)</f>
        <v>0.19707479999999997</v>
      </c>
      <c r="S210" s="202"/>
      <c r="T210" s="204">
        <f>SUM(T211:T228)</f>
        <v>0.029557799999999999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5" t="s">
        <v>87</v>
      </c>
      <c r="AT210" s="206" t="s">
        <v>76</v>
      </c>
      <c r="AU210" s="206" t="s">
        <v>77</v>
      </c>
      <c r="AY210" s="205" t="s">
        <v>222</v>
      </c>
      <c r="BK210" s="207">
        <f>SUM(BK211:BK228)</f>
        <v>0</v>
      </c>
    </row>
    <row r="211" s="2" customFormat="1" ht="16.5" customHeight="1">
      <c r="A211" s="35"/>
      <c r="B211" s="36"/>
      <c r="C211" s="208" t="s">
        <v>392</v>
      </c>
      <c r="D211" s="208" t="s">
        <v>223</v>
      </c>
      <c r="E211" s="209" t="s">
        <v>393</v>
      </c>
      <c r="F211" s="210" t="s">
        <v>394</v>
      </c>
      <c r="G211" s="211" t="s">
        <v>226</v>
      </c>
      <c r="H211" s="212">
        <v>88.379999999999995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0.001</v>
      </c>
      <c r="R211" s="218">
        <f>Q211*H211</f>
        <v>0.08838</v>
      </c>
      <c r="S211" s="218">
        <v>0.00031</v>
      </c>
      <c r="T211" s="219">
        <f>S211*H211</f>
        <v>0.0273978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741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396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503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24.15" customHeight="1">
      <c r="A214" s="35"/>
      <c r="B214" s="36"/>
      <c r="C214" s="208" t="s">
        <v>398</v>
      </c>
      <c r="D214" s="208" t="s">
        <v>223</v>
      </c>
      <c r="E214" s="209" t="s">
        <v>399</v>
      </c>
      <c r="F214" s="210" t="s">
        <v>400</v>
      </c>
      <c r="G214" s="211" t="s">
        <v>226</v>
      </c>
      <c r="H214" s="212">
        <v>88.379999999999995</v>
      </c>
      <c r="I214" s="213"/>
      <c r="J214" s="214">
        <f>ROUND(I214*H214,2)</f>
        <v>0</v>
      </c>
      <c r="K214" s="215"/>
      <c r="L214" s="41"/>
      <c r="M214" s="216" t="s">
        <v>1</v>
      </c>
      <c r="N214" s="217" t="s">
        <v>42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266</v>
      </c>
      <c r="AT214" s="220" t="s">
        <v>223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742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402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2" customFormat="1">
      <c r="A216" s="35"/>
      <c r="B216" s="36"/>
      <c r="C216" s="37"/>
      <c r="D216" s="227" t="s">
        <v>231</v>
      </c>
      <c r="E216" s="37"/>
      <c r="F216" s="228" t="s">
        <v>505</v>
      </c>
      <c r="G216" s="37"/>
      <c r="H216" s="37"/>
      <c r="I216" s="224"/>
      <c r="J216" s="37"/>
      <c r="K216" s="37"/>
      <c r="L216" s="41"/>
      <c r="M216" s="225"/>
      <c r="N216" s="22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231</v>
      </c>
      <c r="AU216" s="14" t="s">
        <v>85</v>
      </c>
    </row>
    <row r="217" s="2" customFormat="1" ht="16.5" customHeight="1">
      <c r="A217" s="35"/>
      <c r="B217" s="36"/>
      <c r="C217" s="208" t="s">
        <v>404</v>
      </c>
      <c r="D217" s="208" t="s">
        <v>223</v>
      </c>
      <c r="E217" s="209" t="s">
        <v>405</v>
      </c>
      <c r="F217" s="210" t="s">
        <v>406</v>
      </c>
      <c r="G217" s="211" t="s">
        <v>226</v>
      </c>
      <c r="H217" s="212">
        <v>72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3.0000000000000001E-05</v>
      </c>
      <c r="T217" s="219">
        <f>S217*H217</f>
        <v>0.00216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1006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408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409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16.5" customHeight="1">
      <c r="A220" s="35"/>
      <c r="B220" s="36"/>
      <c r="C220" s="239" t="s">
        <v>410</v>
      </c>
      <c r="D220" s="239" t="s">
        <v>277</v>
      </c>
      <c r="E220" s="240" t="s">
        <v>411</v>
      </c>
      <c r="F220" s="241" t="s">
        <v>412</v>
      </c>
      <c r="G220" s="242" t="s">
        <v>226</v>
      </c>
      <c r="H220" s="243">
        <v>75.599999999999994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42</v>
      </c>
      <c r="O220" s="88"/>
      <c r="P220" s="218">
        <f>O220*H220</f>
        <v>0</v>
      </c>
      <c r="Q220" s="218">
        <v>0.00089999999999999998</v>
      </c>
      <c r="R220" s="218">
        <f>Q220*H220</f>
        <v>0.068039999999999989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280</v>
      </c>
      <c r="AT220" s="220" t="s">
        <v>277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1007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412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12" customFormat="1">
      <c r="A222" s="12"/>
      <c r="B222" s="229"/>
      <c r="C222" s="230"/>
      <c r="D222" s="222" t="s">
        <v>252</v>
      </c>
      <c r="E222" s="230"/>
      <c r="F222" s="231" t="s">
        <v>745</v>
      </c>
      <c r="G222" s="230"/>
      <c r="H222" s="232">
        <v>75.599999999999994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252</v>
      </c>
      <c r="AU222" s="238" t="s">
        <v>85</v>
      </c>
      <c r="AV222" s="12" t="s">
        <v>87</v>
      </c>
      <c r="AW222" s="12" t="s">
        <v>4</v>
      </c>
      <c r="AX222" s="12" t="s">
        <v>85</v>
      </c>
      <c r="AY222" s="238" t="s">
        <v>222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416</v>
      </c>
      <c r="F223" s="210" t="s">
        <v>417</v>
      </c>
      <c r="G223" s="211" t="s">
        <v>226</v>
      </c>
      <c r="H223" s="212">
        <v>88.379999999999995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0.00020000000000000001</v>
      </c>
      <c r="R223" s="218">
        <f>Q223*H223</f>
        <v>0.017676000000000001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746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419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510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2" customFormat="1" ht="33" customHeight="1">
      <c r="A226" s="35"/>
      <c r="B226" s="36"/>
      <c r="C226" s="208" t="s">
        <v>280</v>
      </c>
      <c r="D226" s="208" t="s">
        <v>223</v>
      </c>
      <c r="E226" s="209" t="s">
        <v>421</v>
      </c>
      <c r="F226" s="210" t="s">
        <v>422</v>
      </c>
      <c r="G226" s="211" t="s">
        <v>226</v>
      </c>
      <c r="H226" s="212">
        <v>88.379999999999995</v>
      </c>
      <c r="I226" s="213"/>
      <c r="J226" s="214">
        <f>ROUND(I226*H226,2)</f>
        <v>0</v>
      </c>
      <c r="K226" s="215"/>
      <c r="L226" s="41"/>
      <c r="M226" s="216" t="s">
        <v>1</v>
      </c>
      <c r="N226" s="217" t="s">
        <v>42</v>
      </c>
      <c r="O226" s="88"/>
      <c r="P226" s="218">
        <f>O226*H226</f>
        <v>0</v>
      </c>
      <c r="Q226" s="218">
        <v>0.00025999999999999998</v>
      </c>
      <c r="R226" s="218">
        <f>Q226*H226</f>
        <v>0.022978799999999997</v>
      </c>
      <c r="S226" s="218">
        <v>0</v>
      </c>
      <c r="T226" s="21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0" t="s">
        <v>266</v>
      </c>
      <c r="AT226" s="220" t="s">
        <v>223</v>
      </c>
      <c r="AU226" s="220" t="s">
        <v>85</v>
      </c>
      <c r="AY226" s="14" t="s">
        <v>222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4" t="s">
        <v>85</v>
      </c>
      <c r="BK226" s="221">
        <f>ROUND(I226*H226,2)</f>
        <v>0</v>
      </c>
      <c r="BL226" s="14" t="s">
        <v>266</v>
      </c>
      <c r="BM226" s="220" t="s">
        <v>747</v>
      </c>
    </row>
    <row r="227" s="2" customFormat="1">
      <c r="A227" s="35"/>
      <c r="B227" s="36"/>
      <c r="C227" s="37"/>
      <c r="D227" s="222" t="s">
        <v>229</v>
      </c>
      <c r="E227" s="37"/>
      <c r="F227" s="223" t="s">
        <v>424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229</v>
      </c>
      <c r="AU227" s="14" t="s">
        <v>85</v>
      </c>
    </row>
    <row r="228" s="2" customFormat="1">
      <c r="A228" s="35"/>
      <c r="B228" s="36"/>
      <c r="C228" s="37"/>
      <c r="D228" s="227" t="s">
        <v>231</v>
      </c>
      <c r="E228" s="37"/>
      <c r="F228" s="228" t="s">
        <v>512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231</v>
      </c>
      <c r="AU228" s="14" t="s">
        <v>85</v>
      </c>
    </row>
    <row r="229" s="11" customFormat="1" ht="25.92" customHeight="1">
      <c r="A229" s="11"/>
      <c r="B229" s="194"/>
      <c r="C229" s="195"/>
      <c r="D229" s="196" t="s">
        <v>76</v>
      </c>
      <c r="E229" s="197" t="s">
        <v>513</v>
      </c>
      <c r="F229" s="197" t="s">
        <v>514</v>
      </c>
      <c r="G229" s="195"/>
      <c r="H229" s="195"/>
      <c r="I229" s="198"/>
      <c r="J229" s="199">
        <f>BK229</f>
        <v>0</v>
      </c>
      <c r="K229" s="195"/>
      <c r="L229" s="200"/>
      <c r="M229" s="201"/>
      <c r="N229" s="202"/>
      <c r="O229" s="202"/>
      <c r="P229" s="203">
        <f>SUM(P230:P231)</f>
        <v>0</v>
      </c>
      <c r="Q229" s="202"/>
      <c r="R229" s="203">
        <f>SUM(R230:R231)</f>
        <v>0</v>
      </c>
      <c r="S229" s="202"/>
      <c r="T229" s="204">
        <f>SUM(T230:T231)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5" t="s">
        <v>87</v>
      </c>
      <c r="AT229" s="206" t="s">
        <v>76</v>
      </c>
      <c r="AU229" s="206" t="s">
        <v>77</v>
      </c>
      <c r="AY229" s="205" t="s">
        <v>222</v>
      </c>
      <c r="BK229" s="207">
        <f>SUM(BK230:BK231)</f>
        <v>0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516</v>
      </c>
      <c r="F230" s="210" t="s">
        <v>517</v>
      </c>
      <c r="G230" s="211" t="s">
        <v>518</v>
      </c>
      <c r="H230" s="212">
        <v>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748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517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11" customFormat="1" ht="25.92" customHeight="1">
      <c r="A232" s="11"/>
      <c r="B232" s="194"/>
      <c r="C232" s="195"/>
      <c r="D232" s="196" t="s">
        <v>76</v>
      </c>
      <c r="E232" s="197" t="s">
        <v>520</v>
      </c>
      <c r="F232" s="197" t="s">
        <v>521</v>
      </c>
      <c r="G232" s="195"/>
      <c r="H232" s="195"/>
      <c r="I232" s="198"/>
      <c r="J232" s="199">
        <f>BK232</f>
        <v>0</v>
      </c>
      <c r="K232" s="195"/>
      <c r="L232" s="200"/>
      <c r="M232" s="201"/>
      <c r="N232" s="202"/>
      <c r="O232" s="202"/>
      <c r="P232" s="203">
        <f>SUM(P233:P236)</f>
        <v>0</v>
      </c>
      <c r="Q232" s="202"/>
      <c r="R232" s="203">
        <f>SUM(R233:R236)</f>
        <v>0</v>
      </c>
      <c r="S232" s="202"/>
      <c r="T232" s="204">
        <f>SUM(T233:T236)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5" t="s">
        <v>227</v>
      </c>
      <c r="AT232" s="206" t="s">
        <v>76</v>
      </c>
      <c r="AU232" s="206" t="s">
        <v>77</v>
      </c>
      <c r="AY232" s="205" t="s">
        <v>222</v>
      </c>
      <c r="BK232" s="207">
        <f>SUM(BK233:BK236)</f>
        <v>0</v>
      </c>
    </row>
    <row r="233" s="2" customFormat="1" ht="24.15" customHeight="1">
      <c r="A233" s="35"/>
      <c r="B233" s="36"/>
      <c r="C233" s="208" t="s">
        <v>522</v>
      </c>
      <c r="D233" s="208" t="s">
        <v>223</v>
      </c>
      <c r="E233" s="209" t="s">
        <v>523</v>
      </c>
      <c r="F233" s="210" t="s">
        <v>524</v>
      </c>
      <c r="G233" s="211" t="s">
        <v>518</v>
      </c>
      <c r="H233" s="212">
        <v>1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227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227</v>
      </c>
      <c r="BM233" s="220" t="s">
        <v>749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524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 ht="16.5" customHeight="1">
      <c r="A235" s="35"/>
      <c r="B235" s="36"/>
      <c r="C235" s="208" t="s">
        <v>526</v>
      </c>
      <c r="D235" s="208" t="s">
        <v>223</v>
      </c>
      <c r="E235" s="209" t="s">
        <v>527</v>
      </c>
      <c r="F235" s="210" t="s">
        <v>528</v>
      </c>
      <c r="G235" s="211" t="s">
        <v>518</v>
      </c>
      <c r="H235" s="212">
        <v>1</v>
      </c>
      <c r="I235" s="213"/>
      <c r="J235" s="214">
        <f>ROUND(I235*H235,2)</f>
        <v>0</v>
      </c>
      <c r="K235" s="215"/>
      <c r="L235" s="41"/>
      <c r="M235" s="216" t="s">
        <v>1</v>
      </c>
      <c r="N235" s="217" t="s">
        <v>42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227</v>
      </c>
      <c r="AT235" s="220" t="s">
        <v>223</v>
      </c>
      <c r="AU235" s="220" t="s">
        <v>85</v>
      </c>
      <c r="AY235" s="14" t="s">
        <v>222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4" t="s">
        <v>85</v>
      </c>
      <c r="BK235" s="221">
        <f>ROUND(I235*H235,2)</f>
        <v>0</v>
      </c>
      <c r="BL235" s="14" t="s">
        <v>227</v>
      </c>
      <c r="BM235" s="220" t="s">
        <v>750</v>
      </c>
    </row>
    <row r="236" s="2" customFormat="1">
      <c r="A236" s="35"/>
      <c r="B236" s="36"/>
      <c r="C236" s="37"/>
      <c r="D236" s="222" t="s">
        <v>229</v>
      </c>
      <c r="E236" s="37"/>
      <c r="F236" s="223" t="s">
        <v>528</v>
      </c>
      <c r="G236" s="37"/>
      <c r="H236" s="37"/>
      <c r="I236" s="224"/>
      <c r="J236" s="37"/>
      <c r="K236" s="37"/>
      <c r="L236" s="41"/>
      <c r="M236" s="252"/>
      <c r="N236" s="253"/>
      <c r="O236" s="254"/>
      <c r="P236" s="254"/>
      <c r="Q236" s="254"/>
      <c r="R236" s="254"/>
      <c r="S236" s="254"/>
      <c r="T236" s="25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229</v>
      </c>
      <c r="AU236" s="14" t="s">
        <v>85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LF31nJS0t8NpCwiTwcuRQESNELVeA4LTvtcG6ZQLp3ewaTqiNUS3c9B1SP+DypQqchtFysY2yBX1Wh4pUU6gWA==" hashValue="dtsQXTrCid9qRanKgWwH8BkwmBSywl5kLIaD4YB8EpD9iBZRbd+eeFrGjoswAW5n0dPq8oZVyrSFAFIeSxmU1A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3" r:id="rId19" display="https://podminky.urs.cz/item/CS_URS_2024_01/776421312"/>
    <hyperlink ref="F209" r:id="rId20" display="https://podminky.urs.cz/item/CS_URS_2024_01/998776201"/>
    <hyperlink ref="F213" r:id="rId21" display="https://podminky.urs.cz/item/CS_URS_2024_01/784121001"/>
    <hyperlink ref="F216" r:id="rId22" display="https://podminky.urs.cz/item/CS_URS_2024_01/784121011"/>
    <hyperlink ref="F219" r:id="rId23" display="https://podminky.urs.cz/item/CS_URS_2024_02/784171101"/>
    <hyperlink ref="F225" r:id="rId24" display="https://podminky.urs.cz/item/CS_URS_2024_01/784181101"/>
    <hyperlink ref="F228" r:id="rId25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1008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ROUND((SUM(BE121:BE202)),  2)</f>
        <v>0</v>
      </c>
      <c r="G33" s="35"/>
      <c r="H33" s="35"/>
      <c r="I33" s="152">
        <v>0.20999999999999999</v>
      </c>
      <c r="J33" s="151">
        <f>ROUND(((SUM(BE121:BE202))*I33),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ROUND((SUM(BF121:BF202)),  2)</f>
        <v>0</v>
      </c>
      <c r="G34" s="35"/>
      <c r="H34" s="35"/>
      <c r="I34" s="152">
        <v>0.12</v>
      </c>
      <c r="J34" s="151">
        <f>ROUND(((SUM(BF121:BF202))*I34),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ROUND((SUM(BG121:BG202)),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ROUND((SUM(BH121:BH202)),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ROUND((SUM(BI121:BI202)),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310 - Místnost č.310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J126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J144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206</v>
      </c>
      <c r="E101" s="179"/>
      <c r="F101" s="179"/>
      <c r="G101" s="179"/>
      <c r="H101" s="179"/>
      <c r="I101" s="179"/>
      <c r="J101" s="180">
        <f>J184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207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NÁŠLAPNÉ VRSTVY, AKUST. PODHLEDY, VÝMALBA A VÝMĚNA ZASKLENÍ MŠ A ZŠ.17.LISTOPADU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310 - Místnost č.310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27. 2. 2025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Kopřivnice</v>
      </c>
      <c r="G117" s="37"/>
      <c r="H117" s="37"/>
      <c r="I117" s="29" t="s">
        <v>30</v>
      </c>
      <c r="J117" s="33" t="str">
        <f>E21</f>
        <v>Ing. Jan Stuchlík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Ladislav Pekárek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82"/>
      <c r="B120" s="183"/>
      <c r="C120" s="184" t="s">
        <v>208</v>
      </c>
      <c r="D120" s="185" t="s">
        <v>62</v>
      </c>
      <c r="E120" s="185" t="s">
        <v>58</v>
      </c>
      <c r="F120" s="185" t="s">
        <v>59</v>
      </c>
      <c r="G120" s="185" t="s">
        <v>209</v>
      </c>
      <c r="H120" s="185" t="s">
        <v>210</v>
      </c>
      <c r="I120" s="185" t="s">
        <v>211</v>
      </c>
      <c r="J120" s="186" t="s">
        <v>198</v>
      </c>
      <c r="K120" s="187" t="s">
        <v>212</v>
      </c>
      <c r="L120" s="188"/>
      <c r="M120" s="97" t="s">
        <v>1</v>
      </c>
      <c r="N120" s="98" t="s">
        <v>41</v>
      </c>
      <c r="O120" s="98" t="s">
        <v>213</v>
      </c>
      <c r="P120" s="98" t="s">
        <v>214</v>
      </c>
      <c r="Q120" s="98" t="s">
        <v>215</v>
      </c>
      <c r="R120" s="98" t="s">
        <v>216</v>
      </c>
      <c r="S120" s="98" t="s">
        <v>217</v>
      </c>
      <c r="T120" s="99" t="s">
        <v>218</v>
      </c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5"/>
      <c r="B121" s="36"/>
      <c r="C121" s="104" t="s">
        <v>219</v>
      </c>
      <c r="D121" s="37"/>
      <c r="E121" s="37"/>
      <c r="F121" s="37"/>
      <c r="G121" s="37"/>
      <c r="H121" s="37"/>
      <c r="I121" s="37"/>
      <c r="J121" s="189">
        <f>BK121</f>
        <v>0</v>
      </c>
      <c r="K121" s="37"/>
      <c r="L121" s="41"/>
      <c r="M121" s="100"/>
      <c r="N121" s="190"/>
      <c r="O121" s="101"/>
      <c r="P121" s="191">
        <f>P122+P126+P140+P144+P184</f>
        <v>0</v>
      </c>
      <c r="Q121" s="101"/>
      <c r="R121" s="191">
        <f>R122+R126+R140+R144+R184</f>
        <v>0.29060385999999999</v>
      </c>
      <c r="S121" s="101"/>
      <c r="T121" s="192">
        <f>T122+T126+T140+T144+T184</f>
        <v>0.076157900000000001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200</v>
      </c>
      <c r="BK121" s="193">
        <f>BK122+BK126+BK140+BK144+BK184</f>
        <v>0</v>
      </c>
    </row>
    <row r="122" s="11" customFormat="1" ht="25.92" customHeight="1">
      <c r="A122" s="11"/>
      <c r="B122" s="194"/>
      <c r="C122" s="195"/>
      <c r="D122" s="196" t="s">
        <v>76</v>
      </c>
      <c r="E122" s="197" t="s">
        <v>220</v>
      </c>
      <c r="F122" s="197" t="s">
        <v>221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SUM(P123:P125)</f>
        <v>0</v>
      </c>
      <c r="Q122" s="202"/>
      <c r="R122" s="203">
        <f>SUM(R123:R125)</f>
        <v>0.00065800000000000006</v>
      </c>
      <c r="S122" s="202"/>
      <c r="T122" s="204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85</v>
      </c>
      <c r="AT122" s="206" t="s">
        <v>76</v>
      </c>
      <c r="AU122" s="206" t="s">
        <v>77</v>
      </c>
      <c r="AY122" s="205" t="s">
        <v>222</v>
      </c>
      <c r="BK122" s="207">
        <f>SUM(BK123:BK125)</f>
        <v>0</v>
      </c>
    </row>
    <row r="123" s="2" customFormat="1" ht="24.15" customHeight="1">
      <c r="A123" s="35"/>
      <c r="B123" s="36"/>
      <c r="C123" s="208" t="s">
        <v>85</v>
      </c>
      <c r="D123" s="208" t="s">
        <v>223</v>
      </c>
      <c r="E123" s="209" t="s">
        <v>224</v>
      </c>
      <c r="F123" s="210" t="s">
        <v>225</v>
      </c>
      <c r="G123" s="211" t="s">
        <v>226</v>
      </c>
      <c r="H123" s="212">
        <v>16.449999999999999</v>
      </c>
      <c r="I123" s="213"/>
      <c r="J123" s="214">
        <f>ROUND(I123*H123,2)</f>
        <v>0</v>
      </c>
      <c r="K123" s="215"/>
      <c r="L123" s="41"/>
      <c r="M123" s="216" t="s">
        <v>1</v>
      </c>
      <c r="N123" s="217" t="s">
        <v>42</v>
      </c>
      <c r="O123" s="88"/>
      <c r="P123" s="218">
        <f>O123*H123</f>
        <v>0</v>
      </c>
      <c r="Q123" s="218">
        <v>4.0000000000000003E-05</v>
      </c>
      <c r="R123" s="218">
        <f>Q123*H123</f>
        <v>0.00065800000000000006</v>
      </c>
      <c r="S123" s="218">
        <v>0</v>
      </c>
      <c r="T123" s="21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227</v>
      </c>
      <c r="AT123" s="220" t="s">
        <v>223</v>
      </c>
      <c r="AU123" s="220" t="s">
        <v>85</v>
      </c>
      <c r="AY123" s="14" t="s">
        <v>222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4" t="s">
        <v>85</v>
      </c>
      <c r="BK123" s="221">
        <f>ROUND(I123*H123,2)</f>
        <v>0</v>
      </c>
      <c r="BL123" s="14" t="s">
        <v>227</v>
      </c>
      <c r="BM123" s="220" t="s">
        <v>1009</v>
      </c>
    </row>
    <row r="124" s="2" customFormat="1">
      <c r="A124" s="35"/>
      <c r="B124" s="36"/>
      <c r="C124" s="37"/>
      <c r="D124" s="222" t="s">
        <v>229</v>
      </c>
      <c r="E124" s="37"/>
      <c r="F124" s="223" t="s">
        <v>230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229</v>
      </c>
      <c r="AU124" s="14" t="s">
        <v>85</v>
      </c>
    </row>
    <row r="125" s="2" customFormat="1">
      <c r="A125" s="35"/>
      <c r="B125" s="36"/>
      <c r="C125" s="37"/>
      <c r="D125" s="227" t="s">
        <v>231</v>
      </c>
      <c r="E125" s="37"/>
      <c r="F125" s="228" t="s">
        <v>232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231</v>
      </c>
      <c r="AU125" s="14" t="s">
        <v>85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233</v>
      </c>
      <c r="F126" s="197" t="s">
        <v>234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SUM(P127:P139)</f>
        <v>0</v>
      </c>
      <c r="Q126" s="202"/>
      <c r="R126" s="203">
        <f>SUM(R127:R139)</f>
        <v>0</v>
      </c>
      <c r="S126" s="202"/>
      <c r="T126" s="204">
        <f>SUM(T127:T139)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SUM(BK127:BK139)</f>
        <v>0</v>
      </c>
    </row>
    <row r="127" s="2" customFormat="1" ht="24.15" customHeight="1">
      <c r="A127" s="35"/>
      <c r="B127" s="36"/>
      <c r="C127" s="208" t="s">
        <v>87</v>
      </c>
      <c r="D127" s="208" t="s">
        <v>223</v>
      </c>
      <c r="E127" s="209" t="s">
        <v>235</v>
      </c>
      <c r="F127" s="210" t="s">
        <v>236</v>
      </c>
      <c r="G127" s="211" t="s">
        <v>237</v>
      </c>
      <c r="H127" s="212">
        <v>0.075999999999999998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753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239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436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24.15" customHeight="1">
      <c r="A130" s="35"/>
      <c r="B130" s="36"/>
      <c r="C130" s="208" t="s">
        <v>241</v>
      </c>
      <c r="D130" s="208" t="s">
        <v>223</v>
      </c>
      <c r="E130" s="209" t="s">
        <v>242</v>
      </c>
      <c r="F130" s="210" t="s">
        <v>243</v>
      </c>
      <c r="G130" s="211" t="s">
        <v>237</v>
      </c>
      <c r="H130" s="212">
        <v>0.075999999999999998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754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245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438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227</v>
      </c>
      <c r="D133" s="208" t="s">
        <v>223</v>
      </c>
      <c r="E133" s="209" t="s">
        <v>247</v>
      </c>
      <c r="F133" s="210" t="s">
        <v>248</v>
      </c>
      <c r="G133" s="211" t="s">
        <v>237</v>
      </c>
      <c r="H133" s="212">
        <v>1.0640000000000001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755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250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440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30"/>
      <c r="F136" s="231" t="s">
        <v>756</v>
      </c>
      <c r="G136" s="230"/>
      <c r="H136" s="232">
        <v>1.0640000000000001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4</v>
      </c>
      <c r="AX136" s="12" t="s">
        <v>85</v>
      </c>
      <c r="AY136" s="238" t="s">
        <v>222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0.075999999999999998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757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SUM(P141:P143)</f>
        <v>0</v>
      </c>
      <c r="Q140" s="202"/>
      <c r="R140" s="203">
        <f>SUM(R141:R143)</f>
        <v>0</v>
      </c>
      <c r="S140" s="202"/>
      <c r="T140" s="204">
        <f>SUM(T141:T143)</f>
        <v>0.001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SUM(BK141:BK143)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758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11" customFormat="1" ht="25.92" customHeight="1">
      <c r="A144" s="11"/>
      <c r="B144" s="194"/>
      <c r="C144" s="195"/>
      <c r="D144" s="196" t="s">
        <v>76</v>
      </c>
      <c r="E144" s="197" t="s">
        <v>294</v>
      </c>
      <c r="F144" s="197" t="s">
        <v>295</v>
      </c>
      <c r="G144" s="195"/>
      <c r="H144" s="195"/>
      <c r="I144" s="198"/>
      <c r="J144" s="199">
        <f>BK144</f>
        <v>0</v>
      </c>
      <c r="K144" s="195"/>
      <c r="L144" s="200"/>
      <c r="M144" s="201"/>
      <c r="N144" s="202"/>
      <c r="O144" s="202"/>
      <c r="P144" s="203">
        <f>SUM(P145:P183)</f>
        <v>0</v>
      </c>
      <c r="Q144" s="202"/>
      <c r="R144" s="203">
        <f>SUM(R145:R183)</f>
        <v>0.17885776000000001</v>
      </c>
      <c r="S144" s="202"/>
      <c r="T144" s="204">
        <f>SUM(T145:T183)</f>
        <v>0.054377999999999996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87</v>
      </c>
      <c r="AT144" s="206" t="s">
        <v>76</v>
      </c>
      <c r="AU144" s="206" t="s">
        <v>77</v>
      </c>
      <c r="AY144" s="205" t="s">
        <v>222</v>
      </c>
      <c r="BK144" s="207">
        <f>SUM(BK145:BK183)</f>
        <v>0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297</v>
      </c>
      <c r="F145" s="210" t="s">
        <v>298</v>
      </c>
      <c r="G145" s="211" t="s">
        <v>226</v>
      </c>
      <c r="H145" s="212">
        <v>16.449999999999999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759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300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478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24.15" customHeight="1">
      <c r="A148" s="35"/>
      <c r="B148" s="36"/>
      <c r="C148" s="208" t="s">
        <v>276</v>
      </c>
      <c r="D148" s="208" t="s">
        <v>223</v>
      </c>
      <c r="E148" s="209" t="s">
        <v>302</v>
      </c>
      <c r="F148" s="210" t="s">
        <v>303</v>
      </c>
      <c r="G148" s="211" t="s">
        <v>226</v>
      </c>
      <c r="H148" s="212">
        <v>16.449999999999999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3.0000000000000001E-05</v>
      </c>
      <c r="R148" s="218">
        <f>Q148*H148</f>
        <v>0.00049350000000000002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266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760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305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480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2" customFormat="1" ht="33" customHeight="1">
      <c r="A151" s="35"/>
      <c r="B151" s="36"/>
      <c r="C151" s="208" t="s">
        <v>220</v>
      </c>
      <c r="D151" s="208" t="s">
        <v>223</v>
      </c>
      <c r="E151" s="209" t="s">
        <v>308</v>
      </c>
      <c r="F151" s="210" t="s">
        <v>309</v>
      </c>
      <c r="G151" s="211" t="s">
        <v>226</v>
      </c>
      <c r="H151" s="212">
        <v>16.449999999999999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0.0075799999999999999</v>
      </c>
      <c r="R151" s="218">
        <f>Q151*H151</f>
        <v>0.124691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266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266</v>
      </c>
      <c r="BM151" s="220" t="s">
        <v>761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311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482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314</v>
      </c>
      <c r="F154" s="210" t="s">
        <v>315</v>
      </c>
      <c r="G154" s="211" t="s">
        <v>226</v>
      </c>
      <c r="H154" s="212">
        <v>16.449999999999999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0.0030000000000000001</v>
      </c>
      <c r="T154" s="219">
        <f>S154*H154</f>
        <v>0.049349999999999998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762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317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484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16.5" customHeight="1">
      <c r="A157" s="35"/>
      <c r="B157" s="36"/>
      <c r="C157" s="208" t="s">
        <v>296</v>
      </c>
      <c r="D157" s="208" t="s">
        <v>223</v>
      </c>
      <c r="E157" s="209" t="s">
        <v>320</v>
      </c>
      <c r="F157" s="210" t="s">
        <v>321</v>
      </c>
      <c r="G157" s="211" t="s">
        <v>226</v>
      </c>
      <c r="H157" s="212">
        <v>16.449999999999999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0.00029999999999999997</v>
      </c>
      <c r="R157" s="218">
        <f>Q157*H157</f>
        <v>0.0049349999999999993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763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323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49.05" customHeight="1">
      <c r="A160" s="35"/>
      <c r="B160" s="36"/>
      <c r="C160" s="239" t="s">
        <v>8</v>
      </c>
      <c r="D160" s="239" t="s">
        <v>277</v>
      </c>
      <c r="E160" s="240" t="s">
        <v>325</v>
      </c>
      <c r="F160" s="241" t="s">
        <v>326</v>
      </c>
      <c r="G160" s="242" t="s">
        <v>226</v>
      </c>
      <c r="H160" s="243">
        <v>18.094999999999999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0.0025999999999999999</v>
      </c>
      <c r="R160" s="218">
        <f>Q160*H160</f>
        <v>0.047046999999999992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764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326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765</v>
      </c>
      <c r="G162" s="230"/>
      <c r="H162" s="232">
        <v>18.094999999999999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330</v>
      </c>
      <c r="F163" s="210" t="s">
        <v>331</v>
      </c>
      <c r="G163" s="211" t="s">
        <v>332</v>
      </c>
      <c r="H163" s="212">
        <v>17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1010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334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335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21.75" customHeight="1">
      <c r="A166" s="35"/>
      <c r="B166" s="36"/>
      <c r="C166" s="208" t="s">
        <v>313</v>
      </c>
      <c r="D166" s="208" t="s">
        <v>223</v>
      </c>
      <c r="E166" s="209" t="s">
        <v>337</v>
      </c>
      <c r="F166" s="210" t="s">
        <v>338</v>
      </c>
      <c r="G166" s="211" t="s">
        <v>332</v>
      </c>
      <c r="H166" s="212">
        <v>16.760000000000002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0.00029999999999999997</v>
      </c>
      <c r="T166" s="219">
        <f>S166*H166</f>
        <v>0.0050280000000000004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767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340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491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16.5" customHeight="1">
      <c r="A169" s="35"/>
      <c r="B169" s="36"/>
      <c r="C169" s="208" t="s">
        <v>319</v>
      </c>
      <c r="D169" s="208" t="s">
        <v>223</v>
      </c>
      <c r="E169" s="209" t="s">
        <v>343</v>
      </c>
      <c r="F169" s="210" t="s">
        <v>344</v>
      </c>
      <c r="G169" s="211" t="s">
        <v>332</v>
      </c>
      <c r="H169" s="212">
        <v>16.760000000000002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1.0000000000000001E-05</v>
      </c>
      <c r="R169" s="218">
        <f>Q169*H169</f>
        <v>0.00016760000000000004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768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346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493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16.5" customHeight="1">
      <c r="A172" s="35"/>
      <c r="B172" s="36"/>
      <c r="C172" s="239" t="s">
        <v>266</v>
      </c>
      <c r="D172" s="239" t="s">
        <v>277</v>
      </c>
      <c r="E172" s="240" t="s">
        <v>349</v>
      </c>
      <c r="F172" s="241" t="s">
        <v>350</v>
      </c>
      <c r="G172" s="242" t="s">
        <v>332</v>
      </c>
      <c r="H172" s="243">
        <v>17.094999999999999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42</v>
      </c>
      <c r="O172" s="88"/>
      <c r="P172" s="218">
        <f>O172*H172</f>
        <v>0</v>
      </c>
      <c r="Q172" s="218">
        <v>8.0000000000000007E-05</v>
      </c>
      <c r="R172" s="218">
        <f>Q172*H172</f>
        <v>0.0013676000000000001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280</v>
      </c>
      <c r="AT172" s="220" t="s">
        <v>277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769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350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12" customFormat="1">
      <c r="A174" s="12"/>
      <c r="B174" s="229"/>
      <c r="C174" s="230"/>
      <c r="D174" s="222" t="s">
        <v>252</v>
      </c>
      <c r="E174" s="230"/>
      <c r="F174" s="231" t="s">
        <v>770</v>
      </c>
      <c r="G174" s="230"/>
      <c r="H174" s="232">
        <v>17.094999999999999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252</v>
      </c>
      <c r="AU174" s="238" t="s">
        <v>85</v>
      </c>
      <c r="AV174" s="12" t="s">
        <v>87</v>
      </c>
      <c r="AW174" s="12" t="s">
        <v>4</v>
      </c>
      <c r="AX174" s="12" t="s">
        <v>85</v>
      </c>
      <c r="AY174" s="238" t="s">
        <v>222</v>
      </c>
    </row>
    <row r="175" s="2" customFormat="1" ht="16.5" customHeight="1">
      <c r="A175" s="35"/>
      <c r="B175" s="36"/>
      <c r="C175" s="208" t="s">
        <v>329</v>
      </c>
      <c r="D175" s="208" t="s">
        <v>223</v>
      </c>
      <c r="E175" s="209" t="s">
        <v>353</v>
      </c>
      <c r="F175" s="210" t="s">
        <v>354</v>
      </c>
      <c r="G175" s="211" t="s">
        <v>332</v>
      </c>
      <c r="H175" s="212">
        <v>0.90000000000000002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771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356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497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39" t="s">
        <v>336</v>
      </c>
      <c r="D178" s="239" t="s">
        <v>277</v>
      </c>
      <c r="E178" s="240" t="s">
        <v>359</v>
      </c>
      <c r="F178" s="241" t="s">
        <v>360</v>
      </c>
      <c r="G178" s="242" t="s">
        <v>332</v>
      </c>
      <c r="H178" s="243">
        <v>0.91800000000000004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42</v>
      </c>
      <c r="O178" s="88"/>
      <c r="P178" s="218">
        <f>O178*H178</f>
        <v>0</v>
      </c>
      <c r="Q178" s="218">
        <v>0.00017000000000000001</v>
      </c>
      <c r="R178" s="218">
        <f>Q178*H178</f>
        <v>0.00015606000000000002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280</v>
      </c>
      <c r="AT178" s="220" t="s">
        <v>277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772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360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12" customFormat="1">
      <c r="A180" s="12"/>
      <c r="B180" s="229"/>
      <c r="C180" s="230"/>
      <c r="D180" s="222" t="s">
        <v>252</v>
      </c>
      <c r="E180" s="230"/>
      <c r="F180" s="231" t="s">
        <v>552</v>
      </c>
      <c r="G180" s="230"/>
      <c r="H180" s="232">
        <v>0.91800000000000004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252</v>
      </c>
      <c r="AU180" s="238" t="s">
        <v>85</v>
      </c>
      <c r="AV180" s="12" t="s">
        <v>87</v>
      </c>
      <c r="AW180" s="12" t="s">
        <v>4</v>
      </c>
      <c r="AX180" s="12" t="s">
        <v>85</v>
      </c>
      <c r="AY180" s="238" t="s">
        <v>222</v>
      </c>
    </row>
    <row r="181" s="2" customFormat="1" ht="24.15" customHeight="1">
      <c r="A181" s="35"/>
      <c r="B181" s="36"/>
      <c r="C181" s="208" t="s">
        <v>342</v>
      </c>
      <c r="D181" s="208" t="s">
        <v>223</v>
      </c>
      <c r="E181" s="209" t="s">
        <v>364</v>
      </c>
      <c r="F181" s="210" t="s">
        <v>365</v>
      </c>
      <c r="G181" s="211" t="s">
        <v>290</v>
      </c>
      <c r="H181" s="250"/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773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367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501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11" customFormat="1" ht="25.92" customHeight="1">
      <c r="A184" s="11"/>
      <c r="B184" s="194"/>
      <c r="C184" s="195"/>
      <c r="D184" s="196" t="s">
        <v>76</v>
      </c>
      <c r="E184" s="197" t="s">
        <v>390</v>
      </c>
      <c r="F184" s="197" t="s">
        <v>391</v>
      </c>
      <c r="G184" s="195"/>
      <c r="H184" s="195"/>
      <c r="I184" s="198"/>
      <c r="J184" s="199">
        <f>BK184</f>
        <v>0</v>
      </c>
      <c r="K184" s="195"/>
      <c r="L184" s="200"/>
      <c r="M184" s="201"/>
      <c r="N184" s="202"/>
      <c r="O184" s="202"/>
      <c r="P184" s="203">
        <f>SUM(P185:P202)</f>
        <v>0</v>
      </c>
      <c r="Q184" s="202"/>
      <c r="R184" s="203">
        <f>SUM(R185:R202)</f>
        <v>0.1110881</v>
      </c>
      <c r="S184" s="202"/>
      <c r="T184" s="204">
        <f>SUM(T185:T202)</f>
        <v>0.0207799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5" t="s">
        <v>87</v>
      </c>
      <c r="AT184" s="206" t="s">
        <v>76</v>
      </c>
      <c r="AU184" s="206" t="s">
        <v>77</v>
      </c>
      <c r="AY184" s="205" t="s">
        <v>222</v>
      </c>
      <c r="BK184" s="207">
        <f>SUM(BK185:BK202)</f>
        <v>0</v>
      </c>
    </row>
    <row r="185" s="2" customFormat="1" ht="16.5" customHeight="1">
      <c r="A185" s="35"/>
      <c r="B185" s="36"/>
      <c r="C185" s="208" t="s">
        <v>348</v>
      </c>
      <c r="D185" s="208" t="s">
        <v>223</v>
      </c>
      <c r="E185" s="209" t="s">
        <v>393</v>
      </c>
      <c r="F185" s="210" t="s">
        <v>394</v>
      </c>
      <c r="G185" s="211" t="s">
        <v>226</v>
      </c>
      <c r="H185" s="212">
        <v>65.439999999999998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0.001</v>
      </c>
      <c r="R185" s="218">
        <f>Q185*H185</f>
        <v>0.065439999999999998</v>
      </c>
      <c r="S185" s="218">
        <v>0.00031</v>
      </c>
      <c r="T185" s="219">
        <f>S185*H185</f>
        <v>0.0202864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774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396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503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24.15" customHeight="1">
      <c r="A188" s="35"/>
      <c r="B188" s="36"/>
      <c r="C188" s="208" t="s">
        <v>7</v>
      </c>
      <c r="D188" s="208" t="s">
        <v>223</v>
      </c>
      <c r="E188" s="209" t="s">
        <v>399</v>
      </c>
      <c r="F188" s="210" t="s">
        <v>400</v>
      </c>
      <c r="G188" s="211" t="s">
        <v>226</v>
      </c>
      <c r="H188" s="212">
        <v>65.439999999999998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775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402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505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16.5" customHeight="1">
      <c r="A191" s="35"/>
      <c r="B191" s="36"/>
      <c r="C191" s="208" t="s">
        <v>358</v>
      </c>
      <c r="D191" s="208" t="s">
        <v>223</v>
      </c>
      <c r="E191" s="209" t="s">
        <v>405</v>
      </c>
      <c r="F191" s="210" t="s">
        <v>406</v>
      </c>
      <c r="G191" s="211" t="s">
        <v>226</v>
      </c>
      <c r="H191" s="212">
        <v>16.449999999999999</v>
      </c>
      <c r="I191" s="213"/>
      <c r="J191" s="214">
        <f>ROUND(I191*H191,2)</f>
        <v>0</v>
      </c>
      <c r="K191" s="215"/>
      <c r="L191" s="41"/>
      <c r="M191" s="216" t="s">
        <v>1</v>
      </c>
      <c r="N191" s="217" t="s">
        <v>42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3.0000000000000001E-05</v>
      </c>
      <c r="T191" s="219">
        <f>S191*H191</f>
        <v>0.00049350000000000002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266</v>
      </c>
      <c r="AT191" s="220" t="s">
        <v>223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1011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408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2" customFormat="1">
      <c r="A193" s="35"/>
      <c r="B193" s="36"/>
      <c r="C193" s="37"/>
      <c r="D193" s="227" t="s">
        <v>231</v>
      </c>
      <c r="E193" s="37"/>
      <c r="F193" s="228" t="s">
        <v>409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231</v>
      </c>
      <c r="AU193" s="14" t="s">
        <v>85</v>
      </c>
    </row>
    <row r="194" s="2" customFormat="1" ht="16.5" customHeight="1">
      <c r="A194" s="35"/>
      <c r="B194" s="36"/>
      <c r="C194" s="239" t="s">
        <v>363</v>
      </c>
      <c r="D194" s="239" t="s">
        <v>277</v>
      </c>
      <c r="E194" s="240" t="s">
        <v>411</v>
      </c>
      <c r="F194" s="241" t="s">
        <v>412</v>
      </c>
      <c r="G194" s="242" t="s">
        <v>226</v>
      </c>
      <c r="H194" s="243">
        <v>17.273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42</v>
      </c>
      <c r="O194" s="88"/>
      <c r="P194" s="218">
        <f>O194*H194</f>
        <v>0</v>
      </c>
      <c r="Q194" s="218">
        <v>0.00089999999999999998</v>
      </c>
      <c r="R194" s="218">
        <f>Q194*H194</f>
        <v>0.015545699999999999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280</v>
      </c>
      <c r="AT194" s="220" t="s">
        <v>277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1012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412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30"/>
      <c r="F196" s="231" t="s">
        <v>778</v>
      </c>
      <c r="G196" s="230"/>
      <c r="H196" s="232">
        <v>17.273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4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416</v>
      </c>
      <c r="F197" s="210" t="s">
        <v>417</v>
      </c>
      <c r="G197" s="211" t="s">
        <v>226</v>
      </c>
      <c r="H197" s="212">
        <v>65.439999999999998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0.00020000000000000001</v>
      </c>
      <c r="R197" s="218">
        <f>Q197*H197</f>
        <v>0.013088000000000001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779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419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510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33" customHeight="1">
      <c r="A200" s="35"/>
      <c r="B200" s="36"/>
      <c r="C200" s="208" t="s">
        <v>378</v>
      </c>
      <c r="D200" s="208" t="s">
        <v>223</v>
      </c>
      <c r="E200" s="209" t="s">
        <v>421</v>
      </c>
      <c r="F200" s="210" t="s">
        <v>422</v>
      </c>
      <c r="G200" s="211" t="s">
        <v>226</v>
      </c>
      <c r="H200" s="212">
        <v>65.439999999999998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0.00025999999999999998</v>
      </c>
      <c r="R200" s="218">
        <f>Q200*H200</f>
        <v>0.017014399999999999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780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424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512</v>
      </c>
      <c r="G202" s="37"/>
      <c r="H202" s="37"/>
      <c r="I202" s="224"/>
      <c r="J202" s="37"/>
      <c r="K202" s="37"/>
      <c r="L202" s="41"/>
      <c r="M202" s="252"/>
      <c r="N202" s="253"/>
      <c r="O202" s="254"/>
      <c r="P202" s="254"/>
      <c r="Q202" s="254"/>
      <c r="R202" s="254"/>
      <c r="S202" s="254"/>
      <c r="T202" s="25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wJWTFisEt4fXS31npzlyLvh/K2Ae1rzqsOMiueq8ogQ/mavM5E+uhvSBV+kyjLLAhOLiSP9/iZy6YZFyzUPRgQ==" hashValue="dknEgLQN7fzr7czucAUMmIhPfASsPZhZK5IBM4QDf6VuZsVVNU3JjShx5XEvT6f6smY4U0qoP6g+HSYSNS+CCQ==" algorithmName="SHA-512" password="CC35"/>
  <autoFilter ref="C120:K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2901111"/>
    <hyperlink ref="F129" r:id="rId2" display="https://podminky.urs.cz/item/CS_URS_2024_01/997013211"/>
    <hyperlink ref="F132" r:id="rId3" display="https://podminky.urs.cz/item/CS_URS_2024_01/997013501"/>
    <hyperlink ref="F135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7" r:id="rId7" display="https://podminky.urs.cz/item/CS_URS_2024_01/776111115"/>
    <hyperlink ref="F150" r:id="rId8" display="https://podminky.urs.cz/item/CS_URS_2024_01/776121112"/>
    <hyperlink ref="F153" r:id="rId9" display="https://podminky.urs.cz/item/CS_URS_2024_01/776141112"/>
    <hyperlink ref="F156" r:id="rId10" display="https://podminky.urs.cz/item/CS_URS_2024_01/776201812"/>
    <hyperlink ref="F159" r:id="rId11" display="https://podminky.urs.cz/item/CS_URS_2024_01/776221111"/>
    <hyperlink ref="F165" r:id="rId12" display="https://podminky.urs.cz/item/CS_URS_2024_02/776223112"/>
    <hyperlink ref="F168" r:id="rId13" display="https://podminky.urs.cz/item/CS_URS_2024_01/776410811"/>
    <hyperlink ref="F171" r:id="rId14" display="https://podminky.urs.cz/item/CS_URS_2024_01/776421111"/>
    <hyperlink ref="F177" r:id="rId15" display="https://podminky.urs.cz/item/CS_URS_2024_01/776421312"/>
    <hyperlink ref="F183" r:id="rId16" display="https://podminky.urs.cz/item/CS_URS_2024_01/998776201"/>
    <hyperlink ref="F187" r:id="rId17" display="https://podminky.urs.cz/item/CS_URS_2024_01/784121001"/>
    <hyperlink ref="F190" r:id="rId18" display="https://podminky.urs.cz/item/CS_URS_2024_01/784121011"/>
    <hyperlink ref="F193" r:id="rId19" display="https://podminky.urs.cz/item/CS_URS_2024_02/784171101"/>
    <hyperlink ref="F199" r:id="rId20" display="https://podminky.urs.cz/item/CS_URS_2024_01/784181101"/>
    <hyperlink ref="F202" r:id="rId21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1013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ROUND((SUM(BE122:BE222)),  2)</f>
        <v>0</v>
      </c>
      <c r="G33" s="35"/>
      <c r="H33" s="35"/>
      <c r="I33" s="152">
        <v>0.20999999999999999</v>
      </c>
      <c r="J33" s="151">
        <f>ROUND(((SUM(BE122:BE222))*I33),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ROUND((SUM(BF122:BF222)),  2)</f>
        <v>0</v>
      </c>
      <c r="G34" s="35"/>
      <c r="H34" s="35"/>
      <c r="I34" s="152">
        <v>0.12</v>
      </c>
      <c r="J34" s="151">
        <f>ROUND(((SUM(BF122:BF222))*I34),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311 - Místnost č.311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311 - Místnost č.311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P123+P127+P141+P153+P193+P204</f>
        <v>0</v>
      </c>
      <c r="Q122" s="101"/>
      <c r="R122" s="191">
        <f>R123+R127+R141+R153+R193+R204</f>
        <v>0.12124437999999999</v>
      </c>
      <c r="S122" s="101"/>
      <c r="T122" s="192">
        <f>T123+T127+T141+T153+T193+T204</f>
        <v>0.050986400000000001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BK123+BK127+BK141+BK153+BK193+BK204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0.0001772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4.4299999999999997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0.0001772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1014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0.050999999999999997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783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0.050999999999999997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784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0.71399999999999997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785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566</v>
      </c>
      <c r="G137" s="230"/>
      <c r="H137" s="232">
        <v>0.71399999999999997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0.050999999999999997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786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260</v>
      </c>
      <c r="F141" s="197" t="s">
        <v>261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SUM(P142:P152)</f>
        <v>0</v>
      </c>
      <c r="Q141" s="202"/>
      <c r="R141" s="203">
        <f>SUM(R142:R152)</f>
        <v>0.020500000000000001</v>
      </c>
      <c r="S141" s="202"/>
      <c r="T141" s="204">
        <f>SUM(T142:T152)</f>
        <v>0.025000000000000001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SUM(BK142:BK152)</f>
        <v>0</v>
      </c>
    </row>
    <row r="142" s="2" customFormat="1" ht="16.5" customHeight="1">
      <c r="A142" s="35"/>
      <c r="B142" s="36"/>
      <c r="C142" s="208" t="s">
        <v>262</v>
      </c>
      <c r="D142" s="208" t="s">
        <v>223</v>
      </c>
      <c r="E142" s="209" t="s">
        <v>263</v>
      </c>
      <c r="F142" s="210" t="s">
        <v>264</v>
      </c>
      <c r="G142" s="211" t="s">
        <v>265</v>
      </c>
      <c r="H142" s="212">
        <v>1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0.001</v>
      </c>
      <c r="T142" s="219">
        <f>S142*H142</f>
        <v>0.001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787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268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476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08" t="s">
        <v>270</v>
      </c>
      <c r="D145" s="208" t="s">
        <v>223</v>
      </c>
      <c r="E145" s="209" t="s">
        <v>271</v>
      </c>
      <c r="F145" s="210" t="s">
        <v>272</v>
      </c>
      <c r="G145" s="211" t="s">
        <v>265</v>
      </c>
      <c r="H145" s="212">
        <v>1</v>
      </c>
      <c r="I145" s="213"/>
      <c r="J145" s="214">
        <f>ROUND(I145*H145,2)</f>
        <v>0</v>
      </c>
      <c r="K145" s="215"/>
      <c r="L145" s="41"/>
      <c r="M145" s="216" t="s">
        <v>1</v>
      </c>
      <c r="N145" s="217" t="s">
        <v>42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266</v>
      </c>
      <c r="AT145" s="220" t="s">
        <v>223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788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274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2" customFormat="1">
      <c r="A147" s="35"/>
      <c r="B147" s="36"/>
      <c r="C147" s="37"/>
      <c r="D147" s="227" t="s">
        <v>231</v>
      </c>
      <c r="E147" s="37"/>
      <c r="F147" s="228" t="s">
        <v>570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231</v>
      </c>
      <c r="AU147" s="14" t="s">
        <v>85</v>
      </c>
    </row>
    <row r="148" s="2" customFormat="1" ht="33" customHeight="1">
      <c r="A148" s="35"/>
      <c r="B148" s="36"/>
      <c r="C148" s="239" t="s">
        <v>276</v>
      </c>
      <c r="D148" s="239" t="s">
        <v>277</v>
      </c>
      <c r="E148" s="240" t="s">
        <v>278</v>
      </c>
      <c r="F148" s="241" t="s">
        <v>279</v>
      </c>
      <c r="G148" s="242" t="s">
        <v>265</v>
      </c>
      <c r="H148" s="243">
        <v>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42</v>
      </c>
      <c r="O148" s="88"/>
      <c r="P148" s="218">
        <f>O148*H148</f>
        <v>0</v>
      </c>
      <c r="Q148" s="218">
        <v>0.020500000000000001</v>
      </c>
      <c r="R148" s="218">
        <f>Q148*H148</f>
        <v>0.020500000000000001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280</v>
      </c>
      <c r="AT148" s="220" t="s">
        <v>277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789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279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 ht="24.15" customHeight="1">
      <c r="A150" s="35"/>
      <c r="B150" s="36"/>
      <c r="C150" s="208" t="s">
        <v>220</v>
      </c>
      <c r="D150" s="208" t="s">
        <v>223</v>
      </c>
      <c r="E150" s="209" t="s">
        <v>282</v>
      </c>
      <c r="F150" s="210" t="s">
        <v>283</v>
      </c>
      <c r="G150" s="211" t="s">
        <v>265</v>
      </c>
      <c r="H150" s="212">
        <v>1</v>
      </c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0.024</v>
      </c>
      <c r="T150" s="219">
        <f>S150*H150</f>
        <v>0.024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790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285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573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294</v>
      </c>
      <c r="F153" s="197" t="s">
        <v>295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SUM(P154:P192)</f>
        <v>0</v>
      </c>
      <c r="Q153" s="202"/>
      <c r="R153" s="203">
        <f>SUM(R154:R192)</f>
        <v>0.048641179999999992</v>
      </c>
      <c r="S153" s="202"/>
      <c r="T153" s="204">
        <f>SUM(T154:T192)</f>
        <v>0.015824999999999999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SUM(BK154:BK192)</f>
        <v>0</v>
      </c>
    </row>
    <row r="154" s="2" customFormat="1" ht="24.15" customHeight="1">
      <c r="A154" s="35"/>
      <c r="B154" s="36"/>
      <c r="C154" s="208" t="s">
        <v>287</v>
      </c>
      <c r="D154" s="208" t="s">
        <v>223</v>
      </c>
      <c r="E154" s="209" t="s">
        <v>297</v>
      </c>
      <c r="F154" s="210" t="s">
        <v>298</v>
      </c>
      <c r="G154" s="211" t="s">
        <v>226</v>
      </c>
      <c r="H154" s="212">
        <v>4.4299999999999997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791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300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478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08" t="s">
        <v>296</v>
      </c>
      <c r="D157" s="208" t="s">
        <v>223</v>
      </c>
      <c r="E157" s="209" t="s">
        <v>302</v>
      </c>
      <c r="F157" s="210" t="s">
        <v>303</v>
      </c>
      <c r="G157" s="211" t="s">
        <v>226</v>
      </c>
      <c r="H157" s="212">
        <v>4.4299999999999997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3.0000000000000001E-05</v>
      </c>
      <c r="R157" s="218">
        <f>Q157*H157</f>
        <v>0.00013290000000000001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792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305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480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33" customHeight="1">
      <c r="A160" s="35"/>
      <c r="B160" s="36"/>
      <c r="C160" s="208" t="s">
        <v>8</v>
      </c>
      <c r="D160" s="208" t="s">
        <v>223</v>
      </c>
      <c r="E160" s="209" t="s">
        <v>308</v>
      </c>
      <c r="F160" s="210" t="s">
        <v>309</v>
      </c>
      <c r="G160" s="211" t="s">
        <v>226</v>
      </c>
      <c r="H160" s="212">
        <v>4.4299999999999997</v>
      </c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0.0075799999999999999</v>
      </c>
      <c r="R160" s="218">
        <f>Q160*H160</f>
        <v>0.033579399999999995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793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311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482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2" customFormat="1" ht="24.15" customHeight="1">
      <c r="A163" s="35"/>
      <c r="B163" s="36"/>
      <c r="C163" s="208" t="s">
        <v>307</v>
      </c>
      <c r="D163" s="208" t="s">
        <v>223</v>
      </c>
      <c r="E163" s="209" t="s">
        <v>314</v>
      </c>
      <c r="F163" s="210" t="s">
        <v>315</v>
      </c>
      <c r="G163" s="211" t="s">
        <v>226</v>
      </c>
      <c r="H163" s="212">
        <v>4.4299999999999997</v>
      </c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0.0030000000000000001</v>
      </c>
      <c r="T163" s="219">
        <f>S163*H163</f>
        <v>0.01329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794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317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484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2" customFormat="1" ht="16.5" customHeight="1">
      <c r="A166" s="35"/>
      <c r="B166" s="36"/>
      <c r="C166" s="208" t="s">
        <v>313</v>
      </c>
      <c r="D166" s="208" t="s">
        <v>223</v>
      </c>
      <c r="E166" s="209" t="s">
        <v>320</v>
      </c>
      <c r="F166" s="210" t="s">
        <v>321</v>
      </c>
      <c r="G166" s="211" t="s">
        <v>226</v>
      </c>
      <c r="H166" s="212">
        <v>4.4299999999999997</v>
      </c>
      <c r="I166" s="213"/>
      <c r="J166" s="214">
        <f>ROUND(I166*H166,2)</f>
        <v>0</v>
      </c>
      <c r="K166" s="215"/>
      <c r="L166" s="41"/>
      <c r="M166" s="216" t="s">
        <v>1</v>
      </c>
      <c r="N166" s="217" t="s">
        <v>42</v>
      </c>
      <c r="O166" s="88"/>
      <c r="P166" s="218">
        <f>O166*H166</f>
        <v>0</v>
      </c>
      <c r="Q166" s="218">
        <v>0.00029999999999999997</v>
      </c>
      <c r="R166" s="218">
        <f>Q166*H166</f>
        <v>0.0013289999999999999</v>
      </c>
      <c r="S166" s="218">
        <v>0</v>
      </c>
      <c r="T166" s="21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0" t="s">
        <v>266</v>
      </c>
      <c r="AT166" s="220" t="s">
        <v>223</v>
      </c>
      <c r="AU166" s="220" t="s">
        <v>85</v>
      </c>
      <c r="AY166" s="14" t="s">
        <v>222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4" t="s">
        <v>85</v>
      </c>
      <c r="BK166" s="221">
        <f>ROUND(I166*H166,2)</f>
        <v>0</v>
      </c>
      <c r="BL166" s="14" t="s">
        <v>266</v>
      </c>
      <c r="BM166" s="220" t="s">
        <v>795</v>
      </c>
    </row>
    <row r="167" s="2" customFormat="1">
      <c r="A167" s="35"/>
      <c r="B167" s="36"/>
      <c r="C167" s="37"/>
      <c r="D167" s="222" t="s">
        <v>229</v>
      </c>
      <c r="E167" s="37"/>
      <c r="F167" s="223" t="s">
        <v>323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229</v>
      </c>
      <c r="AU167" s="14" t="s">
        <v>85</v>
      </c>
    </row>
    <row r="168" s="2" customFormat="1">
      <c r="A168" s="35"/>
      <c r="B168" s="36"/>
      <c r="C168" s="37"/>
      <c r="D168" s="227" t="s">
        <v>231</v>
      </c>
      <c r="E168" s="37"/>
      <c r="F168" s="228" t="s">
        <v>486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231</v>
      </c>
      <c r="AU168" s="14" t="s">
        <v>85</v>
      </c>
    </row>
    <row r="169" s="2" customFormat="1" ht="49.05" customHeight="1">
      <c r="A169" s="35"/>
      <c r="B169" s="36"/>
      <c r="C169" s="239" t="s">
        <v>319</v>
      </c>
      <c r="D169" s="239" t="s">
        <v>277</v>
      </c>
      <c r="E169" s="240" t="s">
        <v>325</v>
      </c>
      <c r="F169" s="241" t="s">
        <v>326</v>
      </c>
      <c r="G169" s="242" t="s">
        <v>226</v>
      </c>
      <c r="H169" s="243">
        <v>4.8730000000000002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42</v>
      </c>
      <c r="O169" s="88"/>
      <c r="P169" s="218">
        <f>O169*H169</f>
        <v>0</v>
      </c>
      <c r="Q169" s="218">
        <v>0.0025999999999999999</v>
      </c>
      <c r="R169" s="218">
        <f>Q169*H169</f>
        <v>0.0126698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280</v>
      </c>
      <c r="AT169" s="220" t="s">
        <v>277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796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326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12" customFormat="1">
      <c r="A171" s="12"/>
      <c r="B171" s="229"/>
      <c r="C171" s="230"/>
      <c r="D171" s="222" t="s">
        <v>252</v>
      </c>
      <c r="E171" s="230"/>
      <c r="F171" s="231" t="s">
        <v>797</v>
      </c>
      <c r="G171" s="230"/>
      <c r="H171" s="232">
        <v>4.8730000000000002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252</v>
      </c>
      <c r="AU171" s="238" t="s">
        <v>85</v>
      </c>
      <c r="AV171" s="12" t="s">
        <v>87</v>
      </c>
      <c r="AW171" s="12" t="s">
        <v>4</v>
      </c>
      <c r="AX171" s="12" t="s">
        <v>85</v>
      </c>
      <c r="AY171" s="238" t="s">
        <v>222</v>
      </c>
    </row>
    <row r="172" s="2" customFormat="1" ht="24.15" customHeight="1">
      <c r="A172" s="35"/>
      <c r="B172" s="36"/>
      <c r="C172" s="208" t="s">
        <v>266</v>
      </c>
      <c r="D172" s="208" t="s">
        <v>223</v>
      </c>
      <c r="E172" s="209" t="s">
        <v>330</v>
      </c>
      <c r="F172" s="210" t="s">
        <v>331</v>
      </c>
      <c r="G172" s="211" t="s">
        <v>332</v>
      </c>
      <c r="H172" s="212">
        <v>5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1015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334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335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2" customFormat="1" ht="21.75" customHeight="1">
      <c r="A175" s="35"/>
      <c r="B175" s="36"/>
      <c r="C175" s="208" t="s">
        <v>329</v>
      </c>
      <c r="D175" s="208" t="s">
        <v>223</v>
      </c>
      <c r="E175" s="209" t="s">
        <v>337</v>
      </c>
      <c r="F175" s="210" t="s">
        <v>338</v>
      </c>
      <c r="G175" s="211" t="s">
        <v>332</v>
      </c>
      <c r="H175" s="212">
        <v>8.4499999999999993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0.00029999999999999997</v>
      </c>
      <c r="T175" s="219">
        <f>S175*H175</f>
        <v>0.0025349999999999995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799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340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491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08" t="s">
        <v>336</v>
      </c>
      <c r="D178" s="208" t="s">
        <v>223</v>
      </c>
      <c r="E178" s="209" t="s">
        <v>343</v>
      </c>
      <c r="F178" s="210" t="s">
        <v>344</v>
      </c>
      <c r="G178" s="211" t="s">
        <v>332</v>
      </c>
      <c r="H178" s="212">
        <v>8.4499999999999993</v>
      </c>
      <c r="I178" s="213"/>
      <c r="J178" s="214">
        <f>ROUND(I178*H178,2)</f>
        <v>0</v>
      </c>
      <c r="K178" s="215"/>
      <c r="L178" s="41"/>
      <c r="M178" s="216" t="s">
        <v>1</v>
      </c>
      <c r="N178" s="217" t="s">
        <v>42</v>
      </c>
      <c r="O178" s="88"/>
      <c r="P178" s="218">
        <f>O178*H178</f>
        <v>0</v>
      </c>
      <c r="Q178" s="218">
        <v>1.0000000000000001E-05</v>
      </c>
      <c r="R178" s="218">
        <f>Q178*H178</f>
        <v>8.4499999999999994E-05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266</v>
      </c>
      <c r="AT178" s="220" t="s">
        <v>223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800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346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2" customFormat="1">
      <c r="A180" s="35"/>
      <c r="B180" s="36"/>
      <c r="C180" s="37"/>
      <c r="D180" s="227" t="s">
        <v>231</v>
      </c>
      <c r="E180" s="37"/>
      <c r="F180" s="228" t="s">
        <v>493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231</v>
      </c>
      <c r="AU180" s="14" t="s">
        <v>85</v>
      </c>
    </row>
    <row r="181" s="2" customFormat="1" ht="16.5" customHeight="1">
      <c r="A181" s="35"/>
      <c r="B181" s="36"/>
      <c r="C181" s="239" t="s">
        <v>342</v>
      </c>
      <c r="D181" s="239" t="s">
        <v>277</v>
      </c>
      <c r="E181" s="240" t="s">
        <v>349</v>
      </c>
      <c r="F181" s="241" t="s">
        <v>350</v>
      </c>
      <c r="G181" s="242" t="s">
        <v>332</v>
      </c>
      <c r="H181" s="243">
        <v>8.6189999999999998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42</v>
      </c>
      <c r="O181" s="88"/>
      <c r="P181" s="218">
        <f>O181*H181</f>
        <v>0</v>
      </c>
      <c r="Q181" s="218">
        <v>8.0000000000000007E-05</v>
      </c>
      <c r="R181" s="218">
        <f>Q181*H181</f>
        <v>0.00068952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280</v>
      </c>
      <c r="AT181" s="220" t="s">
        <v>277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801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350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12" customFormat="1">
      <c r="A183" s="12"/>
      <c r="B183" s="229"/>
      <c r="C183" s="230"/>
      <c r="D183" s="222" t="s">
        <v>252</v>
      </c>
      <c r="E183" s="230"/>
      <c r="F183" s="231" t="s">
        <v>802</v>
      </c>
      <c r="G183" s="230"/>
      <c r="H183" s="232">
        <v>8.6189999999999998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252</v>
      </c>
      <c r="AU183" s="238" t="s">
        <v>85</v>
      </c>
      <c r="AV183" s="12" t="s">
        <v>87</v>
      </c>
      <c r="AW183" s="12" t="s">
        <v>4</v>
      </c>
      <c r="AX183" s="12" t="s">
        <v>85</v>
      </c>
      <c r="AY183" s="238" t="s">
        <v>222</v>
      </c>
    </row>
    <row r="184" s="2" customFormat="1" ht="16.5" customHeight="1">
      <c r="A184" s="35"/>
      <c r="B184" s="36"/>
      <c r="C184" s="208" t="s">
        <v>348</v>
      </c>
      <c r="D184" s="208" t="s">
        <v>223</v>
      </c>
      <c r="E184" s="209" t="s">
        <v>353</v>
      </c>
      <c r="F184" s="210" t="s">
        <v>354</v>
      </c>
      <c r="G184" s="211" t="s">
        <v>332</v>
      </c>
      <c r="H184" s="212">
        <v>0.90000000000000002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266</v>
      </c>
      <c r="AT184" s="220" t="s">
        <v>223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803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356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2" customFormat="1">
      <c r="A186" s="35"/>
      <c r="B186" s="36"/>
      <c r="C186" s="37"/>
      <c r="D186" s="227" t="s">
        <v>231</v>
      </c>
      <c r="E186" s="37"/>
      <c r="F186" s="228" t="s">
        <v>497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231</v>
      </c>
      <c r="AU186" s="14" t="s">
        <v>85</v>
      </c>
    </row>
    <row r="187" s="2" customFormat="1" ht="16.5" customHeight="1">
      <c r="A187" s="35"/>
      <c r="B187" s="36"/>
      <c r="C187" s="239" t="s">
        <v>7</v>
      </c>
      <c r="D187" s="239" t="s">
        <v>277</v>
      </c>
      <c r="E187" s="240" t="s">
        <v>359</v>
      </c>
      <c r="F187" s="241" t="s">
        <v>360</v>
      </c>
      <c r="G187" s="242" t="s">
        <v>332</v>
      </c>
      <c r="H187" s="243">
        <v>0.91800000000000004</v>
      </c>
      <c r="I187" s="244"/>
      <c r="J187" s="245">
        <f>ROUND(I187*H187,2)</f>
        <v>0</v>
      </c>
      <c r="K187" s="246"/>
      <c r="L187" s="247"/>
      <c r="M187" s="248" t="s">
        <v>1</v>
      </c>
      <c r="N187" s="249" t="s">
        <v>42</v>
      </c>
      <c r="O187" s="88"/>
      <c r="P187" s="218">
        <f>O187*H187</f>
        <v>0</v>
      </c>
      <c r="Q187" s="218">
        <v>0.00017000000000000001</v>
      </c>
      <c r="R187" s="218">
        <f>Q187*H187</f>
        <v>0.00015606000000000002</v>
      </c>
      <c r="S187" s="218">
        <v>0</v>
      </c>
      <c r="T187" s="21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280</v>
      </c>
      <c r="AT187" s="220" t="s">
        <v>277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804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360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12" customFormat="1">
      <c r="A189" s="12"/>
      <c r="B189" s="229"/>
      <c r="C189" s="230"/>
      <c r="D189" s="222" t="s">
        <v>252</v>
      </c>
      <c r="E189" s="230"/>
      <c r="F189" s="231" t="s">
        <v>552</v>
      </c>
      <c r="G189" s="230"/>
      <c r="H189" s="232">
        <v>0.91800000000000004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252</v>
      </c>
      <c r="AU189" s="238" t="s">
        <v>85</v>
      </c>
      <c r="AV189" s="12" t="s">
        <v>87</v>
      </c>
      <c r="AW189" s="12" t="s">
        <v>4</v>
      </c>
      <c r="AX189" s="12" t="s">
        <v>85</v>
      </c>
      <c r="AY189" s="238" t="s">
        <v>222</v>
      </c>
    </row>
    <row r="190" s="2" customFormat="1" ht="24.15" customHeight="1">
      <c r="A190" s="35"/>
      <c r="B190" s="36"/>
      <c r="C190" s="208" t="s">
        <v>358</v>
      </c>
      <c r="D190" s="208" t="s">
        <v>223</v>
      </c>
      <c r="E190" s="209" t="s">
        <v>364</v>
      </c>
      <c r="F190" s="210" t="s">
        <v>365</v>
      </c>
      <c r="G190" s="211" t="s">
        <v>290</v>
      </c>
      <c r="H190" s="250"/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805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367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501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11" customFormat="1" ht="25.92" customHeight="1">
      <c r="A193" s="11"/>
      <c r="B193" s="194"/>
      <c r="C193" s="195"/>
      <c r="D193" s="196" t="s">
        <v>76</v>
      </c>
      <c r="E193" s="197" t="s">
        <v>369</v>
      </c>
      <c r="F193" s="197" t="s">
        <v>370</v>
      </c>
      <c r="G193" s="195"/>
      <c r="H193" s="195"/>
      <c r="I193" s="198"/>
      <c r="J193" s="199">
        <f>BK193</f>
        <v>0</v>
      </c>
      <c r="K193" s="195"/>
      <c r="L193" s="200"/>
      <c r="M193" s="201"/>
      <c r="N193" s="202"/>
      <c r="O193" s="202"/>
      <c r="P193" s="203">
        <f>SUM(P194:P203)</f>
        <v>0</v>
      </c>
      <c r="Q193" s="202"/>
      <c r="R193" s="203">
        <f>SUM(R194:R203)</f>
        <v>0.0005082000000000001</v>
      </c>
      <c r="S193" s="202"/>
      <c r="T193" s="204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87</v>
      </c>
      <c r="AT193" s="206" t="s">
        <v>76</v>
      </c>
      <c r="AU193" s="206" t="s">
        <v>77</v>
      </c>
      <c r="AY193" s="205" t="s">
        <v>222</v>
      </c>
      <c r="BK193" s="207">
        <f>SUM(BK194:BK203)</f>
        <v>0</v>
      </c>
    </row>
    <row r="194" s="2" customFormat="1" ht="24.15" customHeight="1">
      <c r="A194" s="35"/>
      <c r="B194" s="36"/>
      <c r="C194" s="208" t="s">
        <v>363</v>
      </c>
      <c r="D194" s="208" t="s">
        <v>223</v>
      </c>
      <c r="E194" s="209" t="s">
        <v>372</v>
      </c>
      <c r="F194" s="210" t="s">
        <v>373</v>
      </c>
      <c r="G194" s="211" t="s">
        <v>226</v>
      </c>
      <c r="H194" s="212">
        <v>1.21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8.0000000000000007E-05</v>
      </c>
      <c r="R194" s="218">
        <f>Q194*H194</f>
        <v>9.6800000000000008E-05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806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375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591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12" customFormat="1">
      <c r="A197" s="12"/>
      <c r="B197" s="229"/>
      <c r="C197" s="230"/>
      <c r="D197" s="222" t="s">
        <v>252</v>
      </c>
      <c r="E197" s="251" t="s">
        <v>1</v>
      </c>
      <c r="F197" s="231" t="s">
        <v>377</v>
      </c>
      <c r="G197" s="230"/>
      <c r="H197" s="232">
        <v>1.21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252</v>
      </c>
      <c r="AU197" s="238" t="s">
        <v>85</v>
      </c>
      <c r="AV197" s="12" t="s">
        <v>87</v>
      </c>
      <c r="AW197" s="12" t="s">
        <v>32</v>
      </c>
      <c r="AX197" s="12" t="s">
        <v>85</v>
      </c>
      <c r="AY197" s="238" t="s">
        <v>222</v>
      </c>
    </row>
    <row r="198" s="2" customFormat="1" ht="24.15" customHeight="1">
      <c r="A198" s="35"/>
      <c r="B198" s="36"/>
      <c r="C198" s="208" t="s">
        <v>371</v>
      </c>
      <c r="D198" s="208" t="s">
        <v>223</v>
      </c>
      <c r="E198" s="209" t="s">
        <v>379</v>
      </c>
      <c r="F198" s="210" t="s">
        <v>380</v>
      </c>
      <c r="G198" s="211" t="s">
        <v>226</v>
      </c>
      <c r="H198" s="212">
        <v>1.21</v>
      </c>
      <c r="I198" s="213"/>
      <c r="J198" s="214">
        <f>ROUND(I198*H198,2)</f>
        <v>0</v>
      </c>
      <c r="K198" s="215"/>
      <c r="L198" s="41"/>
      <c r="M198" s="216" t="s">
        <v>1</v>
      </c>
      <c r="N198" s="217" t="s">
        <v>42</v>
      </c>
      <c r="O198" s="88"/>
      <c r="P198" s="218">
        <f>O198*H198</f>
        <v>0</v>
      </c>
      <c r="Q198" s="218">
        <v>0.00017000000000000001</v>
      </c>
      <c r="R198" s="218">
        <f>Q198*H198</f>
        <v>0.00020570000000000001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266</v>
      </c>
      <c r="AT198" s="220" t="s">
        <v>223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807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382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2" customFormat="1">
      <c r="A200" s="35"/>
      <c r="B200" s="36"/>
      <c r="C200" s="37"/>
      <c r="D200" s="227" t="s">
        <v>231</v>
      </c>
      <c r="E200" s="37"/>
      <c r="F200" s="228" t="s">
        <v>593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231</v>
      </c>
      <c r="AU200" s="14" t="s">
        <v>85</v>
      </c>
    </row>
    <row r="201" s="2" customFormat="1" ht="24.15" customHeight="1">
      <c r="A201" s="35"/>
      <c r="B201" s="36"/>
      <c r="C201" s="208" t="s">
        <v>378</v>
      </c>
      <c r="D201" s="208" t="s">
        <v>223</v>
      </c>
      <c r="E201" s="209" t="s">
        <v>385</v>
      </c>
      <c r="F201" s="210" t="s">
        <v>386</v>
      </c>
      <c r="G201" s="211" t="s">
        <v>226</v>
      </c>
      <c r="H201" s="212">
        <v>1.21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0.00017000000000000001</v>
      </c>
      <c r="R201" s="218">
        <f>Q201*H201</f>
        <v>0.00020570000000000001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808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388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>
      <c r="A203" s="35"/>
      <c r="B203" s="36"/>
      <c r="C203" s="37"/>
      <c r="D203" s="227" t="s">
        <v>231</v>
      </c>
      <c r="E203" s="37"/>
      <c r="F203" s="228" t="s">
        <v>595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231</v>
      </c>
      <c r="AU203" s="14" t="s">
        <v>85</v>
      </c>
    </row>
    <row r="204" s="11" customFormat="1" ht="25.92" customHeight="1">
      <c r="A204" s="11"/>
      <c r="B204" s="194"/>
      <c r="C204" s="195"/>
      <c r="D204" s="196" t="s">
        <v>76</v>
      </c>
      <c r="E204" s="197" t="s">
        <v>390</v>
      </c>
      <c r="F204" s="197" t="s">
        <v>391</v>
      </c>
      <c r="G204" s="195"/>
      <c r="H204" s="195"/>
      <c r="I204" s="198"/>
      <c r="J204" s="199">
        <f>BK204</f>
        <v>0</v>
      </c>
      <c r="K204" s="195"/>
      <c r="L204" s="200"/>
      <c r="M204" s="201"/>
      <c r="N204" s="202"/>
      <c r="O204" s="202"/>
      <c r="P204" s="203">
        <f>SUM(P205:P222)</f>
        <v>0</v>
      </c>
      <c r="Q204" s="202"/>
      <c r="R204" s="203">
        <f>SUM(R205:R222)</f>
        <v>0.051417800000000007</v>
      </c>
      <c r="S204" s="202"/>
      <c r="T204" s="204">
        <f>SUM(T205:T222)</f>
        <v>0.010161400000000001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5" t="s">
        <v>87</v>
      </c>
      <c r="AT204" s="206" t="s">
        <v>76</v>
      </c>
      <c r="AU204" s="206" t="s">
        <v>77</v>
      </c>
      <c r="AY204" s="205" t="s">
        <v>222</v>
      </c>
      <c r="BK204" s="207">
        <f>SUM(BK205:BK222)</f>
        <v>0</v>
      </c>
    </row>
    <row r="205" s="2" customFormat="1" ht="16.5" customHeight="1">
      <c r="A205" s="35"/>
      <c r="B205" s="36"/>
      <c r="C205" s="208" t="s">
        <v>384</v>
      </c>
      <c r="D205" s="208" t="s">
        <v>223</v>
      </c>
      <c r="E205" s="209" t="s">
        <v>393</v>
      </c>
      <c r="F205" s="210" t="s">
        <v>394</v>
      </c>
      <c r="G205" s="211" t="s">
        <v>226</v>
      </c>
      <c r="H205" s="212">
        <v>32.350000000000001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0.001</v>
      </c>
      <c r="R205" s="218">
        <f>Q205*H205</f>
        <v>0.032350000000000004</v>
      </c>
      <c r="S205" s="218">
        <v>0.00031</v>
      </c>
      <c r="T205" s="219">
        <f>S205*H205</f>
        <v>0.010028500000000001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809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396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503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24.15" customHeight="1">
      <c r="A208" s="35"/>
      <c r="B208" s="36"/>
      <c r="C208" s="208" t="s">
        <v>392</v>
      </c>
      <c r="D208" s="208" t="s">
        <v>223</v>
      </c>
      <c r="E208" s="209" t="s">
        <v>399</v>
      </c>
      <c r="F208" s="210" t="s">
        <v>400</v>
      </c>
      <c r="G208" s="211" t="s">
        <v>226</v>
      </c>
      <c r="H208" s="212">
        <v>32.350000000000001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810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402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505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16.5" customHeight="1">
      <c r="A211" s="35"/>
      <c r="B211" s="36"/>
      <c r="C211" s="208" t="s">
        <v>398</v>
      </c>
      <c r="D211" s="208" t="s">
        <v>223</v>
      </c>
      <c r="E211" s="209" t="s">
        <v>405</v>
      </c>
      <c r="F211" s="210" t="s">
        <v>406</v>
      </c>
      <c r="G211" s="211" t="s">
        <v>226</v>
      </c>
      <c r="H211" s="212">
        <v>4.4299999999999997</v>
      </c>
      <c r="I211" s="213"/>
      <c r="J211" s="214">
        <f>ROUND(I211*H211,2)</f>
        <v>0</v>
      </c>
      <c r="K211" s="215"/>
      <c r="L211" s="41"/>
      <c r="M211" s="216" t="s">
        <v>1</v>
      </c>
      <c r="N211" s="217" t="s">
        <v>42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3.0000000000000001E-05</v>
      </c>
      <c r="T211" s="219">
        <f>S211*H211</f>
        <v>0.00013290000000000001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0" t="s">
        <v>266</v>
      </c>
      <c r="AT211" s="220" t="s">
        <v>223</v>
      </c>
      <c r="AU211" s="220" t="s">
        <v>85</v>
      </c>
      <c r="AY211" s="14" t="s">
        <v>222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4" t="s">
        <v>85</v>
      </c>
      <c r="BK211" s="221">
        <f>ROUND(I211*H211,2)</f>
        <v>0</v>
      </c>
      <c r="BL211" s="14" t="s">
        <v>266</v>
      </c>
      <c r="BM211" s="220" t="s">
        <v>1016</v>
      </c>
    </row>
    <row r="212" s="2" customFormat="1">
      <c r="A212" s="35"/>
      <c r="B212" s="36"/>
      <c r="C212" s="37"/>
      <c r="D212" s="222" t="s">
        <v>229</v>
      </c>
      <c r="E212" s="37"/>
      <c r="F212" s="223" t="s">
        <v>408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229</v>
      </c>
      <c r="AU212" s="14" t="s">
        <v>85</v>
      </c>
    </row>
    <row r="213" s="2" customFormat="1">
      <c r="A213" s="35"/>
      <c r="B213" s="36"/>
      <c r="C213" s="37"/>
      <c r="D213" s="227" t="s">
        <v>231</v>
      </c>
      <c r="E213" s="37"/>
      <c r="F213" s="228" t="s">
        <v>409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231</v>
      </c>
      <c r="AU213" s="14" t="s">
        <v>85</v>
      </c>
    </row>
    <row r="214" s="2" customFormat="1" ht="16.5" customHeight="1">
      <c r="A214" s="35"/>
      <c r="B214" s="36"/>
      <c r="C214" s="239" t="s">
        <v>404</v>
      </c>
      <c r="D214" s="239" t="s">
        <v>277</v>
      </c>
      <c r="E214" s="240" t="s">
        <v>411</v>
      </c>
      <c r="F214" s="241" t="s">
        <v>412</v>
      </c>
      <c r="G214" s="242" t="s">
        <v>226</v>
      </c>
      <c r="H214" s="243">
        <v>4.6520000000000001</v>
      </c>
      <c r="I214" s="244"/>
      <c r="J214" s="245">
        <f>ROUND(I214*H214,2)</f>
        <v>0</v>
      </c>
      <c r="K214" s="246"/>
      <c r="L214" s="247"/>
      <c r="M214" s="248" t="s">
        <v>1</v>
      </c>
      <c r="N214" s="249" t="s">
        <v>42</v>
      </c>
      <c r="O214" s="88"/>
      <c r="P214" s="218">
        <f>O214*H214</f>
        <v>0</v>
      </c>
      <c r="Q214" s="218">
        <v>0.00089999999999999998</v>
      </c>
      <c r="R214" s="218">
        <f>Q214*H214</f>
        <v>0.0041868000000000001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280</v>
      </c>
      <c r="AT214" s="220" t="s">
        <v>277</v>
      </c>
      <c r="AU214" s="220" t="s">
        <v>85</v>
      </c>
      <c r="AY214" s="14" t="s">
        <v>222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4" t="s">
        <v>85</v>
      </c>
      <c r="BK214" s="221">
        <f>ROUND(I214*H214,2)</f>
        <v>0</v>
      </c>
      <c r="BL214" s="14" t="s">
        <v>266</v>
      </c>
      <c r="BM214" s="220" t="s">
        <v>1017</v>
      </c>
    </row>
    <row r="215" s="2" customFormat="1">
      <c r="A215" s="35"/>
      <c r="B215" s="36"/>
      <c r="C215" s="37"/>
      <c r="D215" s="222" t="s">
        <v>229</v>
      </c>
      <c r="E215" s="37"/>
      <c r="F215" s="223" t="s">
        <v>412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229</v>
      </c>
      <c r="AU215" s="14" t="s">
        <v>85</v>
      </c>
    </row>
    <row r="216" s="12" customFormat="1">
      <c r="A216" s="12"/>
      <c r="B216" s="229"/>
      <c r="C216" s="230"/>
      <c r="D216" s="222" t="s">
        <v>252</v>
      </c>
      <c r="E216" s="230"/>
      <c r="F216" s="231" t="s">
        <v>813</v>
      </c>
      <c r="G216" s="230"/>
      <c r="H216" s="232">
        <v>4.6520000000000001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252</v>
      </c>
      <c r="AU216" s="238" t="s">
        <v>85</v>
      </c>
      <c r="AV216" s="12" t="s">
        <v>87</v>
      </c>
      <c r="AW216" s="12" t="s">
        <v>4</v>
      </c>
      <c r="AX216" s="12" t="s">
        <v>85</v>
      </c>
      <c r="AY216" s="238" t="s">
        <v>222</v>
      </c>
    </row>
    <row r="217" s="2" customFormat="1" ht="24.15" customHeight="1">
      <c r="A217" s="35"/>
      <c r="B217" s="36"/>
      <c r="C217" s="208" t="s">
        <v>410</v>
      </c>
      <c r="D217" s="208" t="s">
        <v>223</v>
      </c>
      <c r="E217" s="209" t="s">
        <v>416</v>
      </c>
      <c r="F217" s="210" t="s">
        <v>417</v>
      </c>
      <c r="G217" s="211" t="s">
        <v>226</v>
      </c>
      <c r="H217" s="212">
        <v>32.350000000000001</v>
      </c>
      <c r="I217" s="213"/>
      <c r="J217" s="214">
        <f>ROUND(I217*H217,2)</f>
        <v>0</v>
      </c>
      <c r="K217" s="215"/>
      <c r="L217" s="41"/>
      <c r="M217" s="216" t="s">
        <v>1</v>
      </c>
      <c r="N217" s="217" t="s">
        <v>42</v>
      </c>
      <c r="O217" s="88"/>
      <c r="P217" s="218">
        <f>O217*H217</f>
        <v>0</v>
      </c>
      <c r="Q217" s="218">
        <v>0.00020000000000000001</v>
      </c>
      <c r="R217" s="218">
        <f>Q217*H217</f>
        <v>0.0064700000000000009</v>
      </c>
      <c r="S217" s="218">
        <v>0</v>
      </c>
      <c r="T217" s="21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0" t="s">
        <v>266</v>
      </c>
      <c r="AT217" s="220" t="s">
        <v>223</v>
      </c>
      <c r="AU217" s="220" t="s">
        <v>85</v>
      </c>
      <c r="AY217" s="14" t="s">
        <v>222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4" t="s">
        <v>85</v>
      </c>
      <c r="BK217" s="221">
        <f>ROUND(I217*H217,2)</f>
        <v>0</v>
      </c>
      <c r="BL217" s="14" t="s">
        <v>266</v>
      </c>
      <c r="BM217" s="220" t="s">
        <v>814</v>
      </c>
    </row>
    <row r="218" s="2" customFormat="1">
      <c r="A218" s="35"/>
      <c r="B218" s="36"/>
      <c r="C218" s="37"/>
      <c r="D218" s="222" t="s">
        <v>229</v>
      </c>
      <c r="E218" s="37"/>
      <c r="F218" s="223" t="s">
        <v>419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229</v>
      </c>
      <c r="AU218" s="14" t="s">
        <v>85</v>
      </c>
    </row>
    <row r="219" s="2" customFormat="1">
      <c r="A219" s="35"/>
      <c r="B219" s="36"/>
      <c r="C219" s="37"/>
      <c r="D219" s="227" t="s">
        <v>231</v>
      </c>
      <c r="E219" s="37"/>
      <c r="F219" s="228" t="s">
        <v>510</v>
      </c>
      <c r="G219" s="37"/>
      <c r="H219" s="37"/>
      <c r="I219" s="224"/>
      <c r="J219" s="37"/>
      <c r="K219" s="37"/>
      <c r="L219" s="41"/>
      <c r="M219" s="225"/>
      <c r="N219" s="22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231</v>
      </c>
      <c r="AU219" s="14" t="s">
        <v>85</v>
      </c>
    </row>
    <row r="220" s="2" customFormat="1" ht="33" customHeight="1">
      <c r="A220" s="35"/>
      <c r="B220" s="36"/>
      <c r="C220" s="208" t="s">
        <v>415</v>
      </c>
      <c r="D220" s="208" t="s">
        <v>223</v>
      </c>
      <c r="E220" s="209" t="s">
        <v>421</v>
      </c>
      <c r="F220" s="210" t="s">
        <v>422</v>
      </c>
      <c r="G220" s="211" t="s">
        <v>226</v>
      </c>
      <c r="H220" s="212">
        <v>32.350000000000001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0.00025999999999999998</v>
      </c>
      <c r="R220" s="218">
        <f>Q220*H220</f>
        <v>0.0084110000000000001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815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424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512</v>
      </c>
      <c r="G222" s="37"/>
      <c r="H222" s="37"/>
      <c r="I222" s="224"/>
      <c r="J222" s="37"/>
      <c r="K222" s="37"/>
      <c r="L222" s="41"/>
      <c r="M222" s="252"/>
      <c r="N222" s="253"/>
      <c r="O222" s="254"/>
      <c r="P222" s="254"/>
      <c r="Q222" s="254"/>
      <c r="R222" s="254"/>
      <c r="S222" s="254"/>
      <c r="T222" s="25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e1ycgbQ+uOMNarM8BW9VbywWsqHTd8CBUxcruhIOxeC76bjsmMynX5Vu/uXDTV7VwMsjSLFerCeFE1KnwUgR9A==" hashValue="Hmq4KH1sVLKz3ZvJERlwr31pvTatzqFsHcKgD32YPv7RYUPlit8LDv67uFLDmRe/jNdGFOiPbnZeG+63D0KADg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66491851"/>
    <hyperlink ref="F147" r:id="rId7" display="https://podminky.urs.cz/item/CS_URS_2024_01/766660022"/>
    <hyperlink ref="F152" r:id="rId8" display="https://podminky.urs.cz/item/CS_URS_2024_01/766691914"/>
    <hyperlink ref="F156" r:id="rId9" display="https://podminky.urs.cz/item/CS_URS_2024_01/776111115"/>
    <hyperlink ref="F159" r:id="rId10" display="https://podminky.urs.cz/item/CS_URS_2024_01/776121112"/>
    <hyperlink ref="F162" r:id="rId11" display="https://podminky.urs.cz/item/CS_URS_2024_01/776141112"/>
    <hyperlink ref="F165" r:id="rId12" display="https://podminky.urs.cz/item/CS_URS_2024_01/776201812"/>
    <hyperlink ref="F168" r:id="rId13" display="https://podminky.urs.cz/item/CS_URS_2024_01/776221111"/>
    <hyperlink ref="F174" r:id="rId14" display="https://podminky.urs.cz/item/CS_URS_2024_02/776223112"/>
    <hyperlink ref="F177" r:id="rId15" display="https://podminky.urs.cz/item/CS_URS_2024_01/776410811"/>
    <hyperlink ref="F180" r:id="rId16" display="https://podminky.urs.cz/item/CS_URS_2024_01/776421111"/>
    <hyperlink ref="F186" r:id="rId17" display="https://podminky.urs.cz/item/CS_URS_2024_01/776421312"/>
    <hyperlink ref="F192" r:id="rId18" display="https://podminky.urs.cz/item/CS_URS_2024_01/998776201"/>
    <hyperlink ref="F196" r:id="rId19" display="https://podminky.urs.cz/item/CS_URS_2024_01/783301311"/>
    <hyperlink ref="F200" r:id="rId20" display="https://podminky.urs.cz/item/CS_URS_2024_01/783325101"/>
    <hyperlink ref="F203" r:id="rId21" display="https://podminky.urs.cz/item/CS_URS_2024_01/783327101"/>
    <hyperlink ref="F207" r:id="rId22" display="https://podminky.urs.cz/item/CS_URS_2024_01/784121001"/>
    <hyperlink ref="F210" r:id="rId23" display="https://podminky.urs.cz/item/CS_URS_2024_01/784121011"/>
    <hyperlink ref="F213" r:id="rId24" display="https://podminky.urs.cz/item/CS_URS_2024_02/784171101"/>
    <hyperlink ref="F219" r:id="rId25" display="https://podminky.urs.cz/item/CS_URS_2024_01/784181101"/>
    <hyperlink ref="F222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1018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ROUND((SUM(BE125:BE235)),  2)</f>
        <v>0</v>
      </c>
      <c r="G33" s="35"/>
      <c r="H33" s="35"/>
      <c r="I33" s="152">
        <v>0.20999999999999999</v>
      </c>
      <c r="J33" s="151">
        <f>ROUND(((SUM(BE125:BE235))*I33),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ROUND((SUM(BF125:BF235)),  2)</f>
        <v>0</v>
      </c>
      <c r="G34" s="35"/>
      <c r="H34" s="35"/>
      <c r="I34" s="152">
        <v>0.12</v>
      </c>
      <c r="J34" s="151">
        <f>ROUND(((SUM(BF125:BF235))*I34),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ROUND((SUM(BG125:BG235)),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ROUND((SUM(BH125:BH235)),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ROUND((SUM(BI125:BI235)),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312 - Místnost č.312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J166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J209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429</v>
      </c>
      <c r="E104" s="179"/>
      <c r="F104" s="179"/>
      <c r="G104" s="179"/>
      <c r="H104" s="179"/>
      <c r="I104" s="179"/>
      <c r="J104" s="180">
        <f>J228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430</v>
      </c>
      <c r="E105" s="179"/>
      <c r="F105" s="179"/>
      <c r="G105" s="179"/>
      <c r="H105" s="179"/>
      <c r="I105" s="179"/>
      <c r="J105" s="180">
        <f>J231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207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NÁŠLAPNÉ VRSTVY, AKUST. PODHLEDY, VÝMALBA A VÝMĚNA ZASKLENÍ MŠ A ZŠ.17.LISTOPADU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312 - Místnost č.312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27. 2. 2025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Kopřivnice</v>
      </c>
      <c r="G121" s="37"/>
      <c r="H121" s="37"/>
      <c r="I121" s="29" t="s">
        <v>30</v>
      </c>
      <c r="J121" s="33" t="str">
        <f>E21</f>
        <v>Ing. Jan Stuchlík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Ladislav Pekárek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208</v>
      </c>
      <c r="D124" s="185" t="s">
        <v>62</v>
      </c>
      <c r="E124" s="185" t="s">
        <v>58</v>
      </c>
      <c r="F124" s="185" t="s">
        <v>59</v>
      </c>
      <c r="G124" s="185" t="s">
        <v>209</v>
      </c>
      <c r="H124" s="185" t="s">
        <v>210</v>
      </c>
      <c r="I124" s="185" t="s">
        <v>211</v>
      </c>
      <c r="J124" s="186" t="s">
        <v>198</v>
      </c>
      <c r="K124" s="187" t="s">
        <v>212</v>
      </c>
      <c r="L124" s="188"/>
      <c r="M124" s="97" t="s">
        <v>1</v>
      </c>
      <c r="N124" s="98" t="s">
        <v>41</v>
      </c>
      <c r="O124" s="98" t="s">
        <v>213</v>
      </c>
      <c r="P124" s="98" t="s">
        <v>214</v>
      </c>
      <c r="Q124" s="98" t="s">
        <v>215</v>
      </c>
      <c r="R124" s="98" t="s">
        <v>216</v>
      </c>
      <c r="S124" s="98" t="s">
        <v>217</v>
      </c>
      <c r="T124" s="99" t="s">
        <v>218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219</v>
      </c>
      <c r="D125" s="37"/>
      <c r="E125" s="37"/>
      <c r="F125" s="37"/>
      <c r="G125" s="37"/>
      <c r="H125" s="37"/>
      <c r="I125" s="37"/>
      <c r="J125" s="189">
        <f>BK125</f>
        <v>0</v>
      </c>
      <c r="K125" s="37"/>
      <c r="L125" s="41"/>
      <c r="M125" s="100"/>
      <c r="N125" s="190"/>
      <c r="O125" s="101"/>
      <c r="P125" s="191">
        <f>P126+P132+P146+P156+P166+P170+P209+P228+P231</f>
        <v>0</v>
      </c>
      <c r="Q125" s="101"/>
      <c r="R125" s="191">
        <f>R126+R132+R146+R156+R166+R170+R209+R228+R231</f>
        <v>2.1309220999999998</v>
      </c>
      <c r="S125" s="101"/>
      <c r="T125" s="192">
        <f>T126+T132+T146+T156+T166+T170+T209+T228+T231</f>
        <v>1.5496311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76</v>
      </c>
      <c r="AU125" s="14" t="s">
        <v>200</v>
      </c>
      <c r="BK125" s="193">
        <f>BK126+BK132+BK146+BK156+BK166+BK170+BK209+BK228+BK231</f>
        <v>0</v>
      </c>
    </row>
    <row r="126" s="11" customFormat="1" ht="25.92" customHeight="1">
      <c r="A126" s="11"/>
      <c r="B126" s="194"/>
      <c r="C126" s="195"/>
      <c r="D126" s="196" t="s">
        <v>76</v>
      </c>
      <c r="E126" s="197" t="s">
        <v>220</v>
      </c>
      <c r="F126" s="197" t="s">
        <v>221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SUM(P127:P131)</f>
        <v>0</v>
      </c>
      <c r="Q126" s="202"/>
      <c r="R126" s="203">
        <f>SUM(R127:R131)</f>
        <v>0.0027780000000000005</v>
      </c>
      <c r="S126" s="202"/>
      <c r="T126" s="204">
        <f>SUM(T127:T131)</f>
        <v>1.3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5" t="s">
        <v>85</v>
      </c>
      <c r="AT126" s="206" t="s">
        <v>76</v>
      </c>
      <c r="AU126" s="206" t="s">
        <v>77</v>
      </c>
      <c r="AY126" s="205" t="s">
        <v>222</v>
      </c>
      <c r="BK126" s="207">
        <f>SUM(BK127:BK131)</f>
        <v>0</v>
      </c>
    </row>
    <row r="127" s="2" customFormat="1" ht="24.15" customHeight="1">
      <c r="A127" s="35"/>
      <c r="B127" s="36"/>
      <c r="C127" s="208" t="s">
        <v>85</v>
      </c>
      <c r="D127" s="208" t="s">
        <v>223</v>
      </c>
      <c r="E127" s="209" t="s">
        <v>224</v>
      </c>
      <c r="F127" s="210" t="s">
        <v>225</v>
      </c>
      <c r="G127" s="211" t="s">
        <v>226</v>
      </c>
      <c r="H127" s="212">
        <v>69.450000000000003</v>
      </c>
      <c r="I127" s="213"/>
      <c r="J127" s="214">
        <f>ROUND(I127*H127,2)</f>
        <v>0</v>
      </c>
      <c r="K127" s="215"/>
      <c r="L127" s="41"/>
      <c r="M127" s="216" t="s">
        <v>1</v>
      </c>
      <c r="N127" s="217" t="s">
        <v>42</v>
      </c>
      <c r="O127" s="88"/>
      <c r="P127" s="218">
        <f>O127*H127</f>
        <v>0</v>
      </c>
      <c r="Q127" s="218">
        <v>4.0000000000000003E-05</v>
      </c>
      <c r="R127" s="218">
        <f>Q127*H127</f>
        <v>0.0027780000000000005</v>
      </c>
      <c r="S127" s="218">
        <v>0</v>
      </c>
      <c r="T127" s="21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227</v>
      </c>
      <c r="AT127" s="220" t="s">
        <v>223</v>
      </c>
      <c r="AU127" s="220" t="s">
        <v>85</v>
      </c>
      <c r="AY127" s="14" t="s">
        <v>222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4" t="s">
        <v>85</v>
      </c>
      <c r="BK127" s="221">
        <f>ROUND(I127*H127,2)</f>
        <v>0</v>
      </c>
      <c r="BL127" s="14" t="s">
        <v>227</v>
      </c>
      <c r="BM127" s="220" t="s">
        <v>1019</v>
      </c>
    </row>
    <row r="128" s="2" customFormat="1">
      <c r="A128" s="35"/>
      <c r="B128" s="36"/>
      <c r="C128" s="37"/>
      <c r="D128" s="222" t="s">
        <v>229</v>
      </c>
      <c r="E128" s="37"/>
      <c r="F128" s="223" t="s">
        <v>230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229</v>
      </c>
      <c r="AU128" s="14" t="s">
        <v>85</v>
      </c>
    </row>
    <row r="129" s="2" customFormat="1">
      <c r="A129" s="35"/>
      <c r="B129" s="36"/>
      <c r="C129" s="37"/>
      <c r="D129" s="227" t="s">
        <v>231</v>
      </c>
      <c r="E129" s="37"/>
      <c r="F129" s="228" t="s">
        <v>232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231</v>
      </c>
      <c r="AU129" s="14" t="s">
        <v>85</v>
      </c>
    </row>
    <row r="130" s="2" customFormat="1" ht="37.8" customHeight="1">
      <c r="A130" s="35"/>
      <c r="B130" s="36"/>
      <c r="C130" s="208" t="s">
        <v>87</v>
      </c>
      <c r="D130" s="208" t="s">
        <v>223</v>
      </c>
      <c r="E130" s="209" t="s">
        <v>432</v>
      </c>
      <c r="F130" s="210" t="s">
        <v>433</v>
      </c>
      <c r="G130" s="211" t="s">
        <v>226</v>
      </c>
      <c r="H130" s="212">
        <v>6.5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0.20000000000000001</v>
      </c>
      <c r="T130" s="219">
        <f>S130*H130</f>
        <v>1.3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818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433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233</v>
      </c>
      <c r="F132" s="197" t="s">
        <v>234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SUM(P133:P145)</f>
        <v>0</v>
      </c>
      <c r="Q132" s="202"/>
      <c r="R132" s="203">
        <f>SUM(R133:R145)</f>
        <v>0</v>
      </c>
      <c r="S132" s="202"/>
      <c r="T132" s="204">
        <f>SUM(T133:T145)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SUM(BK133:BK145)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235</v>
      </c>
      <c r="F133" s="210" t="s">
        <v>236</v>
      </c>
      <c r="G133" s="211" t="s">
        <v>237</v>
      </c>
      <c r="H133" s="212">
        <v>1.55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819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239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436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242</v>
      </c>
      <c r="F136" s="210" t="s">
        <v>243</v>
      </c>
      <c r="G136" s="211" t="s">
        <v>237</v>
      </c>
      <c r="H136" s="212">
        <v>1.55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820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245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438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2" customFormat="1" ht="24.15" customHeight="1">
      <c r="A139" s="35"/>
      <c r="B139" s="36"/>
      <c r="C139" s="208" t="s">
        <v>254</v>
      </c>
      <c r="D139" s="208" t="s">
        <v>223</v>
      </c>
      <c r="E139" s="209" t="s">
        <v>247</v>
      </c>
      <c r="F139" s="210" t="s">
        <v>248</v>
      </c>
      <c r="G139" s="211" t="s">
        <v>237</v>
      </c>
      <c r="H139" s="212">
        <v>21.699999999999999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821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250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2" customFormat="1">
      <c r="A142" s="12"/>
      <c r="B142" s="229"/>
      <c r="C142" s="230"/>
      <c r="D142" s="222" t="s">
        <v>252</v>
      </c>
      <c r="E142" s="230"/>
      <c r="F142" s="231" t="s">
        <v>822</v>
      </c>
      <c r="G142" s="230"/>
      <c r="H142" s="232">
        <v>21.699999999999999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252</v>
      </c>
      <c r="AU142" s="238" t="s">
        <v>85</v>
      </c>
      <c r="AV142" s="12" t="s">
        <v>87</v>
      </c>
      <c r="AW142" s="12" t="s">
        <v>4</v>
      </c>
      <c r="AX142" s="12" t="s">
        <v>85</v>
      </c>
      <c r="AY142" s="238" t="s">
        <v>222</v>
      </c>
    </row>
    <row r="143" s="2" customFormat="1" ht="37.8" customHeight="1">
      <c r="A143" s="35"/>
      <c r="B143" s="36"/>
      <c r="C143" s="208" t="s">
        <v>262</v>
      </c>
      <c r="D143" s="208" t="s">
        <v>223</v>
      </c>
      <c r="E143" s="209" t="s">
        <v>255</v>
      </c>
      <c r="F143" s="210" t="s">
        <v>256</v>
      </c>
      <c r="G143" s="211" t="s">
        <v>237</v>
      </c>
      <c r="H143" s="212">
        <v>1.55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227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227</v>
      </c>
      <c r="BM143" s="220" t="s">
        <v>823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258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443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11" customFormat="1" ht="25.92" customHeight="1">
      <c r="A146" s="11"/>
      <c r="B146" s="194"/>
      <c r="C146" s="195"/>
      <c r="D146" s="196" t="s">
        <v>76</v>
      </c>
      <c r="E146" s="197" t="s">
        <v>444</v>
      </c>
      <c r="F146" s="197" t="s">
        <v>445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SUM(P147:P155)</f>
        <v>0</v>
      </c>
      <c r="Q146" s="202"/>
      <c r="R146" s="203">
        <f>SUM(R147:R155)</f>
        <v>0.10079999999999999</v>
      </c>
      <c r="S146" s="202"/>
      <c r="T146" s="204">
        <f>SUM(T147:T155)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87</v>
      </c>
      <c r="AT146" s="206" t="s">
        <v>76</v>
      </c>
      <c r="AU146" s="206" t="s">
        <v>77</v>
      </c>
      <c r="AY146" s="205" t="s">
        <v>222</v>
      </c>
      <c r="BK146" s="207">
        <f>SUM(BK147:BK155)</f>
        <v>0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446</v>
      </c>
      <c r="F147" s="210" t="s">
        <v>447</v>
      </c>
      <c r="G147" s="211" t="s">
        <v>226</v>
      </c>
      <c r="H147" s="212">
        <v>80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266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824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449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450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2" customFormat="1" ht="24.15" customHeight="1">
      <c r="A150" s="35"/>
      <c r="B150" s="36"/>
      <c r="C150" s="239" t="s">
        <v>276</v>
      </c>
      <c r="D150" s="239" t="s">
        <v>277</v>
      </c>
      <c r="E150" s="240" t="s">
        <v>451</v>
      </c>
      <c r="F150" s="241" t="s">
        <v>452</v>
      </c>
      <c r="G150" s="242" t="s">
        <v>226</v>
      </c>
      <c r="H150" s="243">
        <v>84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42</v>
      </c>
      <c r="O150" s="88"/>
      <c r="P150" s="218">
        <f>O150*H150</f>
        <v>0</v>
      </c>
      <c r="Q150" s="218">
        <v>0.0011999999999999999</v>
      </c>
      <c r="R150" s="218">
        <f>Q150*H150</f>
        <v>0.10079999999999999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280</v>
      </c>
      <c r="AT150" s="220" t="s">
        <v>277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825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452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12" customFormat="1">
      <c r="A152" s="12"/>
      <c r="B152" s="229"/>
      <c r="C152" s="230"/>
      <c r="D152" s="222" t="s">
        <v>252</v>
      </c>
      <c r="E152" s="230"/>
      <c r="F152" s="231" t="s">
        <v>613</v>
      </c>
      <c r="G152" s="230"/>
      <c r="H152" s="232">
        <v>84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252</v>
      </c>
      <c r="AU152" s="238" t="s">
        <v>85</v>
      </c>
      <c r="AV152" s="12" t="s">
        <v>87</v>
      </c>
      <c r="AW152" s="12" t="s">
        <v>4</v>
      </c>
      <c r="AX152" s="12" t="s">
        <v>85</v>
      </c>
      <c r="AY152" s="238" t="s">
        <v>222</v>
      </c>
    </row>
    <row r="153" s="2" customFormat="1" ht="24.15" customHeight="1">
      <c r="A153" s="35"/>
      <c r="B153" s="36"/>
      <c r="C153" s="208" t="s">
        <v>220</v>
      </c>
      <c r="D153" s="208" t="s">
        <v>223</v>
      </c>
      <c r="E153" s="209" t="s">
        <v>455</v>
      </c>
      <c r="F153" s="210" t="s">
        <v>456</v>
      </c>
      <c r="G153" s="211" t="s">
        <v>290</v>
      </c>
      <c r="H153" s="250"/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826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458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459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11" customFormat="1" ht="25.92" customHeight="1">
      <c r="A156" s="11"/>
      <c r="B156" s="194"/>
      <c r="C156" s="195"/>
      <c r="D156" s="196" t="s">
        <v>76</v>
      </c>
      <c r="E156" s="197" t="s">
        <v>460</v>
      </c>
      <c r="F156" s="197" t="s">
        <v>461</v>
      </c>
      <c r="G156" s="195"/>
      <c r="H156" s="195"/>
      <c r="I156" s="198"/>
      <c r="J156" s="199">
        <f>BK156</f>
        <v>0</v>
      </c>
      <c r="K156" s="195"/>
      <c r="L156" s="200"/>
      <c r="M156" s="201"/>
      <c r="N156" s="202"/>
      <c r="O156" s="202"/>
      <c r="P156" s="203">
        <f>SUM(P157:P165)</f>
        <v>0</v>
      </c>
      <c r="Q156" s="202"/>
      <c r="R156" s="203">
        <f>SUM(R157:R165)</f>
        <v>1.0831999999999999</v>
      </c>
      <c r="S156" s="202"/>
      <c r="T156" s="204">
        <f>SUM(T157:T165)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5" t="s">
        <v>87</v>
      </c>
      <c r="AT156" s="206" t="s">
        <v>76</v>
      </c>
      <c r="AU156" s="206" t="s">
        <v>77</v>
      </c>
      <c r="AY156" s="205" t="s">
        <v>222</v>
      </c>
      <c r="BK156" s="207">
        <f>SUM(BK157:BK165)</f>
        <v>0</v>
      </c>
    </row>
    <row r="157" s="2" customFormat="1" ht="37.8" customHeight="1">
      <c r="A157" s="35"/>
      <c r="B157" s="36"/>
      <c r="C157" s="208" t="s">
        <v>287</v>
      </c>
      <c r="D157" s="208" t="s">
        <v>223</v>
      </c>
      <c r="E157" s="209" t="s">
        <v>462</v>
      </c>
      <c r="F157" s="210" t="s">
        <v>463</v>
      </c>
      <c r="G157" s="211" t="s">
        <v>226</v>
      </c>
      <c r="H157" s="212">
        <v>80</v>
      </c>
      <c r="I157" s="213"/>
      <c r="J157" s="214">
        <f>ROUND(I157*H157,2)</f>
        <v>0</v>
      </c>
      <c r="K157" s="215"/>
      <c r="L157" s="41"/>
      <c r="M157" s="216" t="s">
        <v>1</v>
      </c>
      <c r="N157" s="217" t="s">
        <v>42</v>
      </c>
      <c r="O157" s="88"/>
      <c r="P157" s="218">
        <f>O157*H157</f>
        <v>0</v>
      </c>
      <c r="Q157" s="218">
        <v>0.0032499999999999999</v>
      </c>
      <c r="R157" s="218">
        <f>Q157*H157</f>
        <v>0.26000000000000001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266</v>
      </c>
      <c r="AT157" s="220" t="s">
        <v>223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1020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465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2" customFormat="1">
      <c r="A159" s="35"/>
      <c r="B159" s="36"/>
      <c r="C159" s="37"/>
      <c r="D159" s="227" t="s">
        <v>231</v>
      </c>
      <c r="E159" s="37"/>
      <c r="F159" s="228" t="s">
        <v>466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231</v>
      </c>
      <c r="AU159" s="14" t="s">
        <v>85</v>
      </c>
    </row>
    <row r="160" s="2" customFormat="1" ht="24.15" customHeight="1">
      <c r="A160" s="35"/>
      <c r="B160" s="36"/>
      <c r="C160" s="239" t="s">
        <v>296</v>
      </c>
      <c r="D160" s="239" t="s">
        <v>277</v>
      </c>
      <c r="E160" s="240" t="s">
        <v>467</v>
      </c>
      <c r="F160" s="241" t="s">
        <v>468</v>
      </c>
      <c r="G160" s="242" t="s">
        <v>226</v>
      </c>
      <c r="H160" s="243">
        <v>84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42</v>
      </c>
      <c r="O160" s="88"/>
      <c r="P160" s="218">
        <f>O160*H160</f>
        <v>0</v>
      </c>
      <c r="Q160" s="218">
        <v>0.0097999999999999997</v>
      </c>
      <c r="R160" s="218">
        <f>Q160*H160</f>
        <v>0.82319999999999993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280</v>
      </c>
      <c r="AT160" s="220" t="s">
        <v>277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828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468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12" customFormat="1">
      <c r="A162" s="12"/>
      <c r="B162" s="229"/>
      <c r="C162" s="230"/>
      <c r="D162" s="222" t="s">
        <v>252</v>
      </c>
      <c r="E162" s="230"/>
      <c r="F162" s="231" t="s">
        <v>613</v>
      </c>
      <c r="G162" s="230"/>
      <c r="H162" s="232">
        <v>84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252</v>
      </c>
      <c r="AU162" s="238" t="s">
        <v>85</v>
      </c>
      <c r="AV162" s="12" t="s">
        <v>87</v>
      </c>
      <c r="AW162" s="12" t="s">
        <v>4</v>
      </c>
      <c r="AX162" s="12" t="s">
        <v>85</v>
      </c>
      <c r="AY162" s="238" t="s">
        <v>222</v>
      </c>
    </row>
    <row r="163" s="2" customFormat="1" ht="24.15" customHeight="1">
      <c r="A163" s="35"/>
      <c r="B163" s="36"/>
      <c r="C163" s="208" t="s">
        <v>8</v>
      </c>
      <c r="D163" s="208" t="s">
        <v>223</v>
      </c>
      <c r="E163" s="209" t="s">
        <v>470</v>
      </c>
      <c r="F163" s="210" t="s">
        <v>471</v>
      </c>
      <c r="G163" s="211" t="s">
        <v>290</v>
      </c>
      <c r="H163" s="250"/>
      <c r="I163" s="213"/>
      <c r="J163" s="214">
        <f>ROUND(I163*H163,2)</f>
        <v>0</v>
      </c>
      <c r="K163" s="215"/>
      <c r="L163" s="41"/>
      <c r="M163" s="216" t="s">
        <v>1</v>
      </c>
      <c r="N163" s="217" t="s">
        <v>42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266</v>
      </c>
      <c r="AT163" s="220" t="s">
        <v>223</v>
      </c>
      <c r="AU163" s="220" t="s">
        <v>85</v>
      </c>
      <c r="AY163" s="14" t="s">
        <v>222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4" t="s">
        <v>85</v>
      </c>
      <c r="BK163" s="221">
        <f>ROUND(I163*H163,2)</f>
        <v>0</v>
      </c>
      <c r="BL163" s="14" t="s">
        <v>266</v>
      </c>
      <c r="BM163" s="220" t="s">
        <v>829</v>
      </c>
    </row>
    <row r="164" s="2" customFormat="1">
      <c r="A164" s="35"/>
      <c r="B164" s="36"/>
      <c r="C164" s="37"/>
      <c r="D164" s="222" t="s">
        <v>229</v>
      </c>
      <c r="E164" s="37"/>
      <c r="F164" s="223" t="s">
        <v>473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229</v>
      </c>
      <c r="AU164" s="14" t="s">
        <v>85</v>
      </c>
    </row>
    <row r="165" s="2" customFormat="1">
      <c r="A165" s="35"/>
      <c r="B165" s="36"/>
      <c r="C165" s="37"/>
      <c r="D165" s="227" t="s">
        <v>231</v>
      </c>
      <c r="E165" s="37"/>
      <c r="F165" s="228" t="s">
        <v>474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231</v>
      </c>
      <c r="AU165" s="14" t="s">
        <v>85</v>
      </c>
    </row>
    <row r="166" s="11" customFormat="1" ht="25.92" customHeight="1">
      <c r="A166" s="11"/>
      <c r="B166" s="194"/>
      <c r="C166" s="195"/>
      <c r="D166" s="196" t="s">
        <v>76</v>
      </c>
      <c r="E166" s="197" t="s">
        <v>260</v>
      </c>
      <c r="F166" s="197" t="s">
        <v>261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SUM(P167:P169)</f>
        <v>0</v>
      </c>
      <c r="Q166" s="202"/>
      <c r="R166" s="203">
        <f>SUM(R167:R169)</f>
        <v>0</v>
      </c>
      <c r="S166" s="202"/>
      <c r="T166" s="204">
        <f>SUM(T167:T169)</f>
        <v>0.002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87</v>
      </c>
      <c r="AT166" s="206" t="s">
        <v>76</v>
      </c>
      <c r="AU166" s="206" t="s">
        <v>77</v>
      </c>
      <c r="AY166" s="205" t="s">
        <v>222</v>
      </c>
      <c r="BK166" s="207">
        <f>SUM(BK167:BK169)</f>
        <v>0</v>
      </c>
    </row>
    <row r="167" s="2" customFormat="1" ht="16.5" customHeight="1">
      <c r="A167" s="35"/>
      <c r="B167" s="36"/>
      <c r="C167" s="208" t="s">
        <v>307</v>
      </c>
      <c r="D167" s="208" t="s">
        <v>223</v>
      </c>
      <c r="E167" s="209" t="s">
        <v>263</v>
      </c>
      <c r="F167" s="210" t="s">
        <v>264</v>
      </c>
      <c r="G167" s="211" t="s">
        <v>265</v>
      </c>
      <c r="H167" s="212">
        <v>2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0.001</v>
      </c>
      <c r="T167" s="219">
        <f>S167*H167</f>
        <v>0.002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830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268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476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294</v>
      </c>
      <c r="F170" s="197" t="s">
        <v>295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SUM(P171:P208)</f>
        <v>0</v>
      </c>
      <c r="Q170" s="202"/>
      <c r="R170" s="203">
        <f>SUM(R171:R208)</f>
        <v>0.75140580000000012</v>
      </c>
      <c r="S170" s="202"/>
      <c r="T170" s="204">
        <f>SUM(T171:T208)</f>
        <v>0.218559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SUM(BK171:BK208)</f>
        <v>0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297</v>
      </c>
      <c r="F171" s="210" t="s">
        <v>298</v>
      </c>
      <c r="G171" s="211" t="s">
        <v>226</v>
      </c>
      <c r="H171" s="212">
        <v>69.450000000000003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831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300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478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302</v>
      </c>
      <c r="F174" s="210" t="s">
        <v>303</v>
      </c>
      <c r="G174" s="211" t="s">
        <v>226</v>
      </c>
      <c r="H174" s="212">
        <v>69.450000000000003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3.0000000000000001E-05</v>
      </c>
      <c r="R174" s="218">
        <f>Q174*H174</f>
        <v>0.0020835000000000003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832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305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480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308</v>
      </c>
      <c r="F177" s="210" t="s">
        <v>309</v>
      </c>
      <c r="G177" s="211" t="s">
        <v>226</v>
      </c>
      <c r="H177" s="212">
        <v>69.450000000000003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0.0075799999999999999</v>
      </c>
      <c r="R177" s="218">
        <f>Q177*H177</f>
        <v>0.52643099999999998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833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311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24.15" customHeight="1">
      <c r="A180" s="35"/>
      <c r="B180" s="36"/>
      <c r="C180" s="208" t="s">
        <v>329</v>
      </c>
      <c r="D180" s="208" t="s">
        <v>223</v>
      </c>
      <c r="E180" s="209" t="s">
        <v>314</v>
      </c>
      <c r="F180" s="210" t="s">
        <v>315</v>
      </c>
      <c r="G180" s="211" t="s">
        <v>226</v>
      </c>
      <c r="H180" s="212">
        <v>69.450000000000003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0.0030000000000000001</v>
      </c>
      <c r="T180" s="219">
        <f>S180*H180</f>
        <v>0.20835000000000001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834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317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484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08" t="s">
        <v>336</v>
      </c>
      <c r="D183" s="208" t="s">
        <v>223</v>
      </c>
      <c r="E183" s="209" t="s">
        <v>320</v>
      </c>
      <c r="F183" s="210" t="s">
        <v>321</v>
      </c>
      <c r="G183" s="211" t="s">
        <v>226</v>
      </c>
      <c r="H183" s="212">
        <v>69.450000000000003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0.00029999999999999997</v>
      </c>
      <c r="R183" s="218">
        <f>Q183*H183</f>
        <v>0.020834999999999999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835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323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486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49.05" customHeight="1">
      <c r="A186" s="35"/>
      <c r="B186" s="36"/>
      <c r="C186" s="239" t="s">
        <v>342</v>
      </c>
      <c r="D186" s="239" t="s">
        <v>277</v>
      </c>
      <c r="E186" s="240" t="s">
        <v>325</v>
      </c>
      <c r="F186" s="241" t="s">
        <v>326</v>
      </c>
      <c r="G186" s="242" t="s">
        <v>226</v>
      </c>
      <c r="H186" s="243">
        <v>76.394999999999996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0.0025999999999999999</v>
      </c>
      <c r="R186" s="218">
        <f>Q186*H186</f>
        <v>0.19862699999999997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836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326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837</v>
      </c>
      <c r="G188" s="230"/>
      <c r="H188" s="232">
        <v>76.394999999999996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348</v>
      </c>
      <c r="D189" s="208" t="s">
        <v>223</v>
      </c>
      <c r="E189" s="209" t="s">
        <v>330</v>
      </c>
      <c r="F189" s="210" t="s">
        <v>331</v>
      </c>
      <c r="G189" s="211" t="s">
        <v>332</v>
      </c>
      <c r="H189" s="212">
        <v>70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1021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334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335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21.75" customHeight="1">
      <c r="A192" s="35"/>
      <c r="B192" s="36"/>
      <c r="C192" s="208" t="s">
        <v>7</v>
      </c>
      <c r="D192" s="208" t="s">
        <v>223</v>
      </c>
      <c r="E192" s="209" t="s">
        <v>337</v>
      </c>
      <c r="F192" s="210" t="s">
        <v>338</v>
      </c>
      <c r="G192" s="211" t="s">
        <v>332</v>
      </c>
      <c r="H192" s="212">
        <v>34.030000000000001</v>
      </c>
      <c r="I192" s="213"/>
      <c r="J192" s="214">
        <f>ROUND(I192*H192,2)</f>
        <v>0</v>
      </c>
      <c r="K192" s="215"/>
      <c r="L192" s="41"/>
      <c r="M192" s="216" t="s">
        <v>1</v>
      </c>
      <c r="N192" s="217" t="s">
        <v>42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0.00029999999999999997</v>
      </c>
      <c r="T192" s="219">
        <f>S192*H192</f>
        <v>0.010208999999999999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266</v>
      </c>
      <c r="AT192" s="220" t="s">
        <v>223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839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340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2" customFormat="1">
      <c r="A194" s="35"/>
      <c r="B194" s="36"/>
      <c r="C194" s="37"/>
      <c r="D194" s="227" t="s">
        <v>231</v>
      </c>
      <c r="E194" s="37"/>
      <c r="F194" s="228" t="s">
        <v>491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231</v>
      </c>
      <c r="AU194" s="14" t="s">
        <v>85</v>
      </c>
    </row>
    <row r="195" s="2" customFormat="1" ht="16.5" customHeight="1">
      <c r="A195" s="35"/>
      <c r="B195" s="36"/>
      <c r="C195" s="208" t="s">
        <v>358</v>
      </c>
      <c r="D195" s="208" t="s">
        <v>223</v>
      </c>
      <c r="E195" s="209" t="s">
        <v>343</v>
      </c>
      <c r="F195" s="210" t="s">
        <v>344</v>
      </c>
      <c r="G195" s="211" t="s">
        <v>332</v>
      </c>
      <c r="H195" s="212">
        <v>34.030000000000001</v>
      </c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1.0000000000000001E-05</v>
      </c>
      <c r="R195" s="218">
        <f>Q195*H195</f>
        <v>0.00034030000000000003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840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346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493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2" customFormat="1" ht="16.5" customHeight="1">
      <c r="A198" s="35"/>
      <c r="B198" s="36"/>
      <c r="C198" s="239" t="s">
        <v>363</v>
      </c>
      <c r="D198" s="239" t="s">
        <v>277</v>
      </c>
      <c r="E198" s="240" t="s">
        <v>349</v>
      </c>
      <c r="F198" s="241" t="s">
        <v>350</v>
      </c>
      <c r="G198" s="242" t="s">
        <v>332</v>
      </c>
      <c r="H198" s="243">
        <v>34.710999999999999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42</v>
      </c>
      <c r="O198" s="88"/>
      <c r="P198" s="218">
        <f>O198*H198</f>
        <v>0</v>
      </c>
      <c r="Q198" s="218">
        <v>8.0000000000000007E-05</v>
      </c>
      <c r="R198" s="218">
        <f>Q198*H198</f>
        <v>0.0027768800000000002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280</v>
      </c>
      <c r="AT198" s="220" t="s">
        <v>277</v>
      </c>
      <c r="AU198" s="220" t="s">
        <v>85</v>
      </c>
      <c r="AY198" s="14" t="s">
        <v>222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4" t="s">
        <v>85</v>
      </c>
      <c r="BK198" s="221">
        <f>ROUND(I198*H198,2)</f>
        <v>0</v>
      </c>
      <c r="BL198" s="14" t="s">
        <v>266</v>
      </c>
      <c r="BM198" s="220" t="s">
        <v>841</v>
      </c>
    </row>
    <row r="199" s="2" customFormat="1">
      <c r="A199" s="35"/>
      <c r="B199" s="36"/>
      <c r="C199" s="37"/>
      <c r="D199" s="222" t="s">
        <v>229</v>
      </c>
      <c r="E199" s="37"/>
      <c r="F199" s="223" t="s">
        <v>350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229</v>
      </c>
      <c r="AU199" s="14" t="s">
        <v>85</v>
      </c>
    </row>
    <row r="200" s="12" customFormat="1">
      <c r="A200" s="12"/>
      <c r="B200" s="229"/>
      <c r="C200" s="230"/>
      <c r="D200" s="222" t="s">
        <v>252</v>
      </c>
      <c r="E200" s="230"/>
      <c r="F200" s="231" t="s">
        <v>842</v>
      </c>
      <c r="G200" s="230"/>
      <c r="H200" s="232">
        <v>34.710999999999999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252</v>
      </c>
      <c r="AU200" s="238" t="s">
        <v>85</v>
      </c>
      <c r="AV200" s="12" t="s">
        <v>87</v>
      </c>
      <c r="AW200" s="12" t="s">
        <v>4</v>
      </c>
      <c r="AX200" s="12" t="s">
        <v>85</v>
      </c>
      <c r="AY200" s="238" t="s">
        <v>222</v>
      </c>
    </row>
    <row r="201" s="2" customFormat="1" ht="16.5" customHeight="1">
      <c r="A201" s="35"/>
      <c r="B201" s="36"/>
      <c r="C201" s="208" t="s">
        <v>371</v>
      </c>
      <c r="D201" s="208" t="s">
        <v>223</v>
      </c>
      <c r="E201" s="209" t="s">
        <v>353</v>
      </c>
      <c r="F201" s="210" t="s">
        <v>354</v>
      </c>
      <c r="G201" s="211" t="s">
        <v>332</v>
      </c>
      <c r="H201" s="212">
        <v>1.8</v>
      </c>
      <c r="I201" s="213"/>
      <c r="J201" s="214">
        <f>ROUND(I201*H201,2)</f>
        <v>0</v>
      </c>
      <c r="K201" s="215"/>
      <c r="L201" s="41"/>
      <c r="M201" s="216" t="s">
        <v>1</v>
      </c>
      <c r="N201" s="217" t="s">
        <v>42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0" t="s">
        <v>266</v>
      </c>
      <c r="AT201" s="220" t="s">
        <v>223</v>
      </c>
      <c r="AU201" s="220" t="s">
        <v>85</v>
      </c>
      <c r="AY201" s="14" t="s">
        <v>222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4" t="s">
        <v>85</v>
      </c>
      <c r="BK201" s="221">
        <f>ROUND(I201*H201,2)</f>
        <v>0</v>
      </c>
      <c r="BL201" s="14" t="s">
        <v>266</v>
      </c>
      <c r="BM201" s="220" t="s">
        <v>843</v>
      </c>
    </row>
    <row r="202" s="2" customFormat="1">
      <c r="A202" s="35"/>
      <c r="B202" s="36"/>
      <c r="C202" s="37"/>
      <c r="D202" s="222" t="s">
        <v>229</v>
      </c>
      <c r="E202" s="37"/>
      <c r="F202" s="223" t="s">
        <v>356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229</v>
      </c>
      <c r="AU202" s="14" t="s">
        <v>85</v>
      </c>
    </row>
    <row r="203" s="2" customFormat="1" ht="16.5" customHeight="1">
      <c r="A203" s="35"/>
      <c r="B203" s="36"/>
      <c r="C203" s="239" t="s">
        <v>378</v>
      </c>
      <c r="D203" s="239" t="s">
        <v>277</v>
      </c>
      <c r="E203" s="240" t="s">
        <v>359</v>
      </c>
      <c r="F203" s="241" t="s">
        <v>360</v>
      </c>
      <c r="G203" s="242" t="s">
        <v>332</v>
      </c>
      <c r="H203" s="243">
        <v>1.8360000000000001</v>
      </c>
      <c r="I203" s="244"/>
      <c r="J203" s="245">
        <f>ROUND(I203*H203,2)</f>
        <v>0</v>
      </c>
      <c r="K203" s="246"/>
      <c r="L203" s="247"/>
      <c r="M203" s="248" t="s">
        <v>1</v>
      </c>
      <c r="N203" s="249" t="s">
        <v>42</v>
      </c>
      <c r="O203" s="88"/>
      <c r="P203" s="218">
        <f>O203*H203</f>
        <v>0</v>
      </c>
      <c r="Q203" s="218">
        <v>0.00017000000000000001</v>
      </c>
      <c r="R203" s="218">
        <f>Q203*H203</f>
        <v>0.00031212000000000004</v>
      </c>
      <c r="S203" s="218">
        <v>0</v>
      </c>
      <c r="T203" s="21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0" t="s">
        <v>280</v>
      </c>
      <c r="AT203" s="220" t="s">
        <v>277</v>
      </c>
      <c r="AU203" s="220" t="s">
        <v>85</v>
      </c>
      <c r="AY203" s="14" t="s">
        <v>222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4" t="s">
        <v>85</v>
      </c>
      <c r="BK203" s="221">
        <f>ROUND(I203*H203,2)</f>
        <v>0</v>
      </c>
      <c r="BL203" s="14" t="s">
        <v>266</v>
      </c>
      <c r="BM203" s="220" t="s">
        <v>844</v>
      </c>
    </row>
    <row r="204" s="2" customFormat="1">
      <c r="A204" s="35"/>
      <c r="B204" s="36"/>
      <c r="C204" s="37"/>
      <c r="D204" s="222" t="s">
        <v>229</v>
      </c>
      <c r="E204" s="37"/>
      <c r="F204" s="223" t="s">
        <v>360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229</v>
      </c>
      <c r="AU204" s="14" t="s">
        <v>85</v>
      </c>
    </row>
    <row r="205" s="12" customFormat="1">
      <c r="A205" s="12"/>
      <c r="B205" s="229"/>
      <c r="C205" s="230"/>
      <c r="D205" s="222" t="s">
        <v>252</v>
      </c>
      <c r="E205" s="230"/>
      <c r="F205" s="231" t="s">
        <v>845</v>
      </c>
      <c r="G205" s="230"/>
      <c r="H205" s="232">
        <v>1.8360000000000001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8" t="s">
        <v>252</v>
      </c>
      <c r="AU205" s="238" t="s">
        <v>85</v>
      </c>
      <c r="AV205" s="12" t="s">
        <v>87</v>
      </c>
      <c r="AW205" s="12" t="s">
        <v>4</v>
      </c>
      <c r="AX205" s="12" t="s">
        <v>85</v>
      </c>
      <c r="AY205" s="238" t="s">
        <v>222</v>
      </c>
    </row>
    <row r="206" s="2" customFormat="1" ht="24.15" customHeight="1">
      <c r="A206" s="35"/>
      <c r="B206" s="36"/>
      <c r="C206" s="208" t="s">
        <v>384</v>
      </c>
      <c r="D206" s="208" t="s">
        <v>223</v>
      </c>
      <c r="E206" s="209" t="s">
        <v>364</v>
      </c>
      <c r="F206" s="210" t="s">
        <v>365</v>
      </c>
      <c r="G206" s="211" t="s">
        <v>290</v>
      </c>
      <c r="H206" s="250"/>
      <c r="I206" s="213"/>
      <c r="J206" s="214">
        <f>ROUND(I206*H206,2)</f>
        <v>0</v>
      </c>
      <c r="K206" s="215"/>
      <c r="L206" s="41"/>
      <c r="M206" s="216" t="s">
        <v>1</v>
      </c>
      <c r="N206" s="217" t="s">
        <v>42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0" t="s">
        <v>266</v>
      </c>
      <c r="AT206" s="220" t="s">
        <v>223</v>
      </c>
      <c r="AU206" s="220" t="s">
        <v>85</v>
      </c>
      <c r="AY206" s="14" t="s">
        <v>222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4" t="s">
        <v>85</v>
      </c>
      <c r="BK206" s="221">
        <f>ROUND(I206*H206,2)</f>
        <v>0</v>
      </c>
      <c r="BL206" s="14" t="s">
        <v>266</v>
      </c>
      <c r="BM206" s="220" t="s">
        <v>846</v>
      </c>
    </row>
    <row r="207" s="2" customFormat="1">
      <c r="A207" s="35"/>
      <c r="B207" s="36"/>
      <c r="C207" s="37"/>
      <c r="D207" s="222" t="s">
        <v>229</v>
      </c>
      <c r="E207" s="37"/>
      <c r="F207" s="223" t="s">
        <v>367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229</v>
      </c>
      <c r="AU207" s="14" t="s">
        <v>85</v>
      </c>
    </row>
    <row r="208" s="2" customFormat="1">
      <c r="A208" s="35"/>
      <c r="B208" s="36"/>
      <c r="C208" s="37"/>
      <c r="D208" s="227" t="s">
        <v>231</v>
      </c>
      <c r="E208" s="37"/>
      <c r="F208" s="228" t="s">
        <v>501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231</v>
      </c>
      <c r="AU208" s="14" t="s">
        <v>85</v>
      </c>
    </row>
    <row r="209" s="11" customFormat="1" ht="25.92" customHeight="1">
      <c r="A209" s="11"/>
      <c r="B209" s="194"/>
      <c r="C209" s="195"/>
      <c r="D209" s="196" t="s">
        <v>76</v>
      </c>
      <c r="E209" s="197" t="s">
        <v>390</v>
      </c>
      <c r="F209" s="197" t="s">
        <v>391</v>
      </c>
      <c r="G209" s="195"/>
      <c r="H209" s="195"/>
      <c r="I209" s="198"/>
      <c r="J209" s="199">
        <f>BK209</f>
        <v>0</v>
      </c>
      <c r="K209" s="195"/>
      <c r="L209" s="200"/>
      <c r="M209" s="201"/>
      <c r="N209" s="202"/>
      <c r="O209" s="202"/>
      <c r="P209" s="203">
        <f>SUM(P210:P227)</f>
        <v>0</v>
      </c>
      <c r="Q209" s="202"/>
      <c r="R209" s="203">
        <f>SUM(R210:R227)</f>
        <v>0.1927383</v>
      </c>
      <c r="S209" s="202"/>
      <c r="T209" s="204">
        <f>SUM(T210:T227)</f>
        <v>0.029072100000000003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5" t="s">
        <v>87</v>
      </c>
      <c r="AT209" s="206" t="s">
        <v>76</v>
      </c>
      <c r="AU209" s="206" t="s">
        <v>77</v>
      </c>
      <c r="AY209" s="205" t="s">
        <v>222</v>
      </c>
      <c r="BK209" s="207">
        <f>SUM(BK210:BK227)</f>
        <v>0</v>
      </c>
    </row>
    <row r="210" s="2" customFormat="1" ht="16.5" customHeight="1">
      <c r="A210" s="35"/>
      <c r="B210" s="36"/>
      <c r="C210" s="208" t="s">
        <v>392</v>
      </c>
      <c r="D210" s="208" t="s">
        <v>223</v>
      </c>
      <c r="E210" s="209" t="s">
        <v>393</v>
      </c>
      <c r="F210" s="210" t="s">
        <v>394</v>
      </c>
      <c r="G210" s="211" t="s">
        <v>226</v>
      </c>
      <c r="H210" s="212">
        <v>87.060000000000002</v>
      </c>
      <c r="I210" s="213"/>
      <c r="J210" s="214">
        <f>ROUND(I210*H210,2)</f>
        <v>0</v>
      </c>
      <c r="K210" s="215"/>
      <c r="L210" s="41"/>
      <c r="M210" s="216" t="s">
        <v>1</v>
      </c>
      <c r="N210" s="217" t="s">
        <v>42</v>
      </c>
      <c r="O210" s="88"/>
      <c r="P210" s="218">
        <f>O210*H210</f>
        <v>0</v>
      </c>
      <c r="Q210" s="218">
        <v>0.001</v>
      </c>
      <c r="R210" s="218">
        <f>Q210*H210</f>
        <v>0.087059999999999998</v>
      </c>
      <c r="S210" s="218">
        <v>0.00031</v>
      </c>
      <c r="T210" s="219">
        <f>S210*H210</f>
        <v>0.026988600000000001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0" t="s">
        <v>266</v>
      </c>
      <c r="AT210" s="220" t="s">
        <v>223</v>
      </c>
      <c r="AU210" s="220" t="s">
        <v>85</v>
      </c>
      <c r="AY210" s="14" t="s">
        <v>222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4" t="s">
        <v>85</v>
      </c>
      <c r="BK210" s="221">
        <f>ROUND(I210*H210,2)</f>
        <v>0</v>
      </c>
      <c r="BL210" s="14" t="s">
        <v>266</v>
      </c>
      <c r="BM210" s="220" t="s">
        <v>847</v>
      </c>
    </row>
    <row r="211" s="2" customFormat="1">
      <c r="A211" s="35"/>
      <c r="B211" s="36"/>
      <c r="C211" s="37"/>
      <c r="D211" s="222" t="s">
        <v>229</v>
      </c>
      <c r="E211" s="37"/>
      <c r="F211" s="223" t="s">
        <v>396</v>
      </c>
      <c r="G211" s="37"/>
      <c r="H211" s="37"/>
      <c r="I211" s="224"/>
      <c r="J211" s="37"/>
      <c r="K211" s="37"/>
      <c r="L211" s="41"/>
      <c r="M211" s="225"/>
      <c r="N211" s="22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229</v>
      </c>
      <c r="AU211" s="14" t="s">
        <v>85</v>
      </c>
    </row>
    <row r="212" s="2" customFormat="1">
      <c r="A212" s="35"/>
      <c r="B212" s="36"/>
      <c r="C212" s="37"/>
      <c r="D212" s="227" t="s">
        <v>231</v>
      </c>
      <c r="E212" s="37"/>
      <c r="F212" s="228" t="s">
        <v>503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231</v>
      </c>
      <c r="AU212" s="14" t="s">
        <v>85</v>
      </c>
    </row>
    <row r="213" s="2" customFormat="1" ht="24.15" customHeight="1">
      <c r="A213" s="35"/>
      <c r="B213" s="36"/>
      <c r="C213" s="208" t="s">
        <v>398</v>
      </c>
      <c r="D213" s="208" t="s">
        <v>223</v>
      </c>
      <c r="E213" s="209" t="s">
        <v>399</v>
      </c>
      <c r="F213" s="210" t="s">
        <v>400</v>
      </c>
      <c r="G213" s="211" t="s">
        <v>226</v>
      </c>
      <c r="H213" s="212">
        <v>87.060000000000002</v>
      </c>
      <c r="I213" s="213"/>
      <c r="J213" s="214">
        <f>ROUND(I213*H213,2)</f>
        <v>0</v>
      </c>
      <c r="K213" s="215"/>
      <c r="L213" s="41"/>
      <c r="M213" s="216" t="s">
        <v>1</v>
      </c>
      <c r="N213" s="217" t="s">
        <v>42</v>
      </c>
      <c r="O213" s="88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0" t="s">
        <v>266</v>
      </c>
      <c r="AT213" s="220" t="s">
        <v>223</v>
      </c>
      <c r="AU213" s="220" t="s">
        <v>85</v>
      </c>
      <c r="AY213" s="14" t="s">
        <v>222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4" t="s">
        <v>85</v>
      </c>
      <c r="BK213" s="221">
        <f>ROUND(I213*H213,2)</f>
        <v>0</v>
      </c>
      <c r="BL213" s="14" t="s">
        <v>266</v>
      </c>
      <c r="BM213" s="220" t="s">
        <v>848</v>
      </c>
    </row>
    <row r="214" s="2" customFormat="1">
      <c r="A214" s="35"/>
      <c r="B214" s="36"/>
      <c r="C214" s="37"/>
      <c r="D214" s="222" t="s">
        <v>229</v>
      </c>
      <c r="E214" s="37"/>
      <c r="F214" s="223" t="s">
        <v>402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229</v>
      </c>
      <c r="AU214" s="14" t="s">
        <v>85</v>
      </c>
    </row>
    <row r="215" s="2" customFormat="1">
      <c r="A215" s="35"/>
      <c r="B215" s="36"/>
      <c r="C215" s="37"/>
      <c r="D215" s="227" t="s">
        <v>231</v>
      </c>
      <c r="E215" s="37"/>
      <c r="F215" s="228" t="s">
        <v>505</v>
      </c>
      <c r="G215" s="37"/>
      <c r="H215" s="37"/>
      <c r="I215" s="224"/>
      <c r="J215" s="37"/>
      <c r="K215" s="37"/>
      <c r="L215" s="41"/>
      <c r="M215" s="225"/>
      <c r="N215" s="22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231</v>
      </c>
      <c r="AU215" s="14" t="s">
        <v>85</v>
      </c>
    </row>
    <row r="216" s="2" customFormat="1" ht="16.5" customHeight="1">
      <c r="A216" s="35"/>
      <c r="B216" s="36"/>
      <c r="C216" s="208" t="s">
        <v>404</v>
      </c>
      <c r="D216" s="208" t="s">
        <v>223</v>
      </c>
      <c r="E216" s="209" t="s">
        <v>405</v>
      </c>
      <c r="F216" s="210" t="s">
        <v>406</v>
      </c>
      <c r="G216" s="211" t="s">
        <v>226</v>
      </c>
      <c r="H216" s="212">
        <v>69.450000000000003</v>
      </c>
      <c r="I216" s="213"/>
      <c r="J216" s="214">
        <f>ROUND(I216*H216,2)</f>
        <v>0</v>
      </c>
      <c r="K216" s="215"/>
      <c r="L216" s="41"/>
      <c r="M216" s="216" t="s">
        <v>1</v>
      </c>
      <c r="N216" s="217" t="s">
        <v>42</v>
      </c>
      <c r="O216" s="88"/>
      <c r="P216" s="218">
        <f>O216*H216</f>
        <v>0</v>
      </c>
      <c r="Q216" s="218">
        <v>0</v>
      </c>
      <c r="R216" s="218">
        <f>Q216*H216</f>
        <v>0</v>
      </c>
      <c r="S216" s="218">
        <v>3.0000000000000001E-05</v>
      </c>
      <c r="T216" s="219">
        <f>S216*H216</f>
        <v>0.0020835000000000003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0" t="s">
        <v>266</v>
      </c>
      <c r="AT216" s="220" t="s">
        <v>223</v>
      </c>
      <c r="AU216" s="220" t="s">
        <v>85</v>
      </c>
      <c r="AY216" s="14" t="s">
        <v>222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4" t="s">
        <v>85</v>
      </c>
      <c r="BK216" s="221">
        <f>ROUND(I216*H216,2)</f>
        <v>0</v>
      </c>
      <c r="BL216" s="14" t="s">
        <v>266</v>
      </c>
      <c r="BM216" s="220" t="s">
        <v>1022</v>
      </c>
    </row>
    <row r="217" s="2" customFormat="1">
      <c r="A217" s="35"/>
      <c r="B217" s="36"/>
      <c r="C217" s="37"/>
      <c r="D217" s="222" t="s">
        <v>229</v>
      </c>
      <c r="E217" s="37"/>
      <c r="F217" s="223" t="s">
        <v>408</v>
      </c>
      <c r="G217" s="37"/>
      <c r="H217" s="37"/>
      <c r="I217" s="224"/>
      <c r="J217" s="37"/>
      <c r="K217" s="37"/>
      <c r="L217" s="41"/>
      <c r="M217" s="225"/>
      <c r="N217" s="22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229</v>
      </c>
      <c r="AU217" s="14" t="s">
        <v>85</v>
      </c>
    </row>
    <row r="218" s="2" customFormat="1">
      <c r="A218" s="35"/>
      <c r="B218" s="36"/>
      <c r="C218" s="37"/>
      <c r="D218" s="227" t="s">
        <v>231</v>
      </c>
      <c r="E218" s="37"/>
      <c r="F218" s="228" t="s">
        <v>409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231</v>
      </c>
      <c r="AU218" s="14" t="s">
        <v>85</v>
      </c>
    </row>
    <row r="219" s="2" customFormat="1" ht="16.5" customHeight="1">
      <c r="A219" s="35"/>
      <c r="B219" s="36"/>
      <c r="C219" s="239" t="s">
        <v>410</v>
      </c>
      <c r="D219" s="239" t="s">
        <v>277</v>
      </c>
      <c r="E219" s="240" t="s">
        <v>411</v>
      </c>
      <c r="F219" s="241" t="s">
        <v>412</v>
      </c>
      <c r="G219" s="242" t="s">
        <v>226</v>
      </c>
      <c r="H219" s="243">
        <v>72.923000000000002</v>
      </c>
      <c r="I219" s="244"/>
      <c r="J219" s="245">
        <f>ROUND(I219*H219,2)</f>
        <v>0</v>
      </c>
      <c r="K219" s="246"/>
      <c r="L219" s="247"/>
      <c r="M219" s="248" t="s">
        <v>1</v>
      </c>
      <c r="N219" s="249" t="s">
        <v>42</v>
      </c>
      <c r="O219" s="88"/>
      <c r="P219" s="218">
        <f>O219*H219</f>
        <v>0</v>
      </c>
      <c r="Q219" s="218">
        <v>0.00089999999999999998</v>
      </c>
      <c r="R219" s="218">
        <f>Q219*H219</f>
        <v>0.0656307</v>
      </c>
      <c r="S219" s="218">
        <v>0</v>
      </c>
      <c r="T219" s="21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0" t="s">
        <v>280</v>
      </c>
      <c r="AT219" s="220" t="s">
        <v>277</v>
      </c>
      <c r="AU219" s="220" t="s">
        <v>85</v>
      </c>
      <c r="AY219" s="14" t="s">
        <v>222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4" t="s">
        <v>85</v>
      </c>
      <c r="BK219" s="221">
        <f>ROUND(I219*H219,2)</f>
        <v>0</v>
      </c>
      <c r="BL219" s="14" t="s">
        <v>266</v>
      </c>
      <c r="BM219" s="220" t="s">
        <v>1023</v>
      </c>
    </row>
    <row r="220" s="2" customFormat="1">
      <c r="A220" s="35"/>
      <c r="B220" s="36"/>
      <c r="C220" s="37"/>
      <c r="D220" s="222" t="s">
        <v>229</v>
      </c>
      <c r="E220" s="37"/>
      <c r="F220" s="223" t="s">
        <v>412</v>
      </c>
      <c r="G220" s="37"/>
      <c r="H220" s="37"/>
      <c r="I220" s="224"/>
      <c r="J220" s="37"/>
      <c r="K220" s="37"/>
      <c r="L220" s="41"/>
      <c r="M220" s="225"/>
      <c r="N220" s="22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229</v>
      </c>
      <c r="AU220" s="14" t="s">
        <v>85</v>
      </c>
    </row>
    <row r="221" s="12" customFormat="1">
      <c r="A221" s="12"/>
      <c r="B221" s="229"/>
      <c r="C221" s="230"/>
      <c r="D221" s="222" t="s">
        <v>252</v>
      </c>
      <c r="E221" s="230"/>
      <c r="F221" s="231" t="s">
        <v>851</v>
      </c>
      <c r="G221" s="230"/>
      <c r="H221" s="232">
        <v>72.923000000000002</v>
      </c>
      <c r="I221" s="233"/>
      <c r="J221" s="230"/>
      <c r="K221" s="230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252</v>
      </c>
      <c r="AU221" s="238" t="s">
        <v>85</v>
      </c>
      <c r="AV221" s="12" t="s">
        <v>87</v>
      </c>
      <c r="AW221" s="12" t="s">
        <v>4</v>
      </c>
      <c r="AX221" s="12" t="s">
        <v>85</v>
      </c>
      <c r="AY221" s="238" t="s">
        <v>222</v>
      </c>
    </row>
    <row r="222" s="2" customFormat="1" ht="24.15" customHeight="1">
      <c r="A222" s="35"/>
      <c r="B222" s="36"/>
      <c r="C222" s="208" t="s">
        <v>415</v>
      </c>
      <c r="D222" s="208" t="s">
        <v>223</v>
      </c>
      <c r="E222" s="209" t="s">
        <v>416</v>
      </c>
      <c r="F222" s="210" t="s">
        <v>417</v>
      </c>
      <c r="G222" s="211" t="s">
        <v>226</v>
      </c>
      <c r="H222" s="212">
        <v>87.060000000000002</v>
      </c>
      <c r="I222" s="213"/>
      <c r="J222" s="214">
        <f>ROUND(I222*H222,2)</f>
        <v>0</v>
      </c>
      <c r="K222" s="215"/>
      <c r="L222" s="41"/>
      <c r="M222" s="216" t="s">
        <v>1</v>
      </c>
      <c r="N222" s="217" t="s">
        <v>42</v>
      </c>
      <c r="O222" s="88"/>
      <c r="P222" s="218">
        <f>O222*H222</f>
        <v>0</v>
      </c>
      <c r="Q222" s="218">
        <v>0.00020000000000000001</v>
      </c>
      <c r="R222" s="218">
        <f>Q222*H222</f>
        <v>0.017412</v>
      </c>
      <c r="S222" s="218">
        <v>0</v>
      </c>
      <c r="T222" s="21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0" t="s">
        <v>266</v>
      </c>
      <c r="AT222" s="220" t="s">
        <v>223</v>
      </c>
      <c r="AU222" s="220" t="s">
        <v>85</v>
      </c>
      <c r="AY222" s="14" t="s">
        <v>222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4" t="s">
        <v>85</v>
      </c>
      <c r="BK222" s="221">
        <f>ROUND(I222*H222,2)</f>
        <v>0</v>
      </c>
      <c r="BL222" s="14" t="s">
        <v>266</v>
      </c>
      <c r="BM222" s="220" t="s">
        <v>852</v>
      </c>
    </row>
    <row r="223" s="2" customFormat="1">
      <c r="A223" s="35"/>
      <c r="B223" s="36"/>
      <c r="C223" s="37"/>
      <c r="D223" s="222" t="s">
        <v>229</v>
      </c>
      <c r="E223" s="37"/>
      <c r="F223" s="223" t="s">
        <v>419</v>
      </c>
      <c r="G223" s="37"/>
      <c r="H223" s="37"/>
      <c r="I223" s="224"/>
      <c r="J223" s="37"/>
      <c r="K223" s="37"/>
      <c r="L223" s="41"/>
      <c r="M223" s="225"/>
      <c r="N223" s="22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229</v>
      </c>
      <c r="AU223" s="14" t="s">
        <v>85</v>
      </c>
    </row>
    <row r="224" s="2" customFormat="1">
      <c r="A224" s="35"/>
      <c r="B224" s="36"/>
      <c r="C224" s="37"/>
      <c r="D224" s="227" t="s">
        <v>231</v>
      </c>
      <c r="E224" s="37"/>
      <c r="F224" s="228" t="s">
        <v>510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231</v>
      </c>
      <c r="AU224" s="14" t="s">
        <v>85</v>
      </c>
    </row>
    <row r="225" s="2" customFormat="1" ht="33" customHeight="1">
      <c r="A225" s="35"/>
      <c r="B225" s="36"/>
      <c r="C225" s="208" t="s">
        <v>280</v>
      </c>
      <c r="D225" s="208" t="s">
        <v>223</v>
      </c>
      <c r="E225" s="209" t="s">
        <v>421</v>
      </c>
      <c r="F225" s="210" t="s">
        <v>422</v>
      </c>
      <c r="G225" s="211" t="s">
        <v>226</v>
      </c>
      <c r="H225" s="212">
        <v>87.060000000000002</v>
      </c>
      <c r="I225" s="213"/>
      <c r="J225" s="214">
        <f>ROUND(I225*H225,2)</f>
        <v>0</v>
      </c>
      <c r="K225" s="215"/>
      <c r="L225" s="41"/>
      <c r="M225" s="216" t="s">
        <v>1</v>
      </c>
      <c r="N225" s="217" t="s">
        <v>42</v>
      </c>
      <c r="O225" s="88"/>
      <c r="P225" s="218">
        <f>O225*H225</f>
        <v>0</v>
      </c>
      <c r="Q225" s="218">
        <v>0.00025999999999999998</v>
      </c>
      <c r="R225" s="218">
        <f>Q225*H225</f>
        <v>0.022635599999999999</v>
      </c>
      <c r="S225" s="218">
        <v>0</v>
      </c>
      <c r="T225" s="21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0" t="s">
        <v>266</v>
      </c>
      <c r="AT225" s="220" t="s">
        <v>223</v>
      </c>
      <c r="AU225" s="220" t="s">
        <v>85</v>
      </c>
      <c r="AY225" s="14" t="s">
        <v>222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4" t="s">
        <v>85</v>
      </c>
      <c r="BK225" s="221">
        <f>ROUND(I225*H225,2)</f>
        <v>0</v>
      </c>
      <c r="BL225" s="14" t="s">
        <v>266</v>
      </c>
      <c r="BM225" s="220" t="s">
        <v>853</v>
      </c>
    </row>
    <row r="226" s="2" customFormat="1">
      <c r="A226" s="35"/>
      <c r="B226" s="36"/>
      <c r="C226" s="37"/>
      <c r="D226" s="222" t="s">
        <v>229</v>
      </c>
      <c r="E226" s="37"/>
      <c r="F226" s="223" t="s">
        <v>424</v>
      </c>
      <c r="G226" s="37"/>
      <c r="H226" s="37"/>
      <c r="I226" s="224"/>
      <c r="J226" s="37"/>
      <c r="K226" s="37"/>
      <c r="L226" s="41"/>
      <c r="M226" s="225"/>
      <c r="N226" s="22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229</v>
      </c>
      <c r="AU226" s="14" t="s">
        <v>85</v>
      </c>
    </row>
    <row r="227" s="2" customFormat="1">
      <c r="A227" s="35"/>
      <c r="B227" s="36"/>
      <c r="C227" s="37"/>
      <c r="D227" s="227" t="s">
        <v>231</v>
      </c>
      <c r="E227" s="37"/>
      <c r="F227" s="228" t="s">
        <v>512</v>
      </c>
      <c r="G227" s="37"/>
      <c r="H227" s="37"/>
      <c r="I227" s="224"/>
      <c r="J227" s="37"/>
      <c r="K227" s="37"/>
      <c r="L227" s="41"/>
      <c r="M227" s="225"/>
      <c r="N227" s="22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231</v>
      </c>
      <c r="AU227" s="14" t="s">
        <v>85</v>
      </c>
    </row>
    <row r="228" s="11" customFormat="1" ht="25.92" customHeight="1">
      <c r="A228" s="11"/>
      <c r="B228" s="194"/>
      <c r="C228" s="195"/>
      <c r="D228" s="196" t="s">
        <v>76</v>
      </c>
      <c r="E228" s="197" t="s">
        <v>513</v>
      </c>
      <c r="F228" s="197" t="s">
        <v>514</v>
      </c>
      <c r="G228" s="195"/>
      <c r="H228" s="195"/>
      <c r="I228" s="198"/>
      <c r="J228" s="199">
        <f>BK228</f>
        <v>0</v>
      </c>
      <c r="K228" s="195"/>
      <c r="L228" s="200"/>
      <c r="M228" s="201"/>
      <c r="N228" s="202"/>
      <c r="O228" s="202"/>
      <c r="P228" s="203">
        <f>SUM(P229:P230)</f>
        <v>0</v>
      </c>
      <c r="Q228" s="202"/>
      <c r="R228" s="203">
        <f>SUM(R229:R230)</f>
        <v>0</v>
      </c>
      <c r="S228" s="202"/>
      <c r="T228" s="204">
        <f>SUM(T229:T230)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5" t="s">
        <v>87</v>
      </c>
      <c r="AT228" s="206" t="s">
        <v>76</v>
      </c>
      <c r="AU228" s="206" t="s">
        <v>77</v>
      </c>
      <c r="AY228" s="205" t="s">
        <v>222</v>
      </c>
      <c r="BK228" s="207">
        <f>SUM(BK229:BK230)</f>
        <v>0</v>
      </c>
    </row>
    <row r="229" s="2" customFormat="1" ht="24.15" customHeight="1">
      <c r="A229" s="35"/>
      <c r="B229" s="36"/>
      <c r="C229" s="208" t="s">
        <v>515</v>
      </c>
      <c r="D229" s="208" t="s">
        <v>223</v>
      </c>
      <c r="E229" s="209" t="s">
        <v>516</v>
      </c>
      <c r="F229" s="210" t="s">
        <v>517</v>
      </c>
      <c r="G229" s="211" t="s">
        <v>518</v>
      </c>
      <c r="H229" s="212">
        <v>1</v>
      </c>
      <c r="I229" s="213"/>
      <c r="J229" s="214">
        <f>ROUND(I229*H229,2)</f>
        <v>0</v>
      </c>
      <c r="K229" s="215"/>
      <c r="L229" s="41"/>
      <c r="M229" s="216" t="s">
        <v>1</v>
      </c>
      <c r="N229" s="217" t="s">
        <v>42</v>
      </c>
      <c r="O229" s="88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0" t="s">
        <v>266</v>
      </c>
      <c r="AT229" s="220" t="s">
        <v>223</v>
      </c>
      <c r="AU229" s="220" t="s">
        <v>85</v>
      </c>
      <c r="AY229" s="14" t="s">
        <v>222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4" t="s">
        <v>85</v>
      </c>
      <c r="BK229" s="221">
        <f>ROUND(I229*H229,2)</f>
        <v>0</v>
      </c>
      <c r="BL229" s="14" t="s">
        <v>266</v>
      </c>
      <c r="BM229" s="220" t="s">
        <v>854</v>
      </c>
    </row>
    <row r="230" s="2" customFormat="1">
      <c r="A230" s="35"/>
      <c r="B230" s="36"/>
      <c r="C230" s="37"/>
      <c r="D230" s="222" t="s">
        <v>229</v>
      </c>
      <c r="E230" s="37"/>
      <c r="F230" s="223" t="s">
        <v>517</v>
      </c>
      <c r="G230" s="37"/>
      <c r="H230" s="37"/>
      <c r="I230" s="224"/>
      <c r="J230" s="37"/>
      <c r="K230" s="37"/>
      <c r="L230" s="41"/>
      <c r="M230" s="225"/>
      <c r="N230" s="22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229</v>
      </c>
      <c r="AU230" s="14" t="s">
        <v>85</v>
      </c>
    </row>
    <row r="231" s="11" customFormat="1" ht="25.92" customHeight="1">
      <c r="A231" s="11"/>
      <c r="B231" s="194"/>
      <c r="C231" s="195"/>
      <c r="D231" s="196" t="s">
        <v>76</v>
      </c>
      <c r="E231" s="197" t="s">
        <v>520</v>
      </c>
      <c r="F231" s="197" t="s">
        <v>521</v>
      </c>
      <c r="G231" s="195"/>
      <c r="H231" s="195"/>
      <c r="I231" s="198"/>
      <c r="J231" s="199">
        <f>BK231</f>
        <v>0</v>
      </c>
      <c r="K231" s="195"/>
      <c r="L231" s="200"/>
      <c r="M231" s="201"/>
      <c r="N231" s="202"/>
      <c r="O231" s="202"/>
      <c r="P231" s="203">
        <f>SUM(P232:P235)</f>
        <v>0</v>
      </c>
      <c r="Q231" s="202"/>
      <c r="R231" s="203">
        <f>SUM(R232:R235)</f>
        <v>0</v>
      </c>
      <c r="S231" s="202"/>
      <c r="T231" s="204">
        <f>SUM(T232:T235)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5" t="s">
        <v>227</v>
      </c>
      <c r="AT231" s="206" t="s">
        <v>76</v>
      </c>
      <c r="AU231" s="206" t="s">
        <v>77</v>
      </c>
      <c r="AY231" s="205" t="s">
        <v>222</v>
      </c>
      <c r="BK231" s="207">
        <f>SUM(BK232:BK235)</f>
        <v>0</v>
      </c>
    </row>
    <row r="232" s="2" customFormat="1" ht="24.15" customHeight="1">
      <c r="A232" s="35"/>
      <c r="B232" s="36"/>
      <c r="C232" s="208" t="s">
        <v>522</v>
      </c>
      <c r="D232" s="208" t="s">
        <v>223</v>
      </c>
      <c r="E232" s="209" t="s">
        <v>523</v>
      </c>
      <c r="F232" s="210" t="s">
        <v>524</v>
      </c>
      <c r="G232" s="211" t="s">
        <v>518</v>
      </c>
      <c r="H232" s="212">
        <v>1</v>
      </c>
      <c r="I232" s="213"/>
      <c r="J232" s="214">
        <f>ROUND(I232*H232,2)</f>
        <v>0</v>
      </c>
      <c r="K232" s="215"/>
      <c r="L232" s="41"/>
      <c r="M232" s="216" t="s">
        <v>1</v>
      </c>
      <c r="N232" s="217" t="s">
        <v>42</v>
      </c>
      <c r="O232" s="88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0" t="s">
        <v>227</v>
      </c>
      <c r="AT232" s="220" t="s">
        <v>223</v>
      </c>
      <c r="AU232" s="220" t="s">
        <v>85</v>
      </c>
      <c r="AY232" s="14" t="s">
        <v>222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4" t="s">
        <v>85</v>
      </c>
      <c r="BK232" s="221">
        <f>ROUND(I232*H232,2)</f>
        <v>0</v>
      </c>
      <c r="BL232" s="14" t="s">
        <v>227</v>
      </c>
      <c r="BM232" s="220" t="s">
        <v>855</v>
      </c>
    </row>
    <row r="233" s="2" customFormat="1">
      <c r="A233" s="35"/>
      <c r="B233" s="36"/>
      <c r="C233" s="37"/>
      <c r="D233" s="222" t="s">
        <v>229</v>
      </c>
      <c r="E233" s="37"/>
      <c r="F233" s="223" t="s">
        <v>524</v>
      </c>
      <c r="G233" s="37"/>
      <c r="H233" s="37"/>
      <c r="I233" s="224"/>
      <c r="J233" s="37"/>
      <c r="K233" s="37"/>
      <c r="L233" s="41"/>
      <c r="M233" s="225"/>
      <c r="N233" s="22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229</v>
      </c>
      <c r="AU233" s="14" t="s">
        <v>85</v>
      </c>
    </row>
    <row r="234" s="2" customFormat="1" ht="16.5" customHeight="1">
      <c r="A234" s="35"/>
      <c r="B234" s="36"/>
      <c r="C234" s="208" t="s">
        <v>526</v>
      </c>
      <c r="D234" s="208" t="s">
        <v>223</v>
      </c>
      <c r="E234" s="209" t="s">
        <v>527</v>
      </c>
      <c r="F234" s="210" t="s">
        <v>528</v>
      </c>
      <c r="G234" s="211" t="s">
        <v>518</v>
      </c>
      <c r="H234" s="212">
        <v>1</v>
      </c>
      <c r="I234" s="213"/>
      <c r="J234" s="214">
        <f>ROUND(I234*H234,2)</f>
        <v>0</v>
      </c>
      <c r="K234" s="215"/>
      <c r="L234" s="41"/>
      <c r="M234" s="216" t="s">
        <v>1</v>
      </c>
      <c r="N234" s="217" t="s">
        <v>42</v>
      </c>
      <c r="O234" s="88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0" t="s">
        <v>227</v>
      </c>
      <c r="AT234" s="220" t="s">
        <v>223</v>
      </c>
      <c r="AU234" s="220" t="s">
        <v>85</v>
      </c>
      <c r="AY234" s="14" t="s">
        <v>222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4" t="s">
        <v>85</v>
      </c>
      <c r="BK234" s="221">
        <f>ROUND(I234*H234,2)</f>
        <v>0</v>
      </c>
      <c r="BL234" s="14" t="s">
        <v>227</v>
      </c>
      <c r="BM234" s="220" t="s">
        <v>856</v>
      </c>
    </row>
    <row r="235" s="2" customFormat="1">
      <c r="A235" s="35"/>
      <c r="B235" s="36"/>
      <c r="C235" s="37"/>
      <c r="D235" s="222" t="s">
        <v>229</v>
      </c>
      <c r="E235" s="37"/>
      <c r="F235" s="223" t="s">
        <v>528</v>
      </c>
      <c r="G235" s="37"/>
      <c r="H235" s="37"/>
      <c r="I235" s="224"/>
      <c r="J235" s="37"/>
      <c r="K235" s="37"/>
      <c r="L235" s="41"/>
      <c r="M235" s="252"/>
      <c r="N235" s="253"/>
      <c r="O235" s="254"/>
      <c r="P235" s="254"/>
      <c r="Q235" s="254"/>
      <c r="R235" s="254"/>
      <c r="S235" s="254"/>
      <c r="T235" s="25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229</v>
      </c>
      <c r="AU235" s="14" t="s">
        <v>85</v>
      </c>
    </row>
    <row r="236" s="2" customFormat="1" ht="6.96" customHeight="1">
      <c r="A236" s="35"/>
      <c r="B236" s="63"/>
      <c r="C236" s="64"/>
      <c r="D236" s="64"/>
      <c r="E236" s="64"/>
      <c r="F236" s="64"/>
      <c r="G236" s="64"/>
      <c r="H236" s="64"/>
      <c r="I236" s="64"/>
      <c r="J236" s="64"/>
      <c r="K236" s="64"/>
      <c r="L236" s="41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sheet="1" autoFilter="0" formatColumns="0" formatRows="0" objects="1" scenarios="1" spinCount="100000" saltValue="0aTp6Lta3zjfgD6OcwVq5YYwYfg6u9osBmsbYsFYET7yIhbJRhKFjIVhsuwmcn7yBA52f75R9V2tECKKQowt1A==" hashValue="jvzJyAtUOCAtGikaBCpCbhx3+65MLAo7tRVVEKpIADDOTAxvAp45N+na7703paJ0Z1dm85UQoZ8Skor3mDUPXw==" algorithmName="SHA-512" password="CC35"/>
  <autoFilter ref="C124:K23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11"/>
    <hyperlink ref="F135" r:id="rId2" display="https://podminky.urs.cz/item/CS_URS_2024_01/997013211"/>
    <hyperlink ref="F138" r:id="rId3" display="https://podminky.urs.cz/item/CS_URS_2024_01/997013501"/>
    <hyperlink ref="F141" r:id="rId4" display="https://podminky.urs.cz/item/CS_URS_2024_01/997013509"/>
    <hyperlink ref="F145" r:id="rId5" display="https://podminky.urs.cz/item/CS_URS_2024_01/997013813"/>
    <hyperlink ref="F149" r:id="rId6" display="https://podminky.urs.cz/item/CS_URS_2024_01/713111111"/>
    <hyperlink ref="F155" r:id="rId7" display="https://podminky.urs.cz/item/CS_URS_2024_01/998713211"/>
    <hyperlink ref="F159" r:id="rId8" display="https://podminky.urs.cz/item/CS_URS_2024_02/763135002"/>
    <hyperlink ref="F165" r:id="rId9" display="https://podminky.urs.cz/item/CS_URS_2024_01/998763200"/>
    <hyperlink ref="F169" r:id="rId10" display="https://podminky.urs.cz/item/CS_URS_2024_01/766491851"/>
    <hyperlink ref="F173" r:id="rId11" display="https://podminky.urs.cz/item/CS_URS_2024_01/776111115"/>
    <hyperlink ref="F176" r:id="rId12" display="https://podminky.urs.cz/item/CS_URS_2024_01/776121112"/>
    <hyperlink ref="F179" r:id="rId13" display="https://podminky.urs.cz/item/CS_URS_2024_01/776141112"/>
    <hyperlink ref="F182" r:id="rId14" display="https://podminky.urs.cz/item/CS_URS_2024_01/776201812"/>
    <hyperlink ref="F185" r:id="rId15" display="https://podminky.urs.cz/item/CS_URS_2024_01/776221111"/>
    <hyperlink ref="F191" r:id="rId16" display="https://podminky.urs.cz/item/CS_URS_2024_02/776223112"/>
    <hyperlink ref="F194" r:id="rId17" display="https://podminky.urs.cz/item/CS_URS_2024_01/776410811"/>
    <hyperlink ref="F197" r:id="rId18" display="https://podminky.urs.cz/item/CS_URS_2024_01/776421111"/>
    <hyperlink ref="F208" r:id="rId19" display="https://podminky.urs.cz/item/CS_URS_2024_01/998776201"/>
    <hyperlink ref="F212" r:id="rId20" display="https://podminky.urs.cz/item/CS_URS_2024_01/784121001"/>
    <hyperlink ref="F215" r:id="rId21" display="https://podminky.urs.cz/item/CS_URS_2024_01/784121011"/>
    <hyperlink ref="F218" r:id="rId22" display="https://podminky.urs.cz/item/CS_URS_2024_02/784171101"/>
    <hyperlink ref="F224" r:id="rId23" display="https://podminky.urs.cz/item/CS_URS_2024_01/784181101"/>
    <hyperlink ref="F227" r:id="rId24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1024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ROUND((SUM(BE120:BE191)),  2)</f>
        <v>0</v>
      </c>
      <c r="G33" s="35"/>
      <c r="H33" s="35"/>
      <c r="I33" s="152">
        <v>0.20999999999999999</v>
      </c>
      <c r="J33" s="151">
        <f>ROUND(((SUM(BE120:BE191))*I33),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ROUND((SUM(BF120:BF191)),  2)</f>
        <v>0</v>
      </c>
      <c r="G34" s="35"/>
      <c r="H34" s="35"/>
      <c r="I34" s="152">
        <v>0.12</v>
      </c>
      <c r="J34" s="151">
        <f>ROUND(((SUM(BF120:BF191))*I34),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ROUND((SUM(BG120:BG191)),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ROUND((SUM(BH120:BH191)),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ROUND((SUM(BI120:BI191)),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313 - Místnost č.313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204</v>
      </c>
      <c r="E99" s="179"/>
      <c r="F99" s="179"/>
      <c r="G99" s="179"/>
      <c r="H99" s="179"/>
      <c r="I99" s="179"/>
      <c r="J99" s="180">
        <f>J139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206</v>
      </c>
      <c r="E100" s="179"/>
      <c r="F100" s="179"/>
      <c r="G100" s="179"/>
      <c r="H100" s="179"/>
      <c r="I100" s="179"/>
      <c r="J100" s="180">
        <f>J173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313 - Místnost č.313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27. 2. 2025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208</v>
      </c>
      <c r="D119" s="185" t="s">
        <v>62</v>
      </c>
      <c r="E119" s="185" t="s">
        <v>58</v>
      </c>
      <c r="F119" s="185" t="s">
        <v>59</v>
      </c>
      <c r="G119" s="185" t="s">
        <v>209</v>
      </c>
      <c r="H119" s="185" t="s">
        <v>210</v>
      </c>
      <c r="I119" s="185" t="s">
        <v>211</v>
      </c>
      <c r="J119" s="186" t="s">
        <v>198</v>
      </c>
      <c r="K119" s="187" t="s">
        <v>212</v>
      </c>
      <c r="L119" s="188"/>
      <c r="M119" s="97" t="s">
        <v>1</v>
      </c>
      <c r="N119" s="98" t="s">
        <v>41</v>
      </c>
      <c r="O119" s="98" t="s">
        <v>213</v>
      </c>
      <c r="P119" s="98" t="s">
        <v>214</v>
      </c>
      <c r="Q119" s="98" t="s">
        <v>215</v>
      </c>
      <c r="R119" s="98" t="s">
        <v>216</v>
      </c>
      <c r="S119" s="98" t="s">
        <v>217</v>
      </c>
      <c r="T119" s="99" t="s">
        <v>218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219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P121+P125+P139+P173</f>
        <v>0</v>
      </c>
      <c r="Q120" s="101"/>
      <c r="R120" s="191">
        <f>R121+R125+R139+R173</f>
        <v>0.36388891999999995</v>
      </c>
      <c r="S120" s="101"/>
      <c r="T120" s="192">
        <f>T121+T125+T139+T173</f>
        <v>0.093249500000000013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200</v>
      </c>
      <c r="BK120" s="193">
        <f>BK121+BK125+BK139+BK173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220</v>
      </c>
      <c r="F121" s="197" t="s">
        <v>221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SUM(P122:P124)</f>
        <v>0</v>
      </c>
      <c r="Q121" s="202"/>
      <c r="R121" s="203">
        <f>SUM(R122:R124)</f>
        <v>0.00081440000000000006</v>
      </c>
      <c r="S121" s="202"/>
      <c r="T121" s="204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222</v>
      </c>
      <c r="BK121" s="207">
        <f>SUM(BK122:BK124)</f>
        <v>0</v>
      </c>
    </row>
    <row r="122" s="2" customFormat="1" ht="24.15" customHeight="1">
      <c r="A122" s="35"/>
      <c r="B122" s="36"/>
      <c r="C122" s="208" t="s">
        <v>85</v>
      </c>
      <c r="D122" s="208" t="s">
        <v>223</v>
      </c>
      <c r="E122" s="209" t="s">
        <v>224</v>
      </c>
      <c r="F122" s="210" t="s">
        <v>225</v>
      </c>
      <c r="G122" s="211" t="s">
        <v>226</v>
      </c>
      <c r="H122" s="212">
        <v>20.359999999999999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0.00081440000000000006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227</v>
      </c>
      <c r="AT122" s="220" t="s">
        <v>223</v>
      </c>
      <c r="AU122" s="220" t="s">
        <v>85</v>
      </c>
      <c r="AY122" s="14" t="s">
        <v>222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227</v>
      </c>
      <c r="BM122" s="220" t="s">
        <v>1025</v>
      </c>
    </row>
    <row r="123" s="2" customFormat="1">
      <c r="A123" s="35"/>
      <c r="B123" s="36"/>
      <c r="C123" s="37"/>
      <c r="D123" s="222" t="s">
        <v>229</v>
      </c>
      <c r="E123" s="37"/>
      <c r="F123" s="223" t="s">
        <v>230</v>
      </c>
      <c r="G123" s="37"/>
      <c r="H123" s="37"/>
      <c r="I123" s="224"/>
      <c r="J123" s="37"/>
      <c r="K123" s="37"/>
      <c r="L123" s="41"/>
      <c r="M123" s="225"/>
      <c r="N123" s="226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229</v>
      </c>
      <c r="AU123" s="14" t="s">
        <v>85</v>
      </c>
    </row>
    <row r="124" s="2" customFormat="1">
      <c r="A124" s="35"/>
      <c r="B124" s="36"/>
      <c r="C124" s="37"/>
      <c r="D124" s="227" t="s">
        <v>231</v>
      </c>
      <c r="E124" s="37"/>
      <c r="F124" s="228" t="s">
        <v>232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231</v>
      </c>
      <c r="AU124" s="14" t="s">
        <v>85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233</v>
      </c>
      <c r="F125" s="197" t="s">
        <v>234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SUM(P126:P138)</f>
        <v>0</v>
      </c>
      <c r="Q125" s="202"/>
      <c r="R125" s="203">
        <f>SUM(R126:R138)</f>
        <v>0</v>
      </c>
      <c r="S125" s="202"/>
      <c r="T125" s="204">
        <f>SUM(T126:T138)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222</v>
      </c>
      <c r="BK125" s="207">
        <f>SUM(BK126:BK138)</f>
        <v>0</v>
      </c>
    </row>
    <row r="126" s="2" customFormat="1" ht="24.15" customHeight="1">
      <c r="A126" s="35"/>
      <c r="B126" s="36"/>
      <c r="C126" s="208" t="s">
        <v>87</v>
      </c>
      <c r="D126" s="208" t="s">
        <v>223</v>
      </c>
      <c r="E126" s="209" t="s">
        <v>235</v>
      </c>
      <c r="F126" s="210" t="s">
        <v>236</v>
      </c>
      <c r="G126" s="211" t="s">
        <v>237</v>
      </c>
      <c r="H126" s="212">
        <v>0.092999999999999999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227</v>
      </c>
      <c r="AT126" s="220" t="s">
        <v>223</v>
      </c>
      <c r="AU126" s="220" t="s">
        <v>85</v>
      </c>
      <c r="AY126" s="14" t="s">
        <v>222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227</v>
      </c>
      <c r="BM126" s="220" t="s">
        <v>859</v>
      </c>
    </row>
    <row r="127" s="2" customFormat="1">
      <c r="A127" s="35"/>
      <c r="B127" s="36"/>
      <c r="C127" s="37"/>
      <c r="D127" s="222" t="s">
        <v>229</v>
      </c>
      <c r="E127" s="37"/>
      <c r="F127" s="223" t="s">
        <v>239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229</v>
      </c>
      <c r="AU127" s="14" t="s">
        <v>85</v>
      </c>
    </row>
    <row r="128" s="2" customFormat="1">
      <c r="A128" s="35"/>
      <c r="B128" s="36"/>
      <c r="C128" s="37"/>
      <c r="D128" s="227" t="s">
        <v>231</v>
      </c>
      <c r="E128" s="37"/>
      <c r="F128" s="228" t="s">
        <v>436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231</v>
      </c>
      <c r="AU128" s="14" t="s">
        <v>85</v>
      </c>
    </row>
    <row r="129" s="2" customFormat="1" ht="24.15" customHeight="1">
      <c r="A129" s="35"/>
      <c r="B129" s="36"/>
      <c r="C129" s="208" t="s">
        <v>241</v>
      </c>
      <c r="D129" s="208" t="s">
        <v>223</v>
      </c>
      <c r="E129" s="209" t="s">
        <v>242</v>
      </c>
      <c r="F129" s="210" t="s">
        <v>243</v>
      </c>
      <c r="G129" s="211" t="s">
        <v>237</v>
      </c>
      <c r="H129" s="212">
        <v>0.092999999999999999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227</v>
      </c>
      <c r="AT129" s="220" t="s">
        <v>223</v>
      </c>
      <c r="AU129" s="220" t="s">
        <v>85</v>
      </c>
      <c r="AY129" s="14" t="s">
        <v>222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227</v>
      </c>
      <c r="BM129" s="220" t="s">
        <v>860</v>
      </c>
    </row>
    <row r="130" s="2" customFormat="1">
      <c r="A130" s="35"/>
      <c r="B130" s="36"/>
      <c r="C130" s="37"/>
      <c r="D130" s="222" t="s">
        <v>229</v>
      </c>
      <c r="E130" s="37"/>
      <c r="F130" s="223" t="s">
        <v>245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229</v>
      </c>
      <c r="AU130" s="14" t="s">
        <v>85</v>
      </c>
    </row>
    <row r="131" s="2" customFormat="1">
      <c r="A131" s="35"/>
      <c r="B131" s="36"/>
      <c r="C131" s="37"/>
      <c r="D131" s="227" t="s">
        <v>231</v>
      </c>
      <c r="E131" s="37"/>
      <c r="F131" s="228" t="s">
        <v>438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231</v>
      </c>
      <c r="AU131" s="14" t="s">
        <v>85</v>
      </c>
    </row>
    <row r="132" s="2" customFormat="1" ht="24.15" customHeight="1">
      <c r="A132" s="35"/>
      <c r="B132" s="36"/>
      <c r="C132" s="208" t="s">
        <v>227</v>
      </c>
      <c r="D132" s="208" t="s">
        <v>223</v>
      </c>
      <c r="E132" s="209" t="s">
        <v>247</v>
      </c>
      <c r="F132" s="210" t="s">
        <v>248</v>
      </c>
      <c r="G132" s="211" t="s">
        <v>237</v>
      </c>
      <c r="H132" s="212">
        <v>1.3020000000000001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227</v>
      </c>
      <c r="AT132" s="220" t="s">
        <v>223</v>
      </c>
      <c r="AU132" s="220" t="s">
        <v>85</v>
      </c>
      <c r="AY132" s="14" t="s">
        <v>222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227</v>
      </c>
      <c r="BM132" s="220" t="s">
        <v>861</v>
      </c>
    </row>
    <row r="133" s="2" customFormat="1">
      <c r="A133" s="35"/>
      <c r="B133" s="36"/>
      <c r="C133" s="37"/>
      <c r="D133" s="222" t="s">
        <v>229</v>
      </c>
      <c r="E133" s="37"/>
      <c r="F133" s="223" t="s">
        <v>250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229</v>
      </c>
      <c r="AU133" s="14" t="s">
        <v>85</v>
      </c>
    </row>
    <row r="134" s="2" customFormat="1">
      <c r="A134" s="35"/>
      <c r="B134" s="36"/>
      <c r="C134" s="37"/>
      <c r="D134" s="227" t="s">
        <v>231</v>
      </c>
      <c r="E134" s="37"/>
      <c r="F134" s="228" t="s">
        <v>440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231</v>
      </c>
      <c r="AU134" s="14" t="s">
        <v>85</v>
      </c>
    </row>
    <row r="135" s="12" customFormat="1">
      <c r="A135" s="12"/>
      <c r="B135" s="229"/>
      <c r="C135" s="230"/>
      <c r="D135" s="222" t="s">
        <v>252</v>
      </c>
      <c r="E135" s="230"/>
      <c r="F135" s="231" t="s">
        <v>862</v>
      </c>
      <c r="G135" s="230"/>
      <c r="H135" s="232">
        <v>1.3020000000000001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252</v>
      </c>
      <c r="AU135" s="238" t="s">
        <v>85</v>
      </c>
      <c r="AV135" s="12" t="s">
        <v>87</v>
      </c>
      <c r="AW135" s="12" t="s">
        <v>4</v>
      </c>
      <c r="AX135" s="12" t="s">
        <v>85</v>
      </c>
      <c r="AY135" s="238" t="s">
        <v>222</v>
      </c>
    </row>
    <row r="136" s="2" customFormat="1" ht="37.8" customHeight="1">
      <c r="A136" s="35"/>
      <c r="B136" s="36"/>
      <c r="C136" s="208" t="s">
        <v>254</v>
      </c>
      <c r="D136" s="208" t="s">
        <v>223</v>
      </c>
      <c r="E136" s="209" t="s">
        <v>255</v>
      </c>
      <c r="F136" s="210" t="s">
        <v>256</v>
      </c>
      <c r="G136" s="211" t="s">
        <v>237</v>
      </c>
      <c r="H136" s="212">
        <v>0.092999999999999999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863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258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443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11" customFormat="1" ht="25.92" customHeight="1">
      <c r="A139" s="11"/>
      <c r="B139" s="194"/>
      <c r="C139" s="195"/>
      <c r="D139" s="196" t="s">
        <v>76</v>
      </c>
      <c r="E139" s="197" t="s">
        <v>294</v>
      </c>
      <c r="F139" s="197" t="s">
        <v>295</v>
      </c>
      <c r="G139" s="195"/>
      <c r="H139" s="195"/>
      <c r="I139" s="198"/>
      <c r="J139" s="199">
        <f>BK139</f>
        <v>0</v>
      </c>
      <c r="K139" s="195"/>
      <c r="L139" s="200"/>
      <c r="M139" s="201"/>
      <c r="N139" s="202"/>
      <c r="O139" s="202"/>
      <c r="P139" s="203">
        <f>SUM(P140:P172)</f>
        <v>0</v>
      </c>
      <c r="Q139" s="202"/>
      <c r="R139" s="203">
        <f>SUM(R140:R172)</f>
        <v>0.22094611999999997</v>
      </c>
      <c r="S139" s="202"/>
      <c r="T139" s="204">
        <f>SUM(T140:T172)</f>
        <v>0.066546000000000008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5" t="s">
        <v>87</v>
      </c>
      <c r="AT139" s="206" t="s">
        <v>76</v>
      </c>
      <c r="AU139" s="206" t="s">
        <v>77</v>
      </c>
      <c r="AY139" s="205" t="s">
        <v>222</v>
      </c>
      <c r="BK139" s="207">
        <f>SUM(BK140:BK172)</f>
        <v>0</v>
      </c>
    </row>
    <row r="140" s="2" customFormat="1" ht="24.15" customHeight="1">
      <c r="A140" s="35"/>
      <c r="B140" s="36"/>
      <c r="C140" s="208" t="s">
        <v>262</v>
      </c>
      <c r="D140" s="208" t="s">
        <v>223</v>
      </c>
      <c r="E140" s="209" t="s">
        <v>297</v>
      </c>
      <c r="F140" s="210" t="s">
        <v>298</v>
      </c>
      <c r="G140" s="211" t="s">
        <v>226</v>
      </c>
      <c r="H140" s="212">
        <v>20.359999999999999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266</v>
      </c>
      <c r="AT140" s="220" t="s">
        <v>223</v>
      </c>
      <c r="AU140" s="220" t="s">
        <v>85</v>
      </c>
      <c r="AY140" s="14" t="s">
        <v>222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266</v>
      </c>
      <c r="BM140" s="220" t="s">
        <v>864</v>
      </c>
    </row>
    <row r="141" s="2" customFormat="1">
      <c r="A141" s="35"/>
      <c r="B141" s="36"/>
      <c r="C141" s="37"/>
      <c r="D141" s="222" t="s">
        <v>229</v>
      </c>
      <c r="E141" s="37"/>
      <c r="F141" s="223" t="s">
        <v>300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229</v>
      </c>
      <c r="AU141" s="14" t="s">
        <v>85</v>
      </c>
    </row>
    <row r="142" s="2" customFormat="1">
      <c r="A142" s="35"/>
      <c r="B142" s="36"/>
      <c r="C142" s="37"/>
      <c r="D142" s="227" t="s">
        <v>231</v>
      </c>
      <c r="E142" s="37"/>
      <c r="F142" s="228" t="s">
        <v>478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231</v>
      </c>
      <c r="AU142" s="14" t="s">
        <v>85</v>
      </c>
    </row>
    <row r="143" s="2" customFormat="1" ht="24.15" customHeight="1">
      <c r="A143" s="35"/>
      <c r="B143" s="36"/>
      <c r="C143" s="208" t="s">
        <v>270</v>
      </c>
      <c r="D143" s="208" t="s">
        <v>223</v>
      </c>
      <c r="E143" s="209" t="s">
        <v>302</v>
      </c>
      <c r="F143" s="210" t="s">
        <v>303</v>
      </c>
      <c r="G143" s="211" t="s">
        <v>226</v>
      </c>
      <c r="H143" s="212">
        <v>20.359999999999999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3.0000000000000001E-05</v>
      </c>
      <c r="R143" s="218">
        <f>Q143*H143</f>
        <v>0.00061079999999999999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266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266</v>
      </c>
      <c r="BM143" s="220" t="s">
        <v>865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305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480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2" customFormat="1" ht="33" customHeight="1">
      <c r="A146" s="35"/>
      <c r="B146" s="36"/>
      <c r="C146" s="208" t="s">
        <v>276</v>
      </c>
      <c r="D146" s="208" t="s">
        <v>223</v>
      </c>
      <c r="E146" s="209" t="s">
        <v>308</v>
      </c>
      <c r="F146" s="210" t="s">
        <v>309</v>
      </c>
      <c r="G146" s="211" t="s">
        <v>226</v>
      </c>
      <c r="H146" s="212">
        <v>20.359999999999999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0.0075799999999999999</v>
      </c>
      <c r="R146" s="218">
        <f>Q146*H146</f>
        <v>0.15432879999999999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266</v>
      </c>
      <c r="AT146" s="220" t="s">
        <v>223</v>
      </c>
      <c r="AU146" s="220" t="s">
        <v>85</v>
      </c>
      <c r="AY146" s="14" t="s">
        <v>222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266</v>
      </c>
      <c r="BM146" s="220" t="s">
        <v>866</v>
      </c>
    </row>
    <row r="147" s="2" customFormat="1">
      <c r="A147" s="35"/>
      <c r="B147" s="36"/>
      <c r="C147" s="37"/>
      <c r="D147" s="222" t="s">
        <v>229</v>
      </c>
      <c r="E147" s="37"/>
      <c r="F147" s="223" t="s">
        <v>311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229</v>
      </c>
      <c r="AU147" s="14" t="s">
        <v>85</v>
      </c>
    </row>
    <row r="148" s="2" customFormat="1">
      <c r="A148" s="35"/>
      <c r="B148" s="36"/>
      <c r="C148" s="37"/>
      <c r="D148" s="227" t="s">
        <v>231</v>
      </c>
      <c r="E148" s="37"/>
      <c r="F148" s="228" t="s">
        <v>482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231</v>
      </c>
      <c r="AU148" s="14" t="s">
        <v>85</v>
      </c>
    </row>
    <row r="149" s="2" customFormat="1" ht="24.15" customHeight="1">
      <c r="A149" s="35"/>
      <c r="B149" s="36"/>
      <c r="C149" s="208" t="s">
        <v>220</v>
      </c>
      <c r="D149" s="208" t="s">
        <v>223</v>
      </c>
      <c r="E149" s="209" t="s">
        <v>314</v>
      </c>
      <c r="F149" s="210" t="s">
        <v>315</v>
      </c>
      <c r="G149" s="211" t="s">
        <v>226</v>
      </c>
      <c r="H149" s="212">
        <v>20.359999999999999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0.0030000000000000001</v>
      </c>
      <c r="T149" s="219">
        <f>S149*H149</f>
        <v>0.061080000000000002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266</v>
      </c>
      <c r="AT149" s="220" t="s">
        <v>223</v>
      </c>
      <c r="AU149" s="220" t="s">
        <v>85</v>
      </c>
      <c r="AY149" s="14" t="s">
        <v>222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266</v>
      </c>
      <c r="BM149" s="220" t="s">
        <v>867</v>
      </c>
    </row>
    <row r="150" s="2" customFormat="1">
      <c r="A150" s="35"/>
      <c r="B150" s="36"/>
      <c r="C150" s="37"/>
      <c r="D150" s="222" t="s">
        <v>229</v>
      </c>
      <c r="E150" s="37"/>
      <c r="F150" s="223" t="s">
        <v>317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229</v>
      </c>
      <c r="AU150" s="14" t="s">
        <v>85</v>
      </c>
    </row>
    <row r="151" s="2" customFormat="1">
      <c r="A151" s="35"/>
      <c r="B151" s="36"/>
      <c r="C151" s="37"/>
      <c r="D151" s="227" t="s">
        <v>231</v>
      </c>
      <c r="E151" s="37"/>
      <c r="F151" s="228" t="s">
        <v>484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231</v>
      </c>
      <c r="AU151" s="14" t="s">
        <v>85</v>
      </c>
    </row>
    <row r="152" s="2" customFormat="1" ht="16.5" customHeight="1">
      <c r="A152" s="35"/>
      <c r="B152" s="36"/>
      <c r="C152" s="208" t="s">
        <v>287</v>
      </c>
      <c r="D152" s="208" t="s">
        <v>223</v>
      </c>
      <c r="E152" s="209" t="s">
        <v>320</v>
      </c>
      <c r="F152" s="210" t="s">
        <v>321</v>
      </c>
      <c r="G152" s="211" t="s">
        <v>226</v>
      </c>
      <c r="H152" s="212">
        <v>20.359999999999999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0.0061079999999999997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266</v>
      </c>
      <c r="AT152" s="220" t="s">
        <v>223</v>
      </c>
      <c r="AU152" s="220" t="s">
        <v>85</v>
      </c>
      <c r="AY152" s="14" t="s">
        <v>222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266</v>
      </c>
      <c r="BM152" s="220" t="s">
        <v>868</v>
      </c>
    </row>
    <row r="153" s="2" customFormat="1">
      <c r="A153" s="35"/>
      <c r="B153" s="36"/>
      <c r="C153" s="37"/>
      <c r="D153" s="222" t="s">
        <v>229</v>
      </c>
      <c r="E153" s="37"/>
      <c r="F153" s="223" t="s">
        <v>323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229</v>
      </c>
      <c r="AU153" s="14" t="s">
        <v>85</v>
      </c>
    </row>
    <row r="154" s="2" customFormat="1">
      <c r="A154" s="35"/>
      <c r="B154" s="36"/>
      <c r="C154" s="37"/>
      <c r="D154" s="227" t="s">
        <v>231</v>
      </c>
      <c r="E154" s="37"/>
      <c r="F154" s="228" t="s">
        <v>486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231</v>
      </c>
      <c r="AU154" s="14" t="s">
        <v>85</v>
      </c>
    </row>
    <row r="155" s="2" customFormat="1" ht="49.05" customHeight="1">
      <c r="A155" s="35"/>
      <c r="B155" s="36"/>
      <c r="C155" s="239" t="s">
        <v>296</v>
      </c>
      <c r="D155" s="239" t="s">
        <v>277</v>
      </c>
      <c r="E155" s="240" t="s">
        <v>325</v>
      </c>
      <c r="F155" s="241" t="s">
        <v>326</v>
      </c>
      <c r="G155" s="242" t="s">
        <v>226</v>
      </c>
      <c r="H155" s="243">
        <v>22.396000000000001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42</v>
      </c>
      <c r="O155" s="88"/>
      <c r="P155" s="218">
        <f>O155*H155</f>
        <v>0</v>
      </c>
      <c r="Q155" s="218">
        <v>0.0025999999999999999</v>
      </c>
      <c r="R155" s="218">
        <f>Q155*H155</f>
        <v>0.058229599999999999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280</v>
      </c>
      <c r="AT155" s="220" t="s">
        <v>277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266</v>
      </c>
      <c r="BM155" s="220" t="s">
        <v>869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326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12" customFormat="1">
      <c r="A157" s="12"/>
      <c r="B157" s="229"/>
      <c r="C157" s="230"/>
      <c r="D157" s="222" t="s">
        <v>252</v>
      </c>
      <c r="E157" s="230"/>
      <c r="F157" s="231" t="s">
        <v>870</v>
      </c>
      <c r="G157" s="230"/>
      <c r="H157" s="232">
        <v>22.396000000000001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252</v>
      </c>
      <c r="AU157" s="238" t="s">
        <v>85</v>
      </c>
      <c r="AV157" s="12" t="s">
        <v>87</v>
      </c>
      <c r="AW157" s="12" t="s">
        <v>4</v>
      </c>
      <c r="AX157" s="12" t="s">
        <v>85</v>
      </c>
      <c r="AY157" s="238" t="s">
        <v>222</v>
      </c>
    </row>
    <row r="158" s="2" customFormat="1" ht="24.15" customHeight="1">
      <c r="A158" s="35"/>
      <c r="B158" s="36"/>
      <c r="C158" s="208" t="s">
        <v>8</v>
      </c>
      <c r="D158" s="208" t="s">
        <v>223</v>
      </c>
      <c r="E158" s="209" t="s">
        <v>330</v>
      </c>
      <c r="F158" s="210" t="s">
        <v>331</v>
      </c>
      <c r="G158" s="211" t="s">
        <v>332</v>
      </c>
      <c r="H158" s="212">
        <v>21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266</v>
      </c>
      <c r="AT158" s="220" t="s">
        <v>223</v>
      </c>
      <c r="AU158" s="220" t="s">
        <v>85</v>
      </c>
      <c r="AY158" s="14" t="s">
        <v>222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266</v>
      </c>
      <c r="BM158" s="220" t="s">
        <v>1026</v>
      </c>
    </row>
    <row r="159" s="2" customFormat="1">
      <c r="A159" s="35"/>
      <c r="B159" s="36"/>
      <c r="C159" s="37"/>
      <c r="D159" s="222" t="s">
        <v>229</v>
      </c>
      <c r="E159" s="37"/>
      <c r="F159" s="223" t="s">
        <v>334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229</v>
      </c>
      <c r="AU159" s="14" t="s">
        <v>85</v>
      </c>
    </row>
    <row r="160" s="2" customFormat="1">
      <c r="A160" s="35"/>
      <c r="B160" s="36"/>
      <c r="C160" s="37"/>
      <c r="D160" s="227" t="s">
        <v>231</v>
      </c>
      <c r="E160" s="37"/>
      <c r="F160" s="228" t="s">
        <v>335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231</v>
      </c>
      <c r="AU160" s="14" t="s">
        <v>85</v>
      </c>
    </row>
    <row r="161" s="2" customFormat="1" ht="21.75" customHeight="1">
      <c r="A161" s="35"/>
      <c r="B161" s="36"/>
      <c r="C161" s="208" t="s">
        <v>307</v>
      </c>
      <c r="D161" s="208" t="s">
        <v>223</v>
      </c>
      <c r="E161" s="209" t="s">
        <v>337</v>
      </c>
      <c r="F161" s="210" t="s">
        <v>338</v>
      </c>
      <c r="G161" s="211" t="s">
        <v>332</v>
      </c>
      <c r="H161" s="212">
        <v>18.219999999999999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0.00029999999999999997</v>
      </c>
      <c r="T161" s="219">
        <f>S161*H161</f>
        <v>0.0054659999999999995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266</v>
      </c>
      <c r="AT161" s="220" t="s">
        <v>223</v>
      </c>
      <c r="AU161" s="220" t="s">
        <v>85</v>
      </c>
      <c r="AY161" s="14" t="s">
        <v>222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266</v>
      </c>
      <c r="BM161" s="220" t="s">
        <v>872</v>
      </c>
    </row>
    <row r="162" s="2" customFormat="1">
      <c r="A162" s="35"/>
      <c r="B162" s="36"/>
      <c r="C162" s="37"/>
      <c r="D162" s="222" t="s">
        <v>229</v>
      </c>
      <c r="E162" s="37"/>
      <c r="F162" s="223" t="s">
        <v>340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229</v>
      </c>
      <c r="AU162" s="14" t="s">
        <v>85</v>
      </c>
    </row>
    <row r="163" s="2" customFormat="1">
      <c r="A163" s="35"/>
      <c r="B163" s="36"/>
      <c r="C163" s="37"/>
      <c r="D163" s="227" t="s">
        <v>231</v>
      </c>
      <c r="E163" s="37"/>
      <c r="F163" s="228" t="s">
        <v>491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231</v>
      </c>
      <c r="AU163" s="14" t="s">
        <v>85</v>
      </c>
    </row>
    <row r="164" s="2" customFormat="1" ht="16.5" customHeight="1">
      <c r="A164" s="35"/>
      <c r="B164" s="36"/>
      <c r="C164" s="208" t="s">
        <v>313</v>
      </c>
      <c r="D164" s="208" t="s">
        <v>223</v>
      </c>
      <c r="E164" s="209" t="s">
        <v>343</v>
      </c>
      <c r="F164" s="210" t="s">
        <v>344</v>
      </c>
      <c r="G164" s="211" t="s">
        <v>332</v>
      </c>
      <c r="H164" s="212">
        <v>18.219999999999999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1.0000000000000001E-05</v>
      </c>
      <c r="R164" s="218">
        <f>Q164*H164</f>
        <v>0.00018220000000000001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873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346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493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2" customFormat="1" ht="16.5" customHeight="1">
      <c r="A167" s="35"/>
      <c r="B167" s="36"/>
      <c r="C167" s="239" t="s">
        <v>319</v>
      </c>
      <c r="D167" s="239" t="s">
        <v>277</v>
      </c>
      <c r="E167" s="240" t="s">
        <v>349</v>
      </c>
      <c r="F167" s="241" t="s">
        <v>350</v>
      </c>
      <c r="G167" s="242" t="s">
        <v>332</v>
      </c>
      <c r="H167" s="243">
        <v>18.584</v>
      </c>
      <c r="I167" s="244"/>
      <c r="J167" s="245">
        <f>ROUND(I167*H167,2)</f>
        <v>0</v>
      </c>
      <c r="K167" s="246"/>
      <c r="L167" s="247"/>
      <c r="M167" s="248" t="s">
        <v>1</v>
      </c>
      <c r="N167" s="249" t="s">
        <v>42</v>
      </c>
      <c r="O167" s="88"/>
      <c r="P167" s="218">
        <f>O167*H167</f>
        <v>0</v>
      </c>
      <c r="Q167" s="218">
        <v>8.0000000000000007E-05</v>
      </c>
      <c r="R167" s="218">
        <f>Q167*H167</f>
        <v>0.0014867200000000002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280</v>
      </c>
      <c r="AT167" s="220" t="s">
        <v>277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874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350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12" customFormat="1">
      <c r="A169" s="12"/>
      <c r="B169" s="229"/>
      <c r="C169" s="230"/>
      <c r="D169" s="222" t="s">
        <v>252</v>
      </c>
      <c r="E169" s="230"/>
      <c r="F169" s="231" t="s">
        <v>875</v>
      </c>
      <c r="G169" s="230"/>
      <c r="H169" s="232">
        <v>18.584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252</v>
      </c>
      <c r="AU169" s="238" t="s">
        <v>85</v>
      </c>
      <c r="AV169" s="12" t="s">
        <v>87</v>
      </c>
      <c r="AW169" s="12" t="s">
        <v>4</v>
      </c>
      <c r="AX169" s="12" t="s">
        <v>85</v>
      </c>
      <c r="AY169" s="238" t="s">
        <v>222</v>
      </c>
    </row>
    <row r="170" s="2" customFormat="1" ht="24.15" customHeight="1">
      <c r="A170" s="35"/>
      <c r="B170" s="36"/>
      <c r="C170" s="208" t="s">
        <v>266</v>
      </c>
      <c r="D170" s="208" t="s">
        <v>223</v>
      </c>
      <c r="E170" s="209" t="s">
        <v>364</v>
      </c>
      <c r="F170" s="210" t="s">
        <v>365</v>
      </c>
      <c r="G170" s="211" t="s">
        <v>290</v>
      </c>
      <c r="H170" s="250"/>
      <c r="I170" s="213"/>
      <c r="J170" s="214">
        <f>ROUND(I170*H170,2)</f>
        <v>0</v>
      </c>
      <c r="K170" s="215"/>
      <c r="L170" s="41"/>
      <c r="M170" s="216" t="s">
        <v>1</v>
      </c>
      <c r="N170" s="217" t="s">
        <v>42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266</v>
      </c>
      <c r="AT170" s="220" t="s">
        <v>223</v>
      </c>
      <c r="AU170" s="220" t="s">
        <v>85</v>
      </c>
      <c r="AY170" s="14" t="s">
        <v>222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266</v>
      </c>
      <c r="BM170" s="220" t="s">
        <v>876</v>
      </c>
    </row>
    <row r="171" s="2" customFormat="1">
      <c r="A171" s="35"/>
      <c r="B171" s="36"/>
      <c r="C171" s="37"/>
      <c r="D171" s="222" t="s">
        <v>229</v>
      </c>
      <c r="E171" s="37"/>
      <c r="F171" s="223" t="s">
        <v>367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229</v>
      </c>
      <c r="AU171" s="14" t="s">
        <v>85</v>
      </c>
    </row>
    <row r="172" s="2" customFormat="1">
      <c r="A172" s="35"/>
      <c r="B172" s="36"/>
      <c r="C172" s="37"/>
      <c r="D172" s="227" t="s">
        <v>231</v>
      </c>
      <c r="E172" s="37"/>
      <c r="F172" s="228" t="s">
        <v>501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231</v>
      </c>
      <c r="AU172" s="14" t="s">
        <v>85</v>
      </c>
    </row>
    <row r="173" s="11" customFormat="1" ht="25.92" customHeight="1">
      <c r="A173" s="11"/>
      <c r="B173" s="194"/>
      <c r="C173" s="195"/>
      <c r="D173" s="196" t="s">
        <v>76</v>
      </c>
      <c r="E173" s="197" t="s">
        <v>390</v>
      </c>
      <c r="F173" s="197" t="s">
        <v>391</v>
      </c>
      <c r="G173" s="195"/>
      <c r="H173" s="195"/>
      <c r="I173" s="198"/>
      <c r="J173" s="199">
        <f>BK173</f>
        <v>0</v>
      </c>
      <c r="K173" s="195"/>
      <c r="L173" s="200"/>
      <c r="M173" s="201"/>
      <c r="N173" s="202"/>
      <c r="O173" s="202"/>
      <c r="P173" s="203">
        <f>SUM(P174:P191)</f>
        <v>0</v>
      </c>
      <c r="Q173" s="202"/>
      <c r="R173" s="203">
        <f>SUM(R174:R191)</f>
        <v>0.14212840000000002</v>
      </c>
      <c r="S173" s="202"/>
      <c r="T173" s="204">
        <f>SUM(T174:T191)</f>
        <v>0.026703500000000002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5" t="s">
        <v>87</v>
      </c>
      <c r="AT173" s="206" t="s">
        <v>76</v>
      </c>
      <c r="AU173" s="206" t="s">
        <v>77</v>
      </c>
      <c r="AY173" s="205" t="s">
        <v>222</v>
      </c>
      <c r="BK173" s="207">
        <f>SUM(BK174:BK191)</f>
        <v>0</v>
      </c>
    </row>
    <row r="174" s="2" customFormat="1" ht="16.5" customHeight="1">
      <c r="A174" s="35"/>
      <c r="B174" s="36"/>
      <c r="C174" s="208" t="s">
        <v>329</v>
      </c>
      <c r="D174" s="208" t="s">
        <v>223</v>
      </c>
      <c r="E174" s="209" t="s">
        <v>393</v>
      </c>
      <c r="F174" s="210" t="s">
        <v>394</v>
      </c>
      <c r="G174" s="211" t="s">
        <v>226</v>
      </c>
      <c r="H174" s="212">
        <v>84.170000000000002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0.001</v>
      </c>
      <c r="R174" s="218">
        <f>Q174*H174</f>
        <v>0.084170000000000009</v>
      </c>
      <c r="S174" s="218">
        <v>0.00031</v>
      </c>
      <c r="T174" s="219">
        <f>S174*H174</f>
        <v>0.0260927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877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396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503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24.15" customHeight="1">
      <c r="A177" s="35"/>
      <c r="B177" s="36"/>
      <c r="C177" s="208" t="s">
        <v>336</v>
      </c>
      <c r="D177" s="208" t="s">
        <v>223</v>
      </c>
      <c r="E177" s="209" t="s">
        <v>399</v>
      </c>
      <c r="F177" s="210" t="s">
        <v>400</v>
      </c>
      <c r="G177" s="211" t="s">
        <v>226</v>
      </c>
      <c r="H177" s="212">
        <v>84.170000000000002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878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402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505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16.5" customHeight="1">
      <c r="A180" s="35"/>
      <c r="B180" s="36"/>
      <c r="C180" s="208" t="s">
        <v>342</v>
      </c>
      <c r="D180" s="208" t="s">
        <v>223</v>
      </c>
      <c r="E180" s="209" t="s">
        <v>405</v>
      </c>
      <c r="F180" s="210" t="s">
        <v>406</v>
      </c>
      <c r="G180" s="211" t="s">
        <v>226</v>
      </c>
      <c r="H180" s="212">
        <v>20.359999999999999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3.0000000000000001E-05</v>
      </c>
      <c r="T180" s="219">
        <f>S180*H180</f>
        <v>0.00061079999999999999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1027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408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409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16.5" customHeight="1">
      <c r="A183" s="35"/>
      <c r="B183" s="36"/>
      <c r="C183" s="239" t="s">
        <v>348</v>
      </c>
      <c r="D183" s="239" t="s">
        <v>277</v>
      </c>
      <c r="E183" s="240" t="s">
        <v>411</v>
      </c>
      <c r="F183" s="241" t="s">
        <v>412</v>
      </c>
      <c r="G183" s="242" t="s">
        <v>226</v>
      </c>
      <c r="H183" s="243">
        <v>21.378</v>
      </c>
      <c r="I183" s="244"/>
      <c r="J183" s="245">
        <f>ROUND(I183*H183,2)</f>
        <v>0</v>
      </c>
      <c r="K183" s="246"/>
      <c r="L183" s="247"/>
      <c r="M183" s="248" t="s">
        <v>1</v>
      </c>
      <c r="N183" s="249" t="s">
        <v>42</v>
      </c>
      <c r="O183" s="88"/>
      <c r="P183" s="218">
        <f>O183*H183</f>
        <v>0</v>
      </c>
      <c r="Q183" s="218">
        <v>0.00089999999999999998</v>
      </c>
      <c r="R183" s="218">
        <f>Q183*H183</f>
        <v>0.019240199999999999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280</v>
      </c>
      <c r="AT183" s="220" t="s">
        <v>277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1028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412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12" customFormat="1">
      <c r="A185" s="12"/>
      <c r="B185" s="229"/>
      <c r="C185" s="230"/>
      <c r="D185" s="222" t="s">
        <v>252</v>
      </c>
      <c r="E185" s="230"/>
      <c r="F185" s="231" t="s">
        <v>881</v>
      </c>
      <c r="G185" s="230"/>
      <c r="H185" s="232">
        <v>21.378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252</v>
      </c>
      <c r="AU185" s="238" t="s">
        <v>85</v>
      </c>
      <c r="AV185" s="12" t="s">
        <v>87</v>
      </c>
      <c r="AW185" s="12" t="s">
        <v>4</v>
      </c>
      <c r="AX185" s="12" t="s">
        <v>85</v>
      </c>
      <c r="AY185" s="238" t="s">
        <v>222</v>
      </c>
    </row>
    <row r="186" s="2" customFormat="1" ht="24.15" customHeight="1">
      <c r="A186" s="35"/>
      <c r="B186" s="36"/>
      <c r="C186" s="208" t="s">
        <v>7</v>
      </c>
      <c r="D186" s="208" t="s">
        <v>223</v>
      </c>
      <c r="E186" s="209" t="s">
        <v>416</v>
      </c>
      <c r="F186" s="210" t="s">
        <v>417</v>
      </c>
      <c r="G186" s="211" t="s">
        <v>226</v>
      </c>
      <c r="H186" s="212">
        <v>84.170000000000002</v>
      </c>
      <c r="I186" s="213"/>
      <c r="J186" s="214">
        <f>ROUND(I186*H186,2)</f>
        <v>0</v>
      </c>
      <c r="K186" s="215"/>
      <c r="L186" s="41"/>
      <c r="M186" s="216" t="s">
        <v>1</v>
      </c>
      <c r="N186" s="217" t="s">
        <v>42</v>
      </c>
      <c r="O186" s="88"/>
      <c r="P186" s="218">
        <f>O186*H186</f>
        <v>0</v>
      </c>
      <c r="Q186" s="218">
        <v>0.00020000000000000001</v>
      </c>
      <c r="R186" s="218">
        <f>Q186*H186</f>
        <v>0.016834000000000002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266</v>
      </c>
      <c r="AT186" s="220" t="s">
        <v>223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882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419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2" customFormat="1">
      <c r="A188" s="35"/>
      <c r="B188" s="36"/>
      <c r="C188" s="37"/>
      <c r="D188" s="227" t="s">
        <v>231</v>
      </c>
      <c r="E188" s="37"/>
      <c r="F188" s="228" t="s">
        <v>510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231</v>
      </c>
      <c r="AU188" s="14" t="s">
        <v>85</v>
      </c>
    </row>
    <row r="189" s="2" customFormat="1" ht="33" customHeight="1">
      <c r="A189" s="35"/>
      <c r="B189" s="36"/>
      <c r="C189" s="208" t="s">
        <v>358</v>
      </c>
      <c r="D189" s="208" t="s">
        <v>223</v>
      </c>
      <c r="E189" s="209" t="s">
        <v>421</v>
      </c>
      <c r="F189" s="210" t="s">
        <v>422</v>
      </c>
      <c r="G189" s="211" t="s">
        <v>226</v>
      </c>
      <c r="H189" s="212">
        <v>84.170000000000002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0.00025999999999999998</v>
      </c>
      <c r="R189" s="218">
        <f>Q189*H189</f>
        <v>0.021884199999999999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883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424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512</v>
      </c>
      <c r="G191" s="37"/>
      <c r="H191" s="37"/>
      <c r="I191" s="224"/>
      <c r="J191" s="37"/>
      <c r="K191" s="37"/>
      <c r="L191" s="41"/>
      <c r="M191" s="252"/>
      <c r="N191" s="253"/>
      <c r="O191" s="254"/>
      <c r="P191" s="254"/>
      <c r="Q191" s="254"/>
      <c r="R191" s="254"/>
      <c r="S191" s="254"/>
      <c r="T191" s="25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6.96" customHeight="1">
      <c r="A192" s="35"/>
      <c r="B192" s="63"/>
      <c r="C192" s="64"/>
      <c r="D192" s="64"/>
      <c r="E192" s="64"/>
      <c r="F192" s="64"/>
      <c r="G192" s="64"/>
      <c r="H192" s="64"/>
      <c r="I192" s="64"/>
      <c r="J192" s="64"/>
      <c r="K192" s="64"/>
      <c r="L192" s="41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sheetProtection sheet="1" autoFilter="0" formatColumns="0" formatRows="0" objects="1" scenarios="1" spinCount="100000" saltValue="6oc+vfwFSanrUoalwUu7BiiySfJbcWwI2N9oIhpUGScVDlm2TPONjiP36FbtA8z66TWVmyexiabNnkITcoW7wQ==" hashValue="cdZFV4qGSBe23bdmcZRgZXK7aBfWjCs7G2U27KHAngPuTJgWCgfJHZ9yE/ywBbIruTHN+4CLwzWk5wnjhdBIZw==" algorithmName="SHA-512" password="CC35"/>
  <autoFilter ref="C119:K19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952901111"/>
    <hyperlink ref="F128" r:id="rId2" display="https://podminky.urs.cz/item/CS_URS_2024_01/997013211"/>
    <hyperlink ref="F131" r:id="rId3" display="https://podminky.urs.cz/item/CS_URS_2024_01/997013501"/>
    <hyperlink ref="F134" r:id="rId4" display="https://podminky.urs.cz/item/CS_URS_2024_01/997013509"/>
    <hyperlink ref="F138" r:id="rId5" display="https://podminky.urs.cz/item/CS_URS_2024_01/997013813"/>
    <hyperlink ref="F142" r:id="rId6" display="https://podminky.urs.cz/item/CS_URS_2024_01/776111115"/>
    <hyperlink ref="F145" r:id="rId7" display="https://podminky.urs.cz/item/CS_URS_2024_01/776121112"/>
    <hyperlink ref="F148" r:id="rId8" display="https://podminky.urs.cz/item/CS_URS_2024_01/776141112"/>
    <hyperlink ref="F151" r:id="rId9" display="https://podminky.urs.cz/item/CS_URS_2024_01/776201812"/>
    <hyperlink ref="F154" r:id="rId10" display="https://podminky.urs.cz/item/CS_URS_2024_01/776221111"/>
    <hyperlink ref="F160" r:id="rId11" display="https://podminky.urs.cz/item/CS_URS_2024_02/776223112"/>
    <hyperlink ref="F163" r:id="rId12" display="https://podminky.urs.cz/item/CS_URS_2024_01/776410811"/>
    <hyperlink ref="F166" r:id="rId13" display="https://podminky.urs.cz/item/CS_URS_2024_01/776421111"/>
    <hyperlink ref="F172" r:id="rId14" display="https://podminky.urs.cz/item/CS_URS_2024_01/998776201"/>
    <hyperlink ref="F176" r:id="rId15" display="https://podminky.urs.cz/item/CS_URS_2024_01/784121001"/>
    <hyperlink ref="F179" r:id="rId16" display="https://podminky.urs.cz/item/CS_URS_2024_01/784121011"/>
    <hyperlink ref="F182" r:id="rId17" display="https://podminky.urs.cz/item/CS_URS_2024_02/784171101"/>
    <hyperlink ref="F188" r:id="rId18" display="https://podminky.urs.cz/item/CS_URS_2024_01/784181101"/>
    <hyperlink ref="F191" r:id="rId19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1029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ROUND((SUM(BE124:BE244)),  2)</f>
        <v>0</v>
      </c>
      <c r="G33" s="35"/>
      <c r="H33" s="35"/>
      <c r="I33" s="152">
        <v>0.20999999999999999</v>
      </c>
      <c r="J33" s="151">
        <f>ROUND(((SUM(BE124:BE244))*I33),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ROUND((SUM(BF124:BF244)),  2)</f>
        <v>0</v>
      </c>
      <c r="G34" s="35"/>
      <c r="H34" s="35"/>
      <c r="I34" s="152">
        <v>0.12</v>
      </c>
      <c r="J34" s="151">
        <f>ROUND(((SUM(BF124:BF244))*I34),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ROUND((SUM(BG124:BG244)),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ROUND((SUM(BH124:BH244)),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ROUND((SUM(BI124:BI244)),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314 - Místnost č.314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J129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J153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J163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J175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205</v>
      </c>
      <c r="E103" s="179"/>
      <c r="F103" s="179"/>
      <c r="G103" s="179"/>
      <c r="H103" s="179"/>
      <c r="I103" s="179"/>
      <c r="J103" s="180">
        <f>J215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206</v>
      </c>
      <c r="E104" s="179"/>
      <c r="F104" s="179"/>
      <c r="G104" s="179"/>
      <c r="H104" s="179"/>
      <c r="I104" s="179"/>
      <c r="J104" s="180">
        <f>J226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207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NÁŠLAPNÉ VRSTVY, AKUST. PODHLEDY, VÝMALBA A VÝMĚNA ZASKLENÍ MŠ A ZŠ.17.LISTOPADU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314 - Místnost č.314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27. 2. 2025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Kopřivnice</v>
      </c>
      <c r="G120" s="37"/>
      <c r="H120" s="37"/>
      <c r="I120" s="29" t="s">
        <v>30</v>
      </c>
      <c r="J120" s="33" t="str">
        <f>E21</f>
        <v>Ing. Jan Stuchlík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33</v>
      </c>
      <c r="J121" s="33" t="str">
        <f>E24</f>
        <v>Ladislav Pekárek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82"/>
      <c r="B123" s="183"/>
      <c r="C123" s="184" t="s">
        <v>208</v>
      </c>
      <c r="D123" s="185" t="s">
        <v>62</v>
      </c>
      <c r="E123" s="185" t="s">
        <v>58</v>
      </c>
      <c r="F123" s="185" t="s">
        <v>59</v>
      </c>
      <c r="G123" s="185" t="s">
        <v>209</v>
      </c>
      <c r="H123" s="185" t="s">
        <v>210</v>
      </c>
      <c r="I123" s="185" t="s">
        <v>211</v>
      </c>
      <c r="J123" s="186" t="s">
        <v>198</v>
      </c>
      <c r="K123" s="187" t="s">
        <v>212</v>
      </c>
      <c r="L123" s="188"/>
      <c r="M123" s="97" t="s">
        <v>1</v>
      </c>
      <c r="N123" s="98" t="s">
        <v>41</v>
      </c>
      <c r="O123" s="98" t="s">
        <v>213</v>
      </c>
      <c r="P123" s="98" t="s">
        <v>214</v>
      </c>
      <c r="Q123" s="98" t="s">
        <v>215</v>
      </c>
      <c r="R123" s="98" t="s">
        <v>216</v>
      </c>
      <c r="S123" s="98" t="s">
        <v>217</v>
      </c>
      <c r="T123" s="99" t="s">
        <v>218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5"/>
      <c r="B124" s="36"/>
      <c r="C124" s="104" t="s">
        <v>219</v>
      </c>
      <c r="D124" s="37"/>
      <c r="E124" s="37"/>
      <c r="F124" s="37"/>
      <c r="G124" s="37"/>
      <c r="H124" s="37"/>
      <c r="I124" s="37"/>
      <c r="J124" s="189">
        <f>BK124</f>
        <v>0</v>
      </c>
      <c r="K124" s="37"/>
      <c r="L124" s="41"/>
      <c r="M124" s="100"/>
      <c r="N124" s="190"/>
      <c r="O124" s="101"/>
      <c r="P124" s="191">
        <f>P125+P129+P143+P153+P163+P175+P215+P226</f>
        <v>0</v>
      </c>
      <c r="Q124" s="101"/>
      <c r="R124" s="191">
        <f>R125+R129+R143+R153+R163+R175+R215+R226</f>
        <v>2.7282171200000001</v>
      </c>
      <c r="S124" s="101"/>
      <c r="T124" s="192">
        <f>T125+T129+T143+T153+T163+T175+T215+T226</f>
        <v>0.33796310000000007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200</v>
      </c>
      <c r="BK124" s="193">
        <f>BK125+BK129+BK143+BK153+BK163+BK175+BK215+BK226</f>
        <v>0</v>
      </c>
    </row>
    <row r="125" s="11" customFormat="1" ht="25.92" customHeight="1">
      <c r="A125" s="11"/>
      <c r="B125" s="194"/>
      <c r="C125" s="195"/>
      <c r="D125" s="196" t="s">
        <v>76</v>
      </c>
      <c r="E125" s="197" t="s">
        <v>220</v>
      </c>
      <c r="F125" s="197" t="s">
        <v>221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SUM(P126:P128)</f>
        <v>0</v>
      </c>
      <c r="Q125" s="202"/>
      <c r="R125" s="203">
        <f>SUM(R126:R128)</f>
        <v>0.0035648000000000003</v>
      </c>
      <c r="S125" s="202"/>
      <c r="T125" s="204">
        <f>SUM(T126:T128)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5" t="s">
        <v>85</v>
      </c>
      <c r="AT125" s="206" t="s">
        <v>76</v>
      </c>
      <c r="AU125" s="206" t="s">
        <v>77</v>
      </c>
      <c r="AY125" s="205" t="s">
        <v>222</v>
      </c>
      <c r="BK125" s="207">
        <f>SUM(BK126:BK128)</f>
        <v>0</v>
      </c>
    </row>
    <row r="126" s="2" customFormat="1" ht="24.15" customHeight="1">
      <c r="A126" s="35"/>
      <c r="B126" s="36"/>
      <c r="C126" s="208" t="s">
        <v>85</v>
      </c>
      <c r="D126" s="208" t="s">
        <v>223</v>
      </c>
      <c r="E126" s="209" t="s">
        <v>224</v>
      </c>
      <c r="F126" s="210" t="s">
        <v>225</v>
      </c>
      <c r="G126" s="211" t="s">
        <v>226</v>
      </c>
      <c r="H126" s="212">
        <v>89.120000000000005</v>
      </c>
      <c r="I126" s="213"/>
      <c r="J126" s="214">
        <f>ROUND(I126*H126,2)</f>
        <v>0</v>
      </c>
      <c r="K126" s="215"/>
      <c r="L126" s="41"/>
      <c r="M126" s="216" t="s">
        <v>1</v>
      </c>
      <c r="N126" s="217" t="s">
        <v>42</v>
      </c>
      <c r="O126" s="88"/>
      <c r="P126" s="218">
        <f>O126*H126</f>
        <v>0</v>
      </c>
      <c r="Q126" s="218">
        <v>4.0000000000000003E-05</v>
      </c>
      <c r="R126" s="218">
        <f>Q126*H126</f>
        <v>0.0035648000000000003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227</v>
      </c>
      <c r="AT126" s="220" t="s">
        <v>223</v>
      </c>
      <c r="AU126" s="220" t="s">
        <v>85</v>
      </c>
      <c r="AY126" s="14" t="s">
        <v>222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85</v>
      </c>
      <c r="BK126" s="221">
        <f>ROUND(I126*H126,2)</f>
        <v>0</v>
      </c>
      <c r="BL126" s="14" t="s">
        <v>227</v>
      </c>
      <c r="BM126" s="220" t="s">
        <v>1030</v>
      </c>
    </row>
    <row r="127" s="2" customFormat="1">
      <c r="A127" s="35"/>
      <c r="B127" s="36"/>
      <c r="C127" s="37"/>
      <c r="D127" s="222" t="s">
        <v>229</v>
      </c>
      <c r="E127" s="37"/>
      <c r="F127" s="223" t="s">
        <v>230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229</v>
      </c>
      <c r="AU127" s="14" t="s">
        <v>85</v>
      </c>
    </row>
    <row r="128" s="2" customFormat="1">
      <c r="A128" s="35"/>
      <c r="B128" s="36"/>
      <c r="C128" s="37"/>
      <c r="D128" s="227" t="s">
        <v>231</v>
      </c>
      <c r="E128" s="37"/>
      <c r="F128" s="228" t="s">
        <v>232</v>
      </c>
      <c r="G128" s="37"/>
      <c r="H128" s="37"/>
      <c r="I128" s="224"/>
      <c r="J128" s="37"/>
      <c r="K128" s="37"/>
      <c r="L128" s="41"/>
      <c r="M128" s="225"/>
      <c r="N128" s="226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231</v>
      </c>
      <c r="AU128" s="14" t="s">
        <v>85</v>
      </c>
    </row>
    <row r="129" s="11" customFormat="1" ht="25.92" customHeight="1">
      <c r="A129" s="11"/>
      <c r="B129" s="194"/>
      <c r="C129" s="195"/>
      <c r="D129" s="196" t="s">
        <v>76</v>
      </c>
      <c r="E129" s="197" t="s">
        <v>233</v>
      </c>
      <c r="F129" s="197" t="s">
        <v>234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SUM(P130:P142)</f>
        <v>0</v>
      </c>
      <c r="Q129" s="202"/>
      <c r="R129" s="203">
        <f>SUM(R130:R142)</f>
        <v>0</v>
      </c>
      <c r="S129" s="202"/>
      <c r="T129" s="204">
        <f>SUM(T130:T142)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5" t="s">
        <v>85</v>
      </c>
      <c r="AT129" s="206" t="s">
        <v>76</v>
      </c>
      <c r="AU129" s="206" t="s">
        <v>77</v>
      </c>
      <c r="AY129" s="205" t="s">
        <v>222</v>
      </c>
      <c r="BK129" s="207">
        <f>SUM(BK130:BK142)</f>
        <v>0</v>
      </c>
    </row>
    <row r="130" s="2" customFormat="1" ht="24.15" customHeight="1">
      <c r="A130" s="35"/>
      <c r="B130" s="36"/>
      <c r="C130" s="208" t="s">
        <v>87</v>
      </c>
      <c r="D130" s="208" t="s">
        <v>223</v>
      </c>
      <c r="E130" s="209" t="s">
        <v>235</v>
      </c>
      <c r="F130" s="210" t="s">
        <v>236</v>
      </c>
      <c r="G130" s="211" t="s">
        <v>237</v>
      </c>
      <c r="H130" s="212">
        <v>0.33800000000000002</v>
      </c>
      <c r="I130" s="213"/>
      <c r="J130" s="214">
        <f>ROUND(I130*H130,2)</f>
        <v>0</v>
      </c>
      <c r="K130" s="215"/>
      <c r="L130" s="41"/>
      <c r="M130" s="216" t="s">
        <v>1</v>
      </c>
      <c r="N130" s="217" t="s">
        <v>42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227</v>
      </c>
      <c r="AT130" s="220" t="s">
        <v>223</v>
      </c>
      <c r="AU130" s="220" t="s">
        <v>85</v>
      </c>
      <c r="AY130" s="14" t="s">
        <v>222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85</v>
      </c>
      <c r="BK130" s="221">
        <f>ROUND(I130*H130,2)</f>
        <v>0</v>
      </c>
      <c r="BL130" s="14" t="s">
        <v>227</v>
      </c>
      <c r="BM130" s="220" t="s">
        <v>886</v>
      </c>
    </row>
    <row r="131" s="2" customFormat="1">
      <c r="A131" s="35"/>
      <c r="B131" s="36"/>
      <c r="C131" s="37"/>
      <c r="D131" s="222" t="s">
        <v>229</v>
      </c>
      <c r="E131" s="37"/>
      <c r="F131" s="223" t="s">
        <v>239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229</v>
      </c>
      <c r="AU131" s="14" t="s">
        <v>85</v>
      </c>
    </row>
    <row r="132" s="2" customFormat="1">
      <c r="A132" s="35"/>
      <c r="B132" s="36"/>
      <c r="C132" s="37"/>
      <c r="D132" s="227" t="s">
        <v>231</v>
      </c>
      <c r="E132" s="37"/>
      <c r="F132" s="228" t="s">
        <v>436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231</v>
      </c>
      <c r="AU132" s="14" t="s">
        <v>85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242</v>
      </c>
      <c r="F133" s="210" t="s">
        <v>243</v>
      </c>
      <c r="G133" s="211" t="s">
        <v>237</v>
      </c>
      <c r="H133" s="212">
        <v>0.33800000000000002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887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245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438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4.15" customHeight="1">
      <c r="A136" s="35"/>
      <c r="B136" s="36"/>
      <c r="C136" s="208" t="s">
        <v>227</v>
      </c>
      <c r="D136" s="208" t="s">
        <v>223</v>
      </c>
      <c r="E136" s="209" t="s">
        <v>247</v>
      </c>
      <c r="F136" s="210" t="s">
        <v>248</v>
      </c>
      <c r="G136" s="211" t="s">
        <v>237</v>
      </c>
      <c r="H136" s="212">
        <v>4.7320000000000002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888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250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440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12" customFormat="1">
      <c r="A139" s="12"/>
      <c r="B139" s="229"/>
      <c r="C139" s="230"/>
      <c r="D139" s="222" t="s">
        <v>252</v>
      </c>
      <c r="E139" s="230"/>
      <c r="F139" s="231" t="s">
        <v>889</v>
      </c>
      <c r="G139" s="230"/>
      <c r="H139" s="232">
        <v>4.7320000000000002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252</v>
      </c>
      <c r="AU139" s="238" t="s">
        <v>85</v>
      </c>
      <c r="AV139" s="12" t="s">
        <v>87</v>
      </c>
      <c r="AW139" s="12" t="s">
        <v>4</v>
      </c>
      <c r="AX139" s="12" t="s">
        <v>85</v>
      </c>
      <c r="AY139" s="238" t="s">
        <v>222</v>
      </c>
    </row>
    <row r="140" s="2" customFormat="1" ht="37.8" customHeight="1">
      <c r="A140" s="35"/>
      <c r="B140" s="36"/>
      <c r="C140" s="208" t="s">
        <v>254</v>
      </c>
      <c r="D140" s="208" t="s">
        <v>223</v>
      </c>
      <c r="E140" s="209" t="s">
        <v>255</v>
      </c>
      <c r="F140" s="210" t="s">
        <v>256</v>
      </c>
      <c r="G140" s="211" t="s">
        <v>237</v>
      </c>
      <c r="H140" s="212">
        <v>0.33800000000000002</v>
      </c>
      <c r="I140" s="213"/>
      <c r="J140" s="214">
        <f>ROUND(I140*H140,2)</f>
        <v>0</v>
      </c>
      <c r="K140" s="215"/>
      <c r="L140" s="41"/>
      <c r="M140" s="216" t="s">
        <v>1</v>
      </c>
      <c r="N140" s="217" t="s">
        <v>42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227</v>
      </c>
      <c r="AT140" s="220" t="s">
        <v>223</v>
      </c>
      <c r="AU140" s="220" t="s">
        <v>85</v>
      </c>
      <c r="AY140" s="14" t="s">
        <v>222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85</v>
      </c>
      <c r="BK140" s="221">
        <f>ROUND(I140*H140,2)</f>
        <v>0</v>
      </c>
      <c r="BL140" s="14" t="s">
        <v>227</v>
      </c>
      <c r="BM140" s="220" t="s">
        <v>890</v>
      </c>
    </row>
    <row r="141" s="2" customFormat="1">
      <c r="A141" s="35"/>
      <c r="B141" s="36"/>
      <c r="C141" s="37"/>
      <c r="D141" s="222" t="s">
        <v>229</v>
      </c>
      <c r="E141" s="37"/>
      <c r="F141" s="223" t="s">
        <v>258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229</v>
      </c>
      <c r="AU141" s="14" t="s">
        <v>85</v>
      </c>
    </row>
    <row r="142" s="2" customFormat="1">
      <c r="A142" s="35"/>
      <c r="B142" s="36"/>
      <c r="C142" s="37"/>
      <c r="D142" s="227" t="s">
        <v>231</v>
      </c>
      <c r="E142" s="37"/>
      <c r="F142" s="228" t="s">
        <v>443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231</v>
      </c>
      <c r="AU142" s="14" t="s">
        <v>85</v>
      </c>
    </row>
    <row r="143" s="11" customFormat="1" ht="25.92" customHeight="1">
      <c r="A143" s="11"/>
      <c r="B143" s="194"/>
      <c r="C143" s="195"/>
      <c r="D143" s="196" t="s">
        <v>76</v>
      </c>
      <c r="E143" s="197" t="s">
        <v>444</v>
      </c>
      <c r="F143" s="197" t="s">
        <v>445</v>
      </c>
      <c r="G143" s="195"/>
      <c r="H143" s="195"/>
      <c r="I143" s="198"/>
      <c r="J143" s="199">
        <f>BK143</f>
        <v>0</v>
      </c>
      <c r="K143" s="195"/>
      <c r="L143" s="200"/>
      <c r="M143" s="201"/>
      <c r="N143" s="202"/>
      <c r="O143" s="202"/>
      <c r="P143" s="203">
        <f>SUM(P144:P152)</f>
        <v>0</v>
      </c>
      <c r="Q143" s="202"/>
      <c r="R143" s="203">
        <f>SUM(R144:R152)</f>
        <v>0.12852</v>
      </c>
      <c r="S143" s="202"/>
      <c r="T143" s="204">
        <f>SUM(T144:T152)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5" t="s">
        <v>87</v>
      </c>
      <c r="AT143" s="206" t="s">
        <v>76</v>
      </c>
      <c r="AU143" s="206" t="s">
        <v>77</v>
      </c>
      <c r="AY143" s="205" t="s">
        <v>222</v>
      </c>
      <c r="BK143" s="207">
        <f>SUM(BK144:BK152)</f>
        <v>0</v>
      </c>
    </row>
    <row r="144" s="2" customFormat="1" ht="24.15" customHeight="1">
      <c r="A144" s="35"/>
      <c r="B144" s="36"/>
      <c r="C144" s="208" t="s">
        <v>262</v>
      </c>
      <c r="D144" s="208" t="s">
        <v>223</v>
      </c>
      <c r="E144" s="209" t="s">
        <v>446</v>
      </c>
      <c r="F144" s="210" t="s">
        <v>447</v>
      </c>
      <c r="G144" s="211" t="s">
        <v>226</v>
      </c>
      <c r="H144" s="212">
        <v>102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266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266</v>
      </c>
      <c r="BM144" s="220" t="s">
        <v>891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449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450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2" customFormat="1" ht="24.15" customHeight="1">
      <c r="A147" s="35"/>
      <c r="B147" s="36"/>
      <c r="C147" s="239" t="s">
        <v>270</v>
      </c>
      <c r="D147" s="239" t="s">
        <v>277</v>
      </c>
      <c r="E147" s="240" t="s">
        <v>451</v>
      </c>
      <c r="F147" s="241" t="s">
        <v>452</v>
      </c>
      <c r="G147" s="242" t="s">
        <v>226</v>
      </c>
      <c r="H147" s="243">
        <v>107.09999999999999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42</v>
      </c>
      <c r="O147" s="88"/>
      <c r="P147" s="218">
        <f>O147*H147</f>
        <v>0</v>
      </c>
      <c r="Q147" s="218">
        <v>0.0011999999999999999</v>
      </c>
      <c r="R147" s="218">
        <f>Q147*H147</f>
        <v>0.12852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280</v>
      </c>
      <c r="AT147" s="220" t="s">
        <v>277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892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452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12" customFormat="1">
      <c r="A149" s="12"/>
      <c r="B149" s="229"/>
      <c r="C149" s="230"/>
      <c r="D149" s="222" t="s">
        <v>252</v>
      </c>
      <c r="E149" s="230"/>
      <c r="F149" s="231" t="s">
        <v>893</v>
      </c>
      <c r="G149" s="230"/>
      <c r="H149" s="232">
        <v>107.09999999999999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252</v>
      </c>
      <c r="AU149" s="238" t="s">
        <v>85</v>
      </c>
      <c r="AV149" s="12" t="s">
        <v>87</v>
      </c>
      <c r="AW149" s="12" t="s">
        <v>4</v>
      </c>
      <c r="AX149" s="12" t="s">
        <v>85</v>
      </c>
      <c r="AY149" s="238" t="s">
        <v>222</v>
      </c>
    </row>
    <row r="150" s="2" customFormat="1" ht="24.15" customHeight="1">
      <c r="A150" s="35"/>
      <c r="B150" s="36"/>
      <c r="C150" s="208" t="s">
        <v>276</v>
      </c>
      <c r="D150" s="208" t="s">
        <v>223</v>
      </c>
      <c r="E150" s="209" t="s">
        <v>455</v>
      </c>
      <c r="F150" s="210" t="s">
        <v>456</v>
      </c>
      <c r="G150" s="211" t="s">
        <v>290</v>
      </c>
      <c r="H150" s="250"/>
      <c r="I150" s="213"/>
      <c r="J150" s="214">
        <f>ROUND(I150*H150,2)</f>
        <v>0</v>
      </c>
      <c r="K150" s="215"/>
      <c r="L150" s="41"/>
      <c r="M150" s="216" t="s">
        <v>1</v>
      </c>
      <c r="N150" s="217" t="s">
        <v>42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266</v>
      </c>
      <c r="AT150" s="220" t="s">
        <v>223</v>
      </c>
      <c r="AU150" s="220" t="s">
        <v>85</v>
      </c>
      <c r="AY150" s="14" t="s">
        <v>222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85</v>
      </c>
      <c r="BK150" s="221">
        <f>ROUND(I150*H150,2)</f>
        <v>0</v>
      </c>
      <c r="BL150" s="14" t="s">
        <v>266</v>
      </c>
      <c r="BM150" s="220" t="s">
        <v>894</v>
      </c>
    </row>
    <row r="151" s="2" customFormat="1">
      <c r="A151" s="35"/>
      <c r="B151" s="36"/>
      <c r="C151" s="37"/>
      <c r="D151" s="222" t="s">
        <v>229</v>
      </c>
      <c r="E151" s="37"/>
      <c r="F151" s="223" t="s">
        <v>458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229</v>
      </c>
      <c r="AU151" s="14" t="s">
        <v>85</v>
      </c>
    </row>
    <row r="152" s="2" customFormat="1">
      <c r="A152" s="35"/>
      <c r="B152" s="36"/>
      <c r="C152" s="37"/>
      <c r="D152" s="227" t="s">
        <v>231</v>
      </c>
      <c r="E152" s="37"/>
      <c r="F152" s="228" t="s">
        <v>459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231</v>
      </c>
      <c r="AU152" s="14" t="s">
        <v>85</v>
      </c>
    </row>
    <row r="153" s="11" customFormat="1" ht="25.92" customHeight="1">
      <c r="A153" s="11"/>
      <c r="B153" s="194"/>
      <c r="C153" s="195"/>
      <c r="D153" s="196" t="s">
        <v>76</v>
      </c>
      <c r="E153" s="197" t="s">
        <v>460</v>
      </c>
      <c r="F153" s="197" t="s">
        <v>461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SUM(P154:P162)</f>
        <v>0</v>
      </c>
      <c r="Q153" s="202"/>
      <c r="R153" s="203">
        <f>SUM(R154:R162)</f>
        <v>1.3810799999999999</v>
      </c>
      <c r="S153" s="202"/>
      <c r="T153" s="204">
        <f>SUM(T154:T162)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5" t="s">
        <v>87</v>
      </c>
      <c r="AT153" s="206" t="s">
        <v>76</v>
      </c>
      <c r="AU153" s="206" t="s">
        <v>77</v>
      </c>
      <c r="AY153" s="205" t="s">
        <v>222</v>
      </c>
      <c r="BK153" s="207">
        <f>SUM(BK154:BK162)</f>
        <v>0</v>
      </c>
    </row>
    <row r="154" s="2" customFormat="1" ht="37.8" customHeight="1">
      <c r="A154" s="35"/>
      <c r="B154" s="36"/>
      <c r="C154" s="208" t="s">
        <v>220</v>
      </c>
      <c r="D154" s="208" t="s">
        <v>223</v>
      </c>
      <c r="E154" s="209" t="s">
        <v>462</v>
      </c>
      <c r="F154" s="210" t="s">
        <v>463</v>
      </c>
      <c r="G154" s="211" t="s">
        <v>226</v>
      </c>
      <c r="H154" s="212">
        <v>102</v>
      </c>
      <c r="I154" s="213"/>
      <c r="J154" s="214">
        <f>ROUND(I154*H154,2)</f>
        <v>0</v>
      </c>
      <c r="K154" s="215"/>
      <c r="L154" s="41"/>
      <c r="M154" s="216" t="s">
        <v>1</v>
      </c>
      <c r="N154" s="217" t="s">
        <v>42</v>
      </c>
      <c r="O154" s="88"/>
      <c r="P154" s="218">
        <f>O154*H154</f>
        <v>0</v>
      </c>
      <c r="Q154" s="218">
        <v>0.0032499999999999999</v>
      </c>
      <c r="R154" s="218">
        <f>Q154*H154</f>
        <v>0.33149999999999996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266</v>
      </c>
      <c r="AT154" s="220" t="s">
        <v>223</v>
      </c>
      <c r="AU154" s="220" t="s">
        <v>85</v>
      </c>
      <c r="AY154" s="14" t="s">
        <v>222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85</v>
      </c>
      <c r="BK154" s="221">
        <f>ROUND(I154*H154,2)</f>
        <v>0</v>
      </c>
      <c r="BL154" s="14" t="s">
        <v>266</v>
      </c>
      <c r="BM154" s="220" t="s">
        <v>1031</v>
      </c>
    </row>
    <row r="155" s="2" customFormat="1">
      <c r="A155" s="35"/>
      <c r="B155" s="36"/>
      <c r="C155" s="37"/>
      <c r="D155" s="222" t="s">
        <v>229</v>
      </c>
      <c r="E155" s="37"/>
      <c r="F155" s="223" t="s">
        <v>465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229</v>
      </c>
      <c r="AU155" s="14" t="s">
        <v>85</v>
      </c>
    </row>
    <row r="156" s="2" customFormat="1">
      <c r="A156" s="35"/>
      <c r="B156" s="36"/>
      <c r="C156" s="37"/>
      <c r="D156" s="227" t="s">
        <v>231</v>
      </c>
      <c r="E156" s="37"/>
      <c r="F156" s="228" t="s">
        <v>466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231</v>
      </c>
      <c r="AU156" s="14" t="s">
        <v>85</v>
      </c>
    </row>
    <row r="157" s="2" customFormat="1" ht="24.15" customHeight="1">
      <c r="A157" s="35"/>
      <c r="B157" s="36"/>
      <c r="C157" s="239" t="s">
        <v>287</v>
      </c>
      <c r="D157" s="239" t="s">
        <v>277</v>
      </c>
      <c r="E157" s="240" t="s">
        <v>467</v>
      </c>
      <c r="F157" s="241" t="s">
        <v>468</v>
      </c>
      <c r="G157" s="242" t="s">
        <v>226</v>
      </c>
      <c r="H157" s="243">
        <v>107.09999999999999</v>
      </c>
      <c r="I157" s="244"/>
      <c r="J157" s="245">
        <f>ROUND(I157*H157,2)</f>
        <v>0</v>
      </c>
      <c r="K157" s="246"/>
      <c r="L157" s="247"/>
      <c r="M157" s="248" t="s">
        <v>1</v>
      </c>
      <c r="N157" s="249" t="s">
        <v>42</v>
      </c>
      <c r="O157" s="88"/>
      <c r="P157" s="218">
        <f>O157*H157</f>
        <v>0</v>
      </c>
      <c r="Q157" s="218">
        <v>0.0097999999999999997</v>
      </c>
      <c r="R157" s="218">
        <f>Q157*H157</f>
        <v>1.04958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280</v>
      </c>
      <c r="AT157" s="220" t="s">
        <v>277</v>
      </c>
      <c r="AU157" s="220" t="s">
        <v>85</v>
      </c>
      <c r="AY157" s="14" t="s">
        <v>222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85</v>
      </c>
      <c r="BK157" s="221">
        <f>ROUND(I157*H157,2)</f>
        <v>0</v>
      </c>
      <c r="BL157" s="14" t="s">
        <v>266</v>
      </c>
      <c r="BM157" s="220" t="s">
        <v>896</v>
      </c>
    </row>
    <row r="158" s="2" customFormat="1">
      <c r="A158" s="35"/>
      <c r="B158" s="36"/>
      <c r="C158" s="37"/>
      <c r="D158" s="222" t="s">
        <v>229</v>
      </c>
      <c r="E158" s="37"/>
      <c r="F158" s="223" t="s">
        <v>468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229</v>
      </c>
      <c r="AU158" s="14" t="s">
        <v>85</v>
      </c>
    </row>
    <row r="159" s="12" customFormat="1">
      <c r="A159" s="12"/>
      <c r="B159" s="229"/>
      <c r="C159" s="230"/>
      <c r="D159" s="222" t="s">
        <v>252</v>
      </c>
      <c r="E159" s="230"/>
      <c r="F159" s="231" t="s">
        <v>893</v>
      </c>
      <c r="G159" s="230"/>
      <c r="H159" s="232">
        <v>107.09999999999999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252</v>
      </c>
      <c r="AU159" s="238" t="s">
        <v>85</v>
      </c>
      <c r="AV159" s="12" t="s">
        <v>87</v>
      </c>
      <c r="AW159" s="12" t="s">
        <v>4</v>
      </c>
      <c r="AX159" s="12" t="s">
        <v>85</v>
      </c>
      <c r="AY159" s="238" t="s">
        <v>222</v>
      </c>
    </row>
    <row r="160" s="2" customFormat="1" ht="24.15" customHeight="1">
      <c r="A160" s="35"/>
      <c r="B160" s="36"/>
      <c r="C160" s="208" t="s">
        <v>296</v>
      </c>
      <c r="D160" s="208" t="s">
        <v>223</v>
      </c>
      <c r="E160" s="209" t="s">
        <v>470</v>
      </c>
      <c r="F160" s="210" t="s">
        <v>471</v>
      </c>
      <c r="G160" s="211" t="s">
        <v>290</v>
      </c>
      <c r="H160" s="250"/>
      <c r="I160" s="213"/>
      <c r="J160" s="214">
        <f>ROUND(I160*H160,2)</f>
        <v>0</v>
      </c>
      <c r="K160" s="215"/>
      <c r="L160" s="41"/>
      <c r="M160" s="216" t="s">
        <v>1</v>
      </c>
      <c r="N160" s="217" t="s">
        <v>42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266</v>
      </c>
      <c r="AT160" s="220" t="s">
        <v>223</v>
      </c>
      <c r="AU160" s="220" t="s">
        <v>85</v>
      </c>
      <c r="AY160" s="14" t="s">
        <v>222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85</v>
      </c>
      <c r="BK160" s="221">
        <f>ROUND(I160*H160,2)</f>
        <v>0</v>
      </c>
      <c r="BL160" s="14" t="s">
        <v>266</v>
      </c>
      <c r="BM160" s="220" t="s">
        <v>897</v>
      </c>
    </row>
    <row r="161" s="2" customFormat="1">
      <c r="A161" s="35"/>
      <c r="B161" s="36"/>
      <c r="C161" s="37"/>
      <c r="D161" s="222" t="s">
        <v>229</v>
      </c>
      <c r="E161" s="37"/>
      <c r="F161" s="223" t="s">
        <v>473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229</v>
      </c>
      <c r="AU161" s="14" t="s">
        <v>85</v>
      </c>
    </row>
    <row r="162" s="2" customFormat="1">
      <c r="A162" s="35"/>
      <c r="B162" s="36"/>
      <c r="C162" s="37"/>
      <c r="D162" s="227" t="s">
        <v>231</v>
      </c>
      <c r="E162" s="37"/>
      <c r="F162" s="228" t="s">
        <v>474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231</v>
      </c>
      <c r="AU162" s="14" t="s">
        <v>85</v>
      </c>
    </row>
    <row r="163" s="11" customFormat="1" ht="25.92" customHeight="1">
      <c r="A163" s="11"/>
      <c r="B163" s="194"/>
      <c r="C163" s="195"/>
      <c r="D163" s="196" t="s">
        <v>76</v>
      </c>
      <c r="E163" s="197" t="s">
        <v>260</v>
      </c>
      <c r="F163" s="197" t="s">
        <v>261</v>
      </c>
      <c r="G163" s="195"/>
      <c r="H163" s="195"/>
      <c r="I163" s="198"/>
      <c r="J163" s="199">
        <f>BK163</f>
        <v>0</v>
      </c>
      <c r="K163" s="195"/>
      <c r="L163" s="200"/>
      <c r="M163" s="201"/>
      <c r="N163" s="202"/>
      <c r="O163" s="202"/>
      <c r="P163" s="203">
        <f>SUM(P164:P174)</f>
        <v>0</v>
      </c>
      <c r="Q163" s="202"/>
      <c r="R163" s="203">
        <f>SUM(R164:R174)</f>
        <v>0.020500000000000001</v>
      </c>
      <c r="S163" s="202"/>
      <c r="T163" s="204">
        <f>SUM(T164:T174)</f>
        <v>0.025000000000000001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5" t="s">
        <v>87</v>
      </c>
      <c r="AT163" s="206" t="s">
        <v>76</v>
      </c>
      <c r="AU163" s="206" t="s">
        <v>77</v>
      </c>
      <c r="AY163" s="205" t="s">
        <v>222</v>
      </c>
      <c r="BK163" s="207">
        <f>SUM(BK164:BK174)</f>
        <v>0</v>
      </c>
    </row>
    <row r="164" s="2" customFormat="1" ht="16.5" customHeight="1">
      <c r="A164" s="35"/>
      <c r="B164" s="36"/>
      <c r="C164" s="208" t="s">
        <v>8</v>
      </c>
      <c r="D164" s="208" t="s">
        <v>223</v>
      </c>
      <c r="E164" s="209" t="s">
        <v>263</v>
      </c>
      <c r="F164" s="210" t="s">
        <v>264</v>
      </c>
      <c r="G164" s="211" t="s">
        <v>265</v>
      </c>
      <c r="H164" s="212">
        <v>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0.001</v>
      </c>
      <c r="T164" s="219">
        <f>S164*H164</f>
        <v>0.001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898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268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476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2" customFormat="1" ht="24.15" customHeight="1">
      <c r="A167" s="35"/>
      <c r="B167" s="36"/>
      <c r="C167" s="208" t="s">
        <v>307</v>
      </c>
      <c r="D167" s="208" t="s">
        <v>223</v>
      </c>
      <c r="E167" s="209" t="s">
        <v>271</v>
      </c>
      <c r="F167" s="210" t="s">
        <v>272</v>
      </c>
      <c r="G167" s="211" t="s">
        <v>265</v>
      </c>
      <c r="H167" s="212">
        <v>1</v>
      </c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899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274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570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2" customFormat="1" ht="33" customHeight="1">
      <c r="A170" s="35"/>
      <c r="B170" s="36"/>
      <c r="C170" s="239" t="s">
        <v>313</v>
      </c>
      <c r="D170" s="239" t="s">
        <v>277</v>
      </c>
      <c r="E170" s="240" t="s">
        <v>278</v>
      </c>
      <c r="F170" s="241" t="s">
        <v>279</v>
      </c>
      <c r="G170" s="242" t="s">
        <v>265</v>
      </c>
      <c r="H170" s="243">
        <v>1</v>
      </c>
      <c r="I170" s="244"/>
      <c r="J170" s="245">
        <f>ROUND(I170*H170,2)</f>
        <v>0</v>
      </c>
      <c r="K170" s="246"/>
      <c r="L170" s="247"/>
      <c r="M170" s="248" t="s">
        <v>1</v>
      </c>
      <c r="N170" s="249" t="s">
        <v>42</v>
      </c>
      <c r="O170" s="88"/>
      <c r="P170" s="218">
        <f>O170*H170</f>
        <v>0</v>
      </c>
      <c r="Q170" s="218">
        <v>0.020500000000000001</v>
      </c>
      <c r="R170" s="218">
        <f>Q170*H170</f>
        <v>0.020500000000000001</v>
      </c>
      <c r="S170" s="218">
        <v>0</v>
      </c>
      <c r="T170" s="21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0" t="s">
        <v>280</v>
      </c>
      <c r="AT170" s="220" t="s">
        <v>277</v>
      </c>
      <c r="AU170" s="220" t="s">
        <v>85</v>
      </c>
      <c r="AY170" s="14" t="s">
        <v>222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4" t="s">
        <v>85</v>
      </c>
      <c r="BK170" s="221">
        <f>ROUND(I170*H170,2)</f>
        <v>0</v>
      </c>
      <c r="BL170" s="14" t="s">
        <v>266</v>
      </c>
      <c r="BM170" s="220" t="s">
        <v>900</v>
      </c>
    </row>
    <row r="171" s="2" customFormat="1">
      <c r="A171" s="35"/>
      <c r="B171" s="36"/>
      <c r="C171" s="37"/>
      <c r="D171" s="222" t="s">
        <v>229</v>
      </c>
      <c r="E171" s="37"/>
      <c r="F171" s="223" t="s">
        <v>279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229</v>
      </c>
      <c r="AU171" s="14" t="s">
        <v>85</v>
      </c>
    </row>
    <row r="172" s="2" customFormat="1" ht="24.15" customHeight="1">
      <c r="A172" s="35"/>
      <c r="B172" s="36"/>
      <c r="C172" s="208" t="s">
        <v>319</v>
      </c>
      <c r="D172" s="208" t="s">
        <v>223</v>
      </c>
      <c r="E172" s="209" t="s">
        <v>282</v>
      </c>
      <c r="F172" s="210" t="s">
        <v>283</v>
      </c>
      <c r="G172" s="211" t="s">
        <v>265</v>
      </c>
      <c r="H172" s="212">
        <v>1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0.024</v>
      </c>
      <c r="T172" s="219">
        <f>S172*H172</f>
        <v>0.024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901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285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573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11" customFormat="1" ht="25.92" customHeight="1">
      <c r="A175" s="11"/>
      <c r="B175" s="194"/>
      <c r="C175" s="195"/>
      <c r="D175" s="196" t="s">
        <v>76</v>
      </c>
      <c r="E175" s="197" t="s">
        <v>294</v>
      </c>
      <c r="F175" s="197" t="s">
        <v>295</v>
      </c>
      <c r="G175" s="195"/>
      <c r="H175" s="195"/>
      <c r="I175" s="198"/>
      <c r="J175" s="199">
        <f>BK175</f>
        <v>0</v>
      </c>
      <c r="K175" s="195"/>
      <c r="L175" s="200"/>
      <c r="M175" s="201"/>
      <c r="N175" s="202"/>
      <c r="O175" s="202"/>
      <c r="P175" s="203">
        <f>SUM(P176:P214)</f>
        <v>0</v>
      </c>
      <c r="Q175" s="202"/>
      <c r="R175" s="203">
        <f>SUM(R176:R214)</f>
        <v>0.96360672000000014</v>
      </c>
      <c r="S175" s="202"/>
      <c r="T175" s="204">
        <f>SUM(T176:T214)</f>
        <v>0.27924300000000002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05" t="s">
        <v>87</v>
      </c>
      <c r="AT175" s="206" t="s">
        <v>76</v>
      </c>
      <c r="AU175" s="206" t="s">
        <v>77</v>
      </c>
      <c r="AY175" s="205" t="s">
        <v>222</v>
      </c>
      <c r="BK175" s="207">
        <f>SUM(BK176:BK214)</f>
        <v>0</v>
      </c>
    </row>
    <row r="176" s="2" customFormat="1" ht="24.15" customHeight="1">
      <c r="A176" s="35"/>
      <c r="B176" s="36"/>
      <c r="C176" s="208" t="s">
        <v>266</v>
      </c>
      <c r="D176" s="208" t="s">
        <v>223</v>
      </c>
      <c r="E176" s="209" t="s">
        <v>297</v>
      </c>
      <c r="F176" s="210" t="s">
        <v>298</v>
      </c>
      <c r="G176" s="211" t="s">
        <v>226</v>
      </c>
      <c r="H176" s="212">
        <v>89.120000000000005</v>
      </c>
      <c r="I176" s="213"/>
      <c r="J176" s="214">
        <f>ROUND(I176*H176,2)</f>
        <v>0</v>
      </c>
      <c r="K176" s="215"/>
      <c r="L176" s="41"/>
      <c r="M176" s="216" t="s">
        <v>1</v>
      </c>
      <c r="N176" s="217" t="s">
        <v>42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0" t="s">
        <v>266</v>
      </c>
      <c r="AT176" s="220" t="s">
        <v>223</v>
      </c>
      <c r="AU176" s="220" t="s">
        <v>85</v>
      </c>
      <c r="AY176" s="14" t="s">
        <v>222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4" t="s">
        <v>85</v>
      </c>
      <c r="BK176" s="221">
        <f>ROUND(I176*H176,2)</f>
        <v>0</v>
      </c>
      <c r="BL176" s="14" t="s">
        <v>266</v>
      </c>
      <c r="BM176" s="220" t="s">
        <v>902</v>
      </c>
    </row>
    <row r="177" s="2" customFormat="1">
      <c r="A177" s="35"/>
      <c r="B177" s="36"/>
      <c r="C177" s="37"/>
      <c r="D177" s="222" t="s">
        <v>229</v>
      </c>
      <c r="E177" s="37"/>
      <c r="F177" s="223" t="s">
        <v>300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229</v>
      </c>
      <c r="AU177" s="14" t="s">
        <v>85</v>
      </c>
    </row>
    <row r="178" s="2" customFormat="1">
      <c r="A178" s="35"/>
      <c r="B178" s="36"/>
      <c r="C178" s="37"/>
      <c r="D178" s="227" t="s">
        <v>231</v>
      </c>
      <c r="E178" s="37"/>
      <c r="F178" s="228" t="s">
        <v>478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231</v>
      </c>
      <c r="AU178" s="14" t="s">
        <v>85</v>
      </c>
    </row>
    <row r="179" s="2" customFormat="1" ht="24.15" customHeight="1">
      <c r="A179" s="35"/>
      <c r="B179" s="36"/>
      <c r="C179" s="208" t="s">
        <v>329</v>
      </c>
      <c r="D179" s="208" t="s">
        <v>223</v>
      </c>
      <c r="E179" s="209" t="s">
        <v>302</v>
      </c>
      <c r="F179" s="210" t="s">
        <v>303</v>
      </c>
      <c r="G179" s="211" t="s">
        <v>226</v>
      </c>
      <c r="H179" s="212">
        <v>89.120000000000005</v>
      </c>
      <c r="I179" s="213"/>
      <c r="J179" s="214">
        <f>ROUND(I179*H179,2)</f>
        <v>0</v>
      </c>
      <c r="K179" s="215"/>
      <c r="L179" s="41"/>
      <c r="M179" s="216" t="s">
        <v>1</v>
      </c>
      <c r="N179" s="217" t="s">
        <v>42</v>
      </c>
      <c r="O179" s="88"/>
      <c r="P179" s="218">
        <f>O179*H179</f>
        <v>0</v>
      </c>
      <c r="Q179" s="218">
        <v>3.0000000000000001E-05</v>
      </c>
      <c r="R179" s="218">
        <f>Q179*H179</f>
        <v>0.0026736000000000004</v>
      </c>
      <c r="S179" s="218">
        <v>0</v>
      </c>
      <c r="T179" s="21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0" t="s">
        <v>266</v>
      </c>
      <c r="AT179" s="220" t="s">
        <v>223</v>
      </c>
      <c r="AU179" s="220" t="s">
        <v>85</v>
      </c>
      <c r="AY179" s="14" t="s">
        <v>222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4" t="s">
        <v>85</v>
      </c>
      <c r="BK179" s="221">
        <f>ROUND(I179*H179,2)</f>
        <v>0</v>
      </c>
      <c r="BL179" s="14" t="s">
        <v>266</v>
      </c>
      <c r="BM179" s="220" t="s">
        <v>903</v>
      </c>
    </row>
    <row r="180" s="2" customFormat="1">
      <c r="A180" s="35"/>
      <c r="B180" s="36"/>
      <c r="C180" s="37"/>
      <c r="D180" s="222" t="s">
        <v>229</v>
      </c>
      <c r="E180" s="37"/>
      <c r="F180" s="223" t="s">
        <v>305</v>
      </c>
      <c r="G180" s="37"/>
      <c r="H180" s="37"/>
      <c r="I180" s="224"/>
      <c r="J180" s="37"/>
      <c r="K180" s="37"/>
      <c r="L180" s="41"/>
      <c r="M180" s="225"/>
      <c r="N180" s="22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229</v>
      </c>
      <c r="AU180" s="14" t="s">
        <v>85</v>
      </c>
    </row>
    <row r="181" s="2" customFormat="1">
      <c r="A181" s="35"/>
      <c r="B181" s="36"/>
      <c r="C181" s="37"/>
      <c r="D181" s="227" t="s">
        <v>231</v>
      </c>
      <c r="E181" s="37"/>
      <c r="F181" s="228" t="s">
        <v>480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231</v>
      </c>
      <c r="AU181" s="14" t="s">
        <v>85</v>
      </c>
    </row>
    <row r="182" s="2" customFormat="1" ht="33" customHeight="1">
      <c r="A182" s="35"/>
      <c r="B182" s="36"/>
      <c r="C182" s="208" t="s">
        <v>336</v>
      </c>
      <c r="D182" s="208" t="s">
        <v>223</v>
      </c>
      <c r="E182" s="209" t="s">
        <v>308</v>
      </c>
      <c r="F182" s="210" t="s">
        <v>309</v>
      </c>
      <c r="G182" s="211" t="s">
        <v>226</v>
      </c>
      <c r="H182" s="212">
        <v>89.120000000000005</v>
      </c>
      <c r="I182" s="213"/>
      <c r="J182" s="214">
        <f>ROUND(I182*H182,2)</f>
        <v>0</v>
      </c>
      <c r="K182" s="215"/>
      <c r="L182" s="41"/>
      <c r="M182" s="216" t="s">
        <v>1</v>
      </c>
      <c r="N182" s="217" t="s">
        <v>42</v>
      </c>
      <c r="O182" s="88"/>
      <c r="P182" s="218">
        <f>O182*H182</f>
        <v>0</v>
      </c>
      <c r="Q182" s="218">
        <v>0.0075799999999999999</v>
      </c>
      <c r="R182" s="218">
        <f>Q182*H182</f>
        <v>0.67552960000000006</v>
      </c>
      <c r="S182" s="218">
        <v>0</v>
      </c>
      <c r="T182" s="21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0" t="s">
        <v>266</v>
      </c>
      <c r="AT182" s="220" t="s">
        <v>223</v>
      </c>
      <c r="AU182" s="220" t="s">
        <v>85</v>
      </c>
      <c r="AY182" s="14" t="s">
        <v>222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4" t="s">
        <v>85</v>
      </c>
      <c r="BK182" s="221">
        <f>ROUND(I182*H182,2)</f>
        <v>0</v>
      </c>
      <c r="BL182" s="14" t="s">
        <v>266</v>
      </c>
      <c r="BM182" s="220" t="s">
        <v>904</v>
      </c>
    </row>
    <row r="183" s="2" customFormat="1">
      <c r="A183" s="35"/>
      <c r="B183" s="36"/>
      <c r="C183" s="37"/>
      <c r="D183" s="222" t="s">
        <v>229</v>
      </c>
      <c r="E183" s="37"/>
      <c r="F183" s="223" t="s">
        <v>311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229</v>
      </c>
      <c r="AU183" s="14" t="s">
        <v>85</v>
      </c>
    </row>
    <row r="184" s="2" customFormat="1">
      <c r="A184" s="35"/>
      <c r="B184" s="36"/>
      <c r="C184" s="37"/>
      <c r="D184" s="227" t="s">
        <v>231</v>
      </c>
      <c r="E184" s="37"/>
      <c r="F184" s="228" t="s">
        <v>482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231</v>
      </c>
      <c r="AU184" s="14" t="s">
        <v>85</v>
      </c>
    </row>
    <row r="185" s="2" customFormat="1" ht="24.15" customHeight="1">
      <c r="A185" s="35"/>
      <c r="B185" s="36"/>
      <c r="C185" s="208" t="s">
        <v>342</v>
      </c>
      <c r="D185" s="208" t="s">
        <v>223</v>
      </c>
      <c r="E185" s="209" t="s">
        <v>314</v>
      </c>
      <c r="F185" s="210" t="s">
        <v>315</v>
      </c>
      <c r="G185" s="211" t="s">
        <v>226</v>
      </c>
      <c r="H185" s="212">
        <v>89.120000000000005</v>
      </c>
      <c r="I185" s="213"/>
      <c r="J185" s="214">
        <f>ROUND(I185*H185,2)</f>
        <v>0</v>
      </c>
      <c r="K185" s="215"/>
      <c r="L185" s="41"/>
      <c r="M185" s="216" t="s">
        <v>1</v>
      </c>
      <c r="N185" s="217" t="s">
        <v>42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0.0030000000000000001</v>
      </c>
      <c r="T185" s="219">
        <f>S185*H185</f>
        <v>0.26736000000000004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0" t="s">
        <v>266</v>
      </c>
      <c r="AT185" s="220" t="s">
        <v>223</v>
      </c>
      <c r="AU185" s="220" t="s">
        <v>85</v>
      </c>
      <c r="AY185" s="14" t="s">
        <v>222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4" t="s">
        <v>85</v>
      </c>
      <c r="BK185" s="221">
        <f>ROUND(I185*H185,2)</f>
        <v>0</v>
      </c>
      <c r="BL185" s="14" t="s">
        <v>266</v>
      </c>
      <c r="BM185" s="220" t="s">
        <v>905</v>
      </c>
    </row>
    <row r="186" s="2" customFormat="1">
      <c r="A186" s="35"/>
      <c r="B186" s="36"/>
      <c r="C186" s="37"/>
      <c r="D186" s="222" t="s">
        <v>229</v>
      </c>
      <c r="E186" s="37"/>
      <c r="F186" s="223" t="s">
        <v>317</v>
      </c>
      <c r="G186" s="37"/>
      <c r="H186" s="37"/>
      <c r="I186" s="224"/>
      <c r="J186" s="37"/>
      <c r="K186" s="37"/>
      <c r="L186" s="41"/>
      <c r="M186" s="225"/>
      <c r="N186" s="22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229</v>
      </c>
      <c r="AU186" s="14" t="s">
        <v>85</v>
      </c>
    </row>
    <row r="187" s="2" customFormat="1">
      <c r="A187" s="35"/>
      <c r="B187" s="36"/>
      <c r="C187" s="37"/>
      <c r="D187" s="227" t="s">
        <v>231</v>
      </c>
      <c r="E187" s="37"/>
      <c r="F187" s="228" t="s">
        <v>484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231</v>
      </c>
      <c r="AU187" s="14" t="s">
        <v>85</v>
      </c>
    </row>
    <row r="188" s="2" customFormat="1" ht="16.5" customHeight="1">
      <c r="A188" s="35"/>
      <c r="B188" s="36"/>
      <c r="C188" s="208" t="s">
        <v>348</v>
      </c>
      <c r="D188" s="208" t="s">
        <v>223</v>
      </c>
      <c r="E188" s="209" t="s">
        <v>320</v>
      </c>
      <c r="F188" s="210" t="s">
        <v>321</v>
      </c>
      <c r="G188" s="211" t="s">
        <v>226</v>
      </c>
      <c r="H188" s="212">
        <v>89.120000000000005</v>
      </c>
      <c r="I188" s="213"/>
      <c r="J188" s="214">
        <f>ROUND(I188*H188,2)</f>
        <v>0</v>
      </c>
      <c r="K188" s="215"/>
      <c r="L188" s="41"/>
      <c r="M188" s="216" t="s">
        <v>1</v>
      </c>
      <c r="N188" s="217" t="s">
        <v>42</v>
      </c>
      <c r="O188" s="88"/>
      <c r="P188" s="218">
        <f>O188*H188</f>
        <v>0</v>
      </c>
      <c r="Q188" s="218">
        <v>0.00029999999999999997</v>
      </c>
      <c r="R188" s="218">
        <f>Q188*H188</f>
        <v>0.026735999999999999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266</v>
      </c>
      <c r="AT188" s="220" t="s">
        <v>223</v>
      </c>
      <c r="AU188" s="220" t="s">
        <v>85</v>
      </c>
      <c r="AY188" s="14" t="s">
        <v>222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4" t="s">
        <v>85</v>
      </c>
      <c r="BK188" s="221">
        <f>ROUND(I188*H188,2)</f>
        <v>0</v>
      </c>
      <c r="BL188" s="14" t="s">
        <v>266</v>
      </c>
      <c r="BM188" s="220" t="s">
        <v>906</v>
      </c>
    </row>
    <row r="189" s="2" customFormat="1">
      <c r="A189" s="35"/>
      <c r="B189" s="36"/>
      <c r="C189" s="37"/>
      <c r="D189" s="222" t="s">
        <v>229</v>
      </c>
      <c r="E189" s="37"/>
      <c r="F189" s="223" t="s">
        <v>323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229</v>
      </c>
      <c r="AU189" s="14" t="s">
        <v>85</v>
      </c>
    </row>
    <row r="190" s="2" customFormat="1">
      <c r="A190" s="35"/>
      <c r="B190" s="36"/>
      <c r="C190" s="37"/>
      <c r="D190" s="227" t="s">
        <v>231</v>
      </c>
      <c r="E190" s="37"/>
      <c r="F190" s="228" t="s">
        <v>486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231</v>
      </c>
      <c r="AU190" s="14" t="s">
        <v>85</v>
      </c>
    </row>
    <row r="191" s="2" customFormat="1" ht="49.05" customHeight="1">
      <c r="A191" s="35"/>
      <c r="B191" s="36"/>
      <c r="C191" s="239" t="s">
        <v>7</v>
      </c>
      <c r="D191" s="239" t="s">
        <v>277</v>
      </c>
      <c r="E191" s="240" t="s">
        <v>325</v>
      </c>
      <c r="F191" s="241" t="s">
        <v>326</v>
      </c>
      <c r="G191" s="242" t="s">
        <v>226</v>
      </c>
      <c r="H191" s="243">
        <v>98.031999999999996</v>
      </c>
      <c r="I191" s="244"/>
      <c r="J191" s="245">
        <f>ROUND(I191*H191,2)</f>
        <v>0</v>
      </c>
      <c r="K191" s="246"/>
      <c r="L191" s="247"/>
      <c r="M191" s="248" t="s">
        <v>1</v>
      </c>
      <c r="N191" s="249" t="s">
        <v>42</v>
      </c>
      <c r="O191" s="88"/>
      <c r="P191" s="218">
        <f>O191*H191</f>
        <v>0</v>
      </c>
      <c r="Q191" s="218">
        <v>0.0025999999999999999</v>
      </c>
      <c r="R191" s="218">
        <f>Q191*H191</f>
        <v>0.25488319999999998</v>
      </c>
      <c r="S191" s="218">
        <v>0</v>
      </c>
      <c r="T191" s="21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0" t="s">
        <v>280</v>
      </c>
      <c r="AT191" s="220" t="s">
        <v>277</v>
      </c>
      <c r="AU191" s="220" t="s">
        <v>85</v>
      </c>
      <c r="AY191" s="14" t="s">
        <v>222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4" t="s">
        <v>85</v>
      </c>
      <c r="BK191" s="221">
        <f>ROUND(I191*H191,2)</f>
        <v>0</v>
      </c>
      <c r="BL191" s="14" t="s">
        <v>266</v>
      </c>
      <c r="BM191" s="220" t="s">
        <v>907</v>
      </c>
    </row>
    <row r="192" s="2" customFormat="1">
      <c r="A192" s="35"/>
      <c r="B192" s="36"/>
      <c r="C192" s="37"/>
      <c r="D192" s="222" t="s">
        <v>229</v>
      </c>
      <c r="E192" s="37"/>
      <c r="F192" s="223" t="s">
        <v>326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229</v>
      </c>
      <c r="AU192" s="14" t="s">
        <v>85</v>
      </c>
    </row>
    <row r="193" s="12" customFormat="1">
      <c r="A193" s="12"/>
      <c r="B193" s="229"/>
      <c r="C193" s="230"/>
      <c r="D193" s="222" t="s">
        <v>252</v>
      </c>
      <c r="E193" s="230"/>
      <c r="F193" s="231" t="s">
        <v>908</v>
      </c>
      <c r="G193" s="230"/>
      <c r="H193" s="232">
        <v>98.031999999999996</v>
      </c>
      <c r="I193" s="233"/>
      <c r="J193" s="230"/>
      <c r="K193" s="230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252</v>
      </c>
      <c r="AU193" s="238" t="s">
        <v>85</v>
      </c>
      <c r="AV193" s="12" t="s">
        <v>87</v>
      </c>
      <c r="AW193" s="12" t="s">
        <v>4</v>
      </c>
      <c r="AX193" s="12" t="s">
        <v>85</v>
      </c>
      <c r="AY193" s="238" t="s">
        <v>222</v>
      </c>
    </row>
    <row r="194" s="2" customFormat="1" ht="24.15" customHeight="1">
      <c r="A194" s="35"/>
      <c r="B194" s="36"/>
      <c r="C194" s="208" t="s">
        <v>358</v>
      </c>
      <c r="D194" s="208" t="s">
        <v>223</v>
      </c>
      <c r="E194" s="209" t="s">
        <v>330</v>
      </c>
      <c r="F194" s="210" t="s">
        <v>331</v>
      </c>
      <c r="G194" s="211" t="s">
        <v>332</v>
      </c>
      <c r="H194" s="212">
        <v>90</v>
      </c>
      <c r="I194" s="213"/>
      <c r="J194" s="214">
        <f>ROUND(I194*H194,2)</f>
        <v>0</v>
      </c>
      <c r="K194" s="215"/>
      <c r="L194" s="41"/>
      <c r="M194" s="216" t="s">
        <v>1</v>
      </c>
      <c r="N194" s="217" t="s">
        <v>42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0" t="s">
        <v>266</v>
      </c>
      <c r="AT194" s="220" t="s">
        <v>223</v>
      </c>
      <c r="AU194" s="220" t="s">
        <v>85</v>
      </c>
      <c r="AY194" s="14" t="s">
        <v>222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4" t="s">
        <v>85</v>
      </c>
      <c r="BK194" s="221">
        <f>ROUND(I194*H194,2)</f>
        <v>0</v>
      </c>
      <c r="BL194" s="14" t="s">
        <v>266</v>
      </c>
      <c r="BM194" s="220" t="s">
        <v>1032</v>
      </c>
    </row>
    <row r="195" s="2" customFormat="1">
      <c r="A195" s="35"/>
      <c r="B195" s="36"/>
      <c r="C195" s="37"/>
      <c r="D195" s="222" t="s">
        <v>229</v>
      </c>
      <c r="E195" s="37"/>
      <c r="F195" s="223" t="s">
        <v>334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229</v>
      </c>
      <c r="AU195" s="14" t="s">
        <v>85</v>
      </c>
    </row>
    <row r="196" s="2" customFormat="1">
      <c r="A196" s="35"/>
      <c r="B196" s="36"/>
      <c r="C196" s="37"/>
      <c r="D196" s="227" t="s">
        <v>231</v>
      </c>
      <c r="E196" s="37"/>
      <c r="F196" s="228" t="s">
        <v>335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231</v>
      </c>
      <c r="AU196" s="14" t="s">
        <v>85</v>
      </c>
    </row>
    <row r="197" s="2" customFormat="1" ht="21.75" customHeight="1">
      <c r="A197" s="35"/>
      <c r="B197" s="36"/>
      <c r="C197" s="208" t="s">
        <v>363</v>
      </c>
      <c r="D197" s="208" t="s">
        <v>223</v>
      </c>
      <c r="E197" s="209" t="s">
        <v>337</v>
      </c>
      <c r="F197" s="210" t="s">
        <v>338</v>
      </c>
      <c r="G197" s="211" t="s">
        <v>332</v>
      </c>
      <c r="H197" s="212">
        <v>39.609999999999999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</v>
      </c>
      <c r="R197" s="218">
        <f>Q197*H197</f>
        <v>0</v>
      </c>
      <c r="S197" s="218">
        <v>0.00029999999999999997</v>
      </c>
      <c r="T197" s="219">
        <f>S197*H197</f>
        <v>0.011883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910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340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491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16.5" customHeight="1">
      <c r="A200" s="35"/>
      <c r="B200" s="36"/>
      <c r="C200" s="208" t="s">
        <v>371</v>
      </c>
      <c r="D200" s="208" t="s">
        <v>223</v>
      </c>
      <c r="E200" s="209" t="s">
        <v>343</v>
      </c>
      <c r="F200" s="210" t="s">
        <v>344</v>
      </c>
      <c r="G200" s="211" t="s">
        <v>332</v>
      </c>
      <c r="H200" s="212">
        <v>39.609999999999999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1.0000000000000001E-05</v>
      </c>
      <c r="R200" s="218">
        <f>Q200*H200</f>
        <v>0.00039610000000000003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911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346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493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2" customFormat="1" ht="16.5" customHeight="1">
      <c r="A203" s="35"/>
      <c r="B203" s="36"/>
      <c r="C203" s="239" t="s">
        <v>378</v>
      </c>
      <c r="D203" s="239" t="s">
        <v>277</v>
      </c>
      <c r="E203" s="240" t="s">
        <v>349</v>
      </c>
      <c r="F203" s="241" t="s">
        <v>350</v>
      </c>
      <c r="G203" s="242" t="s">
        <v>332</v>
      </c>
      <c r="H203" s="243">
        <v>40.402000000000001</v>
      </c>
      <c r="I203" s="244"/>
      <c r="J203" s="245">
        <f>ROUND(I203*H203,2)</f>
        <v>0</v>
      </c>
      <c r="K203" s="246"/>
      <c r="L203" s="247"/>
      <c r="M203" s="248" t="s">
        <v>1</v>
      </c>
      <c r="N203" s="249" t="s">
        <v>42</v>
      </c>
      <c r="O203" s="88"/>
      <c r="P203" s="218">
        <f>O203*H203</f>
        <v>0</v>
      </c>
      <c r="Q203" s="218">
        <v>8.0000000000000007E-05</v>
      </c>
      <c r="R203" s="218">
        <f>Q203*H203</f>
        <v>0.0032321600000000004</v>
      </c>
      <c r="S203" s="218">
        <v>0</v>
      </c>
      <c r="T203" s="21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0" t="s">
        <v>280</v>
      </c>
      <c r="AT203" s="220" t="s">
        <v>277</v>
      </c>
      <c r="AU203" s="220" t="s">
        <v>85</v>
      </c>
      <c r="AY203" s="14" t="s">
        <v>222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4" t="s">
        <v>85</v>
      </c>
      <c r="BK203" s="221">
        <f>ROUND(I203*H203,2)</f>
        <v>0</v>
      </c>
      <c r="BL203" s="14" t="s">
        <v>266</v>
      </c>
      <c r="BM203" s="220" t="s">
        <v>912</v>
      </c>
    </row>
    <row r="204" s="2" customFormat="1">
      <c r="A204" s="35"/>
      <c r="B204" s="36"/>
      <c r="C204" s="37"/>
      <c r="D204" s="222" t="s">
        <v>229</v>
      </c>
      <c r="E204" s="37"/>
      <c r="F204" s="223" t="s">
        <v>350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229</v>
      </c>
      <c r="AU204" s="14" t="s">
        <v>85</v>
      </c>
    </row>
    <row r="205" s="12" customFormat="1">
      <c r="A205" s="12"/>
      <c r="B205" s="229"/>
      <c r="C205" s="230"/>
      <c r="D205" s="222" t="s">
        <v>252</v>
      </c>
      <c r="E205" s="230"/>
      <c r="F205" s="231" t="s">
        <v>913</v>
      </c>
      <c r="G205" s="230"/>
      <c r="H205" s="232">
        <v>40.402000000000001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8" t="s">
        <v>252</v>
      </c>
      <c r="AU205" s="238" t="s">
        <v>85</v>
      </c>
      <c r="AV205" s="12" t="s">
        <v>87</v>
      </c>
      <c r="AW205" s="12" t="s">
        <v>4</v>
      </c>
      <c r="AX205" s="12" t="s">
        <v>85</v>
      </c>
      <c r="AY205" s="238" t="s">
        <v>222</v>
      </c>
    </row>
    <row r="206" s="2" customFormat="1" ht="16.5" customHeight="1">
      <c r="A206" s="35"/>
      <c r="B206" s="36"/>
      <c r="C206" s="208" t="s">
        <v>384</v>
      </c>
      <c r="D206" s="208" t="s">
        <v>223</v>
      </c>
      <c r="E206" s="209" t="s">
        <v>353</v>
      </c>
      <c r="F206" s="210" t="s">
        <v>354</v>
      </c>
      <c r="G206" s="211" t="s">
        <v>332</v>
      </c>
      <c r="H206" s="212">
        <v>0.90000000000000002</v>
      </c>
      <c r="I206" s="213"/>
      <c r="J206" s="214">
        <f>ROUND(I206*H206,2)</f>
        <v>0</v>
      </c>
      <c r="K206" s="215"/>
      <c r="L206" s="41"/>
      <c r="M206" s="216" t="s">
        <v>1</v>
      </c>
      <c r="N206" s="217" t="s">
        <v>42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0" t="s">
        <v>266</v>
      </c>
      <c r="AT206" s="220" t="s">
        <v>223</v>
      </c>
      <c r="AU206" s="220" t="s">
        <v>85</v>
      </c>
      <c r="AY206" s="14" t="s">
        <v>222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4" t="s">
        <v>85</v>
      </c>
      <c r="BK206" s="221">
        <f>ROUND(I206*H206,2)</f>
        <v>0</v>
      </c>
      <c r="BL206" s="14" t="s">
        <v>266</v>
      </c>
      <c r="BM206" s="220" t="s">
        <v>914</v>
      </c>
    </row>
    <row r="207" s="2" customFormat="1">
      <c r="A207" s="35"/>
      <c r="B207" s="36"/>
      <c r="C207" s="37"/>
      <c r="D207" s="222" t="s">
        <v>229</v>
      </c>
      <c r="E207" s="37"/>
      <c r="F207" s="223" t="s">
        <v>356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229</v>
      </c>
      <c r="AU207" s="14" t="s">
        <v>85</v>
      </c>
    </row>
    <row r="208" s="2" customFormat="1">
      <c r="A208" s="35"/>
      <c r="B208" s="36"/>
      <c r="C208" s="37"/>
      <c r="D208" s="227" t="s">
        <v>231</v>
      </c>
      <c r="E208" s="37"/>
      <c r="F208" s="228" t="s">
        <v>497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231</v>
      </c>
      <c r="AU208" s="14" t="s">
        <v>85</v>
      </c>
    </row>
    <row r="209" s="2" customFormat="1" ht="16.5" customHeight="1">
      <c r="A209" s="35"/>
      <c r="B209" s="36"/>
      <c r="C209" s="239" t="s">
        <v>392</v>
      </c>
      <c r="D209" s="239" t="s">
        <v>277</v>
      </c>
      <c r="E209" s="240" t="s">
        <v>359</v>
      </c>
      <c r="F209" s="241" t="s">
        <v>360</v>
      </c>
      <c r="G209" s="242" t="s">
        <v>332</v>
      </c>
      <c r="H209" s="243">
        <v>0.91800000000000004</v>
      </c>
      <c r="I209" s="244"/>
      <c r="J209" s="245">
        <f>ROUND(I209*H209,2)</f>
        <v>0</v>
      </c>
      <c r="K209" s="246"/>
      <c r="L209" s="247"/>
      <c r="M209" s="248" t="s">
        <v>1</v>
      </c>
      <c r="N209" s="249" t="s">
        <v>42</v>
      </c>
      <c r="O209" s="88"/>
      <c r="P209" s="218">
        <f>O209*H209</f>
        <v>0</v>
      </c>
      <c r="Q209" s="218">
        <v>0.00017000000000000001</v>
      </c>
      <c r="R209" s="218">
        <f>Q209*H209</f>
        <v>0.00015606000000000002</v>
      </c>
      <c r="S209" s="218">
        <v>0</v>
      </c>
      <c r="T209" s="21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0" t="s">
        <v>280</v>
      </c>
      <c r="AT209" s="220" t="s">
        <v>277</v>
      </c>
      <c r="AU209" s="220" t="s">
        <v>85</v>
      </c>
      <c r="AY209" s="14" t="s">
        <v>222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4" t="s">
        <v>85</v>
      </c>
      <c r="BK209" s="221">
        <f>ROUND(I209*H209,2)</f>
        <v>0</v>
      </c>
      <c r="BL209" s="14" t="s">
        <v>266</v>
      </c>
      <c r="BM209" s="220" t="s">
        <v>915</v>
      </c>
    </row>
    <row r="210" s="2" customFormat="1">
      <c r="A210" s="35"/>
      <c r="B210" s="36"/>
      <c r="C210" s="37"/>
      <c r="D210" s="222" t="s">
        <v>229</v>
      </c>
      <c r="E210" s="37"/>
      <c r="F210" s="223" t="s">
        <v>360</v>
      </c>
      <c r="G210" s="37"/>
      <c r="H210" s="37"/>
      <c r="I210" s="224"/>
      <c r="J210" s="37"/>
      <c r="K210" s="37"/>
      <c r="L210" s="41"/>
      <c r="M210" s="225"/>
      <c r="N210" s="22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229</v>
      </c>
      <c r="AU210" s="14" t="s">
        <v>85</v>
      </c>
    </row>
    <row r="211" s="12" customFormat="1">
      <c r="A211" s="12"/>
      <c r="B211" s="229"/>
      <c r="C211" s="230"/>
      <c r="D211" s="222" t="s">
        <v>252</v>
      </c>
      <c r="E211" s="230"/>
      <c r="F211" s="231" t="s">
        <v>552</v>
      </c>
      <c r="G211" s="230"/>
      <c r="H211" s="232">
        <v>0.91800000000000004</v>
      </c>
      <c r="I211" s="233"/>
      <c r="J211" s="230"/>
      <c r="K211" s="230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252</v>
      </c>
      <c r="AU211" s="238" t="s">
        <v>85</v>
      </c>
      <c r="AV211" s="12" t="s">
        <v>87</v>
      </c>
      <c r="AW211" s="12" t="s">
        <v>4</v>
      </c>
      <c r="AX211" s="12" t="s">
        <v>85</v>
      </c>
      <c r="AY211" s="238" t="s">
        <v>222</v>
      </c>
    </row>
    <row r="212" s="2" customFormat="1" ht="24.15" customHeight="1">
      <c r="A212" s="35"/>
      <c r="B212" s="36"/>
      <c r="C212" s="208" t="s">
        <v>398</v>
      </c>
      <c r="D212" s="208" t="s">
        <v>223</v>
      </c>
      <c r="E212" s="209" t="s">
        <v>364</v>
      </c>
      <c r="F212" s="210" t="s">
        <v>365</v>
      </c>
      <c r="G212" s="211" t="s">
        <v>290</v>
      </c>
      <c r="H212" s="250"/>
      <c r="I212" s="213"/>
      <c r="J212" s="214">
        <f>ROUND(I212*H212,2)</f>
        <v>0</v>
      </c>
      <c r="K212" s="215"/>
      <c r="L212" s="41"/>
      <c r="M212" s="216" t="s">
        <v>1</v>
      </c>
      <c r="N212" s="217" t="s">
        <v>42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0" t="s">
        <v>266</v>
      </c>
      <c r="AT212" s="220" t="s">
        <v>223</v>
      </c>
      <c r="AU212" s="220" t="s">
        <v>85</v>
      </c>
      <c r="AY212" s="14" t="s">
        <v>222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4" t="s">
        <v>85</v>
      </c>
      <c r="BK212" s="221">
        <f>ROUND(I212*H212,2)</f>
        <v>0</v>
      </c>
      <c r="BL212" s="14" t="s">
        <v>266</v>
      </c>
      <c r="BM212" s="220" t="s">
        <v>916</v>
      </c>
    </row>
    <row r="213" s="2" customFormat="1">
      <c r="A213" s="35"/>
      <c r="B213" s="36"/>
      <c r="C213" s="37"/>
      <c r="D213" s="222" t="s">
        <v>229</v>
      </c>
      <c r="E213" s="37"/>
      <c r="F213" s="223" t="s">
        <v>367</v>
      </c>
      <c r="G213" s="37"/>
      <c r="H213" s="37"/>
      <c r="I213" s="224"/>
      <c r="J213" s="37"/>
      <c r="K213" s="37"/>
      <c r="L213" s="41"/>
      <c r="M213" s="225"/>
      <c r="N213" s="22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229</v>
      </c>
      <c r="AU213" s="14" t="s">
        <v>85</v>
      </c>
    </row>
    <row r="214" s="2" customFormat="1">
      <c r="A214" s="35"/>
      <c r="B214" s="36"/>
      <c r="C214" s="37"/>
      <c r="D214" s="227" t="s">
        <v>231</v>
      </c>
      <c r="E214" s="37"/>
      <c r="F214" s="228" t="s">
        <v>501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231</v>
      </c>
      <c r="AU214" s="14" t="s">
        <v>85</v>
      </c>
    </row>
    <row r="215" s="11" customFormat="1" ht="25.92" customHeight="1">
      <c r="A215" s="11"/>
      <c r="B215" s="194"/>
      <c r="C215" s="195"/>
      <c r="D215" s="196" t="s">
        <v>76</v>
      </c>
      <c r="E215" s="197" t="s">
        <v>369</v>
      </c>
      <c r="F215" s="197" t="s">
        <v>370</v>
      </c>
      <c r="G215" s="195"/>
      <c r="H215" s="195"/>
      <c r="I215" s="198"/>
      <c r="J215" s="199">
        <f>BK215</f>
        <v>0</v>
      </c>
      <c r="K215" s="195"/>
      <c r="L215" s="200"/>
      <c r="M215" s="201"/>
      <c r="N215" s="202"/>
      <c r="O215" s="202"/>
      <c r="P215" s="203">
        <f>SUM(P216:P225)</f>
        <v>0</v>
      </c>
      <c r="Q215" s="202"/>
      <c r="R215" s="203">
        <f>SUM(R216:R225)</f>
        <v>0.00050819999999999999</v>
      </c>
      <c r="S215" s="202"/>
      <c r="T215" s="204">
        <f>SUM(T216:T225)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5" t="s">
        <v>87</v>
      </c>
      <c r="AT215" s="206" t="s">
        <v>76</v>
      </c>
      <c r="AU215" s="206" t="s">
        <v>77</v>
      </c>
      <c r="AY215" s="205" t="s">
        <v>222</v>
      </c>
      <c r="BK215" s="207">
        <f>SUM(BK216:BK225)</f>
        <v>0</v>
      </c>
    </row>
    <row r="216" s="2" customFormat="1" ht="24.15" customHeight="1">
      <c r="A216" s="35"/>
      <c r="B216" s="36"/>
      <c r="C216" s="208" t="s">
        <v>404</v>
      </c>
      <c r="D216" s="208" t="s">
        <v>223</v>
      </c>
      <c r="E216" s="209" t="s">
        <v>372</v>
      </c>
      <c r="F216" s="210" t="s">
        <v>373</v>
      </c>
      <c r="G216" s="211" t="s">
        <v>226</v>
      </c>
      <c r="H216" s="212">
        <v>1.21</v>
      </c>
      <c r="I216" s="213"/>
      <c r="J216" s="214">
        <f>ROUND(I216*H216,2)</f>
        <v>0</v>
      </c>
      <c r="K216" s="215"/>
      <c r="L216" s="41"/>
      <c r="M216" s="216" t="s">
        <v>1</v>
      </c>
      <c r="N216" s="217" t="s">
        <v>42</v>
      </c>
      <c r="O216" s="88"/>
      <c r="P216" s="218">
        <f>O216*H216</f>
        <v>0</v>
      </c>
      <c r="Q216" s="218">
        <v>8.0000000000000007E-05</v>
      </c>
      <c r="R216" s="218">
        <f>Q216*H216</f>
        <v>9.6800000000000008E-05</v>
      </c>
      <c r="S216" s="218">
        <v>0</v>
      </c>
      <c r="T216" s="21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0" t="s">
        <v>266</v>
      </c>
      <c r="AT216" s="220" t="s">
        <v>223</v>
      </c>
      <c r="AU216" s="220" t="s">
        <v>85</v>
      </c>
      <c r="AY216" s="14" t="s">
        <v>222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4" t="s">
        <v>85</v>
      </c>
      <c r="BK216" s="221">
        <f>ROUND(I216*H216,2)</f>
        <v>0</v>
      </c>
      <c r="BL216" s="14" t="s">
        <v>266</v>
      </c>
      <c r="BM216" s="220" t="s">
        <v>917</v>
      </c>
    </row>
    <row r="217" s="2" customFormat="1">
      <c r="A217" s="35"/>
      <c r="B217" s="36"/>
      <c r="C217" s="37"/>
      <c r="D217" s="222" t="s">
        <v>229</v>
      </c>
      <c r="E217" s="37"/>
      <c r="F217" s="223" t="s">
        <v>375</v>
      </c>
      <c r="G217" s="37"/>
      <c r="H217" s="37"/>
      <c r="I217" s="224"/>
      <c r="J217" s="37"/>
      <c r="K217" s="37"/>
      <c r="L217" s="41"/>
      <c r="M217" s="225"/>
      <c r="N217" s="22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229</v>
      </c>
      <c r="AU217" s="14" t="s">
        <v>85</v>
      </c>
    </row>
    <row r="218" s="2" customFormat="1">
      <c r="A218" s="35"/>
      <c r="B218" s="36"/>
      <c r="C218" s="37"/>
      <c r="D218" s="227" t="s">
        <v>231</v>
      </c>
      <c r="E218" s="37"/>
      <c r="F218" s="228" t="s">
        <v>591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231</v>
      </c>
      <c r="AU218" s="14" t="s">
        <v>85</v>
      </c>
    </row>
    <row r="219" s="12" customFormat="1">
      <c r="A219" s="12"/>
      <c r="B219" s="229"/>
      <c r="C219" s="230"/>
      <c r="D219" s="222" t="s">
        <v>252</v>
      </c>
      <c r="E219" s="251" t="s">
        <v>1</v>
      </c>
      <c r="F219" s="231" t="s">
        <v>377</v>
      </c>
      <c r="G219" s="230"/>
      <c r="H219" s="232">
        <v>1.21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252</v>
      </c>
      <c r="AU219" s="238" t="s">
        <v>85</v>
      </c>
      <c r="AV219" s="12" t="s">
        <v>87</v>
      </c>
      <c r="AW219" s="12" t="s">
        <v>32</v>
      </c>
      <c r="AX219" s="12" t="s">
        <v>85</v>
      </c>
      <c r="AY219" s="238" t="s">
        <v>222</v>
      </c>
    </row>
    <row r="220" s="2" customFormat="1" ht="24.15" customHeight="1">
      <c r="A220" s="35"/>
      <c r="B220" s="36"/>
      <c r="C220" s="208" t="s">
        <v>410</v>
      </c>
      <c r="D220" s="208" t="s">
        <v>223</v>
      </c>
      <c r="E220" s="209" t="s">
        <v>379</v>
      </c>
      <c r="F220" s="210" t="s">
        <v>380</v>
      </c>
      <c r="G220" s="211" t="s">
        <v>226</v>
      </c>
      <c r="H220" s="212">
        <v>1.21</v>
      </c>
      <c r="I220" s="213"/>
      <c r="J220" s="214">
        <f>ROUND(I220*H220,2)</f>
        <v>0</v>
      </c>
      <c r="K220" s="215"/>
      <c r="L220" s="41"/>
      <c r="M220" s="216" t="s">
        <v>1</v>
      </c>
      <c r="N220" s="217" t="s">
        <v>42</v>
      </c>
      <c r="O220" s="88"/>
      <c r="P220" s="218">
        <f>O220*H220</f>
        <v>0</v>
      </c>
      <c r="Q220" s="218">
        <v>0.00017000000000000001</v>
      </c>
      <c r="R220" s="218">
        <f>Q220*H220</f>
        <v>0.00020570000000000001</v>
      </c>
      <c r="S220" s="218">
        <v>0</v>
      </c>
      <c r="T220" s="21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0" t="s">
        <v>266</v>
      </c>
      <c r="AT220" s="220" t="s">
        <v>223</v>
      </c>
      <c r="AU220" s="220" t="s">
        <v>85</v>
      </c>
      <c r="AY220" s="14" t="s">
        <v>222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4" t="s">
        <v>85</v>
      </c>
      <c r="BK220" s="221">
        <f>ROUND(I220*H220,2)</f>
        <v>0</v>
      </c>
      <c r="BL220" s="14" t="s">
        <v>266</v>
      </c>
      <c r="BM220" s="220" t="s">
        <v>918</v>
      </c>
    </row>
    <row r="221" s="2" customFormat="1">
      <c r="A221" s="35"/>
      <c r="B221" s="36"/>
      <c r="C221" s="37"/>
      <c r="D221" s="222" t="s">
        <v>229</v>
      </c>
      <c r="E221" s="37"/>
      <c r="F221" s="223" t="s">
        <v>382</v>
      </c>
      <c r="G221" s="37"/>
      <c r="H221" s="37"/>
      <c r="I221" s="224"/>
      <c r="J221" s="37"/>
      <c r="K221" s="37"/>
      <c r="L221" s="41"/>
      <c r="M221" s="225"/>
      <c r="N221" s="22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229</v>
      </c>
      <c r="AU221" s="14" t="s">
        <v>85</v>
      </c>
    </row>
    <row r="222" s="2" customFormat="1">
      <c r="A222" s="35"/>
      <c r="B222" s="36"/>
      <c r="C222" s="37"/>
      <c r="D222" s="227" t="s">
        <v>231</v>
      </c>
      <c r="E222" s="37"/>
      <c r="F222" s="228" t="s">
        <v>593</v>
      </c>
      <c r="G222" s="37"/>
      <c r="H222" s="37"/>
      <c r="I222" s="224"/>
      <c r="J222" s="37"/>
      <c r="K222" s="37"/>
      <c r="L222" s="41"/>
      <c r="M222" s="225"/>
      <c r="N222" s="22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231</v>
      </c>
      <c r="AU222" s="14" t="s">
        <v>85</v>
      </c>
    </row>
    <row r="223" s="2" customFormat="1" ht="24.15" customHeight="1">
      <c r="A223" s="35"/>
      <c r="B223" s="36"/>
      <c r="C223" s="208" t="s">
        <v>415</v>
      </c>
      <c r="D223" s="208" t="s">
        <v>223</v>
      </c>
      <c r="E223" s="209" t="s">
        <v>385</v>
      </c>
      <c r="F223" s="210" t="s">
        <v>386</v>
      </c>
      <c r="G223" s="211" t="s">
        <v>226</v>
      </c>
      <c r="H223" s="212">
        <v>1.21</v>
      </c>
      <c r="I223" s="213"/>
      <c r="J223" s="214">
        <f>ROUND(I223*H223,2)</f>
        <v>0</v>
      </c>
      <c r="K223" s="215"/>
      <c r="L223" s="41"/>
      <c r="M223" s="216" t="s">
        <v>1</v>
      </c>
      <c r="N223" s="217" t="s">
        <v>42</v>
      </c>
      <c r="O223" s="88"/>
      <c r="P223" s="218">
        <f>O223*H223</f>
        <v>0</v>
      </c>
      <c r="Q223" s="218">
        <v>0.00017000000000000001</v>
      </c>
      <c r="R223" s="218">
        <f>Q223*H223</f>
        <v>0.00020570000000000001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266</v>
      </c>
      <c r="AT223" s="220" t="s">
        <v>223</v>
      </c>
      <c r="AU223" s="220" t="s">
        <v>85</v>
      </c>
      <c r="AY223" s="14" t="s">
        <v>222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4" t="s">
        <v>85</v>
      </c>
      <c r="BK223" s="221">
        <f>ROUND(I223*H223,2)</f>
        <v>0</v>
      </c>
      <c r="BL223" s="14" t="s">
        <v>266</v>
      </c>
      <c r="BM223" s="220" t="s">
        <v>919</v>
      </c>
    </row>
    <row r="224" s="2" customFormat="1">
      <c r="A224" s="35"/>
      <c r="B224" s="36"/>
      <c r="C224" s="37"/>
      <c r="D224" s="222" t="s">
        <v>229</v>
      </c>
      <c r="E224" s="37"/>
      <c r="F224" s="223" t="s">
        <v>388</v>
      </c>
      <c r="G224" s="37"/>
      <c r="H224" s="37"/>
      <c r="I224" s="224"/>
      <c r="J224" s="37"/>
      <c r="K224" s="37"/>
      <c r="L224" s="41"/>
      <c r="M224" s="225"/>
      <c r="N224" s="22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229</v>
      </c>
      <c r="AU224" s="14" t="s">
        <v>85</v>
      </c>
    </row>
    <row r="225" s="2" customFormat="1">
      <c r="A225" s="35"/>
      <c r="B225" s="36"/>
      <c r="C225" s="37"/>
      <c r="D225" s="227" t="s">
        <v>231</v>
      </c>
      <c r="E225" s="37"/>
      <c r="F225" s="228" t="s">
        <v>595</v>
      </c>
      <c r="G225" s="37"/>
      <c r="H225" s="37"/>
      <c r="I225" s="224"/>
      <c r="J225" s="37"/>
      <c r="K225" s="37"/>
      <c r="L225" s="41"/>
      <c r="M225" s="225"/>
      <c r="N225" s="22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231</v>
      </c>
      <c r="AU225" s="14" t="s">
        <v>85</v>
      </c>
    </row>
    <row r="226" s="11" customFormat="1" ht="25.92" customHeight="1">
      <c r="A226" s="11"/>
      <c r="B226" s="194"/>
      <c r="C226" s="195"/>
      <c r="D226" s="196" t="s">
        <v>76</v>
      </c>
      <c r="E226" s="197" t="s">
        <v>390</v>
      </c>
      <c r="F226" s="197" t="s">
        <v>391</v>
      </c>
      <c r="G226" s="195"/>
      <c r="H226" s="195"/>
      <c r="I226" s="198"/>
      <c r="J226" s="199">
        <f>BK226</f>
        <v>0</v>
      </c>
      <c r="K226" s="195"/>
      <c r="L226" s="200"/>
      <c r="M226" s="201"/>
      <c r="N226" s="202"/>
      <c r="O226" s="202"/>
      <c r="P226" s="203">
        <f>SUM(P227:P244)</f>
        <v>0</v>
      </c>
      <c r="Q226" s="202"/>
      <c r="R226" s="203">
        <f>SUM(R227:R244)</f>
        <v>0.23043739999999999</v>
      </c>
      <c r="S226" s="202"/>
      <c r="T226" s="204">
        <f>SUM(T227:T244)</f>
        <v>0.033720100000000003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05" t="s">
        <v>87</v>
      </c>
      <c r="AT226" s="206" t="s">
        <v>76</v>
      </c>
      <c r="AU226" s="206" t="s">
        <v>77</v>
      </c>
      <c r="AY226" s="205" t="s">
        <v>222</v>
      </c>
      <c r="BK226" s="207">
        <f>SUM(BK227:BK244)</f>
        <v>0</v>
      </c>
    </row>
    <row r="227" s="2" customFormat="1" ht="16.5" customHeight="1">
      <c r="A227" s="35"/>
      <c r="B227" s="36"/>
      <c r="C227" s="208" t="s">
        <v>280</v>
      </c>
      <c r="D227" s="208" t="s">
        <v>223</v>
      </c>
      <c r="E227" s="209" t="s">
        <v>393</v>
      </c>
      <c r="F227" s="210" t="s">
        <v>394</v>
      </c>
      <c r="G227" s="211" t="s">
        <v>226</v>
      </c>
      <c r="H227" s="212">
        <v>100.15000000000001</v>
      </c>
      <c r="I227" s="213"/>
      <c r="J227" s="214">
        <f>ROUND(I227*H227,2)</f>
        <v>0</v>
      </c>
      <c r="K227" s="215"/>
      <c r="L227" s="41"/>
      <c r="M227" s="216" t="s">
        <v>1</v>
      </c>
      <c r="N227" s="217" t="s">
        <v>42</v>
      </c>
      <c r="O227" s="88"/>
      <c r="P227" s="218">
        <f>O227*H227</f>
        <v>0</v>
      </c>
      <c r="Q227" s="218">
        <v>0.001</v>
      </c>
      <c r="R227" s="218">
        <f>Q227*H227</f>
        <v>0.10015</v>
      </c>
      <c r="S227" s="218">
        <v>0.00031</v>
      </c>
      <c r="T227" s="219">
        <f>S227*H227</f>
        <v>0.031046500000000001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0" t="s">
        <v>266</v>
      </c>
      <c r="AT227" s="220" t="s">
        <v>223</v>
      </c>
      <c r="AU227" s="220" t="s">
        <v>85</v>
      </c>
      <c r="AY227" s="14" t="s">
        <v>222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4" t="s">
        <v>85</v>
      </c>
      <c r="BK227" s="221">
        <f>ROUND(I227*H227,2)</f>
        <v>0</v>
      </c>
      <c r="BL227" s="14" t="s">
        <v>266</v>
      </c>
      <c r="BM227" s="220" t="s">
        <v>920</v>
      </c>
    </row>
    <row r="228" s="2" customFormat="1">
      <c r="A228" s="35"/>
      <c r="B228" s="36"/>
      <c r="C228" s="37"/>
      <c r="D228" s="222" t="s">
        <v>229</v>
      </c>
      <c r="E228" s="37"/>
      <c r="F228" s="223" t="s">
        <v>396</v>
      </c>
      <c r="G228" s="37"/>
      <c r="H228" s="37"/>
      <c r="I228" s="224"/>
      <c r="J228" s="37"/>
      <c r="K228" s="37"/>
      <c r="L228" s="41"/>
      <c r="M228" s="225"/>
      <c r="N228" s="22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229</v>
      </c>
      <c r="AU228" s="14" t="s">
        <v>85</v>
      </c>
    </row>
    <row r="229" s="2" customFormat="1">
      <c r="A229" s="35"/>
      <c r="B229" s="36"/>
      <c r="C229" s="37"/>
      <c r="D229" s="227" t="s">
        <v>231</v>
      </c>
      <c r="E229" s="37"/>
      <c r="F229" s="228" t="s">
        <v>503</v>
      </c>
      <c r="G229" s="37"/>
      <c r="H229" s="37"/>
      <c r="I229" s="224"/>
      <c r="J229" s="37"/>
      <c r="K229" s="37"/>
      <c r="L229" s="41"/>
      <c r="M229" s="225"/>
      <c r="N229" s="22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231</v>
      </c>
      <c r="AU229" s="14" t="s">
        <v>85</v>
      </c>
    </row>
    <row r="230" s="2" customFormat="1" ht="24.15" customHeight="1">
      <c r="A230" s="35"/>
      <c r="B230" s="36"/>
      <c r="C230" s="208" t="s">
        <v>515</v>
      </c>
      <c r="D230" s="208" t="s">
        <v>223</v>
      </c>
      <c r="E230" s="209" t="s">
        <v>399</v>
      </c>
      <c r="F230" s="210" t="s">
        <v>400</v>
      </c>
      <c r="G230" s="211" t="s">
        <v>226</v>
      </c>
      <c r="H230" s="212">
        <v>100.15000000000001</v>
      </c>
      <c r="I230" s="213"/>
      <c r="J230" s="214">
        <f>ROUND(I230*H230,2)</f>
        <v>0</v>
      </c>
      <c r="K230" s="215"/>
      <c r="L230" s="41"/>
      <c r="M230" s="216" t="s">
        <v>1</v>
      </c>
      <c r="N230" s="217" t="s">
        <v>42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266</v>
      </c>
      <c r="AT230" s="220" t="s">
        <v>223</v>
      </c>
      <c r="AU230" s="220" t="s">
        <v>85</v>
      </c>
      <c r="AY230" s="14" t="s">
        <v>222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4" t="s">
        <v>85</v>
      </c>
      <c r="BK230" s="221">
        <f>ROUND(I230*H230,2)</f>
        <v>0</v>
      </c>
      <c r="BL230" s="14" t="s">
        <v>266</v>
      </c>
      <c r="BM230" s="220" t="s">
        <v>921</v>
      </c>
    </row>
    <row r="231" s="2" customFormat="1">
      <c r="A231" s="35"/>
      <c r="B231" s="36"/>
      <c r="C231" s="37"/>
      <c r="D231" s="222" t="s">
        <v>229</v>
      </c>
      <c r="E231" s="37"/>
      <c r="F231" s="223" t="s">
        <v>402</v>
      </c>
      <c r="G231" s="37"/>
      <c r="H231" s="37"/>
      <c r="I231" s="224"/>
      <c r="J231" s="37"/>
      <c r="K231" s="37"/>
      <c r="L231" s="41"/>
      <c r="M231" s="225"/>
      <c r="N231" s="22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229</v>
      </c>
      <c r="AU231" s="14" t="s">
        <v>85</v>
      </c>
    </row>
    <row r="232" s="2" customFormat="1">
      <c r="A232" s="35"/>
      <c r="B232" s="36"/>
      <c r="C232" s="37"/>
      <c r="D232" s="227" t="s">
        <v>231</v>
      </c>
      <c r="E232" s="37"/>
      <c r="F232" s="228" t="s">
        <v>505</v>
      </c>
      <c r="G232" s="37"/>
      <c r="H232" s="37"/>
      <c r="I232" s="224"/>
      <c r="J232" s="37"/>
      <c r="K232" s="37"/>
      <c r="L232" s="41"/>
      <c r="M232" s="225"/>
      <c r="N232" s="22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231</v>
      </c>
      <c r="AU232" s="14" t="s">
        <v>85</v>
      </c>
    </row>
    <row r="233" s="2" customFormat="1" ht="16.5" customHeight="1">
      <c r="A233" s="35"/>
      <c r="B233" s="36"/>
      <c r="C233" s="208" t="s">
        <v>522</v>
      </c>
      <c r="D233" s="208" t="s">
        <v>223</v>
      </c>
      <c r="E233" s="209" t="s">
        <v>405</v>
      </c>
      <c r="F233" s="210" t="s">
        <v>406</v>
      </c>
      <c r="G233" s="211" t="s">
        <v>226</v>
      </c>
      <c r="H233" s="212">
        <v>89.120000000000005</v>
      </c>
      <c r="I233" s="213"/>
      <c r="J233" s="214">
        <f>ROUND(I233*H233,2)</f>
        <v>0</v>
      </c>
      <c r="K233" s="215"/>
      <c r="L233" s="41"/>
      <c r="M233" s="216" t="s">
        <v>1</v>
      </c>
      <c r="N233" s="217" t="s">
        <v>42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3.0000000000000001E-05</v>
      </c>
      <c r="T233" s="219">
        <f>S233*H233</f>
        <v>0.0026736000000000004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266</v>
      </c>
      <c r="AT233" s="220" t="s">
        <v>223</v>
      </c>
      <c r="AU233" s="220" t="s">
        <v>85</v>
      </c>
      <c r="AY233" s="14" t="s">
        <v>222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4" t="s">
        <v>85</v>
      </c>
      <c r="BK233" s="221">
        <f>ROUND(I233*H233,2)</f>
        <v>0</v>
      </c>
      <c r="BL233" s="14" t="s">
        <v>266</v>
      </c>
      <c r="BM233" s="220" t="s">
        <v>1033</v>
      </c>
    </row>
    <row r="234" s="2" customFormat="1">
      <c r="A234" s="35"/>
      <c r="B234" s="36"/>
      <c r="C234" s="37"/>
      <c r="D234" s="222" t="s">
        <v>229</v>
      </c>
      <c r="E234" s="37"/>
      <c r="F234" s="223" t="s">
        <v>408</v>
      </c>
      <c r="G234" s="37"/>
      <c r="H234" s="37"/>
      <c r="I234" s="224"/>
      <c r="J234" s="37"/>
      <c r="K234" s="37"/>
      <c r="L234" s="41"/>
      <c r="M234" s="225"/>
      <c r="N234" s="22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229</v>
      </c>
      <c r="AU234" s="14" t="s">
        <v>85</v>
      </c>
    </row>
    <row r="235" s="2" customFormat="1">
      <c r="A235" s="35"/>
      <c r="B235" s="36"/>
      <c r="C235" s="37"/>
      <c r="D235" s="227" t="s">
        <v>231</v>
      </c>
      <c r="E235" s="37"/>
      <c r="F235" s="228" t="s">
        <v>409</v>
      </c>
      <c r="G235" s="37"/>
      <c r="H235" s="37"/>
      <c r="I235" s="224"/>
      <c r="J235" s="37"/>
      <c r="K235" s="37"/>
      <c r="L235" s="41"/>
      <c r="M235" s="225"/>
      <c r="N235" s="22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231</v>
      </c>
      <c r="AU235" s="14" t="s">
        <v>85</v>
      </c>
    </row>
    <row r="236" s="2" customFormat="1" ht="16.5" customHeight="1">
      <c r="A236" s="35"/>
      <c r="B236" s="36"/>
      <c r="C236" s="239" t="s">
        <v>526</v>
      </c>
      <c r="D236" s="239" t="s">
        <v>277</v>
      </c>
      <c r="E236" s="240" t="s">
        <v>411</v>
      </c>
      <c r="F236" s="241" t="s">
        <v>412</v>
      </c>
      <c r="G236" s="242" t="s">
        <v>226</v>
      </c>
      <c r="H236" s="243">
        <v>93.575999999999993</v>
      </c>
      <c r="I236" s="244"/>
      <c r="J236" s="245">
        <f>ROUND(I236*H236,2)</f>
        <v>0</v>
      </c>
      <c r="K236" s="246"/>
      <c r="L236" s="247"/>
      <c r="M236" s="248" t="s">
        <v>1</v>
      </c>
      <c r="N236" s="249" t="s">
        <v>42</v>
      </c>
      <c r="O236" s="88"/>
      <c r="P236" s="218">
        <f>O236*H236</f>
        <v>0</v>
      </c>
      <c r="Q236" s="218">
        <v>0.00089999999999999998</v>
      </c>
      <c r="R236" s="218">
        <f>Q236*H236</f>
        <v>0.084218399999999985</v>
      </c>
      <c r="S236" s="218">
        <v>0</v>
      </c>
      <c r="T236" s="21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0" t="s">
        <v>280</v>
      </c>
      <c r="AT236" s="220" t="s">
        <v>277</v>
      </c>
      <c r="AU236" s="220" t="s">
        <v>85</v>
      </c>
      <c r="AY236" s="14" t="s">
        <v>222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4" t="s">
        <v>85</v>
      </c>
      <c r="BK236" s="221">
        <f>ROUND(I236*H236,2)</f>
        <v>0</v>
      </c>
      <c r="BL236" s="14" t="s">
        <v>266</v>
      </c>
      <c r="BM236" s="220" t="s">
        <v>1034</v>
      </c>
    </row>
    <row r="237" s="2" customFormat="1">
      <c r="A237" s="35"/>
      <c r="B237" s="36"/>
      <c r="C237" s="37"/>
      <c r="D237" s="222" t="s">
        <v>229</v>
      </c>
      <c r="E237" s="37"/>
      <c r="F237" s="223" t="s">
        <v>412</v>
      </c>
      <c r="G237" s="37"/>
      <c r="H237" s="37"/>
      <c r="I237" s="224"/>
      <c r="J237" s="37"/>
      <c r="K237" s="37"/>
      <c r="L237" s="41"/>
      <c r="M237" s="225"/>
      <c r="N237" s="22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229</v>
      </c>
      <c r="AU237" s="14" t="s">
        <v>85</v>
      </c>
    </row>
    <row r="238" s="12" customFormat="1">
      <c r="A238" s="12"/>
      <c r="B238" s="229"/>
      <c r="C238" s="230"/>
      <c r="D238" s="222" t="s">
        <v>252</v>
      </c>
      <c r="E238" s="230"/>
      <c r="F238" s="231" t="s">
        <v>924</v>
      </c>
      <c r="G238" s="230"/>
      <c r="H238" s="232">
        <v>93.575999999999993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8" t="s">
        <v>252</v>
      </c>
      <c r="AU238" s="238" t="s">
        <v>85</v>
      </c>
      <c r="AV238" s="12" t="s">
        <v>87</v>
      </c>
      <c r="AW238" s="12" t="s">
        <v>4</v>
      </c>
      <c r="AX238" s="12" t="s">
        <v>85</v>
      </c>
      <c r="AY238" s="238" t="s">
        <v>222</v>
      </c>
    </row>
    <row r="239" s="2" customFormat="1" ht="24.15" customHeight="1">
      <c r="A239" s="35"/>
      <c r="B239" s="36"/>
      <c r="C239" s="208" t="s">
        <v>925</v>
      </c>
      <c r="D239" s="208" t="s">
        <v>223</v>
      </c>
      <c r="E239" s="209" t="s">
        <v>416</v>
      </c>
      <c r="F239" s="210" t="s">
        <v>417</v>
      </c>
      <c r="G239" s="211" t="s">
        <v>226</v>
      </c>
      <c r="H239" s="212">
        <v>100.15000000000001</v>
      </c>
      <c r="I239" s="213"/>
      <c r="J239" s="214">
        <f>ROUND(I239*H239,2)</f>
        <v>0</v>
      </c>
      <c r="K239" s="215"/>
      <c r="L239" s="41"/>
      <c r="M239" s="216" t="s">
        <v>1</v>
      </c>
      <c r="N239" s="217" t="s">
        <v>42</v>
      </c>
      <c r="O239" s="88"/>
      <c r="P239" s="218">
        <f>O239*H239</f>
        <v>0</v>
      </c>
      <c r="Q239" s="218">
        <v>0.00020000000000000001</v>
      </c>
      <c r="R239" s="218">
        <f>Q239*H239</f>
        <v>0.020030000000000003</v>
      </c>
      <c r="S239" s="218">
        <v>0</v>
      </c>
      <c r="T239" s="21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0" t="s">
        <v>266</v>
      </c>
      <c r="AT239" s="220" t="s">
        <v>223</v>
      </c>
      <c r="AU239" s="220" t="s">
        <v>85</v>
      </c>
      <c r="AY239" s="14" t="s">
        <v>222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4" t="s">
        <v>85</v>
      </c>
      <c r="BK239" s="221">
        <f>ROUND(I239*H239,2)</f>
        <v>0</v>
      </c>
      <c r="BL239" s="14" t="s">
        <v>266</v>
      </c>
      <c r="BM239" s="220" t="s">
        <v>926</v>
      </c>
    </row>
    <row r="240" s="2" customFormat="1">
      <c r="A240" s="35"/>
      <c r="B240" s="36"/>
      <c r="C240" s="37"/>
      <c r="D240" s="222" t="s">
        <v>229</v>
      </c>
      <c r="E240" s="37"/>
      <c r="F240" s="223" t="s">
        <v>419</v>
      </c>
      <c r="G240" s="37"/>
      <c r="H240" s="37"/>
      <c r="I240" s="224"/>
      <c r="J240" s="37"/>
      <c r="K240" s="37"/>
      <c r="L240" s="41"/>
      <c r="M240" s="225"/>
      <c r="N240" s="22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229</v>
      </c>
      <c r="AU240" s="14" t="s">
        <v>85</v>
      </c>
    </row>
    <row r="241" s="2" customFormat="1">
      <c r="A241" s="35"/>
      <c r="B241" s="36"/>
      <c r="C241" s="37"/>
      <c r="D241" s="227" t="s">
        <v>231</v>
      </c>
      <c r="E241" s="37"/>
      <c r="F241" s="228" t="s">
        <v>510</v>
      </c>
      <c r="G241" s="37"/>
      <c r="H241" s="37"/>
      <c r="I241" s="224"/>
      <c r="J241" s="37"/>
      <c r="K241" s="37"/>
      <c r="L241" s="41"/>
      <c r="M241" s="225"/>
      <c r="N241" s="22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231</v>
      </c>
      <c r="AU241" s="14" t="s">
        <v>85</v>
      </c>
    </row>
    <row r="242" s="2" customFormat="1" ht="33" customHeight="1">
      <c r="A242" s="35"/>
      <c r="B242" s="36"/>
      <c r="C242" s="208" t="s">
        <v>927</v>
      </c>
      <c r="D242" s="208" t="s">
        <v>223</v>
      </c>
      <c r="E242" s="209" t="s">
        <v>421</v>
      </c>
      <c r="F242" s="210" t="s">
        <v>422</v>
      </c>
      <c r="G242" s="211" t="s">
        <v>226</v>
      </c>
      <c r="H242" s="212">
        <v>100.15000000000001</v>
      </c>
      <c r="I242" s="213"/>
      <c r="J242" s="214">
        <f>ROUND(I242*H242,2)</f>
        <v>0</v>
      </c>
      <c r="K242" s="215"/>
      <c r="L242" s="41"/>
      <c r="M242" s="216" t="s">
        <v>1</v>
      </c>
      <c r="N242" s="217" t="s">
        <v>42</v>
      </c>
      <c r="O242" s="88"/>
      <c r="P242" s="218">
        <f>O242*H242</f>
        <v>0</v>
      </c>
      <c r="Q242" s="218">
        <v>0.00025999999999999998</v>
      </c>
      <c r="R242" s="218">
        <f>Q242*H242</f>
        <v>0.026039</v>
      </c>
      <c r="S242" s="218">
        <v>0</v>
      </c>
      <c r="T242" s="21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0" t="s">
        <v>266</v>
      </c>
      <c r="AT242" s="220" t="s">
        <v>223</v>
      </c>
      <c r="AU242" s="220" t="s">
        <v>85</v>
      </c>
      <c r="AY242" s="14" t="s">
        <v>222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4" t="s">
        <v>85</v>
      </c>
      <c r="BK242" s="221">
        <f>ROUND(I242*H242,2)</f>
        <v>0</v>
      </c>
      <c r="BL242" s="14" t="s">
        <v>266</v>
      </c>
      <c r="BM242" s="220" t="s">
        <v>928</v>
      </c>
    </row>
    <row r="243" s="2" customFormat="1">
      <c r="A243" s="35"/>
      <c r="B243" s="36"/>
      <c r="C243" s="37"/>
      <c r="D243" s="222" t="s">
        <v>229</v>
      </c>
      <c r="E243" s="37"/>
      <c r="F243" s="223" t="s">
        <v>424</v>
      </c>
      <c r="G243" s="37"/>
      <c r="H243" s="37"/>
      <c r="I243" s="224"/>
      <c r="J243" s="37"/>
      <c r="K243" s="37"/>
      <c r="L243" s="41"/>
      <c r="M243" s="225"/>
      <c r="N243" s="22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229</v>
      </c>
      <c r="AU243" s="14" t="s">
        <v>85</v>
      </c>
    </row>
    <row r="244" s="2" customFormat="1">
      <c r="A244" s="35"/>
      <c r="B244" s="36"/>
      <c r="C244" s="37"/>
      <c r="D244" s="227" t="s">
        <v>231</v>
      </c>
      <c r="E244" s="37"/>
      <c r="F244" s="228" t="s">
        <v>512</v>
      </c>
      <c r="G244" s="37"/>
      <c r="H244" s="37"/>
      <c r="I244" s="224"/>
      <c r="J244" s="37"/>
      <c r="K244" s="37"/>
      <c r="L244" s="41"/>
      <c r="M244" s="252"/>
      <c r="N244" s="253"/>
      <c r="O244" s="254"/>
      <c r="P244" s="254"/>
      <c r="Q244" s="254"/>
      <c r="R244" s="254"/>
      <c r="S244" s="254"/>
      <c r="T244" s="25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231</v>
      </c>
      <c r="AU244" s="14" t="s">
        <v>85</v>
      </c>
    </row>
    <row r="245" s="2" customFormat="1" ht="6.96" customHeight="1">
      <c r="A245" s="35"/>
      <c r="B245" s="63"/>
      <c r="C245" s="64"/>
      <c r="D245" s="64"/>
      <c r="E245" s="64"/>
      <c r="F245" s="64"/>
      <c r="G245" s="64"/>
      <c r="H245" s="64"/>
      <c r="I245" s="64"/>
      <c r="J245" s="64"/>
      <c r="K245" s="64"/>
      <c r="L245" s="41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sheet="1" autoFilter="0" formatColumns="0" formatRows="0" objects="1" scenarios="1" spinCount="100000" saltValue="31Xhu6i7Yaiqo+H/jvekkBMP0bbt74D8j+a9BqZ6Ijb6zvprVVFMdMbHRlFnqH39mGdI7m84Y4BpjVdnfkIlYQ==" hashValue="9xrDqT0CTXL5drFqkyf81BuuZ3Gc1oE3oaoIQ/Lo2o1ABFwnNU+7q02M0Y6TdBhQQyhFsgi27STO063QGzrkhQ==" algorithmName="SHA-512" password="CC35"/>
  <autoFilter ref="C123:K24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952901111"/>
    <hyperlink ref="F132" r:id="rId2" display="https://podminky.urs.cz/item/CS_URS_2024_01/997013211"/>
    <hyperlink ref="F135" r:id="rId3" display="https://podminky.urs.cz/item/CS_URS_2024_01/997013501"/>
    <hyperlink ref="F138" r:id="rId4" display="https://podminky.urs.cz/item/CS_URS_2024_01/997013509"/>
    <hyperlink ref="F142" r:id="rId5" display="https://podminky.urs.cz/item/CS_URS_2024_01/997013813"/>
    <hyperlink ref="F146" r:id="rId6" display="https://podminky.urs.cz/item/CS_URS_2024_01/713111111"/>
    <hyperlink ref="F152" r:id="rId7" display="https://podminky.urs.cz/item/CS_URS_2024_01/998713211"/>
    <hyperlink ref="F156" r:id="rId8" display="https://podminky.urs.cz/item/CS_URS_2024_02/763135002"/>
    <hyperlink ref="F162" r:id="rId9" display="https://podminky.urs.cz/item/CS_URS_2024_01/998763200"/>
    <hyperlink ref="F166" r:id="rId10" display="https://podminky.urs.cz/item/CS_URS_2024_01/766491851"/>
    <hyperlink ref="F169" r:id="rId11" display="https://podminky.urs.cz/item/CS_URS_2024_01/766660022"/>
    <hyperlink ref="F174" r:id="rId12" display="https://podminky.urs.cz/item/CS_URS_2024_01/766691914"/>
    <hyperlink ref="F178" r:id="rId13" display="https://podminky.urs.cz/item/CS_URS_2024_01/776111115"/>
    <hyperlink ref="F181" r:id="rId14" display="https://podminky.urs.cz/item/CS_URS_2024_01/776121112"/>
    <hyperlink ref="F184" r:id="rId15" display="https://podminky.urs.cz/item/CS_URS_2024_01/776141112"/>
    <hyperlink ref="F187" r:id="rId16" display="https://podminky.urs.cz/item/CS_URS_2024_01/776201812"/>
    <hyperlink ref="F190" r:id="rId17" display="https://podminky.urs.cz/item/CS_URS_2024_01/776221111"/>
    <hyperlink ref="F196" r:id="rId18" display="https://podminky.urs.cz/item/CS_URS_2024_02/776223112"/>
    <hyperlink ref="F199" r:id="rId19" display="https://podminky.urs.cz/item/CS_URS_2024_01/776410811"/>
    <hyperlink ref="F202" r:id="rId20" display="https://podminky.urs.cz/item/CS_URS_2024_01/776421111"/>
    <hyperlink ref="F208" r:id="rId21" display="https://podminky.urs.cz/item/CS_URS_2024_01/776421312"/>
    <hyperlink ref="F214" r:id="rId22" display="https://podminky.urs.cz/item/CS_URS_2024_01/998776201"/>
    <hyperlink ref="F218" r:id="rId23" display="https://podminky.urs.cz/item/CS_URS_2024_01/783301311"/>
    <hyperlink ref="F222" r:id="rId24" display="https://podminky.urs.cz/item/CS_URS_2024_01/783325101"/>
    <hyperlink ref="F225" r:id="rId25" display="https://podminky.urs.cz/item/CS_URS_2024_01/783327101"/>
    <hyperlink ref="F229" r:id="rId26" display="https://podminky.urs.cz/item/CS_URS_2024_01/784121001"/>
    <hyperlink ref="F232" r:id="rId27" display="https://podminky.urs.cz/item/CS_URS_2024_01/784121011"/>
    <hyperlink ref="F235" r:id="rId28" display="https://podminky.urs.cz/item/CS_URS_2024_02/784171101"/>
    <hyperlink ref="F241" r:id="rId29" display="https://podminky.urs.cz/item/CS_URS_2024_01/784181101"/>
    <hyperlink ref="F244" r:id="rId30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1035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ROUND((SUM(BE122:BE221)),  2)</f>
        <v>0</v>
      </c>
      <c r="G33" s="35"/>
      <c r="H33" s="35"/>
      <c r="I33" s="152">
        <v>0.20999999999999999</v>
      </c>
      <c r="J33" s="151">
        <f>ROUND(((SUM(BE122:BE221))*I33),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ROUND((SUM(BF122:BF221)),  2)</f>
        <v>0</v>
      </c>
      <c r="G34" s="35"/>
      <c r="H34" s="35"/>
      <c r="I34" s="152">
        <v>0.12</v>
      </c>
      <c r="J34" s="151">
        <f>ROUND(((SUM(BF122:BF221))*I34),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ROUND((SUM(BG122:BG221)),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ROUND((SUM(BH122:BH221)),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ROUND((SUM(BI122:BI221)),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315 - Místnost č.315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203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204</v>
      </c>
      <c r="E100" s="179"/>
      <c r="F100" s="179"/>
      <c r="G100" s="179"/>
      <c r="H100" s="179"/>
      <c r="I100" s="179"/>
      <c r="J100" s="180">
        <f>J152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205</v>
      </c>
      <c r="E101" s="179"/>
      <c r="F101" s="179"/>
      <c r="G101" s="179"/>
      <c r="H101" s="179"/>
      <c r="I101" s="179"/>
      <c r="J101" s="180">
        <f>J192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J203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315 - Místnost č.315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P123+P127+P140+P152+P192+P203</f>
        <v>0</v>
      </c>
      <c r="Q122" s="101"/>
      <c r="R122" s="191">
        <f>R123+R127+R140+R152+R192+R203</f>
        <v>0.42623823999999999</v>
      </c>
      <c r="S122" s="101"/>
      <c r="T122" s="192">
        <f>T123+T127+T140+T152+T192+T203</f>
        <v>0.12945879999999999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BK123+BK127+BK140+BK152+BK192+BK203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0.00094519999999999999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23.629999999999999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0.00094519999999999999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1036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SUM(P128:P139)</f>
        <v>0</v>
      </c>
      <c r="Q127" s="202"/>
      <c r="R127" s="203">
        <f>SUM(R128:R139)</f>
        <v>0</v>
      </c>
      <c r="S127" s="202"/>
      <c r="T127" s="204">
        <f>SUM(T128:T139)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SUM(BK128:BK139)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0.129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931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0.129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932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0.129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933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2" customFormat="1" ht="37.8" customHeight="1">
      <c r="A137" s="35"/>
      <c r="B137" s="36"/>
      <c r="C137" s="208" t="s">
        <v>254</v>
      </c>
      <c r="D137" s="208" t="s">
        <v>223</v>
      </c>
      <c r="E137" s="209" t="s">
        <v>255</v>
      </c>
      <c r="F137" s="210" t="s">
        <v>256</v>
      </c>
      <c r="G137" s="211" t="s">
        <v>237</v>
      </c>
      <c r="H137" s="212">
        <v>0.129</v>
      </c>
      <c r="I137" s="213"/>
      <c r="J137" s="214">
        <f>ROUND(I137*H137,2)</f>
        <v>0</v>
      </c>
      <c r="K137" s="215"/>
      <c r="L137" s="41"/>
      <c r="M137" s="216" t="s">
        <v>1</v>
      </c>
      <c r="N137" s="217" t="s">
        <v>42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227</v>
      </c>
      <c r="AT137" s="220" t="s">
        <v>223</v>
      </c>
      <c r="AU137" s="220" t="s">
        <v>85</v>
      </c>
      <c r="AY137" s="14" t="s">
        <v>222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4" t="s">
        <v>85</v>
      </c>
      <c r="BK137" s="221">
        <f>ROUND(I137*H137,2)</f>
        <v>0</v>
      </c>
      <c r="BL137" s="14" t="s">
        <v>227</v>
      </c>
      <c r="BM137" s="220" t="s">
        <v>934</v>
      </c>
    </row>
    <row r="138" s="2" customFormat="1">
      <c r="A138" s="35"/>
      <c r="B138" s="36"/>
      <c r="C138" s="37"/>
      <c r="D138" s="222" t="s">
        <v>229</v>
      </c>
      <c r="E138" s="37"/>
      <c r="F138" s="223" t="s">
        <v>258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229</v>
      </c>
      <c r="AU138" s="14" t="s">
        <v>85</v>
      </c>
    </row>
    <row r="139" s="2" customFormat="1">
      <c r="A139" s="35"/>
      <c r="B139" s="36"/>
      <c r="C139" s="37"/>
      <c r="D139" s="227" t="s">
        <v>231</v>
      </c>
      <c r="E139" s="37"/>
      <c r="F139" s="228" t="s">
        <v>443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231</v>
      </c>
      <c r="AU139" s="14" t="s">
        <v>85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260</v>
      </c>
      <c r="F140" s="197" t="s">
        <v>261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SUM(P141:P151)</f>
        <v>0</v>
      </c>
      <c r="Q140" s="202"/>
      <c r="R140" s="203">
        <f>SUM(R141:R151)</f>
        <v>0.020500000000000001</v>
      </c>
      <c r="S140" s="202"/>
      <c r="T140" s="204">
        <f>SUM(T141:T151)</f>
        <v>0.025000000000000001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87</v>
      </c>
      <c r="AT140" s="206" t="s">
        <v>76</v>
      </c>
      <c r="AU140" s="206" t="s">
        <v>77</v>
      </c>
      <c r="AY140" s="205" t="s">
        <v>222</v>
      </c>
      <c r="BK140" s="207">
        <f>SUM(BK141:BK151)</f>
        <v>0</v>
      </c>
    </row>
    <row r="141" s="2" customFormat="1" ht="16.5" customHeight="1">
      <c r="A141" s="35"/>
      <c r="B141" s="36"/>
      <c r="C141" s="208" t="s">
        <v>262</v>
      </c>
      <c r="D141" s="208" t="s">
        <v>223</v>
      </c>
      <c r="E141" s="209" t="s">
        <v>263</v>
      </c>
      <c r="F141" s="210" t="s">
        <v>264</v>
      </c>
      <c r="G141" s="211" t="s">
        <v>265</v>
      </c>
      <c r="H141" s="212">
        <v>1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0.001</v>
      </c>
      <c r="T141" s="219">
        <f>S141*H141</f>
        <v>0.001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266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266</v>
      </c>
      <c r="BM141" s="220" t="s">
        <v>935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268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476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2" customFormat="1" ht="24.15" customHeight="1">
      <c r="A144" s="35"/>
      <c r="B144" s="36"/>
      <c r="C144" s="208" t="s">
        <v>270</v>
      </c>
      <c r="D144" s="208" t="s">
        <v>223</v>
      </c>
      <c r="E144" s="209" t="s">
        <v>271</v>
      </c>
      <c r="F144" s="210" t="s">
        <v>272</v>
      </c>
      <c r="G144" s="211" t="s">
        <v>265</v>
      </c>
      <c r="H144" s="212">
        <v>1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266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266</v>
      </c>
      <c r="BM144" s="220" t="s">
        <v>936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274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570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2" customFormat="1" ht="33" customHeight="1">
      <c r="A147" s="35"/>
      <c r="B147" s="36"/>
      <c r="C147" s="239" t="s">
        <v>276</v>
      </c>
      <c r="D147" s="239" t="s">
        <v>277</v>
      </c>
      <c r="E147" s="240" t="s">
        <v>278</v>
      </c>
      <c r="F147" s="241" t="s">
        <v>279</v>
      </c>
      <c r="G147" s="242" t="s">
        <v>265</v>
      </c>
      <c r="H147" s="243">
        <v>1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42</v>
      </c>
      <c r="O147" s="88"/>
      <c r="P147" s="218">
        <f>O147*H147</f>
        <v>0</v>
      </c>
      <c r="Q147" s="218">
        <v>0.020500000000000001</v>
      </c>
      <c r="R147" s="218">
        <f>Q147*H147</f>
        <v>0.020500000000000001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280</v>
      </c>
      <c r="AT147" s="220" t="s">
        <v>277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266</v>
      </c>
      <c r="BM147" s="220" t="s">
        <v>937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279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 ht="24.15" customHeight="1">
      <c r="A149" s="35"/>
      <c r="B149" s="36"/>
      <c r="C149" s="208" t="s">
        <v>220</v>
      </c>
      <c r="D149" s="208" t="s">
        <v>223</v>
      </c>
      <c r="E149" s="209" t="s">
        <v>282</v>
      </c>
      <c r="F149" s="210" t="s">
        <v>283</v>
      </c>
      <c r="G149" s="211" t="s">
        <v>265</v>
      </c>
      <c r="H149" s="212">
        <v>1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0.024</v>
      </c>
      <c r="T149" s="219">
        <f>S149*H149</f>
        <v>0.024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266</v>
      </c>
      <c r="AT149" s="220" t="s">
        <v>223</v>
      </c>
      <c r="AU149" s="220" t="s">
        <v>85</v>
      </c>
      <c r="AY149" s="14" t="s">
        <v>222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266</v>
      </c>
      <c r="BM149" s="220" t="s">
        <v>938</v>
      </c>
    </row>
    <row r="150" s="2" customFormat="1">
      <c r="A150" s="35"/>
      <c r="B150" s="36"/>
      <c r="C150" s="37"/>
      <c r="D150" s="222" t="s">
        <v>229</v>
      </c>
      <c r="E150" s="37"/>
      <c r="F150" s="223" t="s">
        <v>285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229</v>
      </c>
      <c r="AU150" s="14" t="s">
        <v>85</v>
      </c>
    </row>
    <row r="151" s="2" customFormat="1">
      <c r="A151" s="35"/>
      <c r="B151" s="36"/>
      <c r="C151" s="37"/>
      <c r="D151" s="227" t="s">
        <v>231</v>
      </c>
      <c r="E151" s="37"/>
      <c r="F151" s="228" t="s">
        <v>573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231</v>
      </c>
      <c r="AU151" s="14" t="s">
        <v>85</v>
      </c>
    </row>
    <row r="152" s="11" customFormat="1" ht="25.92" customHeight="1">
      <c r="A152" s="11"/>
      <c r="B152" s="194"/>
      <c r="C152" s="195"/>
      <c r="D152" s="196" t="s">
        <v>76</v>
      </c>
      <c r="E152" s="197" t="s">
        <v>294</v>
      </c>
      <c r="F152" s="197" t="s">
        <v>295</v>
      </c>
      <c r="G152" s="195"/>
      <c r="H152" s="195"/>
      <c r="I152" s="198"/>
      <c r="J152" s="199">
        <f>BK152</f>
        <v>0</v>
      </c>
      <c r="K152" s="195"/>
      <c r="L152" s="200"/>
      <c r="M152" s="201"/>
      <c r="N152" s="202"/>
      <c r="O152" s="202"/>
      <c r="P152" s="203">
        <f>SUM(P153:P191)</f>
        <v>0</v>
      </c>
      <c r="Q152" s="202"/>
      <c r="R152" s="203">
        <f>SUM(R153:R191)</f>
        <v>0.25655464</v>
      </c>
      <c r="S152" s="202"/>
      <c r="T152" s="204">
        <f>SUM(T153:T191)</f>
        <v>0.077123999999999998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5" t="s">
        <v>87</v>
      </c>
      <c r="AT152" s="206" t="s">
        <v>76</v>
      </c>
      <c r="AU152" s="206" t="s">
        <v>77</v>
      </c>
      <c r="AY152" s="205" t="s">
        <v>222</v>
      </c>
      <c r="BK152" s="207">
        <f>SUM(BK153:BK191)</f>
        <v>0</v>
      </c>
    </row>
    <row r="153" s="2" customFormat="1" ht="24.15" customHeight="1">
      <c r="A153" s="35"/>
      <c r="B153" s="36"/>
      <c r="C153" s="208" t="s">
        <v>287</v>
      </c>
      <c r="D153" s="208" t="s">
        <v>223</v>
      </c>
      <c r="E153" s="209" t="s">
        <v>297</v>
      </c>
      <c r="F153" s="210" t="s">
        <v>298</v>
      </c>
      <c r="G153" s="211" t="s">
        <v>226</v>
      </c>
      <c r="H153" s="212">
        <v>23.629999999999999</v>
      </c>
      <c r="I153" s="213"/>
      <c r="J153" s="214">
        <f>ROUND(I153*H153,2)</f>
        <v>0</v>
      </c>
      <c r="K153" s="215"/>
      <c r="L153" s="41"/>
      <c r="M153" s="216" t="s">
        <v>1</v>
      </c>
      <c r="N153" s="217" t="s">
        <v>42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266</v>
      </c>
      <c r="AT153" s="220" t="s">
        <v>223</v>
      </c>
      <c r="AU153" s="220" t="s">
        <v>85</v>
      </c>
      <c r="AY153" s="14" t="s">
        <v>222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85</v>
      </c>
      <c r="BK153" s="221">
        <f>ROUND(I153*H153,2)</f>
        <v>0</v>
      </c>
      <c r="BL153" s="14" t="s">
        <v>266</v>
      </c>
      <c r="BM153" s="220" t="s">
        <v>939</v>
      </c>
    </row>
    <row r="154" s="2" customFormat="1">
      <c r="A154" s="35"/>
      <c r="B154" s="36"/>
      <c r="C154" s="37"/>
      <c r="D154" s="222" t="s">
        <v>229</v>
      </c>
      <c r="E154" s="37"/>
      <c r="F154" s="223" t="s">
        <v>300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229</v>
      </c>
      <c r="AU154" s="14" t="s">
        <v>85</v>
      </c>
    </row>
    <row r="155" s="2" customFormat="1">
      <c r="A155" s="35"/>
      <c r="B155" s="36"/>
      <c r="C155" s="37"/>
      <c r="D155" s="227" t="s">
        <v>231</v>
      </c>
      <c r="E155" s="37"/>
      <c r="F155" s="228" t="s">
        <v>478</v>
      </c>
      <c r="G155" s="37"/>
      <c r="H155" s="37"/>
      <c r="I155" s="224"/>
      <c r="J155" s="37"/>
      <c r="K155" s="37"/>
      <c r="L155" s="41"/>
      <c r="M155" s="225"/>
      <c r="N155" s="22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231</v>
      </c>
      <c r="AU155" s="14" t="s">
        <v>85</v>
      </c>
    </row>
    <row r="156" s="2" customFormat="1" ht="24.15" customHeight="1">
      <c r="A156" s="35"/>
      <c r="B156" s="36"/>
      <c r="C156" s="208" t="s">
        <v>296</v>
      </c>
      <c r="D156" s="208" t="s">
        <v>223</v>
      </c>
      <c r="E156" s="209" t="s">
        <v>302</v>
      </c>
      <c r="F156" s="210" t="s">
        <v>303</v>
      </c>
      <c r="G156" s="211" t="s">
        <v>226</v>
      </c>
      <c r="H156" s="212">
        <v>23.629999999999999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3.0000000000000001E-05</v>
      </c>
      <c r="R156" s="218">
        <f>Q156*H156</f>
        <v>0.00070889999999999994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266</v>
      </c>
      <c r="AT156" s="220" t="s">
        <v>223</v>
      </c>
      <c r="AU156" s="220" t="s">
        <v>85</v>
      </c>
      <c r="AY156" s="14" t="s">
        <v>222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266</v>
      </c>
      <c r="BM156" s="220" t="s">
        <v>940</v>
      </c>
    </row>
    <row r="157" s="2" customFormat="1">
      <c r="A157" s="35"/>
      <c r="B157" s="36"/>
      <c r="C157" s="37"/>
      <c r="D157" s="222" t="s">
        <v>229</v>
      </c>
      <c r="E157" s="37"/>
      <c r="F157" s="223" t="s">
        <v>305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229</v>
      </c>
      <c r="AU157" s="14" t="s">
        <v>85</v>
      </c>
    </row>
    <row r="158" s="2" customFormat="1">
      <c r="A158" s="35"/>
      <c r="B158" s="36"/>
      <c r="C158" s="37"/>
      <c r="D158" s="227" t="s">
        <v>231</v>
      </c>
      <c r="E158" s="37"/>
      <c r="F158" s="228" t="s">
        <v>480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231</v>
      </c>
      <c r="AU158" s="14" t="s">
        <v>85</v>
      </c>
    </row>
    <row r="159" s="2" customFormat="1" ht="33" customHeight="1">
      <c r="A159" s="35"/>
      <c r="B159" s="36"/>
      <c r="C159" s="208" t="s">
        <v>8</v>
      </c>
      <c r="D159" s="208" t="s">
        <v>223</v>
      </c>
      <c r="E159" s="209" t="s">
        <v>308</v>
      </c>
      <c r="F159" s="210" t="s">
        <v>309</v>
      </c>
      <c r="G159" s="211" t="s">
        <v>226</v>
      </c>
      <c r="H159" s="212">
        <v>23.629999999999999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0.0075799999999999999</v>
      </c>
      <c r="R159" s="218">
        <f>Q159*H159</f>
        <v>0.17911539999999998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266</v>
      </c>
      <c r="AT159" s="220" t="s">
        <v>223</v>
      </c>
      <c r="AU159" s="220" t="s">
        <v>85</v>
      </c>
      <c r="AY159" s="14" t="s">
        <v>222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266</v>
      </c>
      <c r="BM159" s="220" t="s">
        <v>941</v>
      </c>
    </row>
    <row r="160" s="2" customFormat="1">
      <c r="A160" s="35"/>
      <c r="B160" s="36"/>
      <c r="C160" s="37"/>
      <c r="D160" s="222" t="s">
        <v>229</v>
      </c>
      <c r="E160" s="37"/>
      <c r="F160" s="223" t="s">
        <v>311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229</v>
      </c>
      <c r="AU160" s="14" t="s">
        <v>85</v>
      </c>
    </row>
    <row r="161" s="2" customFormat="1">
      <c r="A161" s="35"/>
      <c r="B161" s="36"/>
      <c r="C161" s="37"/>
      <c r="D161" s="227" t="s">
        <v>231</v>
      </c>
      <c r="E161" s="37"/>
      <c r="F161" s="228" t="s">
        <v>482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231</v>
      </c>
      <c r="AU161" s="14" t="s">
        <v>85</v>
      </c>
    </row>
    <row r="162" s="2" customFormat="1" ht="24.15" customHeight="1">
      <c r="A162" s="35"/>
      <c r="B162" s="36"/>
      <c r="C162" s="208" t="s">
        <v>307</v>
      </c>
      <c r="D162" s="208" t="s">
        <v>223</v>
      </c>
      <c r="E162" s="209" t="s">
        <v>314</v>
      </c>
      <c r="F162" s="210" t="s">
        <v>315</v>
      </c>
      <c r="G162" s="211" t="s">
        <v>226</v>
      </c>
      <c r="H162" s="212">
        <v>23.629999999999999</v>
      </c>
      <c r="I162" s="213"/>
      <c r="J162" s="214">
        <f>ROUND(I162*H162,2)</f>
        <v>0</v>
      </c>
      <c r="K162" s="215"/>
      <c r="L162" s="41"/>
      <c r="M162" s="216" t="s">
        <v>1</v>
      </c>
      <c r="N162" s="217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0.0030000000000000001</v>
      </c>
      <c r="T162" s="219">
        <f>S162*H162</f>
        <v>0.070889999999999995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266</v>
      </c>
      <c r="AT162" s="220" t="s">
        <v>223</v>
      </c>
      <c r="AU162" s="220" t="s">
        <v>85</v>
      </c>
      <c r="AY162" s="14" t="s">
        <v>222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266</v>
      </c>
      <c r="BM162" s="220" t="s">
        <v>942</v>
      </c>
    </row>
    <row r="163" s="2" customFormat="1">
      <c r="A163" s="35"/>
      <c r="B163" s="36"/>
      <c r="C163" s="37"/>
      <c r="D163" s="222" t="s">
        <v>229</v>
      </c>
      <c r="E163" s="37"/>
      <c r="F163" s="223" t="s">
        <v>317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229</v>
      </c>
      <c r="AU163" s="14" t="s">
        <v>85</v>
      </c>
    </row>
    <row r="164" s="2" customFormat="1">
      <c r="A164" s="35"/>
      <c r="B164" s="36"/>
      <c r="C164" s="37"/>
      <c r="D164" s="227" t="s">
        <v>231</v>
      </c>
      <c r="E164" s="37"/>
      <c r="F164" s="228" t="s">
        <v>484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231</v>
      </c>
      <c r="AU164" s="14" t="s">
        <v>85</v>
      </c>
    </row>
    <row r="165" s="2" customFormat="1" ht="16.5" customHeight="1">
      <c r="A165" s="35"/>
      <c r="B165" s="36"/>
      <c r="C165" s="208" t="s">
        <v>313</v>
      </c>
      <c r="D165" s="208" t="s">
        <v>223</v>
      </c>
      <c r="E165" s="209" t="s">
        <v>320</v>
      </c>
      <c r="F165" s="210" t="s">
        <v>321</v>
      </c>
      <c r="G165" s="211" t="s">
        <v>226</v>
      </c>
      <c r="H165" s="212">
        <v>23.629999999999999</v>
      </c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0.00029999999999999997</v>
      </c>
      <c r="R165" s="218">
        <f>Q165*H165</f>
        <v>0.0070889999999999989</v>
      </c>
      <c r="S165" s="218">
        <v>0</v>
      </c>
      <c r="T165" s="21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266</v>
      </c>
      <c r="AT165" s="220" t="s">
        <v>223</v>
      </c>
      <c r="AU165" s="220" t="s">
        <v>85</v>
      </c>
      <c r="AY165" s="14" t="s">
        <v>222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266</v>
      </c>
      <c r="BM165" s="220" t="s">
        <v>943</v>
      </c>
    </row>
    <row r="166" s="2" customFormat="1">
      <c r="A166" s="35"/>
      <c r="B166" s="36"/>
      <c r="C166" s="37"/>
      <c r="D166" s="222" t="s">
        <v>229</v>
      </c>
      <c r="E166" s="37"/>
      <c r="F166" s="223" t="s">
        <v>323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229</v>
      </c>
      <c r="AU166" s="14" t="s">
        <v>85</v>
      </c>
    </row>
    <row r="167" s="2" customFormat="1">
      <c r="A167" s="35"/>
      <c r="B167" s="36"/>
      <c r="C167" s="37"/>
      <c r="D167" s="227" t="s">
        <v>231</v>
      </c>
      <c r="E167" s="37"/>
      <c r="F167" s="228" t="s">
        <v>486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231</v>
      </c>
      <c r="AU167" s="14" t="s">
        <v>85</v>
      </c>
    </row>
    <row r="168" s="2" customFormat="1" ht="49.05" customHeight="1">
      <c r="A168" s="35"/>
      <c r="B168" s="36"/>
      <c r="C168" s="239" t="s">
        <v>319</v>
      </c>
      <c r="D168" s="239" t="s">
        <v>277</v>
      </c>
      <c r="E168" s="240" t="s">
        <v>325</v>
      </c>
      <c r="F168" s="241" t="s">
        <v>326</v>
      </c>
      <c r="G168" s="242" t="s">
        <v>226</v>
      </c>
      <c r="H168" s="243">
        <v>25.992999999999999</v>
      </c>
      <c r="I168" s="244"/>
      <c r="J168" s="245">
        <f>ROUND(I168*H168,2)</f>
        <v>0</v>
      </c>
      <c r="K168" s="246"/>
      <c r="L168" s="247"/>
      <c r="M168" s="248" t="s">
        <v>1</v>
      </c>
      <c r="N168" s="249" t="s">
        <v>42</v>
      </c>
      <c r="O168" s="88"/>
      <c r="P168" s="218">
        <f>O168*H168</f>
        <v>0</v>
      </c>
      <c r="Q168" s="218">
        <v>0.0025999999999999999</v>
      </c>
      <c r="R168" s="218">
        <f>Q168*H168</f>
        <v>0.067581799999999997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280</v>
      </c>
      <c r="AT168" s="220" t="s">
        <v>277</v>
      </c>
      <c r="AU168" s="220" t="s">
        <v>85</v>
      </c>
      <c r="AY168" s="14" t="s">
        <v>222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266</v>
      </c>
      <c r="BM168" s="220" t="s">
        <v>944</v>
      </c>
    </row>
    <row r="169" s="2" customFormat="1">
      <c r="A169" s="35"/>
      <c r="B169" s="36"/>
      <c r="C169" s="37"/>
      <c r="D169" s="222" t="s">
        <v>229</v>
      </c>
      <c r="E169" s="37"/>
      <c r="F169" s="223" t="s">
        <v>326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229</v>
      </c>
      <c r="AU169" s="14" t="s">
        <v>85</v>
      </c>
    </row>
    <row r="170" s="12" customFormat="1">
      <c r="A170" s="12"/>
      <c r="B170" s="229"/>
      <c r="C170" s="230"/>
      <c r="D170" s="222" t="s">
        <v>252</v>
      </c>
      <c r="E170" s="230"/>
      <c r="F170" s="231" t="s">
        <v>945</v>
      </c>
      <c r="G170" s="230"/>
      <c r="H170" s="232">
        <v>25.992999999999999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8" t="s">
        <v>252</v>
      </c>
      <c r="AU170" s="238" t="s">
        <v>85</v>
      </c>
      <c r="AV170" s="12" t="s">
        <v>87</v>
      </c>
      <c r="AW170" s="12" t="s">
        <v>4</v>
      </c>
      <c r="AX170" s="12" t="s">
        <v>85</v>
      </c>
      <c r="AY170" s="238" t="s">
        <v>222</v>
      </c>
    </row>
    <row r="171" s="2" customFormat="1" ht="24.15" customHeight="1">
      <c r="A171" s="35"/>
      <c r="B171" s="36"/>
      <c r="C171" s="208" t="s">
        <v>266</v>
      </c>
      <c r="D171" s="208" t="s">
        <v>223</v>
      </c>
      <c r="E171" s="209" t="s">
        <v>330</v>
      </c>
      <c r="F171" s="210" t="s">
        <v>331</v>
      </c>
      <c r="G171" s="211" t="s">
        <v>332</v>
      </c>
      <c r="H171" s="212">
        <v>24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1037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334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335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1.75" customHeight="1">
      <c r="A174" s="35"/>
      <c r="B174" s="36"/>
      <c r="C174" s="208" t="s">
        <v>329</v>
      </c>
      <c r="D174" s="208" t="s">
        <v>223</v>
      </c>
      <c r="E174" s="209" t="s">
        <v>337</v>
      </c>
      <c r="F174" s="210" t="s">
        <v>338</v>
      </c>
      <c r="G174" s="211" t="s">
        <v>332</v>
      </c>
      <c r="H174" s="212">
        <v>20.780000000000001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0.00029999999999999997</v>
      </c>
      <c r="T174" s="219">
        <f>S174*H174</f>
        <v>0.006234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947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340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491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16.5" customHeight="1">
      <c r="A177" s="35"/>
      <c r="B177" s="36"/>
      <c r="C177" s="208" t="s">
        <v>336</v>
      </c>
      <c r="D177" s="208" t="s">
        <v>223</v>
      </c>
      <c r="E177" s="209" t="s">
        <v>343</v>
      </c>
      <c r="F177" s="210" t="s">
        <v>344</v>
      </c>
      <c r="G177" s="211" t="s">
        <v>332</v>
      </c>
      <c r="H177" s="212">
        <v>20.780000000000001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1.0000000000000001E-05</v>
      </c>
      <c r="R177" s="218">
        <f>Q177*H177</f>
        <v>0.00020780000000000004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948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346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493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16.5" customHeight="1">
      <c r="A180" s="35"/>
      <c r="B180" s="36"/>
      <c r="C180" s="239" t="s">
        <v>342</v>
      </c>
      <c r="D180" s="239" t="s">
        <v>277</v>
      </c>
      <c r="E180" s="240" t="s">
        <v>349</v>
      </c>
      <c r="F180" s="241" t="s">
        <v>350</v>
      </c>
      <c r="G180" s="242" t="s">
        <v>332</v>
      </c>
      <c r="H180" s="243">
        <v>21.196000000000002</v>
      </c>
      <c r="I180" s="244"/>
      <c r="J180" s="245">
        <f>ROUND(I180*H180,2)</f>
        <v>0</v>
      </c>
      <c r="K180" s="246"/>
      <c r="L180" s="247"/>
      <c r="M180" s="248" t="s">
        <v>1</v>
      </c>
      <c r="N180" s="249" t="s">
        <v>42</v>
      </c>
      <c r="O180" s="88"/>
      <c r="P180" s="218">
        <f>O180*H180</f>
        <v>0</v>
      </c>
      <c r="Q180" s="218">
        <v>8.0000000000000007E-05</v>
      </c>
      <c r="R180" s="218">
        <f>Q180*H180</f>
        <v>0.0016956800000000002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280</v>
      </c>
      <c r="AT180" s="220" t="s">
        <v>277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949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350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12" customFormat="1">
      <c r="A182" s="12"/>
      <c r="B182" s="229"/>
      <c r="C182" s="230"/>
      <c r="D182" s="222" t="s">
        <v>252</v>
      </c>
      <c r="E182" s="230"/>
      <c r="F182" s="231" t="s">
        <v>950</v>
      </c>
      <c r="G182" s="230"/>
      <c r="H182" s="232">
        <v>21.196000000000002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252</v>
      </c>
      <c r="AU182" s="238" t="s">
        <v>85</v>
      </c>
      <c r="AV182" s="12" t="s">
        <v>87</v>
      </c>
      <c r="AW182" s="12" t="s">
        <v>4</v>
      </c>
      <c r="AX182" s="12" t="s">
        <v>85</v>
      </c>
      <c r="AY182" s="238" t="s">
        <v>222</v>
      </c>
    </row>
    <row r="183" s="2" customFormat="1" ht="16.5" customHeight="1">
      <c r="A183" s="35"/>
      <c r="B183" s="36"/>
      <c r="C183" s="208" t="s">
        <v>348</v>
      </c>
      <c r="D183" s="208" t="s">
        <v>223</v>
      </c>
      <c r="E183" s="209" t="s">
        <v>353</v>
      </c>
      <c r="F183" s="210" t="s">
        <v>354</v>
      </c>
      <c r="G183" s="211" t="s">
        <v>332</v>
      </c>
      <c r="H183" s="212">
        <v>0.90000000000000002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951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356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497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16.5" customHeight="1">
      <c r="A186" s="35"/>
      <c r="B186" s="36"/>
      <c r="C186" s="239" t="s">
        <v>7</v>
      </c>
      <c r="D186" s="239" t="s">
        <v>277</v>
      </c>
      <c r="E186" s="240" t="s">
        <v>359</v>
      </c>
      <c r="F186" s="241" t="s">
        <v>360</v>
      </c>
      <c r="G186" s="242" t="s">
        <v>332</v>
      </c>
      <c r="H186" s="243">
        <v>0.91800000000000004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42</v>
      </c>
      <c r="O186" s="88"/>
      <c r="P186" s="218">
        <f>O186*H186</f>
        <v>0</v>
      </c>
      <c r="Q186" s="218">
        <v>0.00017000000000000001</v>
      </c>
      <c r="R186" s="218">
        <f>Q186*H186</f>
        <v>0.00015606000000000002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280</v>
      </c>
      <c r="AT186" s="220" t="s">
        <v>277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952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360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12" customFormat="1">
      <c r="A188" s="12"/>
      <c r="B188" s="229"/>
      <c r="C188" s="230"/>
      <c r="D188" s="222" t="s">
        <v>252</v>
      </c>
      <c r="E188" s="230"/>
      <c r="F188" s="231" t="s">
        <v>552</v>
      </c>
      <c r="G188" s="230"/>
      <c r="H188" s="232">
        <v>0.91800000000000004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252</v>
      </c>
      <c r="AU188" s="238" t="s">
        <v>85</v>
      </c>
      <c r="AV188" s="12" t="s">
        <v>87</v>
      </c>
      <c r="AW188" s="12" t="s">
        <v>4</v>
      </c>
      <c r="AX188" s="12" t="s">
        <v>85</v>
      </c>
      <c r="AY188" s="238" t="s">
        <v>222</v>
      </c>
    </row>
    <row r="189" s="2" customFormat="1" ht="24.15" customHeight="1">
      <c r="A189" s="35"/>
      <c r="B189" s="36"/>
      <c r="C189" s="208" t="s">
        <v>358</v>
      </c>
      <c r="D189" s="208" t="s">
        <v>223</v>
      </c>
      <c r="E189" s="209" t="s">
        <v>364</v>
      </c>
      <c r="F189" s="210" t="s">
        <v>365</v>
      </c>
      <c r="G189" s="211" t="s">
        <v>290</v>
      </c>
      <c r="H189" s="250"/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953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367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501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11" customFormat="1" ht="25.92" customHeight="1">
      <c r="A192" s="11"/>
      <c r="B192" s="194"/>
      <c r="C192" s="195"/>
      <c r="D192" s="196" t="s">
        <v>76</v>
      </c>
      <c r="E192" s="197" t="s">
        <v>369</v>
      </c>
      <c r="F192" s="197" t="s">
        <v>370</v>
      </c>
      <c r="G192" s="195"/>
      <c r="H192" s="195"/>
      <c r="I192" s="198"/>
      <c r="J192" s="199">
        <f>BK192</f>
        <v>0</v>
      </c>
      <c r="K192" s="195"/>
      <c r="L192" s="200"/>
      <c r="M192" s="201"/>
      <c r="N192" s="202"/>
      <c r="O192" s="202"/>
      <c r="P192" s="203">
        <f>SUM(P193:P202)</f>
        <v>0</v>
      </c>
      <c r="Q192" s="202"/>
      <c r="R192" s="203">
        <f>SUM(R193:R202)</f>
        <v>0.0005082000000000001</v>
      </c>
      <c r="S192" s="202"/>
      <c r="T192" s="204">
        <f>SUM(T193:T202)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5" t="s">
        <v>87</v>
      </c>
      <c r="AT192" s="206" t="s">
        <v>76</v>
      </c>
      <c r="AU192" s="206" t="s">
        <v>77</v>
      </c>
      <c r="AY192" s="205" t="s">
        <v>222</v>
      </c>
      <c r="BK192" s="207">
        <f>SUM(BK193:BK202)</f>
        <v>0</v>
      </c>
    </row>
    <row r="193" s="2" customFormat="1" ht="24.15" customHeight="1">
      <c r="A193" s="35"/>
      <c r="B193" s="36"/>
      <c r="C193" s="208" t="s">
        <v>363</v>
      </c>
      <c r="D193" s="208" t="s">
        <v>223</v>
      </c>
      <c r="E193" s="209" t="s">
        <v>372</v>
      </c>
      <c r="F193" s="210" t="s">
        <v>373</v>
      </c>
      <c r="G193" s="211" t="s">
        <v>226</v>
      </c>
      <c r="H193" s="212">
        <v>1.21</v>
      </c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8.0000000000000007E-05</v>
      </c>
      <c r="R193" s="218">
        <f>Q193*H193</f>
        <v>9.6800000000000008E-05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266</v>
      </c>
      <c r="AT193" s="220" t="s">
        <v>223</v>
      </c>
      <c r="AU193" s="220" t="s">
        <v>85</v>
      </c>
      <c r="AY193" s="14" t="s">
        <v>222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85</v>
      </c>
      <c r="BK193" s="221">
        <f>ROUND(I193*H193,2)</f>
        <v>0</v>
      </c>
      <c r="BL193" s="14" t="s">
        <v>266</v>
      </c>
      <c r="BM193" s="220" t="s">
        <v>954</v>
      </c>
    </row>
    <row r="194" s="2" customFormat="1">
      <c r="A194" s="35"/>
      <c r="B194" s="36"/>
      <c r="C194" s="37"/>
      <c r="D194" s="222" t="s">
        <v>229</v>
      </c>
      <c r="E194" s="37"/>
      <c r="F194" s="223" t="s">
        <v>375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229</v>
      </c>
      <c r="AU194" s="14" t="s">
        <v>85</v>
      </c>
    </row>
    <row r="195" s="2" customFormat="1">
      <c r="A195" s="35"/>
      <c r="B195" s="36"/>
      <c r="C195" s="37"/>
      <c r="D195" s="227" t="s">
        <v>231</v>
      </c>
      <c r="E195" s="37"/>
      <c r="F195" s="228" t="s">
        <v>591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231</v>
      </c>
      <c r="AU195" s="14" t="s">
        <v>85</v>
      </c>
    </row>
    <row r="196" s="12" customFormat="1">
      <c r="A196" s="12"/>
      <c r="B196" s="229"/>
      <c r="C196" s="230"/>
      <c r="D196" s="222" t="s">
        <v>252</v>
      </c>
      <c r="E196" s="251" t="s">
        <v>1</v>
      </c>
      <c r="F196" s="231" t="s">
        <v>377</v>
      </c>
      <c r="G196" s="230"/>
      <c r="H196" s="232">
        <v>1.21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252</v>
      </c>
      <c r="AU196" s="238" t="s">
        <v>85</v>
      </c>
      <c r="AV196" s="12" t="s">
        <v>87</v>
      </c>
      <c r="AW196" s="12" t="s">
        <v>32</v>
      </c>
      <c r="AX196" s="12" t="s">
        <v>85</v>
      </c>
      <c r="AY196" s="238" t="s">
        <v>222</v>
      </c>
    </row>
    <row r="197" s="2" customFormat="1" ht="24.15" customHeight="1">
      <c r="A197" s="35"/>
      <c r="B197" s="36"/>
      <c r="C197" s="208" t="s">
        <v>371</v>
      </c>
      <c r="D197" s="208" t="s">
        <v>223</v>
      </c>
      <c r="E197" s="209" t="s">
        <v>379</v>
      </c>
      <c r="F197" s="210" t="s">
        <v>380</v>
      </c>
      <c r="G197" s="211" t="s">
        <v>226</v>
      </c>
      <c r="H197" s="212">
        <v>1.21</v>
      </c>
      <c r="I197" s="213"/>
      <c r="J197" s="214">
        <f>ROUND(I197*H197,2)</f>
        <v>0</v>
      </c>
      <c r="K197" s="215"/>
      <c r="L197" s="41"/>
      <c r="M197" s="216" t="s">
        <v>1</v>
      </c>
      <c r="N197" s="217" t="s">
        <v>42</v>
      </c>
      <c r="O197" s="88"/>
      <c r="P197" s="218">
        <f>O197*H197</f>
        <v>0</v>
      </c>
      <c r="Q197" s="218">
        <v>0.00017000000000000001</v>
      </c>
      <c r="R197" s="218">
        <f>Q197*H197</f>
        <v>0.00020570000000000001</v>
      </c>
      <c r="S197" s="218">
        <v>0</v>
      </c>
      <c r="T197" s="21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0" t="s">
        <v>266</v>
      </c>
      <c r="AT197" s="220" t="s">
        <v>223</v>
      </c>
      <c r="AU197" s="220" t="s">
        <v>85</v>
      </c>
      <c r="AY197" s="14" t="s">
        <v>222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4" t="s">
        <v>85</v>
      </c>
      <c r="BK197" s="221">
        <f>ROUND(I197*H197,2)</f>
        <v>0</v>
      </c>
      <c r="BL197" s="14" t="s">
        <v>266</v>
      </c>
      <c r="BM197" s="220" t="s">
        <v>955</v>
      </c>
    </row>
    <row r="198" s="2" customFormat="1">
      <c r="A198" s="35"/>
      <c r="B198" s="36"/>
      <c r="C198" s="37"/>
      <c r="D198" s="222" t="s">
        <v>229</v>
      </c>
      <c r="E198" s="37"/>
      <c r="F198" s="223" t="s">
        <v>382</v>
      </c>
      <c r="G198" s="37"/>
      <c r="H198" s="37"/>
      <c r="I198" s="224"/>
      <c r="J198" s="37"/>
      <c r="K198" s="37"/>
      <c r="L198" s="41"/>
      <c r="M198" s="225"/>
      <c r="N198" s="22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229</v>
      </c>
      <c r="AU198" s="14" t="s">
        <v>85</v>
      </c>
    </row>
    <row r="199" s="2" customFormat="1">
      <c r="A199" s="35"/>
      <c r="B199" s="36"/>
      <c r="C199" s="37"/>
      <c r="D199" s="227" t="s">
        <v>231</v>
      </c>
      <c r="E199" s="37"/>
      <c r="F199" s="228" t="s">
        <v>593</v>
      </c>
      <c r="G199" s="37"/>
      <c r="H199" s="37"/>
      <c r="I199" s="224"/>
      <c r="J199" s="37"/>
      <c r="K199" s="37"/>
      <c r="L199" s="41"/>
      <c r="M199" s="225"/>
      <c r="N199" s="22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231</v>
      </c>
      <c r="AU199" s="14" t="s">
        <v>85</v>
      </c>
    </row>
    <row r="200" s="2" customFormat="1" ht="24.15" customHeight="1">
      <c r="A200" s="35"/>
      <c r="B200" s="36"/>
      <c r="C200" s="208" t="s">
        <v>378</v>
      </c>
      <c r="D200" s="208" t="s">
        <v>223</v>
      </c>
      <c r="E200" s="209" t="s">
        <v>385</v>
      </c>
      <c r="F200" s="210" t="s">
        <v>386</v>
      </c>
      <c r="G200" s="211" t="s">
        <v>226</v>
      </c>
      <c r="H200" s="212">
        <v>1.21</v>
      </c>
      <c r="I200" s="213"/>
      <c r="J200" s="214">
        <f>ROUND(I200*H200,2)</f>
        <v>0</v>
      </c>
      <c r="K200" s="215"/>
      <c r="L200" s="41"/>
      <c r="M200" s="216" t="s">
        <v>1</v>
      </c>
      <c r="N200" s="217" t="s">
        <v>42</v>
      </c>
      <c r="O200" s="88"/>
      <c r="P200" s="218">
        <f>O200*H200</f>
        <v>0</v>
      </c>
      <c r="Q200" s="218">
        <v>0.00017000000000000001</v>
      </c>
      <c r="R200" s="218">
        <f>Q200*H200</f>
        <v>0.00020570000000000001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266</v>
      </c>
      <c r="AT200" s="220" t="s">
        <v>223</v>
      </c>
      <c r="AU200" s="220" t="s">
        <v>85</v>
      </c>
      <c r="AY200" s="14" t="s">
        <v>222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4" t="s">
        <v>85</v>
      </c>
      <c r="BK200" s="221">
        <f>ROUND(I200*H200,2)</f>
        <v>0</v>
      </c>
      <c r="BL200" s="14" t="s">
        <v>266</v>
      </c>
      <c r="BM200" s="220" t="s">
        <v>956</v>
      </c>
    </row>
    <row r="201" s="2" customFormat="1">
      <c r="A201" s="35"/>
      <c r="B201" s="36"/>
      <c r="C201" s="37"/>
      <c r="D201" s="222" t="s">
        <v>229</v>
      </c>
      <c r="E201" s="37"/>
      <c r="F201" s="223" t="s">
        <v>388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229</v>
      </c>
      <c r="AU201" s="14" t="s">
        <v>85</v>
      </c>
    </row>
    <row r="202" s="2" customFormat="1">
      <c r="A202" s="35"/>
      <c r="B202" s="36"/>
      <c r="C202" s="37"/>
      <c r="D202" s="227" t="s">
        <v>231</v>
      </c>
      <c r="E202" s="37"/>
      <c r="F202" s="228" t="s">
        <v>595</v>
      </c>
      <c r="G202" s="37"/>
      <c r="H202" s="37"/>
      <c r="I202" s="224"/>
      <c r="J202" s="37"/>
      <c r="K202" s="37"/>
      <c r="L202" s="41"/>
      <c r="M202" s="225"/>
      <c r="N202" s="22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231</v>
      </c>
      <c r="AU202" s="14" t="s">
        <v>85</v>
      </c>
    </row>
    <row r="203" s="11" customFormat="1" ht="25.92" customHeight="1">
      <c r="A203" s="11"/>
      <c r="B203" s="194"/>
      <c r="C203" s="195"/>
      <c r="D203" s="196" t="s">
        <v>76</v>
      </c>
      <c r="E203" s="197" t="s">
        <v>390</v>
      </c>
      <c r="F203" s="197" t="s">
        <v>391</v>
      </c>
      <c r="G203" s="195"/>
      <c r="H203" s="195"/>
      <c r="I203" s="198"/>
      <c r="J203" s="199">
        <f>BK203</f>
        <v>0</v>
      </c>
      <c r="K203" s="195"/>
      <c r="L203" s="200"/>
      <c r="M203" s="201"/>
      <c r="N203" s="202"/>
      <c r="O203" s="202"/>
      <c r="P203" s="203">
        <f>SUM(P204:P221)</f>
        <v>0</v>
      </c>
      <c r="Q203" s="202"/>
      <c r="R203" s="203">
        <f>SUM(R204:R221)</f>
        <v>0.14773020000000001</v>
      </c>
      <c r="S203" s="202"/>
      <c r="T203" s="204">
        <f>SUM(T204:T221)</f>
        <v>0.027334799999999999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5" t="s">
        <v>87</v>
      </c>
      <c r="AT203" s="206" t="s">
        <v>76</v>
      </c>
      <c r="AU203" s="206" t="s">
        <v>77</v>
      </c>
      <c r="AY203" s="205" t="s">
        <v>222</v>
      </c>
      <c r="BK203" s="207">
        <f>SUM(BK204:BK221)</f>
        <v>0</v>
      </c>
    </row>
    <row r="204" s="2" customFormat="1" ht="16.5" customHeight="1">
      <c r="A204" s="35"/>
      <c r="B204" s="36"/>
      <c r="C204" s="208" t="s">
        <v>384</v>
      </c>
      <c r="D204" s="208" t="s">
        <v>223</v>
      </c>
      <c r="E204" s="209" t="s">
        <v>393</v>
      </c>
      <c r="F204" s="210" t="s">
        <v>394</v>
      </c>
      <c r="G204" s="211" t="s">
        <v>226</v>
      </c>
      <c r="H204" s="212">
        <v>85.890000000000001</v>
      </c>
      <c r="I204" s="213"/>
      <c r="J204" s="214">
        <f>ROUND(I204*H204,2)</f>
        <v>0</v>
      </c>
      <c r="K204" s="215"/>
      <c r="L204" s="41"/>
      <c r="M204" s="216" t="s">
        <v>1</v>
      </c>
      <c r="N204" s="217" t="s">
        <v>42</v>
      </c>
      <c r="O204" s="88"/>
      <c r="P204" s="218">
        <f>O204*H204</f>
        <v>0</v>
      </c>
      <c r="Q204" s="218">
        <v>0.001</v>
      </c>
      <c r="R204" s="218">
        <f>Q204*H204</f>
        <v>0.085890000000000008</v>
      </c>
      <c r="S204" s="218">
        <v>0.00031</v>
      </c>
      <c r="T204" s="219">
        <f>S204*H204</f>
        <v>0.026625900000000001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0" t="s">
        <v>266</v>
      </c>
      <c r="AT204" s="220" t="s">
        <v>223</v>
      </c>
      <c r="AU204" s="220" t="s">
        <v>85</v>
      </c>
      <c r="AY204" s="14" t="s">
        <v>222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4" t="s">
        <v>85</v>
      </c>
      <c r="BK204" s="221">
        <f>ROUND(I204*H204,2)</f>
        <v>0</v>
      </c>
      <c r="BL204" s="14" t="s">
        <v>266</v>
      </c>
      <c r="BM204" s="220" t="s">
        <v>957</v>
      </c>
    </row>
    <row r="205" s="2" customFormat="1">
      <c r="A205" s="35"/>
      <c r="B205" s="36"/>
      <c r="C205" s="37"/>
      <c r="D205" s="222" t="s">
        <v>229</v>
      </c>
      <c r="E205" s="37"/>
      <c r="F205" s="223" t="s">
        <v>396</v>
      </c>
      <c r="G205" s="37"/>
      <c r="H205" s="37"/>
      <c r="I205" s="224"/>
      <c r="J205" s="37"/>
      <c r="K205" s="37"/>
      <c r="L205" s="41"/>
      <c r="M205" s="225"/>
      <c r="N205" s="22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229</v>
      </c>
      <c r="AU205" s="14" t="s">
        <v>85</v>
      </c>
    </row>
    <row r="206" s="2" customFormat="1">
      <c r="A206" s="35"/>
      <c r="B206" s="36"/>
      <c r="C206" s="37"/>
      <c r="D206" s="227" t="s">
        <v>231</v>
      </c>
      <c r="E206" s="37"/>
      <c r="F206" s="228" t="s">
        <v>503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231</v>
      </c>
      <c r="AU206" s="14" t="s">
        <v>85</v>
      </c>
    </row>
    <row r="207" s="2" customFormat="1" ht="24.15" customHeight="1">
      <c r="A207" s="35"/>
      <c r="B207" s="36"/>
      <c r="C207" s="208" t="s">
        <v>392</v>
      </c>
      <c r="D207" s="208" t="s">
        <v>223</v>
      </c>
      <c r="E207" s="209" t="s">
        <v>399</v>
      </c>
      <c r="F207" s="210" t="s">
        <v>400</v>
      </c>
      <c r="G207" s="211" t="s">
        <v>226</v>
      </c>
      <c r="H207" s="212">
        <v>85.890000000000001</v>
      </c>
      <c r="I207" s="213"/>
      <c r="J207" s="214">
        <f>ROUND(I207*H207,2)</f>
        <v>0</v>
      </c>
      <c r="K207" s="215"/>
      <c r="L207" s="41"/>
      <c r="M207" s="216" t="s">
        <v>1</v>
      </c>
      <c r="N207" s="217" t="s">
        <v>42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0" t="s">
        <v>266</v>
      </c>
      <c r="AT207" s="220" t="s">
        <v>223</v>
      </c>
      <c r="AU207" s="220" t="s">
        <v>85</v>
      </c>
      <c r="AY207" s="14" t="s">
        <v>222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4" t="s">
        <v>85</v>
      </c>
      <c r="BK207" s="221">
        <f>ROUND(I207*H207,2)</f>
        <v>0</v>
      </c>
      <c r="BL207" s="14" t="s">
        <v>266</v>
      </c>
      <c r="BM207" s="220" t="s">
        <v>958</v>
      </c>
    </row>
    <row r="208" s="2" customFormat="1">
      <c r="A208" s="35"/>
      <c r="B208" s="36"/>
      <c r="C208" s="37"/>
      <c r="D208" s="222" t="s">
        <v>229</v>
      </c>
      <c r="E208" s="37"/>
      <c r="F208" s="223" t="s">
        <v>402</v>
      </c>
      <c r="G208" s="37"/>
      <c r="H208" s="37"/>
      <c r="I208" s="224"/>
      <c r="J208" s="37"/>
      <c r="K208" s="37"/>
      <c r="L208" s="41"/>
      <c r="M208" s="225"/>
      <c r="N208" s="22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229</v>
      </c>
      <c r="AU208" s="14" t="s">
        <v>85</v>
      </c>
    </row>
    <row r="209" s="2" customFormat="1">
      <c r="A209" s="35"/>
      <c r="B209" s="36"/>
      <c r="C209" s="37"/>
      <c r="D209" s="227" t="s">
        <v>231</v>
      </c>
      <c r="E209" s="37"/>
      <c r="F209" s="228" t="s">
        <v>505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231</v>
      </c>
      <c r="AU209" s="14" t="s">
        <v>85</v>
      </c>
    </row>
    <row r="210" s="2" customFormat="1" ht="16.5" customHeight="1">
      <c r="A210" s="35"/>
      <c r="B210" s="36"/>
      <c r="C210" s="208" t="s">
        <v>398</v>
      </c>
      <c r="D210" s="208" t="s">
        <v>223</v>
      </c>
      <c r="E210" s="209" t="s">
        <v>405</v>
      </c>
      <c r="F210" s="210" t="s">
        <v>406</v>
      </c>
      <c r="G210" s="211" t="s">
        <v>226</v>
      </c>
      <c r="H210" s="212">
        <v>23.629999999999999</v>
      </c>
      <c r="I210" s="213"/>
      <c r="J210" s="214">
        <f>ROUND(I210*H210,2)</f>
        <v>0</v>
      </c>
      <c r="K210" s="215"/>
      <c r="L210" s="41"/>
      <c r="M210" s="216" t="s">
        <v>1</v>
      </c>
      <c r="N210" s="217" t="s">
        <v>42</v>
      </c>
      <c r="O210" s="88"/>
      <c r="P210" s="218">
        <f>O210*H210</f>
        <v>0</v>
      </c>
      <c r="Q210" s="218">
        <v>0</v>
      </c>
      <c r="R210" s="218">
        <f>Q210*H210</f>
        <v>0</v>
      </c>
      <c r="S210" s="218">
        <v>3.0000000000000001E-05</v>
      </c>
      <c r="T210" s="219">
        <f>S210*H210</f>
        <v>0.00070889999999999994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0" t="s">
        <v>266</v>
      </c>
      <c r="AT210" s="220" t="s">
        <v>223</v>
      </c>
      <c r="AU210" s="220" t="s">
        <v>85</v>
      </c>
      <c r="AY210" s="14" t="s">
        <v>222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4" t="s">
        <v>85</v>
      </c>
      <c r="BK210" s="221">
        <f>ROUND(I210*H210,2)</f>
        <v>0</v>
      </c>
      <c r="BL210" s="14" t="s">
        <v>266</v>
      </c>
      <c r="BM210" s="220" t="s">
        <v>1038</v>
      </c>
    </row>
    <row r="211" s="2" customFormat="1">
      <c r="A211" s="35"/>
      <c r="B211" s="36"/>
      <c r="C211" s="37"/>
      <c r="D211" s="222" t="s">
        <v>229</v>
      </c>
      <c r="E211" s="37"/>
      <c r="F211" s="223" t="s">
        <v>408</v>
      </c>
      <c r="G211" s="37"/>
      <c r="H211" s="37"/>
      <c r="I211" s="224"/>
      <c r="J211" s="37"/>
      <c r="K211" s="37"/>
      <c r="L211" s="41"/>
      <c r="M211" s="225"/>
      <c r="N211" s="22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229</v>
      </c>
      <c r="AU211" s="14" t="s">
        <v>85</v>
      </c>
    </row>
    <row r="212" s="2" customFormat="1">
      <c r="A212" s="35"/>
      <c r="B212" s="36"/>
      <c r="C212" s="37"/>
      <c r="D212" s="227" t="s">
        <v>231</v>
      </c>
      <c r="E212" s="37"/>
      <c r="F212" s="228" t="s">
        <v>409</v>
      </c>
      <c r="G212" s="37"/>
      <c r="H212" s="37"/>
      <c r="I212" s="224"/>
      <c r="J212" s="37"/>
      <c r="K212" s="37"/>
      <c r="L212" s="41"/>
      <c r="M212" s="225"/>
      <c r="N212" s="22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231</v>
      </c>
      <c r="AU212" s="14" t="s">
        <v>85</v>
      </c>
    </row>
    <row r="213" s="2" customFormat="1" ht="16.5" customHeight="1">
      <c r="A213" s="35"/>
      <c r="B213" s="36"/>
      <c r="C213" s="239" t="s">
        <v>404</v>
      </c>
      <c r="D213" s="239" t="s">
        <v>277</v>
      </c>
      <c r="E213" s="240" t="s">
        <v>411</v>
      </c>
      <c r="F213" s="241" t="s">
        <v>412</v>
      </c>
      <c r="G213" s="242" t="s">
        <v>226</v>
      </c>
      <c r="H213" s="243">
        <v>24.812000000000001</v>
      </c>
      <c r="I213" s="244"/>
      <c r="J213" s="245">
        <f>ROUND(I213*H213,2)</f>
        <v>0</v>
      </c>
      <c r="K213" s="246"/>
      <c r="L213" s="247"/>
      <c r="M213" s="248" t="s">
        <v>1</v>
      </c>
      <c r="N213" s="249" t="s">
        <v>42</v>
      </c>
      <c r="O213" s="88"/>
      <c r="P213" s="218">
        <f>O213*H213</f>
        <v>0</v>
      </c>
      <c r="Q213" s="218">
        <v>0.00089999999999999998</v>
      </c>
      <c r="R213" s="218">
        <f>Q213*H213</f>
        <v>0.022330800000000001</v>
      </c>
      <c r="S213" s="218">
        <v>0</v>
      </c>
      <c r="T213" s="21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0" t="s">
        <v>280</v>
      </c>
      <c r="AT213" s="220" t="s">
        <v>277</v>
      </c>
      <c r="AU213" s="220" t="s">
        <v>85</v>
      </c>
      <c r="AY213" s="14" t="s">
        <v>222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4" t="s">
        <v>85</v>
      </c>
      <c r="BK213" s="221">
        <f>ROUND(I213*H213,2)</f>
        <v>0</v>
      </c>
      <c r="BL213" s="14" t="s">
        <v>266</v>
      </c>
      <c r="BM213" s="220" t="s">
        <v>1039</v>
      </c>
    </row>
    <row r="214" s="2" customFormat="1">
      <c r="A214" s="35"/>
      <c r="B214" s="36"/>
      <c r="C214" s="37"/>
      <c r="D214" s="222" t="s">
        <v>229</v>
      </c>
      <c r="E214" s="37"/>
      <c r="F214" s="223" t="s">
        <v>412</v>
      </c>
      <c r="G214" s="37"/>
      <c r="H214" s="37"/>
      <c r="I214" s="224"/>
      <c r="J214" s="37"/>
      <c r="K214" s="37"/>
      <c r="L214" s="41"/>
      <c r="M214" s="225"/>
      <c r="N214" s="22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229</v>
      </c>
      <c r="AU214" s="14" t="s">
        <v>85</v>
      </c>
    </row>
    <row r="215" s="12" customFormat="1">
      <c r="A215" s="12"/>
      <c r="B215" s="229"/>
      <c r="C215" s="230"/>
      <c r="D215" s="222" t="s">
        <v>252</v>
      </c>
      <c r="E215" s="230"/>
      <c r="F215" s="231" t="s">
        <v>961</v>
      </c>
      <c r="G215" s="230"/>
      <c r="H215" s="232">
        <v>24.812000000000001</v>
      </c>
      <c r="I215" s="233"/>
      <c r="J215" s="230"/>
      <c r="K215" s="230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252</v>
      </c>
      <c r="AU215" s="238" t="s">
        <v>85</v>
      </c>
      <c r="AV215" s="12" t="s">
        <v>87</v>
      </c>
      <c r="AW215" s="12" t="s">
        <v>4</v>
      </c>
      <c r="AX215" s="12" t="s">
        <v>85</v>
      </c>
      <c r="AY215" s="238" t="s">
        <v>222</v>
      </c>
    </row>
    <row r="216" s="2" customFormat="1" ht="24.15" customHeight="1">
      <c r="A216" s="35"/>
      <c r="B216" s="36"/>
      <c r="C216" s="208" t="s">
        <v>410</v>
      </c>
      <c r="D216" s="208" t="s">
        <v>223</v>
      </c>
      <c r="E216" s="209" t="s">
        <v>416</v>
      </c>
      <c r="F216" s="210" t="s">
        <v>417</v>
      </c>
      <c r="G216" s="211" t="s">
        <v>226</v>
      </c>
      <c r="H216" s="212">
        <v>85.890000000000001</v>
      </c>
      <c r="I216" s="213"/>
      <c r="J216" s="214">
        <f>ROUND(I216*H216,2)</f>
        <v>0</v>
      </c>
      <c r="K216" s="215"/>
      <c r="L216" s="41"/>
      <c r="M216" s="216" t="s">
        <v>1</v>
      </c>
      <c r="N216" s="217" t="s">
        <v>42</v>
      </c>
      <c r="O216" s="88"/>
      <c r="P216" s="218">
        <f>O216*H216</f>
        <v>0</v>
      </c>
      <c r="Q216" s="218">
        <v>0.00020000000000000001</v>
      </c>
      <c r="R216" s="218">
        <f>Q216*H216</f>
        <v>0.017178000000000002</v>
      </c>
      <c r="S216" s="218">
        <v>0</v>
      </c>
      <c r="T216" s="21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0" t="s">
        <v>266</v>
      </c>
      <c r="AT216" s="220" t="s">
        <v>223</v>
      </c>
      <c r="AU216" s="220" t="s">
        <v>85</v>
      </c>
      <c r="AY216" s="14" t="s">
        <v>222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4" t="s">
        <v>85</v>
      </c>
      <c r="BK216" s="221">
        <f>ROUND(I216*H216,2)</f>
        <v>0</v>
      </c>
      <c r="BL216" s="14" t="s">
        <v>266</v>
      </c>
      <c r="BM216" s="220" t="s">
        <v>962</v>
      </c>
    </row>
    <row r="217" s="2" customFormat="1">
      <c r="A217" s="35"/>
      <c r="B217" s="36"/>
      <c r="C217" s="37"/>
      <c r="D217" s="222" t="s">
        <v>229</v>
      </c>
      <c r="E217" s="37"/>
      <c r="F217" s="223" t="s">
        <v>419</v>
      </c>
      <c r="G217" s="37"/>
      <c r="H217" s="37"/>
      <c r="I217" s="224"/>
      <c r="J217" s="37"/>
      <c r="K217" s="37"/>
      <c r="L217" s="41"/>
      <c r="M217" s="225"/>
      <c r="N217" s="22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229</v>
      </c>
      <c r="AU217" s="14" t="s">
        <v>85</v>
      </c>
    </row>
    <row r="218" s="2" customFormat="1">
      <c r="A218" s="35"/>
      <c r="B218" s="36"/>
      <c r="C218" s="37"/>
      <c r="D218" s="227" t="s">
        <v>231</v>
      </c>
      <c r="E218" s="37"/>
      <c r="F218" s="228" t="s">
        <v>510</v>
      </c>
      <c r="G218" s="37"/>
      <c r="H218" s="37"/>
      <c r="I218" s="224"/>
      <c r="J218" s="37"/>
      <c r="K218" s="37"/>
      <c r="L218" s="41"/>
      <c r="M218" s="225"/>
      <c r="N218" s="22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231</v>
      </c>
      <c r="AU218" s="14" t="s">
        <v>85</v>
      </c>
    </row>
    <row r="219" s="2" customFormat="1" ht="33" customHeight="1">
      <c r="A219" s="35"/>
      <c r="B219" s="36"/>
      <c r="C219" s="208" t="s">
        <v>415</v>
      </c>
      <c r="D219" s="208" t="s">
        <v>223</v>
      </c>
      <c r="E219" s="209" t="s">
        <v>421</v>
      </c>
      <c r="F219" s="210" t="s">
        <v>422</v>
      </c>
      <c r="G219" s="211" t="s">
        <v>226</v>
      </c>
      <c r="H219" s="212">
        <v>85.890000000000001</v>
      </c>
      <c r="I219" s="213"/>
      <c r="J219" s="214">
        <f>ROUND(I219*H219,2)</f>
        <v>0</v>
      </c>
      <c r="K219" s="215"/>
      <c r="L219" s="41"/>
      <c r="M219" s="216" t="s">
        <v>1</v>
      </c>
      <c r="N219" s="217" t="s">
        <v>42</v>
      </c>
      <c r="O219" s="88"/>
      <c r="P219" s="218">
        <f>O219*H219</f>
        <v>0</v>
      </c>
      <c r="Q219" s="218">
        <v>0.00025999999999999998</v>
      </c>
      <c r="R219" s="218">
        <f>Q219*H219</f>
        <v>0.022331399999999998</v>
      </c>
      <c r="S219" s="218">
        <v>0</v>
      </c>
      <c r="T219" s="21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0" t="s">
        <v>266</v>
      </c>
      <c r="AT219" s="220" t="s">
        <v>223</v>
      </c>
      <c r="AU219" s="220" t="s">
        <v>85</v>
      </c>
      <c r="AY219" s="14" t="s">
        <v>222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4" t="s">
        <v>85</v>
      </c>
      <c r="BK219" s="221">
        <f>ROUND(I219*H219,2)</f>
        <v>0</v>
      </c>
      <c r="BL219" s="14" t="s">
        <v>266</v>
      </c>
      <c r="BM219" s="220" t="s">
        <v>963</v>
      </c>
    </row>
    <row r="220" s="2" customFormat="1">
      <c r="A220" s="35"/>
      <c r="B220" s="36"/>
      <c r="C220" s="37"/>
      <c r="D220" s="222" t="s">
        <v>229</v>
      </c>
      <c r="E220" s="37"/>
      <c r="F220" s="223" t="s">
        <v>424</v>
      </c>
      <c r="G220" s="37"/>
      <c r="H220" s="37"/>
      <c r="I220" s="224"/>
      <c r="J220" s="37"/>
      <c r="K220" s="37"/>
      <c r="L220" s="41"/>
      <c r="M220" s="225"/>
      <c r="N220" s="22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229</v>
      </c>
      <c r="AU220" s="14" t="s">
        <v>85</v>
      </c>
    </row>
    <row r="221" s="2" customFormat="1">
      <c r="A221" s="35"/>
      <c r="B221" s="36"/>
      <c r="C221" s="37"/>
      <c r="D221" s="227" t="s">
        <v>231</v>
      </c>
      <c r="E221" s="37"/>
      <c r="F221" s="228" t="s">
        <v>512</v>
      </c>
      <c r="G221" s="37"/>
      <c r="H221" s="37"/>
      <c r="I221" s="224"/>
      <c r="J221" s="37"/>
      <c r="K221" s="37"/>
      <c r="L221" s="41"/>
      <c r="M221" s="252"/>
      <c r="N221" s="253"/>
      <c r="O221" s="254"/>
      <c r="P221" s="254"/>
      <c r="Q221" s="254"/>
      <c r="R221" s="254"/>
      <c r="S221" s="254"/>
      <c r="T221" s="25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231</v>
      </c>
      <c r="AU221" s="14" t="s">
        <v>85</v>
      </c>
    </row>
    <row r="222" s="2" customFormat="1" ht="6.96" customHeight="1">
      <c r="A222" s="35"/>
      <c r="B222" s="63"/>
      <c r="C222" s="64"/>
      <c r="D222" s="64"/>
      <c r="E222" s="64"/>
      <c r="F222" s="64"/>
      <c r="G222" s="64"/>
      <c r="H222" s="64"/>
      <c r="I222" s="64"/>
      <c r="J222" s="64"/>
      <c r="K222" s="64"/>
      <c r="L222" s="41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sheet="1" autoFilter="0" formatColumns="0" formatRows="0" objects="1" scenarios="1" spinCount="100000" saltValue="7wapJ8BU40jPWmFrLy9qZxYOdqg073AeNswGZKwergTOX+9VdInBRce+az49Tl7Pn28OoRfXrvCTDqHdOWJ1Sw==" hashValue="KgZ8/k/3m72IKOWfbhT5mElTyA2NeE1t0jPy3tcI0ZJ8XwjQtnmD80i1LN1l1Y0wERowFO8ffFoEJo4ixbuV4g==" algorithmName="SHA-512" password="CC35"/>
  <autoFilter ref="C121:K22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39" r:id="rId5" display="https://podminky.urs.cz/item/CS_URS_2024_01/997013813"/>
    <hyperlink ref="F143" r:id="rId6" display="https://podminky.urs.cz/item/CS_URS_2024_01/766491851"/>
    <hyperlink ref="F146" r:id="rId7" display="https://podminky.urs.cz/item/CS_URS_2024_01/766660022"/>
    <hyperlink ref="F151" r:id="rId8" display="https://podminky.urs.cz/item/CS_URS_2024_01/766691914"/>
    <hyperlink ref="F155" r:id="rId9" display="https://podminky.urs.cz/item/CS_URS_2024_01/776111115"/>
    <hyperlink ref="F158" r:id="rId10" display="https://podminky.urs.cz/item/CS_URS_2024_01/776121112"/>
    <hyperlink ref="F161" r:id="rId11" display="https://podminky.urs.cz/item/CS_URS_2024_01/776141112"/>
    <hyperlink ref="F164" r:id="rId12" display="https://podminky.urs.cz/item/CS_URS_2024_01/776201812"/>
    <hyperlink ref="F167" r:id="rId13" display="https://podminky.urs.cz/item/CS_URS_2024_01/776221111"/>
    <hyperlink ref="F173" r:id="rId14" display="https://podminky.urs.cz/item/CS_URS_2024_02/776223112"/>
    <hyperlink ref="F176" r:id="rId15" display="https://podminky.urs.cz/item/CS_URS_2024_01/776410811"/>
    <hyperlink ref="F179" r:id="rId16" display="https://podminky.urs.cz/item/CS_URS_2024_01/776421111"/>
    <hyperlink ref="F185" r:id="rId17" display="https://podminky.urs.cz/item/CS_URS_2024_01/776421312"/>
    <hyperlink ref="F191" r:id="rId18" display="https://podminky.urs.cz/item/CS_URS_2024_01/998776201"/>
    <hyperlink ref="F195" r:id="rId19" display="https://podminky.urs.cz/item/CS_URS_2024_01/783301311"/>
    <hyperlink ref="F199" r:id="rId20" display="https://podminky.urs.cz/item/CS_URS_2024_01/783325101"/>
    <hyperlink ref="F202" r:id="rId21" display="https://podminky.urs.cz/item/CS_URS_2024_01/783327101"/>
    <hyperlink ref="F206" r:id="rId22" display="https://podminky.urs.cz/item/CS_URS_2024_01/784121001"/>
    <hyperlink ref="F209" r:id="rId23" display="https://podminky.urs.cz/item/CS_URS_2024_01/784121011"/>
    <hyperlink ref="F212" r:id="rId24" display="https://podminky.urs.cz/item/CS_URS_2024_02/784171101"/>
    <hyperlink ref="F218" r:id="rId25" display="https://podminky.urs.cz/item/CS_URS_2024_01/784181101"/>
    <hyperlink ref="F221" r:id="rId2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1040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ROUND((SUM(BE122:BE186)),  2)</f>
        <v>0</v>
      </c>
      <c r="G33" s="35"/>
      <c r="H33" s="35"/>
      <c r="I33" s="152">
        <v>0.20999999999999999</v>
      </c>
      <c r="J33" s="151">
        <f>ROUND(((SUM(BE122:BE186))*I33),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ROUND((SUM(BF122:BF186)),  2)</f>
        <v>0</v>
      </c>
      <c r="G34" s="35"/>
      <c r="H34" s="35"/>
      <c r="I34" s="152">
        <v>0.12</v>
      </c>
      <c r="J34" s="151">
        <f>ROUND(((SUM(BF122:BF186))*I34),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ROUND((SUM(BG122:BG186)),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ROUND((SUM(BH122:BH186)),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ROUND((SUM(BI122:BI186)),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CH 01 - Chodba 1.n.p.(školka)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427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428</v>
      </c>
      <c r="E100" s="179"/>
      <c r="F100" s="179"/>
      <c r="G100" s="179"/>
      <c r="H100" s="179"/>
      <c r="I100" s="179"/>
      <c r="J100" s="180">
        <f>J151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1041</v>
      </c>
      <c r="E101" s="179"/>
      <c r="F101" s="179"/>
      <c r="G101" s="179"/>
      <c r="H101" s="179"/>
      <c r="I101" s="179"/>
      <c r="J101" s="180">
        <f>J161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206</v>
      </c>
      <c r="E102" s="179"/>
      <c r="F102" s="179"/>
      <c r="G102" s="179"/>
      <c r="H102" s="179"/>
      <c r="I102" s="179"/>
      <c r="J102" s="180">
        <f>J168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NÁŠLAPNÉ VRSTVY, AKUST. PODHLEDY, VÝMALBA A VÝMĚNA ZASKLENÍ MŠ A ZŠ.17.LISTOPADU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CH 01 - Chodba 1.n.p.(školka)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27. 2. 2025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>Město Kopřivnice</v>
      </c>
      <c r="G118" s="37"/>
      <c r="H118" s="37"/>
      <c r="I118" s="29" t="s">
        <v>30</v>
      </c>
      <c r="J118" s="33" t="str">
        <f>E21</f>
        <v>Ing. Jan Stuchlík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Ladislav Pekárek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208</v>
      </c>
      <c r="D121" s="185" t="s">
        <v>62</v>
      </c>
      <c r="E121" s="185" t="s">
        <v>58</v>
      </c>
      <c r="F121" s="185" t="s">
        <v>59</v>
      </c>
      <c r="G121" s="185" t="s">
        <v>209</v>
      </c>
      <c r="H121" s="185" t="s">
        <v>210</v>
      </c>
      <c r="I121" s="185" t="s">
        <v>211</v>
      </c>
      <c r="J121" s="186" t="s">
        <v>198</v>
      </c>
      <c r="K121" s="187" t="s">
        <v>212</v>
      </c>
      <c r="L121" s="188"/>
      <c r="M121" s="97" t="s">
        <v>1</v>
      </c>
      <c r="N121" s="98" t="s">
        <v>41</v>
      </c>
      <c r="O121" s="98" t="s">
        <v>213</v>
      </c>
      <c r="P121" s="98" t="s">
        <v>214</v>
      </c>
      <c r="Q121" s="98" t="s">
        <v>215</v>
      </c>
      <c r="R121" s="98" t="s">
        <v>216</v>
      </c>
      <c r="S121" s="98" t="s">
        <v>217</v>
      </c>
      <c r="T121" s="99" t="s">
        <v>218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219</v>
      </c>
      <c r="D122" s="37"/>
      <c r="E122" s="37"/>
      <c r="F122" s="37"/>
      <c r="G122" s="37"/>
      <c r="H122" s="37"/>
      <c r="I122" s="37"/>
      <c r="J122" s="189">
        <f>BK122</f>
        <v>0</v>
      </c>
      <c r="K122" s="37"/>
      <c r="L122" s="41"/>
      <c r="M122" s="100"/>
      <c r="N122" s="190"/>
      <c r="O122" s="101"/>
      <c r="P122" s="191">
        <f>P123+P127+P141+P151+P161+P168</f>
        <v>0</v>
      </c>
      <c r="Q122" s="101"/>
      <c r="R122" s="191">
        <f>R123+R127+R141+R151+R161+R168</f>
        <v>2.0533399999999995</v>
      </c>
      <c r="S122" s="101"/>
      <c r="T122" s="192">
        <f>T123+T127+T141+T151+T161+T168</f>
        <v>6.0323900000000004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200</v>
      </c>
      <c r="BK122" s="193">
        <f>BK123+BK127+BK141+BK151+BK161+BK168</f>
        <v>0</v>
      </c>
    </row>
    <row r="123" s="11" customFormat="1" ht="25.92" customHeight="1">
      <c r="A123" s="11"/>
      <c r="B123" s="194"/>
      <c r="C123" s="195"/>
      <c r="D123" s="196" t="s">
        <v>76</v>
      </c>
      <c r="E123" s="197" t="s">
        <v>220</v>
      </c>
      <c r="F123" s="197" t="s">
        <v>221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SUM(P124:P126)</f>
        <v>0</v>
      </c>
      <c r="Q123" s="202"/>
      <c r="R123" s="203">
        <f>SUM(R124:R126)</f>
        <v>0.0048000000000000004</v>
      </c>
      <c r="S123" s="202"/>
      <c r="T123" s="204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5" t="s">
        <v>85</v>
      </c>
      <c r="AT123" s="206" t="s">
        <v>76</v>
      </c>
      <c r="AU123" s="206" t="s">
        <v>77</v>
      </c>
      <c r="AY123" s="205" t="s">
        <v>222</v>
      </c>
      <c r="BK123" s="207">
        <f>SUM(BK124:BK126)</f>
        <v>0</v>
      </c>
    </row>
    <row r="124" s="2" customFormat="1" ht="24.15" customHeight="1">
      <c r="A124" s="35"/>
      <c r="B124" s="36"/>
      <c r="C124" s="208" t="s">
        <v>85</v>
      </c>
      <c r="D124" s="208" t="s">
        <v>223</v>
      </c>
      <c r="E124" s="209" t="s">
        <v>224</v>
      </c>
      <c r="F124" s="210" t="s">
        <v>225</v>
      </c>
      <c r="G124" s="211" t="s">
        <v>226</v>
      </c>
      <c r="H124" s="212">
        <v>120</v>
      </c>
      <c r="I124" s="213"/>
      <c r="J124" s="214">
        <f>ROUND(I124*H124,2)</f>
        <v>0</v>
      </c>
      <c r="K124" s="215"/>
      <c r="L124" s="41"/>
      <c r="M124" s="216" t="s">
        <v>1</v>
      </c>
      <c r="N124" s="217" t="s">
        <v>42</v>
      </c>
      <c r="O124" s="88"/>
      <c r="P124" s="218">
        <f>O124*H124</f>
        <v>0</v>
      </c>
      <c r="Q124" s="218">
        <v>4.0000000000000003E-05</v>
      </c>
      <c r="R124" s="218">
        <f>Q124*H124</f>
        <v>0.0048000000000000004</v>
      </c>
      <c r="S124" s="218">
        <v>0</v>
      </c>
      <c r="T124" s="21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227</v>
      </c>
      <c r="AT124" s="220" t="s">
        <v>223</v>
      </c>
      <c r="AU124" s="220" t="s">
        <v>85</v>
      </c>
      <c r="AY124" s="14" t="s">
        <v>222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4" t="s">
        <v>85</v>
      </c>
      <c r="BK124" s="221">
        <f>ROUND(I124*H124,2)</f>
        <v>0</v>
      </c>
      <c r="BL124" s="14" t="s">
        <v>227</v>
      </c>
      <c r="BM124" s="220" t="s">
        <v>1042</v>
      </c>
    </row>
    <row r="125" s="2" customFormat="1">
      <c r="A125" s="35"/>
      <c r="B125" s="36"/>
      <c r="C125" s="37"/>
      <c r="D125" s="222" t="s">
        <v>229</v>
      </c>
      <c r="E125" s="37"/>
      <c r="F125" s="223" t="s">
        <v>230</v>
      </c>
      <c r="G125" s="37"/>
      <c r="H125" s="37"/>
      <c r="I125" s="224"/>
      <c r="J125" s="37"/>
      <c r="K125" s="37"/>
      <c r="L125" s="41"/>
      <c r="M125" s="225"/>
      <c r="N125" s="226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229</v>
      </c>
      <c r="AU125" s="14" t="s">
        <v>85</v>
      </c>
    </row>
    <row r="126" s="2" customFormat="1">
      <c r="A126" s="35"/>
      <c r="B126" s="36"/>
      <c r="C126" s="37"/>
      <c r="D126" s="227" t="s">
        <v>231</v>
      </c>
      <c r="E126" s="37"/>
      <c r="F126" s="228" t="s">
        <v>232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231</v>
      </c>
      <c r="AU126" s="14" t="s">
        <v>85</v>
      </c>
    </row>
    <row r="127" s="11" customFormat="1" ht="25.92" customHeight="1">
      <c r="A127" s="11"/>
      <c r="B127" s="194"/>
      <c r="C127" s="195"/>
      <c r="D127" s="196" t="s">
        <v>76</v>
      </c>
      <c r="E127" s="197" t="s">
        <v>233</v>
      </c>
      <c r="F127" s="197" t="s">
        <v>234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0</v>
      </c>
      <c r="S127" s="202"/>
      <c r="T127" s="204">
        <f>SUM(T128:T140)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85</v>
      </c>
      <c r="AT127" s="206" t="s">
        <v>76</v>
      </c>
      <c r="AU127" s="206" t="s">
        <v>77</v>
      </c>
      <c r="AY127" s="205" t="s">
        <v>222</v>
      </c>
      <c r="BK127" s="207">
        <f>SUM(BK128:BK140)</f>
        <v>0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235</v>
      </c>
      <c r="F128" s="210" t="s">
        <v>236</v>
      </c>
      <c r="G128" s="211" t="s">
        <v>237</v>
      </c>
      <c r="H128" s="212">
        <v>6.032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1043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239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436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2" customFormat="1" ht="24.15" customHeight="1">
      <c r="A131" s="35"/>
      <c r="B131" s="36"/>
      <c r="C131" s="208" t="s">
        <v>241</v>
      </c>
      <c r="D131" s="208" t="s">
        <v>223</v>
      </c>
      <c r="E131" s="209" t="s">
        <v>242</v>
      </c>
      <c r="F131" s="210" t="s">
        <v>243</v>
      </c>
      <c r="G131" s="211" t="s">
        <v>237</v>
      </c>
      <c r="H131" s="212">
        <v>6.032</v>
      </c>
      <c r="I131" s="213"/>
      <c r="J131" s="214">
        <f>ROUND(I131*H131,2)</f>
        <v>0</v>
      </c>
      <c r="K131" s="215"/>
      <c r="L131" s="41"/>
      <c r="M131" s="216" t="s">
        <v>1</v>
      </c>
      <c r="N131" s="217" t="s">
        <v>42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227</v>
      </c>
      <c r="AT131" s="220" t="s">
        <v>223</v>
      </c>
      <c r="AU131" s="220" t="s">
        <v>85</v>
      </c>
      <c r="AY131" s="14" t="s">
        <v>222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85</v>
      </c>
      <c r="BK131" s="221">
        <f>ROUND(I131*H131,2)</f>
        <v>0</v>
      </c>
      <c r="BL131" s="14" t="s">
        <v>227</v>
      </c>
      <c r="BM131" s="220" t="s">
        <v>1044</v>
      </c>
    </row>
    <row r="132" s="2" customFormat="1">
      <c r="A132" s="35"/>
      <c r="B132" s="36"/>
      <c r="C132" s="37"/>
      <c r="D132" s="222" t="s">
        <v>229</v>
      </c>
      <c r="E132" s="37"/>
      <c r="F132" s="223" t="s">
        <v>245</v>
      </c>
      <c r="G132" s="37"/>
      <c r="H132" s="37"/>
      <c r="I132" s="224"/>
      <c r="J132" s="37"/>
      <c r="K132" s="37"/>
      <c r="L132" s="41"/>
      <c r="M132" s="225"/>
      <c r="N132" s="226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229</v>
      </c>
      <c r="AU132" s="14" t="s">
        <v>85</v>
      </c>
    </row>
    <row r="133" s="2" customFormat="1">
      <c r="A133" s="35"/>
      <c r="B133" s="36"/>
      <c r="C133" s="37"/>
      <c r="D133" s="227" t="s">
        <v>231</v>
      </c>
      <c r="E133" s="37"/>
      <c r="F133" s="228" t="s">
        <v>438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231</v>
      </c>
      <c r="AU133" s="14" t="s">
        <v>85</v>
      </c>
    </row>
    <row r="134" s="2" customFormat="1" ht="24.15" customHeight="1">
      <c r="A134" s="35"/>
      <c r="B134" s="36"/>
      <c r="C134" s="208" t="s">
        <v>227</v>
      </c>
      <c r="D134" s="208" t="s">
        <v>223</v>
      </c>
      <c r="E134" s="209" t="s">
        <v>247</v>
      </c>
      <c r="F134" s="210" t="s">
        <v>248</v>
      </c>
      <c r="G134" s="211" t="s">
        <v>237</v>
      </c>
      <c r="H134" s="212">
        <v>84.447999999999993</v>
      </c>
      <c r="I134" s="213"/>
      <c r="J134" s="214">
        <f>ROUND(I134*H134,2)</f>
        <v>0</v>
      </c>
      <c r="K134" s="215"/>
      <c r="L134" s="41"/>
      <c r="M134" s="216" t="s">
        <v>1</v>
      </c>
      <c r="N134" s="217" t="s">
        <v>42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227</v>
      </c>
      <c r="AT134" s="220" t="s">
        <v>223</v>
      </c>
      <c r="AU134" s="220" t="s">
        <v>85</v>
      </c>
      <c r="AY134" s="14" t="s">
        <v>222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4" t="s">
        <v>85</v>
      </c>
      <c r="BK134" s="221">
        <f>ROUND(I134*H134,2)</f>
        <v>0</v>
      </c>
      <c r="BL134" s="14" t="s">
        <v>227</v>
      </c>
      <c r="BM134" s="220" t="s">
        <v>1045</v>
      </c>
    </row>
    <row r="135" s="2" customFormat="1">
      <c r="A135" s="35"/>
      <c r="B135" s="36"/>
      <c r="C135" s="37"/>
      <c r="D135" s="222" t="s">
        <v>229</v>
      </c>
      <c r="E135" s="37"/>
      <c r="F135" s="223" t="s">
        <v>250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229</v>
      </c>
      <c r="AU135" s="14" t="s">
        <v>85</v>
      </c>
    </row>
    <row r="136" s="2" customFormat="1">
      <c r="A136" s="35"/>
      <c r="B136" s="36"/>
      <c r="C136" s="37"/>
      <c r="D136" s="227" t="s">
        <v>231</v>
      </c>
      <c r="E136" s="37"/>
      <c r="F136" s="228" t="s">
        <v>440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231</v>
      </c>
      <c r="AU136" s="14" t="s">
        <v>85</v>
      </c>
    </row>
    <row r="137" s="12" customFormat="1">
      <c r="A137" s="12"/>
      <c r="B137" s="229"/>
      <c r="C137" s="230"/>
      <c r="D137" s="222" t="s">
        <v>252</v>
      </c>
      <c r="E137" s="230"/>
      <c r="F137" s="231" t="s">
        <v>1046</v>
      </c>
      <c r="G137" s="230"/>
      <c r="H137" s="232">
        <v>84.447999999999993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252</v>
      </c>
      <c r="AU137" s="238" t="s">
        <v>85</v>
      </c>
      <c r="AV137" s="12" t="s">
        <v>87</v>
      </c>
      <c r="AW137" s="12" t="s">
        <v>4</v>
      </c>
      <c r="AX137" s="12" t="s">
        <v>85</v>
      </c>
      <c r="AY137" s="238" t="s">
        <v>222</v>
      </c>
    </row>
    <row r="138" s="2" customFormat="1" ht="37.8" customHeight="1">
      <c r="A138" s="35"/>
      <c r="B138" s="36"/>
      <c r="C138" s="208" t="s">
        <v>254</v>
      </c>
      <c r="D138" s="208" t="s">
        <v>223</v>
      </c>
      <c r="E138" s="209" t="s">
        <v>255</v>
      </c>
      <c r="F138" s="210" t="s">
        <v>256</v>
      </c>
      <c r="G138" s="211" t="s">
        <v>237</v>
      </c>
      <c r="H138" s="212">
        <v>6.032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1047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258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443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11" customFormat="1" ht="25.92" customHeight="1">
      <c r="A141" s="11"/>
      <c r="B141" s="194"/>
      <c r="C141" s="195"/>
      <c r="D141" s="196" t="s">
        <v>76</v>
      </c>
      <c r="E141" s="197" t="s">
        <v>444</v>
      </c>
      <c r="F141" s="197" t="s">
        <v>445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SUM(P142:P150)</f>
        <v>0</v>
      </c>
      <c r="Q141" s="202"/>
      <c r="R141" s="203">
        <f>SUM(R142:R150)</f>
        <v>0.15119999999999997</v>
      </c>
      <c r="S141" s="202"/>
      <c r="T141" s="204">
        <f>SUM(T142:T150)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87</v>
      </c>
      <c r="AT141" s="206" t="s">
        <v>76</v>
      </c>
      <c r="AU141" s="206" t="s">
        <v>77</v>
      </c>
      <c r="AY141" s="205" t="s">
        <v>222</v>
      </c>
      <c r="BK141" s="207">
        <f>SUM(BK142:BK150)</f>
        <v>0</v>
      </c>
    </row>
    <row r="142" s="2" customFormat="1" ht="24.15" customHeight="1">
      <c r="A142" s="35"/>
      <c r="B142" s="36"/>
      <c r="C142" s="208" t="s">
        <v>262</v>
      </c>
      <c r="D142" s="208" t="s">
        <v>223</v>
      </c>
      <c r="E142" s="209" t="s">
        <v>446</v>
      </c>
      <c r="F142" s="210" t="s">
        <v>447</v>
      </c>
      <c r="G142" s="211" t="s">
        <v>226</v>
      </c>
      <c r="H142" s="212">
        <v>120</v>
      </c>
      <c r="I142" s="213"/>
      <c r="J142" s="214">
        <f>ROUND(I142*H142,2)</f>
        <v>0</v>
      </c>
      <c r="K142" s="215"/>
      <c r="L142" s="41"/>
      <c r="M142" s="216" t="s">
        <v>1</v>
      </c>
      <c r="N142" s="217" t="s">
        <v>42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266</v>
      </c>
      <c r="AT142" s="220" t="s">
        <v>223</v>
      </c>
      <c r="AU142" s="220" t="s">
        <v>85</v>
      </c>
      <c r="AY142" s="14" t="s">
        <v>222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85</v>
      </c>
      <c r="BK142" s="221">
        <f>ROUND(I142*H142,2)</f>
        <v>0</v>
      </c>
      <c r="BL142" s="14" t="s">
        <v>266</v>
      </c>
      <c r="BM142" s="220" t="s">
        <v>1048</v>
      </c>
    </row>
    <row r="143" s="2" customFormat="1">
      <c r="A143" s="35"/>
      <c r="B143" s="36"/>
      <c r="C143" s="37"/>
      <c r="D143" s="222" t="s">
        <v>229</v>
      </c>
      <c r="E143" s="37"/>
      <c r="F143" s="223" t="s">
        <v>449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229</v>
      </c>
      <c r="AU143" s="14" t="s">
        <v>85</v>
      </c>
    </row>
    <row r="144" s="2" customFormat="1">
      <c r="A144" s="35"/>
      <c r="B144" s="36"/>
      <c r="C144" s="37"/>
      <c r="D144" s="227" t="s">
        <v>231</v>
      </c>
      <c r="E144" s="37"/>
      <c r="F144" s="228" t="s">
        <v>450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231</v>
      </c>
      <c r="AU144" s="14" t="s">
        <v>85</v>
      </c>
    </row>
    <row r="145" s="2" customFormat="1" ht="24.15" customHeight="1">
      <c r="A145" s="35"/>
      <c r="B145" s="36"/>
      <c r="C145" s="239" t="s">
        <v>270</v>
      </c>
      <c r="D145" s="239" t="s">
        <v>277</v>
      </c>
      <c r="E145" s="240" t="s">
        <v>451</v>
      </c>
      <c r="F145" s="241" t="s">
        <v>452</v>
      </c>
      <c r="G145" s="242" t="s">
        <v>226</v>
      </c>
      <c r="H145" s="243">
        <v>126</v>
      </c>
      <c r="I145" s="244"/>
      <c r="J145" s="245">
        <f>ROUND(I145*H145,2)</f>
        <v>0</v>
      </c>
      <c r="K145" s="246"/>
      <c r="L145" s="247"/>
      <c r="M145" s="248" t="s">
        <v>1</v>
      </c>
      <c r="N145" s="249" t="s">
        <v>42</v>
      </c>
      <c r="O145" s="88"/>
      <c r="P145" s="218">
        <f>O145*H145</f>
        <v>0</v>
      </c>
      <c r="Q145" s="218">
        <v>0.0011999999999999999</v>
      </c>
      <c r="R145" s="218">
        <f>Q145*H145</f>
        <v>0.15119999999999997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280</v>
      </c>
      <c r="AT145" s="220" t="s">
        <v>277</v>
      </c>
      <c r="AU145" s="220" t="s">
        <v>85</v>
      </c>
      <c r="AY145" s="14" t="s">
        <v>222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85</v>
      </c>
      <c r="BK145" s="221">
        <f>ROUND(I145*H145,2)</f>
        <v>0</v>
      </c>
      <c r="BL145" s="14" t="s">
        <v>266</v>
      </c>
      <c r="BM145" s="220" t="s">
        <v>1049</v>
      </c>
    </row>
    <row r="146" s="2" customFormat="1">
      <c r="A146" s="35"/>
      <c r="B146" s="36"/>
      <c r="C146" s="37"/>
      <c r="D146" s="222" t="s">
        <v>229</v>
      </c>
      <c r="E146" s="37"/>
      <c r="F146" s="223" t="s">
        <v>452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229</v>
      </c>
      <c r="AU146" s="14" t="s">
        <v>85</v>
      </c>
    </row>
    <row r="147" s="12" customFormat="1">
      <c r="A147" s="12"/>
      <c r="B147" s="229"/>
      <c r="C147" s="230"/>
      <c r="D147" s="222" t="s">
        <v>252</v>
      </c>
      <c r="E147" s="230"/>
      <c r="F147" s="231" t="s">
        <v>1050</v>
      </c>
      <c r="G147" s="230"/>
      <c r="H147" s="232">
        <v>126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252</v>
      </c>
      <c r="AU147" s="238" t="s">
        <v>85</v>
      </c>
      <c r="AV147" s="12" t="s">
        <v>87</v>
      </c>
      <c r="AW147" s="12" t="s">
        <v>4</v>
      </c>
      <c r="AX147" s="12" t="s">
        <v>85</v>
      </c>
      <c r="AY147" s="238" t="s">
        <v>222</v>
      </c>
    </row>
    <row r="148" s="2" customFormat="1" ht="24.15" customHeight="1">
      <c r="A148" s="35"/>
      <c r="B148" s="36"/>
      <c r="C148" s="208" t="s">
        <v>276</v>
      </c>
      <c r="D148" s="208" t="s">
        <v>223</v>
      </c>
      <c r="E148" s="209" t="s">
        <v>455</v>
      </c>
      <c r="F148" s="210" t="s">
        <v>456</v>
      </c>
      <c r="G148" s="211" t="s">
        <v>290</v>
      </c>
      <c r="H148" s="250"/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266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266</v>
      </c>
      <c r="BM148" s="220" t="s">
        <v>1051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458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459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11" customFormat="1" ht="25.92" customHeight="1">
      <c r="A151" s="11"/>
      <c r="B151" s="194"/>
      <c r="C151" s="195"/>
      <c r="D151" s="196" t="s">
        <v>76</v>
      </c>
      <c r="E151" s="197" t="s">
        <v>460</v>
      </c>
      <c r="F151" s="197" t="s">
        <v>461</v>
      </c>
      <c r="G151" s="195"/>
      <c r="H151" s="195"/>
      <c r="I151" s="198"/>
      <c r="J151" s="199">
        <f>BK151</f>
        <v>0</v>
      </c>
      <c r="K151" s="195"/>
      <c r="L151" s="200"/>
      <c r="M151" s="201"/>
      <c r="N151" s="202"/>
      <c r="O151" s="202"/>
      <c r="P151" s="203">
        <f>SUM(P152:P160)</f>
        <v>0</v>
      </c>
      <c r="Q151" s="202"/>
      <c r="R151" s="203">
        <f>SUM(R152:R160)</f>
        <v>1.6247999999999998</v>
      </c>
      <c r="S151" s="202"/>
      <c r="T151" s="204">
        <f>SUM(T152:T160)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5" t="s">
        <v>87</v>
      </c>
      <c r="AT151" s="206" t="s">
        <v>76</v>
      </c>
      <c r="AU151" s="206" t="s">
        <v>77</v>
      </c>
      <c r="AY151" s="205" t="s">
        <v>222</v>
      </c>
      <c r="BK151" s="207">
        <f>SUM(BK152:BK160)</f>
        <v>0</v>
      </c>
    </row>
    <row r="152" s="2" customFormat="1" ht="37.8" customHeight="1">
      <c r="A152" s="35"/>
      <c r="B152" s="36"/>
      <c r="C152" s="208" t="s">
        <v>220</v>
      </c>
      <c r="D152" s="208" t="s">
        <v>223</v>
      </c>
      <c r="E152" s="209" t="s">
        <v>462</v>
      </c>
      <c r="F152" s="210" t="s">
        <v>463</v>
      </c>
      <c r="G152" s="211" t="s">
        <v>226</v>
      </c>
      <c r="H152" s="212">
        <v>120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0.0032499999999999999</v>
      </c>
      <c r="R152" s="218">
        <f>Q152*H152</f>
        <v>0.38999999999999996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266</v>
      </c>
      <c r="AT152" s="220" t="s">
        <v>223</v>
      </c>
      <c r="AU152" s="220" t="s">
        <v>85</v>
      </c>
      <c r="AY152" s="14" t="s">
        <v>222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266</v>
      </c>
      <c r="BM152" s="220" t="s">
        <v>1052</v>
      </c>
    </row>
    <row r="153" s="2" customFormat="1">
      <c r="A153" s="35"/>
      <c r="B153" s="36"/>
      <c r="C153" s="37"/>
      <c r="D153" s="222" t="s">
        <v>229</v>
      </c>
      <c r="E153" s="37"/>
      <c r="F153" s="223" t="s">
        <v>465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229</v>
      </c>
      <c r="AU153" s="14" t="s">
        <v>85</v>
      </c>
    </row>
    <row r="154" s="2" customFormat="1">
      <c r="A154" s="35"/>
      <c r="B154" s="36"/>
      <c r="C154" s="37"/>
      <c r="D154" s="227" t="s">
        <v>231</v>
      </c>
      <c r="E154" s="37"/>
      <c r="F154" s="228" t="s">
        <v>466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231</v>
      </c>
      <c r="AU154" s="14" t="s">
        <v>85</v>
      </c>
    </row>
    <row r="155" s="2" customFormat="1" ht="24.15" customHeight="1">
      <c r="A155" s="35"/>
      <c r="B155" s="36"/>
      <c r="C155" s="239" t="s">
        <v>287</v>
      </c>
      <c r="D155" s="239" t="s">
        <v>277</v>
      </c>
      <c r="E155" s="240" t="s">
        <v>467</v>
      </c>
      <c r="F155" s="241" t="s">
        <v>468</v>
      </c>
      <c r="G155" s="242" t="s">
        <v>226</v>
      </c>
      <c r="H155" s="243">
        <v>126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42</v>
      </c>
      <c r="O155" s="88"/>
      <c r="P155" s="218">
        <f>O155*H155</f>
        <v>0</v>
      </c>
      <c r="Q155" s="218">
        <v>0.0097999999999999997</v>
      </c>
      <c r="R155" s="218">
        <f>Q155*H155</f>
        <v>1.2347999999999999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280</v>
      </c>
      <c r="AT155" s="220" t="s">
        <v>277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266</v>
      </c>
      <c r="BM155" s="220" t="s">
        <v>1053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468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12" customFormat="1">
      <c r="A157" s="12"/>
      <c r="B157" s="229"/>
      <c r="C157" s="230"/>
      <c r="D157" s="222" t="s">
        <v>252</v>
      </c>
      <c r="E157" s="230"/>
      <c r="F157" s="231" t="s">
        <v>1050</v>
      </c>
      <c r="G157" s="230"/>
      <c r="H157" s="232">
        <v>126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252</v>
      </c>
      <c r="AU157" s="238" t="s">
        <v>85</v>
      </c>
      <c r="AV157" s="12" t="s">
        <v>87</v>
      </c>
      <c r="AW157" s="12" t="s">
        <v>4</v>
      </c>
      <c r="AX157" s="12" t="s">
        <v>85</v>
      </c>
      <c r="AY157" s="238" t="s">
        <v>222</v>
      </c>
    </row>
    <row r="158" s="2" customFormat="1" ht="24.15" customHeight="1">
      <c r="A158" s="35"/>
      <c r="B158" s="36"/>
      <c r="C158" s="208" t="s">
        <v>296</v>
      </c>
      <c r="D158" s="208" t="s">
        <v>223</v>
      </c>
      <c r="E158" s="209" t="s">
        <v>470</v>
      </c>
      <c r="F158" s="210" t="s">
        <v>471</v>
      </c>
      <c r="G158" s="211" t="s">
        <v>290</v>
      </c>
      <c r="H158" s="250"/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266</v>
      </c>
      <c r="AT158" s="220" t="s">
        <v>223</v>
      </c>
      <c r="AU158" s="220" t="s">
        <v>85</v>
      </c>
      <c r="AY158" s="14" t="s">
        <v>222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266</v>
      </c>
      <c r="BM158" s="220" t="s">
        <v>1054</v>
      </c>
    </row>
    <row r="159" s="2" customFormat="1">
      <c r="A159" s="35"/>
      <c r="B159" s="36"/>
      <c r="C159" s="37"/>
      <c r="D159" s="222" t="s">
        <v>229</v>
      </c>
      <c r="E159" s="37"/>
      <c r="F159" s="223" t="s">
        <v>473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229</v>
      </c>
      <c r="AU159" s="14" t="s">
        <v>85</v>
      </c>
    </row>
    <row r="160" s="2" customFormat="1">
      <c r="A160" s="35"/>
      <c r="B160" s="36"/>
      <c r="C160" s="37"/>
      <c r="D160" s="227" t="s">
        <v>231</v>
      </c>
      <c r="E160" s="37"/>
      <c r="F160" s="228" t="s">
        <v>474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231</v>
      </c>
      <c r="AU160" s="14" t="s">
        <v>85</v>
      </c>
    </row>
    <row r="161" s="11" customFormat="1" ht="25.92" customHeight="1">
      <c r="A161" s="11"/>
      <c r="B161" s="194"/>
      <c r="C161" s="195"/>
      <c r="D161" s="196" t="s">
        <v>76</v>
      </c>
      <c r="E161" s="197" t="s">
        <v>1055</v>
      </c>
      <c r="F161" s="197" t="s">
        <v>1056</v>
      </c>
      <c r="G161" s="195"/>
      <c r="H161" s="195"/>
      <c r="I161" s="198"/>
      <c r="J161" s="199">
        <f>BK161</f>
        <v>0</v>
      </c>
      <c r="K161" s="195"/>
      <c r="L161" s="200"/>
      <c r="M161" s="201"/>
      <c r="N161" s="202"/>
      <c r="O161" s="202"/>
      <c r="P161" s="203">
        <f>SUM(P162:P167)</f>
        <v>0</v>
      </c>
      <c r="Q161" s="202"/>
      <c r="R161" s="203">
        <f>SUM(R162:R167)</f>
        <v>0</v>
      </c>
      <c r="S161" s="202"/>
      <c r="T161" s="204">
        <f>SUM(T162:T167)</f>
        <v>5.9950000000000001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5" t="s">
        <v>87</v>
      </c>
      <c r="AT161" s="206" t="s">
        <v>76</v>
      </c>
      <c r="AU161" s="206" t="s">
        <v>77</v>
      </c>
      <c r="AY161" s="205" t="s">
        <v>222</v>
      </c>
      <c r="BK161" s="207">
        <f>SUM(BK162:BK167)</f>
        <v>0</v>
      </c>
    </row>
    <row r="162" s="2" customFormat="1" ht="16.5" customHeight="1">
      <c r="A162" s="35"/>
      <c r="B162" s="36"/>
      <c r="C162" s="208" t="s">
        <v>8</v>
      </c>
      <c r="D162" s="208" t="s">
        <v>223</v>
      </c>
      <c r="E162" s="209" t="s">
        <v>1057</v>
      </c>
      <c r="F162" s="210" t="s">
        <v>1058</v>
      </c>
      <c r="G162" s="211" t="s">
        <v>226</v>
      </c>
      <c r="H162" s="212">
        <v>109</v>
      </c>
      <c r="I162" s="213"/>
      <c r="J162" s="214">
        <f>ROUND(I162*H162,2)</f>
        <v>0</v>
      </c>
      <c r="K162" s="215"/>
      <c r="L162" s="41"/>
      <c r="M162" s="216" t="s">
        <v>1</v>
      </c>
      <c r="N162" s="217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0.055</v>
      </c>
      <c r="T162" s="219">
        <f>S162*H162</f>
        <v>5.9950000000000001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266</v>
      </c>
      <c r="AT162" s="220" t="s">
        <v>223</v>
      </c>
      <c r="AU162" s="220" t="s">
        <v>85</v>
      </c>
      <c r="AY162" s="14" t="s">
        <v>222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266</v>
      </c>
      <c r="BM162" s="220" t="s">
        <v>1059</v>
      </c>
    </row>
    <row r="163" s="2" customFormat="1">
      <c r="A163" s="35"/>
      <c r="B163" s="36"/>
      <c r="C163" s="37"/>
      <c r="D163" s="222" t="s">
        <v>229</v>
      </c>
      <c r="E163" s="37"/>
      <c r="F163" s="223" t="s">
        <v>1060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229</v>
      </c>
      <c r="AU163" s="14" t="s">
        <v>85</v>
      </c>
    </row>
    <row r="164" s="2" customFormat="1">
      <c r="A164" s="35"/>
      <c r="B164" s="36"/>
      <c r="C164" s="37"/>
      <c r="D164" s="227" t="s">
        <v>231</v>
      </c>
      <c r="E164" s="37"/>
      <c r="F164" s="228" t="s">
        <v>1061</v>
      </c>
      <c r="G164" s="37"/>
      <c r="H164" s="37"/>
      <c r="I164" s="224"/>
      <c r="J164" s="37"/>
      <c r="K164" s="37"/>
      <c r="L164" s="41"/>
      <c r="M164" s="225"/>
      <c r="N164" s="22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231</v>
      </c>
      <c r="AU164" s="14" t="s">
        <v>85</v>
      </c>
    </row>
    <row r="165" s="2" customFormat="1" ht="24.15" customHeight="1">
      <c r="A165" s="35"/>
      <c r="B165" s="36"/>
      <c r="C165" s="208" t="s">
        <v>307</v>
      </c>
      <c r="D165" s="208" t="s">
        <v>223</v>
      </c>
      <c r="E165" s="209" t="s">
        <v>1062</v>
      </c>
      <c r="F165" s="210" t="s">
        <v>1063</v>
      </c>
      <c r="G165" s="211" t="s">
        <v>290</v>
      </c>
      <c r="H165" s="250"/>
      <c r="I165" s="213"/>
      <c r="J165" s="214">
        <f>ROUND(I165*H165,2)</f>
        <v>0</v>
      </c>
      <c r="K165" s="215"/>
      <c r="L165" s="41"/>
      <c r="M165" s="216" t="s">
        <v>1</v>
      </c>
      <c r="N165" s="217" t="s">
        <v>42</v>
      </c>
      <c r="O165" s="8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266</v>
      </c>
      <c r="AT165" s="220" t="s">
        <v>223</v>
      </c>
      <c r="AU165" s="220" t="s">
        <v>85</v>
      </c>
      <c r="AY165" s="14" t="s">
        <v>222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4" t="s">
        <v>85</v>
      </c>
      <c r="BK165" s="221">
        <f>ROUND(I165*H165,2)</f>
        <v>0</v>
      </c>
      <c r="BL165" s="14" t="s">
        <v>266</v>
      </c>
      <c r="BM165" s="220" t="s">
        <v>1064</v>
      </c>
    </row>
    <row r="166" s="2" customFormat="1">
      <c r="A166" s="35"/>
      <c r="B166" s="36"/>
      <c r="C166" s="37"/>
      <c r="D166" s="222" t="s">
        <v>229</v>
      </c>
      <c r="E166" s="37"/>
      <c r="F166" s="223" t="s">
        <v>1065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229</v>
      </c>
      <c r="AU166" s="14" t="s">
        <v>85</v>
      </c>
    </row>
    <row r="167" s="2" customFormat="1">
      <c r="A167" s="35"/>
      <c r="B167" s="36"/>
      <c r="C167" s="37"/>
      <c r="D167" s="227" t="s">
        <v>231</v>
      </c>
      <c r="E167" s="37"/>
      <c r="F167" s="228" t="s">
        <v>1066</v>
      </c>
      <c r="G167" s="37"/>
      <c r="H167" s="37"/>
      <c r="I167" s="224"/>
      <c r="J167" s="37"/>
      <c r="K167" s="37"/>
      <c r="L167" s="41"/>
      <c r="M167" s="225"/>
      <c r="N167" s="22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231</v>
      </c>
      <c r="AU167" s="14" t="s">
        <v>85</v>
      </c>
    </row>
    <row r="168" s="11" customFormat="1" ht="25.92" customHeight="1">
      <c r="A168" s="11"/>
      <c r="B168" s="194"/>
      <c r="C168" s="195"/>
      <c r="D168" s="196" t="s">
        <v>76</v>
      </c>
      <c r="E168" s="197" t="s">
        <v>390</v>
      </c>
      <c r="F168" s="197" t="s">
        <v>391</v>
      </c>
      <c r="G168" s="195"/>
      <c r="H168" s="195"/>
      <c r="I168" s="198"/>
      <c r="J168" s="199">
        <f>BK168</f>
        <v>0</v>
      </c>
      <c r="K168" s="195"/>
      <c r="L168" s="200"/>
      <c r="M168" s="201"/>
      <c r="N168" s="202"/>
      <c r="O168" s="202"/>
      <c r="P168" s="203">
        <f>SUM(P169:P186)</f>
        <v>0</v>
      </c>
      <c r="Q168" s="202"/>
      <c r="R168" s="203">
        <f>SUM(R169:R186)</f>
        <v>0.27254</v>
      </c>
      <c r="S168" s="202"/>
      <c r="T168" s="204">
        <f>SUM(T169:T186)</f>
        <v>0.03739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5" t="s">
        <v>87</v>
      </c>
      <c r="AT168" s="206" t="s">
        <v>76</v>
      </c>
      <c r="AU168" s="206" t="s">
        <v>77</v>
      </c>
      <c r="AY168" s="205" t="s">
        <v>222</v>
      </c>
      <c r="BK168" s="207">
        <f>SUM(BK169:BK186)</f>
        <v>0</v>
      </c>
    </row>
    <row r="169" s="2" customFormat="1" ht="16.5" customHeight="1">
      <c r="A169" s="35"/>
      <c r="B169" s="36"/>
      <c r="C169" s="208" t="s">
        <v>313</v>
      </c>
      <c r="D169" s="208" t="s">
        <v>223</v>
      </c>
      <c r="E169" s="209" t="s">
        <v>393</v>
      </c>
      <c r="F169" s="210" t="s">
        <v>394</v>
      </c>
      <c r="G169" s="211" t="s">
        <v>226</v>
      </c>
      <c r="H169" s="212">
        <v>109</v>
      </c>
      <c r="I169" s="213"/>
      <c r="J169" s="214">
        <f>ROUND(I169*H169,2)</f>
        <v>0</v>
      </c>
      <c r="K169" s="215"/>
      <c r="L169" s="41"/>
      <c r="M169" s="216" t="s">
        <v>1</v>
      </c>
      <c r="N169" s="217" t="s">
        <v>42</v>
      </c>
      <c r="O169" s="88"/>
      <c r="P169" s="218">
        <f>O169*H169</f>
        <v>0</v>
      </c>
      <c r="Q169" s="218">
        <v>0.001</v>
      </c>
      <c r="R169" s="218">
        <f>Q169*H169</f>
        <v>0.109</v>
      </c>
      <c r="S169" s="218">
        <v>0.00031</v>
      </c>
      <c r="T169" s="219">
        <f>S169*H169</f>
        <v>0.033790000000000001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266</v>
      </c>
      <c r="AT169" s="220" t="s">
        <v>223</v>
      </c>
      <c r="AU169" s="220" t="s">
        <v>85</v>
      </c>
      <c r="AY169" s="14" t="s">
        <v>222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4" t="s">
        <v>85</v>
      </c>
      <c r="BK169" s="221">
        <f>ROUND(I169*H169,2)</f>
        <v>0</v>
      </c>
      <c r="BL169" s="14" t="s">
        <v>266</v>
      </c>
      <c r="BM169" s="220" t="s">
        <v>1067</v>
      </c>
    </row>
    <row r="170" s="2" customFormat="1">
      <c r="A170" s="35"/>
      <c r="B170" s="36"/>
      <c r="C170" s="37"/>
      <c r="D170" s="222" t="s">
        <v>229</v>
      </c>
      <c r="E170" s="37"/>
      <c r="F170" s="223" t="s">
        <v>396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229</v>
      </c>
      <c r="AU170" s="14" t="s">
        <v>85</v>
      </c>
    </row>
    <row r="171" s="2" customFormat="1">
      <c r="A171" s="35"/>
      <c r="B171" s="36"/>
      <c r="C171" s="37"/>
      <c r="D171" s="227" t="s">
        <v>231</v>
      </c>
      <c r="E171" s="37"/>
      <c r="F171" s="228" t="s">
        <v>503</v>
      </c>
      <c r="G171" s="37"/>
      <c r="H171" s="37"/>
      <c r="I171" s="224"/>
      <c r="J171" s="37"/>
      <c r="K171" s="37"/>
      <c r="L171" s="41"/>
      <c r="M171" s="225"/>
      <c r="N171" s="22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231</v>
      </c>
      <c r="AU171" s="14" t="s">
        <v>85</v>
      </c>
    </row>
    <row r="172" s="2" customFormat="1" ht="24.15" customHeight="1">
      <c r="A172" s="35"/>
      <c r="B172" s="36"/>
      <c r="C172" s="208" t="s">
        <v>319</v>
      </c>
      <c r="D172" s="208" t="s">
        <v>223</v>
      </c>
      <c r="E172" s="209" t="s">
        <v>399</v>
      </c>
      <c r="F172" s="210" t="s">
        <v>400</v>
      </c>
      <c r="G172" s="211" t="s">
        <v>226</v>
      </c>
      <c r="H172" s="212">
        <v>109</v>
      </c>
      <c r="I172" s="213"/>
      <c r="J172" s="214">
        <f>ROUND(I172*H172,2)</f>
        <v>0</v>
      </c>
      <c r="K172" s="215"/>
      <c r="L172" s="41"/>
      <c r="M172" s="216" t="s">
        <v>1</v>
      </c>
      <c r="N172" s="217" t="s">
        <v>42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0" t="s">
        <v>266</v>
      </c>
      <c r="AT172" s="220" t="s">
        <v>223</v>
      </c>
      <c r="AU172" s="220" t="s">
        <v>85</v>
      </c>
      <c r="AY172" s="14" t="s">
        <v>222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4" t="s">
        <v>85</v>
      </c>
      <c r="BK172" s="221">
        <f>ROUND(I172*H172,2)</f>
        <v>0</v>
      </c>
      <c r="BL172" s="14" t="s">
        <v>266</v>
      </c>
      <c r="BM172" s="220" t="s">
        <v>1068</v>
      </c>
    </row>
    <row r="173" s="2" customFormat="1">
      <c r="A173" s="35"/>
      <c r="B173" s="36"/>
      <c r="C173" s="37"/>
      <c r="D173" s="222" t="s">
        <v>229</v>
      </c>
      <c r="E173" s="37"/>
      <c r="F173" s="223" t="s">
        <v>402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229</v>
      </c>
      <c r="AU173" s="14" t="s">
        <v>85</v>
      </c>
    </row>
    <row r="174" s="2" customFormat="1">
      <c r="A174" s="35"/>
      <c r="B174" s="36"/>
      <c r="C174" s="37"/>
      <c r="D174" s="227" t="s">
        <v>231</v>
      </c>
      <c r="E174" s="37"/>
      <c r="F174" s="228" t="s">
        <v>505</v>
      </c>
      <c r="G174" s="37"/>
      <c r="H174" s="37"/>
      <c r="I174" s="224"/>
      <c r="J174" s="37"/>
      <c r="K174" s="37"/>
      <c r="L174" s="41"/>
      <c r="M174" s="225"/>
      <c r="N174" s="22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231</v>
      </c>
      <c r="AU174" s="14" t="s">
        <v>85</v>
      </c>
    </row>
    <row r="175" s="2" customFormat="1" ht="16.5" customHeight="1">
      <c r="A175" s="35"/>
      <c r="B175" s="36"/>
      <c r="C175" s="208" t="s">
        <v>266</v>
      </c>
      <c r="D175" s="208" t="s">
        <v>223</v>
      </c>
      <c r="E175" s="209" t="s">
        <v>405</v>
      </c>
      <c r="F175" s="210" t="s">
        <v>406</v>
      </c>
      <c r="G175" s="211" t="s">
        <v>226</v>
      </c>
      <c r="H175" s="212">
        <v>120</v>
      </c>
      <c r="I175" s="213"/>
      <c r="J175" s="214">
        <f>ROUND(I175*H175,2)</f>
        <v>0</v>
      </c>
      <c r="K175" s="215"/>
      <c r="L175" s="41"/>
      <c r="M175" s="216" t="s">
        <v>1</v>
      </c>
      <c r="N175" s="217" t="s">
        <v>42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3.0000000000000001E-05</v>
      </c>
      <c r="T175" s="219">
        <f>S175*H175</f>
        <v>0.0035999999999999999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266</v>
      </c>
      <c r="AT175" s="220" t="s">
        <v>223</v>
      </c>
      <c r="AU175" s="220" t="s">
        <v>85</v>
      </c>
      <c r="AY175" s="14" t="s">
        <v>222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4" t="s">
        <v>85</v>
      </c>
      <c r="BK175" s="221">
        <f>ROUND(I175*H175,2)</f>
        <v>0</v>
      </c>
      <c r="BL175" s="14" t="s">
        <v>266</v>
      </c>
      <c r="BM175" s="220" t="s">
        <v>1069</v>
      </c>
    </row>
    <row r="176" s="2" customFormat="1">
      <c r="A176" s="35"/>
      <c r="B176" s="36"/>
      <c r="C176" s="37"/>
      <c r="D176" s="222" t="s">
        <v>229</v>
      </c>
      <c r="E176" s="37"/>
      <c r="F176" s="223" t="s">
        <v>408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229</v>
      </c>
      <c r="AU176" s="14" t="s">
        <v>85</v>
      </c>
    </row>
    <row r="177" s="2" customFormat="1">
      <c r="A177" s="35"/>
      <c r="B177" s="36"/>
      <c r="C177" s="37"/>
      <c r="D177" s="227" t="s">
        <v>231</v>
      </c>
      <c r="E177" s="37"/>
      <c r="F177" s="228" t="s">
        <v>409</v>
      </c>
      <c r="G177" s="37"/>
      <c r="H177" s="37"/>
      <c r="I177" s="224"/>
      <c r="J177" s="37"/>
      <c r="K177" s="37"/>
      <c r="L177" s="41"/>
      <c r="M177" s="225"/>
      <c r="N177" s="22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231</v>
      </c>
      <c r="AU177" s="14" t="s">
        <v>85</v>
      </c>
    </row>
    <row r="178" s="2" customFormat="1" ht="16.5" customHeight="1">
      <c r="A178" s="35"/>
      <c r="B178" s="36"/>
      <c r="C178" s="239" t="s">
        <v>329</v>
      </c>
      <c r="D178" s="239" t="s">
        <v>277</v>
      </c>
      <c r="E178" s="240" t="s">
        <v>411</v>
      </c>
      <c r="F178" s="241" t="s">
        <v>412</v>
      </c>
      <c r="G178" s="242" t="s">
        <v>226</v>
      </c>
      <c r="H178" s="243">
        <v>126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42</v>
      </c>
      <c r="O178" s="88"/>
      <c r="P178" s="218">
        <f>O178*H178</f>
        <v>0</v>
      </c>
      <c r="Q178" s="218">
        <v>0.00089999999999999998</v>
      </c>
      <c r="R178" s="218">
        <f>Q178*H178</f>
        <v>0.1134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280</v>
      </c>
      <c r="AT178" s="220" t="s">
        <v>277</v>
      </c>
      <c r="AU178" s="220" t="s">
        <v>85</v>
      </c>
      <c r="AY178" s="14" t="s">
        <v>222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4" t="s">
        <v>85</v>
      </c>
      <c r="BK178" s="221">
        <f>ROUND(I178*H178,2)</f>
        <v>0</v>
      </c>
      <c r="BL178" s="14" t="s">
        <v>266</v>
      </c>
      <c r="BM178" s="220" t="s">
        <v>1070</v>
      </c>
    </row>
    <row r="179" s="2" customFormat="1">
      <c r="A179" s="35"/>
      <c r="B179" s="36"/>
      <c r="C179" s="37"/>
      <c r="D179" s="222" t="s">
        <v>229</v>
      </c>
      <c r="E179" s="37"/>
      <c r="F179" s="223" t="s">
        <v>412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229</v>
      </c>
      <c r="AU179" s="14" t="s">
        <v>85</v>
      </c>
    </row>
    <row r="180" s="12" customFormat="1">
      <c r="A180" s="12"/>
      <c r="B180" s="229"/>
      <c r="C180" s="230"/>
      <c r="D180" s="222" t="s">
        <v>252</v>
      </c>
      <c r="E180" s="230"/>
      <c r="F180" s="231" t="s">
        <v>1050</v>
      </c>
      <c r="G180" s="230"/>
      <c r="H180" s="232">
        <v>126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252</v>
      </c>
      <c r="AU180" s="238" t="s">
        <v>85</v>
      </c>
      <c r="AV180" s="12" t="s">
        <v>87</v>
      </c>
      <c r="AW180" s="12" t="s">
        <v>4</v>
      </c>
      <c r="AX180" s="12" t="s">
        <v>85</v>
      </c>
      <c r="AY180" s="238" t="s">
        <v>222</v>
      </c>
    </row>
    <row r="181" s="2" customFormat="1" ht="24.15" customHeight="1">
      <c r="A181" s="35"/>
      <c r="B181" s="36"/>
      <c r="C181" s="208" t="s">
        <v>336</v>
      </c>
      <c r="D181" s="208" t="s">
        <v>223</v>
      </c>
      <c r="E181" s="209" t="s">
        <v>416</v>
      </c>
      <c r="F181" s="210" t="s">
        <v>417</v>
      </c>
      <c r="G181" s="211" t="s">
        <v>226</v>
      </c>
      <c r="H181" s="212">
        <v>109</v>
      </c>
      <c r="I181" s="213"/>
      <c r="J181" s="214">
        <f>ROUND(I181*H181,2)</f>
        <v>0</v>
      </c>
      <c r="K181" s="215"/>
      <c r="L181" s="41"/>
      <c r="M181" s="216" t="s">
        <v>1</v>
      </c>
      <c r="N181" s="217" t="s">
        <v>42</v>
      </c>
      <c r="O181" s="88"/>
      <c r="P181" s="218">
        <f>O181*H181</f>
        <v>0</v>
      </c>
      <c r="Q181" s="218">
        <v>0.00020000000000000001</v>
      </c>
      <c r="R181" s="218">
        <f>Q181*H181</f>
        <v>0.0218</v>
      </c>
      <c r="S181" s="218">
        <v>0</v>
      </c>
      <c r="T181" s="21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0" t="s">
        <v>266</v>
      </c>
      <c r="AT181" s="220" t="s">
        <v>223</v>
      </c>
      <c r="AU181" s="220" t="s">
        <v>85</v>
      </c>
      <c r="AY181" s="14" t="s">
        <v>222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4" t="s">
        <v>85</v>
      </c>
      <c r="BK181" s="221">
        <f>ROUND(I181*H181,2)</f>
        <v>0</v>
      </c>
      <c r="BL181" s="14" t="s">
        <v>266</v>
      </c>
      <c r="BM181" s="220" t="s">
        <v>1071</v>
      </c>
    </row>
    <row r="182" s="2" customFormat="1">
      <c r="A182" s="35"/>
      <c r="B182" s="36"/>
      <c r="C182" s="37"/>
      <c r="D182" s="222" t="s">
        <v>229</v>
      </c>
      <c r="E182" s="37"/>
      <c r="F182" s="223" t="s">
        <v>419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229</v>
      </c>
      <c r="AU182" s="14" t="s">
        <v>85</v>
      </c>
    </row>
    <row r="183" s="2" customFormat="1">
      <c r="A183" s="35"/>
      <c r="B183" s="36"/>
      <c r="C183" s="37"/>
      <c r="D183" s="227" t="s">
        <v>231</v>
      </c>
      <c r="E183" s="37"/>
      <c r="F183" s="228" t="s">
        <v>510</v>
      </c>
      <c r="G183" s="37"/>
      <c r="H183" s="37"/>
      <c r="I183" s="224"/>
      <c r="J183" s="37"/>
      <c r="K183" s="37"/>
      <c r="L183" s="41"/>
      <c r="M183" s="225"/>
      <c r="N183" s="22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231</v>
      </c>
      <c r="AU183" s="14" t="s">
        <v>85</v>
      </c>
    </row>
    <row r="184" s="2" customFormat="1" ht="33" customHeight="1">
      <c r="A184" s="35"/>
      <c r="B184" s="36"/>
      <c r="C184" s="208" t="s">
        <v>342</v>
      </c>
      <c r="D184" s="208" t="s">
        <v>223</v>
      </c>
      <c r="E184" s="209" t="s">
        <v>421</v>
      </c>
      <c r="F184" s="210" t="s">
        <v>422</v>
      </c>
      <c r="G184" s="211" t="s">
        <v>226</v>
      </c>
      <c r="H184" s="212">
        <v>109</v>
      </c>
      <c r="I184" s="213"/>
      <c r="J184" s="214">
        <f>ROUND(I184*H184,2)</f>
        <v>0</v>
      </c>
      <c r="K184" s="215"/>
      <c r="L184" s="41"/>
      <c r="M184" s="216" t="s">
        <v>1</v>
      </c>
      <c r="N184" s="217" t="s">
        <v>42</v>
      </c>
      <c r="O184" s="88"/>
      <c r="P184" s="218">
        <f>O184*H184</f>
        <v>0</v>
      </c>
      <c r="Q184" s="218">
        <v>0.00025999999999999998</v>
      </c>
      <c r="R184" s="218">
        <f>Q184*H184</f>
        <v>0.028339999999999997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266</v>
      </c>
      <c r="AT184" s="220" t="s">
        <v>223</v>
      </c>
      <c r="AU184" s="220" t="s">
        <v>85</v>
      </c>
      <c r="AY184" s="14" t="s">
        <v>222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4" t="s">
        <v>85</v>
      </c>
      <c r="BK184" s="221">
        <f>ROUND(I184*H184,2)</f>
        <v>0</v>
      </c>
      <c r="BL184" s="14" t="s">
        <v>266</v>
      </c>
      <c r="BM184" s="220" t="s">
        <v>1072</v>
      </c>
    </row>
    <row r="185" s="2" customFormat="1">
      <c r="A185" s="35"/>
      <c r="B185" s="36"/>
      <c r="C185" s="37"/>
      <c r="D185" s="222" t="s">
        <v>229</v>
      </c>
      <c r="E185" s="37"/>
      <c r="F185" s="223" t="s">
        <v>424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229</v>
      </c>
      <c r="AU185" s="14" t="s">
        <v>85</v>
      </c>
    </row>
    <row r="186" s="2" customFormat="1">
      <c r="A186" s="35"/>
      <c r="B186" s="36"/>
      <c r="C186" s="37"/>
      <c r="D186" s="227" t="s">
        <v>231</v>
      </c>
      <c r="E186" s="37"/>
      <c r="F186" s="228" t="s">
        <v>512</v>
      </c>
      <c r="G186" s="37"/>
      <c r="H186" s="37"/>
      <c r="I186" s="224"/>
      <c r="J186" s="37"/>
      <c r="K186" s="37"/>
      <c r="L186" s="41"/>
      <c r="M186" s="252"/>
      <c r="N186" s="253"/>
      <c r="O186" s="254"/>
      <c r="P186" s="254"/>
      <c r="Q186" s="254"/>
      <c r="R186" s="254"/>
      <c r="S186" s="254"/>
      <c r="T186" s="25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231</v>
      </c>
      <c r="AU186" s="14" t="s">
        <v>85</v>
      </c>
    </row>
    <row r="187" s="2" customFormat="1" ht="6.96" customHeight="1">
      <c r="A187" s="35"/>
      <c r="B187" s="63"/>
      <c r="C187" s="64"/>
      <c r="D187" s="64"/>
      <c r="E187" s="64"/>
      <c r="F187" s="64"/>
      <c r="G187" s="64"/>
      <c r="H187" s="64"/>
      <c r="I187" s="64"/>
      <c r="J187" s="64"/>
      <c r="K187" s="64"/>
      <c r="L187" s="41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sheet="1" autoFilter="0" formatColumns="0" formatRows="0" objects="1" scenarios="1" spinCount="100000" saltValue="yJNs5DQUXynlfytNijFvY/zxzSJ2pb1JIk4MHu02qFLZ8pU+ImYTk0QMhEgCtHfMCBHBiKHj0raDtERr9FiMhg==" hashValue="JRM9iSZaVaWN/tJ32xBERTMhg+OQWxFFnp/RAYw4WX9i4+L4Ezn2LTIWEgG4cJFLjzVJ+9yVYetVB4kB/4Cpsw==" algorithmName="SHA-512" password="CC35"/>
  <autoFilter ref="C121:K18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952901111"/>
    <hyperlink ref="F130" r:id="rId2" display="https://podminky.urs.cz/item/CS_URS_2024_01/997013211"/>
    <hyperlink ref="F133" r:id="rId3" display="https://podminky.urs.cz/item/CS_URS_2024_01/997013501"/>
    <hyperlink ref="F136" r:id="rId4" display="https://podminky.urs.cz/item/CS_URS_2024_01/997013509"/>
    <hyperlink ref="F140" r:id="rId5" display="https://podminky.urs.cz/item/CS_URS_2024_01/997013813"/>
    <hyperlink ref="F144" r:id="rId6" display="https://podminky.urs.cz/item/CS_URS_2024_01/713111111"/>
    <hyperlink ref="F150" r:id="rId7" display="https://podminky.urs.cz/item/CS_URS_2024_01/998713211"/>
    <hyperlink ref="F154" r:id="rId8" display="https://podminky.urs.cz/item/CS_URS_2024_02/763135002"/>
    <hyperlink ref="F160" r:id="rId9" display="https://podminky.urs.cz/item/CS_URS_2024_01/998763200"/>
    <hyperlink ref="F164" r:id="rId10" display="https://podminky.urs.cz/item/CS_URS_2024_01/767581803"/>
    <hyperlink ref="F167" r:id="rId11" display="https://podminky.urs.cz/item/CS_URS_2024_01/998767201"/>
    <hyperlink ref="F171" r:id="rId12" display="https://podminky.urs.cz/item/CS_URS_2024_01/784121001"/>
    <hyperlink ref="F174" r:id="rId13" display="https://podminky.urs.cz/item/CS_URS_2024_01/784121011"/>
    <hyperlink ref="F177" r:id="rId14" display="https://podminky.urs.cz/item/CS_URS_2024_02/784171101"/>
    <hyperlink ref="F183" r:id="rId15" display="https://podminky.urs.cz/item/CS_URS_2024_01/784181101"/>
    <hyperlink ref="F186" r:id="rId16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1073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ROUND((SUM(BE120:BE185)),  2)</f>
        <v>0</v>
      </c>
      <c r="G33" s="35"/>
      <c r="H33" s="35"/>
      <c r="I33" s="152">
        <v>0.20999999999999999</v>
      </c>
      <c r="J33" s="151">
        <f>ROUND(((SUM(BE120:BE185))*I33),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ROUND((SUM(BF120:BF185)),  2)</f>
        <v>0</v>
      </c>
      <c r="G34" s="35"/>
      <c r="H34" s="35"/>
      <c r="I34" s="152">
        <v>0.12</v>
      </c>
      <c r="J34" s="151">
        <f>ROUND(((SUM(BF120:BF185))*I34),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ROUND((SUM(BG120:BG185)),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ROUND((SUM(BH120:BH185)),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ROUND((SUM(BI120:BI185)),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CH 02 - Chodba 2.n.p.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204</v>
      </c>
      <c r="E99" s="179"/>
      <c r="F99" s="179"/>
      <c r="G99" s="179"/>
      <c r="H99" s="179"/>
      <c r="I99" s="179"/>
      <c r="J99" s="180">
        <f>J142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206</v>
      </c>
      <c r="E100" s="179"/>
      <c r="F100" s="179"/>
      <c r="G100" s="179"/>
      <c r="H100" s="179"/>
      <c r="I100" s="179"/>
      <c r="J100" s="180">
        <f>J167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CH 02 - Chodba 2.n.p.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27. 2. 2025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208</v>
      </c>
      <c r="D119" s="185" t="s">
        <v>62</v>
      </c>
      <c r="E119" s="185" t="s">
        <v>58</v>
      </c>
      <c r="F119" s="185" t="s">
        <v>59</v>
      </c>
      <c r="G119" s="185" t="s">
        <v>209</v>
      </c>
      <c r="H119" s="185" t="s">
        <v>210</v>
      </c>
      <c r="I119" s="185" t="s">
        <v>211</v>
      </c>
      <c r="J119" s="186" t="s">
        <v>198</v>
      </c>
      <c r="K119" s="187" t="s">
        <v>212</v>
      </c>
      <c r="L119" s="188"/>
      <c r="M119" s="97" t="s">
        <v>1</v>
      </c>
      <c r="N119" s="98" t="s">
        <v>41</v>
      </c>
      <c r="O119" s="98" t="s">
        <v>213</v>
      </c>
      <c r="P119" s="98" t="s">
        <v>214</v>
      </c>
      <c r="Q119" s="98" t="s">
        <v>215</v>
      </c>
      <c r="R119" s="98" t="s">
        <v>216</v>
      </c>
      <c r="S119" s="98" t="s">
        <v>217</v>
      </c>
      <c r="T119" s="99" t="s">
        <v>218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219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P121+P128+P142+P167</f>
        <v>0</v>
      </c>
      <c r="Q120" s="101"/>
      <c r="R120" s="191">
        <f>R121+R128+R142+R167</f>
        <v>3.4349825000000003</v>
      </c>
      <c r="S120" s="101"/>
      <c r="T120" s="192">
        <f>T121+T128+T142+T167</f>
        <v>5.1750098000000007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200</v>
      </c>
      <c r="BK120" s="193">
        <f>BK121+BK128+BK142+BK167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220</v>
      </c>
      <c r="F121" s="197" t="s">
        <v>221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SUM(P122:P127)</f>
        <v>0</v>
      </c>
      <c r="Q121" s="202"/>
      <c r="R121" s="203">
        <f>SUM(R122:R127)</f>
        <v>0.0057464000000000005</v>
      </c>
      <c r="S121" s="202"/>
      <c r="T121" s="204">
        <f>SUM(T122:T127)</f>
        <v>5.0281000000000002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222</v>
      </c>
      <c r="BK121" s="207">
        <f>SUM(BK122:BK127)</f>
        <v>0</v>
      </c>
    </row>
    <row r="122" s="2" customFormat="1" ht="24.15" customHeight="1">
      <c r="A122" s="35"/>
      <c r="B122" s="36"/>
      <c r="C122" s="208" t="s">
        <v>85</v>
      </c>
      <c r="D122" s="208" t="s">
        <v>223</v>
      </c>
      <c r="E122" s="209" t="s">
        <v>224</v>
      </c>
      <c r="F122" s="210" t="s">
        <v>225</v>
      </c>
      <c r="G122" s="211" t="s">
        <v>226</v>
      </c>
      <c r="H122" s="212">
        <v>143.66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0.0057464000000000005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227</v>
      </c>
      <c r="AT122" s="220" t="s">
        <v>223</v>
      </c>
      <c r="AU122" s="220" t="s">
        <v>85</v>
      </c>
      <c r="AY122" s="14" t="s">
        <v>222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227</v>
      </c>
      <c r="BM122" s="220" t="s">
        <v>1074</v>
      </c>
    </row>
    <row r="123" s="2" customFormat="1">
      <c r="A123" s="35"/>
      <c r="B123" s="36"/>
      <c r="C123" s="37"/>
      <c r="D123" s="222" t="s">
        <v>229</v>
      </c>
      <c r="E123" s="37"/>
      <c r="F123" s="223" t="s">
        <v>230</v>
      </c>
      <c r="G123" s="37"/>
      <c r="H123" s="37"/>
      <c r="I123" s="224"/>
      <c r="J123" s="37"/>
      <c r="K123" s="37"/>
      <c r="L123" s="41"/>
      <c r="M123" s="225"/>
      <c r="N123" s="226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229</v>
      </c>
      <c r="AU123" s="14" t="s">
        <v>85</v>
      </c>
    </row>
    <row r="124" s="2" customFormat="1">
      <c r="A124" s="35"/>
      <c r="B124" s="36"/>
      <c r="C124" s="37"/>
      <c r="D124" s="227" t="s">
        <v>231</v>
      </c>
      <c r="E124" s="37"/>
      <c r="F124" s="228" t="s">
        <v>232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231</v>
      </c>
      <c r="AU124" s="14" t="s">
        <v>85</v>
      </c>
    </row>
    <row r="125" s="2" customFormat="1" ht="24.15" customHeight="1">
      <c r="A125" s="35"/>
      <c r="B125" s="36"/>
      <c r="C125" s="208" t="s">
        <v>87</v>
      </c>
      <c r="D125" s="208" t="s">
        <v>223</v>
      </c>
      <c r="E125" s="209" t="s">
        <v>1075</v>
      </c>
      <c r="F125" s="210" t="s">
        <v>1076</v>
      </c>
      <c r="G125" s="211" t="s">
        <v>226</v>
      </c>
      <c r="H125" s="212">
        <v>143.66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0.035000000000000003</v>
      </c>
      <c r="T125" s="219">
        <f>S125*H125</f>
        <v>5.0281000000000002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227</v>
      </c>
      <c r="AT125" s="220" t="s">
        <v>223</v>
      </c>
      <c r="AU125" s="220" t="s">
        <v>85</v>
      </c>
      <c r="AY125" s="14" t="s">
        <v>222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227</v>
      </c>
      <c r="BM125" s="220" t="s">
        <v>1077</v>
      </c>
    </row>
    <row r="126" s="2" customFormat="1">
      <c r="A126" s="35"/>
      <c r="B126" s="36"/>
      <c r="C126" s="37"/>
      <c r="D126" s="222" t="s">
        <v>229</v>
      </c>
      <c r="E126" s="37"/>
      <c r="F126" s="223" t="s">
        <v>1078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229</v>
      </c>
      <c r="AU126" s="14" t="s">
        <v>85</v>
      </c>
    </row>
    <row r="127" s="2" customFormat="1">
      <c r="A127" s="35"/>
      <c r="B127" s="36"/>
      <c r="C127" s="37"/>
      <c r="D127" s="227" t="s">
        <v>231</v>
      </c>
      <c r="E127" s="37"/>
      <c r="F127" s="228" t="s">
        <v>1079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231</v>
      </c>
      <c r="AU127" s="14" t="s">
        <v>85</v>
      </c>
    </row>
    <row r="128" s="11" customFormat="1" ht="25.92" customHeight="1">
      <c r="A128" s="11"/>
      <c r="B128" s="194"/>
      <c r="C128" s="195"/>
      <c r="D128" s="196" t="s">
        <v>76</v>
      </c>
      <c r="E128" s="197" t="s">
        <v>233</v>
      </c>
      <c r="F128" s="197" t="s">
        <v>234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SUM(P129:P141)</f>
        <v>0</v>
      </c>
      <c r="Q128" s="202"/>
      <c r="R128" s="203">
        <f>SUM(R129:R141)</f>
        <v>0</v>
      </c>
      <c r="S128" s="202"/>
      <c r="T128" s="204">
        <f>SUM(T129:T141)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85</v>
      </c>
      <c r="AT128" s="206" t="s">
        <v>76</v>
      </c>
      <c r="AU128" s="206" t="s">
        <v>77</v>
      </c>
      <c r="AY128" s="205" t="s">
        <v>222</v>
      </c>
      <c r="BK128" s="207">
        <f>SUM(BK129:BK141)</f>
        <v>0</v>
      </c>
    </row>
    <row r="129" s="2" customFormat="1" ht="24.15" customHeight="1">
      <c r="A129" s="35"/>
      <c r="B129" s="36"/>
      <c r="C129" s="208" t="s">
        <v>241</v>
      </c>
      <c r="D129" s="208" t="s">
        <v>223</v>
      </c>
      <c r="E129" s="209" t="s">
        <v>235</v>
      </c>
      <c r="F129" s="210" t="s">
        <v>236</v>
      </c>
      <c r="G129" s="211" t="s">
        <v>237</v>
      </c>
      <c r="H129" s="212">
        <v>5.1749999999999998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227</v>
      </c>
      <c r="AT129" s="220" t="s">
        <v>223</v>
      </c>
      <c r="AU129" s="220" t="s">
        <v>85</v>
      </c>
      <c r="AY129" s="14" t="s">
        <v>222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227</v>
      </c>
      <c r="BM129" s="220" t="s">
        <v>1043</v>
      </c>
    </row>
    <row r="130" s="2" customFormat="1">
      <c r="A130" s="35"/>
      <c r="B130" s="36"/>
      <c r="C130" s="37"/>
      <c r="D130" s="222" t="s">
        <v>229</v>
      </c>
      <c r="E130" s="37"/>
      <c r="F130" s="223" t="s">
        <v>239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229</v>
      </c>
      <c r="AU130" s="14" t="s">
        <v>85</v>
      </c>
    </row>
    <row r="131" s="2" customFormat="1">
      <c r="A131" s="35"/>
      <c r="B131" s="36"/>
      <c r="C131" s="37"/>
      <c r="D131" s="227" t="s">
        <v>231</v>
      </c>
      <c r="E131" s="37"/>
      <c r="F131" s="228" t="s">
        <v>436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231</v>
      </c>
      <c r="AU131" s="14" t="s">
        <v>85</v>
      </c>
    </row>
    <row r="132" s="2" customFormat="1" ht="24.15" customHeight="1">
      <c r="A132" s="35"/>
      <c r="B132" s="36"/>
      <c r="C132" s="208" t="s">
        <v>227</v>
      </c>
      <c r="D132" s="208" t="s">
        <v>223</v>
      </c>
      <c r="E132" s="209" t="s">
        <v>242</v>
      </c>
      <c r="F132" s="210" t="s">
        <v>243</v>
      </c>
      <c r="G132" s="211" t="s">
        <v>237</v>
      </c>
      <c r="H132" s="212">
        <v>5.1749999999999998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227</v>
      </c>
      <c r="AT132" s="220" t="s">
        <v>223</v>
      </c>
      <c r="AU132" s="220" t="s">
        <v>85</v>
      </c>
      <c r="AY132" s="14" t="s">
        <v>222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227</v>
      </c>
      <c r="BM132" s="220" t="s">
        <v>1044</v>
      </c>
    </row>
    <row r="133" s="2" customFormat="1">
      <c r="A133" s="35"/>
      <c r="B133" s="36"/>
      <c r="C133" s="37"/>
      <c r="D133" s="222" t="s">
        <v>229</v>
      </c>
      <c r="E133" s="37"/>
      <c r="F133" s="223" t="s">
        <v>245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229</v>
      </c>
      <c r="AU133" s="14" t="s">
        <v>85</v>
      </c>
    </row>
    <row r="134" s="2" customFormat="1">
      <c r="A134" s="35"/>
      <c r="B134" s="36"/>
      <c r="C134" s="37"/>
      <c r="D134" s="227" t="s">
        <v>231</v>
      </c>
      <c r="E134" s="37"/>
      <c r="F134" s="228" t="s">
        <v>438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231</v>
      </c>
      <c r="AU134" s="14" t="s">
        <v>85</v>
      </c>
    </row>
    <row r="135" s="2" customFormat="1" ht="24.15" customHeight="1">
      <c r="A135" s="35"/>
      <c r="B135" s="36"/>
      <c r="C135" s="208" t="s">
        <v>254</v>
      </c>
      <c r="D135" s="208" t="s">
        <v>223</v>
      </c>
      <c r="E135" s="209" t="s">
        <v>247</v>
      </c>
      <c r="F135" s="210" t="s">
        <v>248</v>
      </c>
      <c r="G135" s="211" t="s">
        <v>237</v>
      </c>
      <c r="H135" s="212">
        <v>72.450000000000003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227</v>
      </c>
      <c r="AT135" s="220" t="s">
        <v>223</v>
      </c>
      <c r="AU135" s="220" t="s">
        <v>85</v>
      </c>
      <c r="AY135" s="14" t="s">
        <v>222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227</v>
      </c>
      <c r="BM135" s="220" t="s">
        <v>1045</v>
      </c>
    </row>
    <row r="136" s="2" customFormat="1">
      <c r="A136" s="35"/>
      <c r="B136" s="36"/>
      <c r="C136" s="37"/>
      <c r="D136" s="222" t="s">
        <v>229</v>
      </c>
      <c r="E136" s="37"/>
      <c r="F136" s="223" t="s">
        <v>250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229</v>
      </c>
      <c r="AU136" s="14" t="s">
        <v>85</v>
      </c>
    </row>
    <row r="137" s="2" customFormat="1">
      <c r="A137" s="35"/>
      <c r="B137" s="36"/>
      <c r="C137" s="37"/>
      <c r="D137" s="227" t="s">
        <v>231</v>
      </c>
      <c r="E137" s="37"/>
      <c r="F137" s="228" t="s">
        <v>440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231</v>
      </c>
      <c r="AU137" s="14" t="s">
        <v>85</v>
      </c>
    </row>
    <row r="138" s="12" customFormat="1">
      <c r="A138" s="12"/>
      <c r="B138" s="229"/>
      <c r="C138" s="230"/>
      <c r="D138" s="222" t="s">
        <v>252</v>
      </c>
      <c r="E138" s="230"/>
      <c r="F138" s="231" t="s">
        <v>1080</v>
      </c>
      <c r="G138" s="230"/>
      <c r="H138" s="232">
        <v>72.450000000000003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252</v>
      </c>
      <c r="AU138" s="238" t="s">
        <v>85</v>
      </c>
      <c r="AV138" s="12" t="s">
        <v>87</v>
      </c>
      <c r="AW138" s="12" t="s">
        <v>4</v>
      </c>
      <c r="AX138" s="12" t="s">
        <v>85</v>
      </c>
      <c r="AY138" s="238" t="s">
        <v>222</v>
      </c>
    </row>
    <row r="139" s="2" customFormat="1" ht="37.8" customHeight="1">
      <c r="A139" s="35"/>
      <c r="B139" s="36"/>
      <c r="C139" s="208" t="s">
        <v>262</v>
      </c>
      <c r="D139" s="208" t="s">
        <v>223</v>
      </c>
      <c r="E139" s="209" t="s">
        <v>255</v>
      </c>
      <c r="F139" s="210" t="s">
        <v>256</v>
      </c>
      <c r="G139" s="211" t="s">
        <v>237</v>
      </c>
      <c r="H139" s="212">
        <v>5.1749999999999998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1047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258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443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1" customFormat="1" ht="25.92" customHeight="1">
      <c r="A142" s="11"/>
      <c r="B142" s="194"/>
      <c r="C142" s="195"/>
      <c r="D142" s="196" t="s">
        <v>76</v>
      </c>
      <c r="E142" s="197" t="s">
        <v>294</v>
      </c>
      <c r="F142" s="197" t="s">
        <v>295</v>
      </c>
      <c r="G142" s="195"/>
      <c r="H142" s="195"/>
      <c r="I142" s="198"/>
      <c r="J142" s="199">
        <f>BK142</f>
        <v>0</v>
      </c>
      <c r="K142" s="195"/>
      <c r="L142" s="200"/>
      <c r="M142" s="201"/>
      <c r="N142" s="202"/>
      <c r="O142" s="202"/>
      <c r="P142" s="203">
        <f>SUM(P143:P166)</f>
        <v>0</v>
      </c>
      <c r="Q142" s="202"/>
      <c r="R142" s="203">
        <f>SUM(R143:R166)</f>
        <v>2.6218774000000002</v>
      </c>
      <c r="S142" s="202"/>
      <c r="T142" s="204">
        <f>SUM(T143:T166)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5" t="s">
        <v>87</v>
      </c>
      <c r="AT142" s="206" t="s">
        <v>76</v>
      </c>
      <c r="AU142" s="206" t="s">
        <v>77</v>
      </c>
      <c r="AY142" s="205" t="s">
        <v>222</v>
      </c>
      <c r="BK142" s="207">
        <f>SUM(BK143:BK166)</f>
        <v>0</v>
      </c>
    </row>
    <row r="143" s="2" customFormat="1" ht="24.15" customHeight="1">
      <c r="A143" s="35"/>
      <c r="B143" s="36"/>
      <c r="C143" s="208" t="s">
        <v>270</v>
      </c>
      <c r="D143" s="208" t="s">
        <v>223</v>
      </c>
      <c r="E143" s="209" t="s">
        <v>297</v>
      </c>
      <c r="F143" s="210" t="s">
        <v>298</v>
      </c>
      <c r="G143" s="211" t="s">
        <v>226</v>
      </c>
      <c r="H143" s="212">
        <v>143.66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266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266</v>
      </c>
      <c r="BM143" s="220" t="s">
        <v>1081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300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478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2" customFormat="1" ht="24.15" customHeight="1">
      <c r="A146" s="35"/>
      <c r="B146" s="36"/>
      <c r="C146" s="208" t="s">
        <v>276</v>
      </c>
      <c r="D146" s="208" t="s">
        <v>223</v>
      </c>
      <c r="E146" s="209" t="s">
        <v>302</v>
      </c>
      <c r="F146" s="210" t="s">
        <v>303</v>
      </c>
      <c r="G146" s="211" t="s">
        <v>226</v>
      </c>
      <c r="H146" s="212">
        <v>143.66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3.0000000000000001E-05</v>
      </c>
      <c r="R146" s="218">
        <f>Q146*H146</f>
        <v>0.0043097999999999999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266</v>
      </c>
      <c r="AT146" s="220" t="s">
        <v>223</v>
      </c>
      <c r="AU146" s="220" t="s">
        <v>85</v>
      </c>
      <c r="AY146" s="14" t="s">
        <v>222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266</v>
      </c>
      <c r="BM146" s="220" t="s">
        <v>1082</v>
      </c>
    </row>
    <row r="147" s="2" customFormat="1">
      <c r="A147" s="35"/>
      <c r="B147" s="36"/>
      <c r="C147" s="37"/>
      <c r="D147" s="222" t="s">
        <v>229</v>
      </c>
      <c r="E147" s="37"/>
      <c r="F147" s="223" t="s">
        <v>305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229</v>
      </c>
      <c r="AU147" s="14" t="s">
        <v>85</v>
      </c>
    </row>
    <row r="148" s="2" customFormat="1">
      <c r="A148" s="35"/>
      <c r="B148" s="36"/>
      <c r="C148" s="37"/>
      <c r="D148" s="227" t="s">
        <v>231</v>
      </c>
      <c r="E148" s="37"/>
      <c r="F148" s="228" t="s">
        <v>480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231</v>
      </c>
      <c r="AU148" s="14" t="s">
        <v>85</v>
      </c>
    </row>
    <row r="149" s="2" customFormat="1" ht="37.8" customHeight="1">
      <c r="A149" s="35"/>
      <c r="B149" s="36"/>
      <c r="C149" s="208" t="s">
        <v>220</v>
      </c>
      <c r="D149" s="208" t="s">
        <v>223</v>
      </c>
      <c r="E149" s="209" t="s">
        <v>1083</v>
      </c>
      <c r="F149" s="210" t="s">
        <v>1084</v>
      </c>
      <c r="G149" s="211" t="s">
        <v>226</v>
      </c>
      <c r="H149" s="212">
        <v>143.66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0.014999999999999999</v>
      </c>
      <c r="R149" s="218">
        <f>Q149*H149</f>
        <v>2.1549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266</v>
      </c>
      <c r="AT149" s="220" t="s">
        <v>223</v>
      </c>
      <c r="AU149" s="220" t="s">
        <v>85</v>
      </c>
      <c r="AY149" s="14" t="s">
        <v>222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266</v>
      </c>
      <c r="BM149" s="220" t="s">
        <v>1085</v>
      </c>
    </row>
    <row r="150" s="2" customFormat="1">
      <c r="A150" s="35"/>
      <c r="B150" s="36"/>
      <c r="C150" s="37"/>
      <c r="D150" s="222" t="s">
        <v>229</v>
      </c>
      <c r="E150" s="37"/>
      <c r="F150" s="223" t="s">
        <v>1086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229</v>
      </c>
      <c r="AU150" s="14" t="s">
        <v>85</v>
      </c>
    </row>
    <row r="151" s="2" customFormat="1">
      <c r="A151" s="35"/>
      <c r="B151" s="36"/>
      <c r="C151" s="37"/>
      <c r="D151" s="227" t="s">
        <v>231</v>
      </c>
      <c r="E151" s="37"/>
      <c r="F151" s="228" t="s">
        <v>1087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231</v>
      </c>
      <c r="AU151" s="14" t="s">
        <v>85</v>
      </c>
    </row>
    <row r="152" s="2" customFormat="1" ht="16.5" customHeight="1">
      <c r="A152" s="35"/>
      <c r="B152" s="36"/>
      <c r="C152" s="208" t="s">
        <v>287</v>
      </c>
      <c r="D152" s="208" t="s">
        <v>223</v>
      </c>
      <c r="E152" s="209" t="s">
        <v>320</v>
      </c>
      <c r="F152" s="210" t="s">
        <v>321</v>
      </c>
      <c r="G152" s="211" t="s">
        <v>226</v>
      </c>
      <c r="H152" s="212">
        <v>143.66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0.043097999999999997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266</v>
      </c>
      <c r="AT152" s="220" t="s">
        <v>223</v>
      </c>
      <c r="AU152" s="220" t="s">
        <v>85</v>
      </c>
      <c r="AY152" s="14" t="s">
        <v>222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266</v>
      </c>
      <c r="BM152" s="220" t="s">
        <v>1088</v>
      </c>
    </row>
    <row r="153" s="2" customFormat="1">
      <c r="A153" s="35"/>
      <c r="B153" s="36"/>
      <c r="C153" s="37"/>
      <c r="D153" s="222" t="s">
        <v>229</v>
      </c>
      <c r="E153" s="37"/>
      <c r="F153" s="223" t="s">
        <v>323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229</v>
      </c>
      <c r="AU153" s="14" t="s">
        <v>85</v>
      </c>
    </row>
    <row r="154" s="2" customFormat="1">
      <c r="A154" s="35"/>
      <c r="B154" s="36"/>
      <c r="C154" s="37"/>
      <c r="D154" s="227" t="s">
        <v>231</v>
      </c>
      <c r="E154" s="37"/>
      <c r="F154" s="228" t="s">
        <v>486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231</v>
      </c>
      <c r="AU154" s="14" t="s">
        <v>85</v>
      </c>
    </row>
    <row r="155" s="2" customFormat="1" ht="49.05" customHeight="1">
      <c r="A155" s="35"/>
      <c r="B155" s="36"/>
      <c r="C155" s="239" t="s">
        <v>296</v>
      </c>
      <c r="D155" s="239" t="s">
        <v>277</v>
      </c>
      <c r="E155" s="240" t="s">
        <v>325</v>
      </c>
      <c r="F155" s="241" t="s">
        <v>326</v>
      </c>
      <c r="G155" s="242" t="s">
        <v>226</v>
      </c>
      <c r="H155" s="243">
        <v>158.02600000000001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42</v>
      </c>
      <c r="O155" s="88"/>
      <c r="P155" s="218">
        <f>O155*H155</f>
        <v>0</v>
      </c>
      <c r="Q155" s="218">
        <v>0.0025999999999999999</v>
      </c>
      <c r="R155" s="218">
        <f>Q155*H155</f>
        <v>0.4108676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280</v>
      </c>
      <c r="AT155" s="220" t="s">
        <v>277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266</v>
      </c>
      <c r="BM155" s="220" t="s">
        <v>1089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326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12" customFormat="1">
      <c r="A157" s="12"/>
      <c r="B157" s="229"/>
      <c r="C157" s="230"/>
      <c r="D157" s="222" t="s">
        <v>252</v>
      </c>
      <c r="E157" s="230"/>
      <c r="F157" s="231" t="s">
        <v>1090</v>
      </c>
      <c r="G157" s="230"/>
      <c r="H157" s="232">
        <v>158.02600000000001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252</v>
      </c>
      <c r="AU157" s="238" t="s">
        <v>85</v>
      </c>
      <c r="AV157" s="12" t="s">
        <v>87</v>
      </c>
      <c r="AW157" s="12" t="s">
        <v>4</v>
      </c>
      <c r="AX157" s="12" t="s">
        <v>85</v>
      </c>
      <c r="AY157" s="238" t="s">
        <v>222</v>
      </c>
    </row>
    <row r="158" s="2" customFormat="1" ht="24.15" customHeight="1">
      <c r="A158" s="35"/>
      <c r="B158" s="36"/>
      <c r="C158" s="208" t="s">
        <v>8</v>
      </c>
      <c r="D158" s="208" t="s">
        <v>223</v>
      </c>
      <c r="E158" s="209" t="s">
        <v>330</v>
      </c>
      <c r="F158" s="210" t="s">
        <v>331</v>
      </c>
      <c r="G158" s="211" t="s">
        <v>332</v>
      </c>
      <c r="H158" s="212">
        <v>144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266</v>
      </c>
      <c r="AT158" s="220" t="s">
        <v>223</v>
      </c>
      <c r="AU158" s="220" t="s">
        <v>85</v>
      </c>
      <c r="AY158" s="14" t="s">
        <v>222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266</v>
      </c>
      <c r="BM158" s="220" t="s">
        <v>1091</v>
      </c>
    </row>
    <row r="159" s="2" customFormat="1">
      <c r="A159" s="35"/>
      <c r="B159" s="36"/>
      <c r="C159" s="37"/>
      <c r="D159" s="222" t="s">
        <v>229</v>
      </c>
      <c r="E159" s="37"/>
      <c r="F159" s="223" t="s">
        <v>334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229</v>
      </c>
      <c r="AU159" s="14" t="s">
        <v>85</v>
      </c>
    </row>
    <row r="160" s="2" customFormat="1">
      <c r="A160" s="35"/>
      <c r="B160" s="36"/>
      <c r="C160" s="37"/>
      <c r="D160" s="227" t="s">
        <v>231</v>
      </c>
      <c r="E160" s="37"/>
      <c r="F160" s="228" t="s">
        <v>335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231</v>
      </c>
      <c r="AU160" s="14" t="s">
        <v>85</v>
      </c>
    </row>
    <row r="161" s="2" customFormat="1" ht="16.5" customHeight="1">
      <c r="A161" s="35"/>
      <c r="B161" s="36"/>
      <c r="C161" s="208" t="s">
        <v>307</v>
      </c>
      <c r="D161" s="208" t="s">
        <v>223</v>
      </c>
      <c r="E161" s="209" t="s">
        <v>343</v>
      </c>
      <c r="F161" s="210" t="s">
        <v>344</v>
      </c>
      <c r="G161" s="211" t="s">
        <v>332</v>
      </c>
      <c r="H161" s="212">
        <v>95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1.0000000000000001E-05</v>
      </c>
      <c r="R161" s="218">
        <f>Q161*H161</f>
        <v>0.00095000000000000011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266</v>
      </c>
      <c r="AT161" s="220" t="s">
        <v>223</v>
      </c>
      <c r="AU161" s="220" t="s">
        <v>85</v>
      </c>
      <c r="AY161" s="14" t="s">
        <v>222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266</v>
      </c>
      <c r="BM161" s="220" t="s">
        <v>1092</v>
      </c>
    </row>
    <row r="162" s="2" customFormat="1">
      <c r="A162" s="35"/>
      <c r="B162" s="36"/>
      <c r="C162" s="37"/>
      <c r="D162" s="222" t="s">
        <v>229</v>
      </c>
      <c r="E162" s="37"/>
      <c r="F162" s="223" t="s">
        <v>346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229</v>
      </c>
      <c r="AU162" s="14" t="s">
        <v>85</v>
      </c>
    </row>
    <row r="163" s="2" customFormat="1">
      <c r="A163" s="35"/>
      <c r="B163" s="36"/>
      <c r="C163" s="37"/>
      <c r="D163" s="227" t="s">
        <v>231</v>
      </c>
      <c r="E163" s="37"/>
      <c r="F163" s="228" t="s">
        <v>493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231</v>
      </c>
      <c r="AU163" s="14" t="s">
        <v>85</v>
      </c>
    </row>
    <row r="164" s="2" customFormat="1" ht="16.5" customHeight="1">
      <c r="A164" s="35"/>
      <c r="B164" s="36"/>
      <c r="C164" s="239" t="s">
        <v>313</v>
      </c>
      <c r="D164" s="239" t="s">
        <v>277</v>
      </c>
      <c r="E164" s="240" t="s">
        <v>349</v>
      </c>
      <c r="F164" s="241" t="s">
        <v>350</v>
      </c>
      <c r="G164" s="242" t="s">
        <v>332</v>
      </c>
      <c r="H164" s="243">
        <v>96.900000000000006</v>
      </c>
      <c r="I164" s="244"/>
      <c r="J164" s="245">
        <f>ROUND(I164*H164,2)</f>
        <v>0</v>
      </c>
      <c r="K164" s="246"/>
      <c r="L164" s="247"/>
      <c r="M164" s="248" t="s">
        <v>1</v>
      </c>
      <c r="N164" s="249" t="s">
        <v>42</v>
      </c>
      <c r="O164" s="88"/>
      <c r="P164" s="218">
        <f>O164*H164</f>
        <v>0</v>
      </c>
      <c r="Q164" s="218">
        <v>8.0000000000000007E-05</v>
      </c>
      <c r="R164" s="218">
        <f>Q164*H164</f>
        <v>0.0077520000000000011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280</v>
      </c>
      <c r="AT164" s="220" t="s">
        <v>277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1093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350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12" customFormat="1">
      <c r="A166" s="12"/>
      <c r="B166" s="229"/>
      <c r="C166" s="230"/>
      <c r="D166" s="222" t="s">
        <v>252</v>
      </c>
      <c r="E166" s="230"/>
      <c r="F166" s="231" t="s">
        <v>1094</v>
      </c>
      <c r="G166" s="230"/>
      <c r="H166" s="232">
        <v>96.900000000000006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252</v>
      </c>
      <c r="AU166" s="238" t="s">
        <v>85</v>
      </c>
      <c r="AV166" s="12" t="s">
        <v>87</v>
      </c>
      <c r="AW166" s="12" t="s">
        <v>4</v>
      </c>
      <c r="AX166" s="12" t="s">
        <v>85</v>
      </c>
      <c r="AY166" s="238" t="s">
        <v>222</v>
      </c>
    </row>
    <row r="167" s="11" customFormat="1" ht="25.92" customHeight="1">
      <c r="A167" s="11"/>
      <c r="B167" s="194"/>
      <c r="C167" s="195"/>
      <c r="D167" s="196" t="s">
        <v>76</v>
      </c>
      <c r="E167" s="197" t="s">
        <v>390</v>
      </c>
      <c r="F167" s="197" t="s">
        <v>391</v>
      </c>
      <c r="G167" s="195"/>
      <c r="H167" s="195"/>
      <c r="I167" s="198"/>
      <c r="J167" s="199">
        <f>BK167</f>
        <v>0</v>
      </c>
      <c r="K167" s="195"/>
      <c r="L167" s="200"/>
      <c r="M167" s="201"/>
      <c r="N167" s="202"/>
      <c r="O167" s="202"/>
      <c r="P167" s="203">
        <f>SUM(P168:P185)</f>
        <v>0</v>
      </c>
      <c r="Q167" s="202"/>
      <c r="R167" s="203">
        <f>SUM(R168:R185)</f>
        <v>0.80735869999999998</v>
      </c>
      <c r="S167" s="202"/>
      <c r="T167" s="204">
        <f>SUM(T168:T185)</f>
        <v>0.14690980000000001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5" t="s">
        <v>87</v>
      </c>
      <c r="AT167" s="206" t="s">
        <v>76</v>
      </c>
      <c r="AU167" s="206" t="s">
        <v>77</v>
      </c>
      <c r="AY167" s="205" t="s">
        <v>222</v>
      </c>
      <c r="BK167" s="207">
        <f>SUM(BK168:BK185)</f>
        <v>0</v>
      </c>
    </row>
    <row r="168" s="2" customFormat="1" ht="16.5" customHeight="1">
      <c r="A168" s="35"/>
      <c r="B168" s="36"/>
      <c r="C168" s="208" t="s">
        <v>319</v>
      </c>
      <c r="D168" s="208" t="s">
        <v>223</v>
      </c>
      <c r="E168" s="209" t="s">
        <v>393</v>
      </c>
      <c r="F168" s="210" t="s">
        <v>394</v>
      </c>
      <c r="G168" s="211" t="s">
        <v>226</v>
      </c>
      <c r="H168" s="212">
        <v>460</v>
      </c>
      <c r="I168" s="213"/>
      <c r="J168" s="214">
        <f>ROUND(I168*H168,2)</f>
        <v>0</v>
      </c>
      <c r="K168" s="215"/>
      <c r="L168" s="41"/>
      <c r="M168" s="216" t="s">
        <v>1</v>
      </c>
      <c r="N168" s="217" t="s">
        <v>42</v>
      </c>
      <c r="O168" s="88"/>
      <c r="P168" s="218">
        <f>O168*H168</f>
        <v>0</v>
      </c>
      <c r="Q168" s="218">
        <v>0.001</v>
      </c>
      <c r="R168" s="218">
        <f>Q168*H168</f>
        <v>0.46000000000000002</v>
      </c>
      <c r="S168" s="218">
        <v>0.00031</v>
      </c>
      <c r="T168" s="219">
        <f>S168*H168</f>
        <v>0.14260000000000001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266</v>
      </c>
      <c r="AT168" s="220" t="s">
        <v>223</v>
      </c>
      <c r="AU168" s="220" t="s">
        <v>85</v>
      </c>
      <c r="AY168" s="14" t="s">
        <v>222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266</v>
      </c>
      <c r="BM168" s="220" t="s">
        <v>1095</v>
      </c>
    </row>
    <row r="169" s="2" customFormat="1">
      <c r="A169" s="35"/>
      <c r="B169" s="36"/>
      <c r="C169" s="37"/>
      <c r="D169" s="222" t="s">
        <v>229</v>
      </c>
      <c r="E169" s="37"/>
      <c r="F169" s="223" t="s">
        <v>396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229</v>
      </c>
      <c r="AU169" s="14" t="s">
        <v>85</v>
      </c>
    </row>
    <row r="170" s="2" customFormat="1">
      <c r="A170" s="35"/>
      <c r="B170" s="36"/>
      <c r="C170" s="37"/>
      <c r="D170" s="227" t="s">
        <v>231</v>
      </c>
      <c r="E170" s="37"/>
      <c r="F170" s="228" t="s">
        <v>503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231</v>
      </c>
      <c r="AU170" s="14" t="s">
        <v>85</v>
      </c>
    </row>
    <row r="171" s="2" customFormat="1" ht="24.15" customHeight="1">
      <c r="A171" s="35"/>
      <c r="B171" s="36"/>
      <c r="C171" s="208" t="s">
        <v>266</v>
      </c>
      <c r="D171" s="208" t="s">
        <v>223</v>
      </c>
      <c r="E171" s="209" t="s">
        <v>399</v>
      </c>
      <c r="F171" s="210" t="s">
        <v>400</v>
      </c>
      <c r="G171" s="211" t="s">
        <v>226</v>
      </c>
      <c r="H171" s="212">
        <v>460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1096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402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505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16.5" customHeight="1">
      <c r="A174" s="35"/>
      <c r="B174" s="36"/>
      <c r="C174" s="208" t="s">
        <v>329</v>
      </c>
      <c r="D174" s="208" t="s">
        <v>223</v>
      </c>
      <c r="E174" s="209" t="s">
        <v>405</v>
      </c>
      <c r="F174" s="210" t="s">
        <v>406</v>
      </c>
      <c r="G174" s="211" t="s">
        <v>226</v>
      </c>
      <c r="H174" s="212">
        <v>143.66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3.0000000000000001E-05</v>
      </c>
      <c r="T174" s="219">
        <f>S174*H174</f>
        <v>0.0043097999999999999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1097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408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409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16.5" customHeight="1">
      <c r="A177" s="35"/>
      <c r="B177" s="36"/>
      <c r="C177" s="239" t="s">
        <v>336</v>
      </c>
      <c r="D177" s="239" t="s">
        <v>277</v>
      </c>
      <c r="E177" s="240" t="s">
        <v>411</v>
      </c>
      <c r="F177" s="241" t="s">
        <v>412</v>
      </c>
      <c r="G177" s="242" t="s">
        <v>226</v>
      </c>
      <c r="H177" s="243">
        <v>150.84299999999999</v>
      </c>
      <c r="I177" s="244"/>
      <c r="J177" s="245">
        <f>ROUND(I177*H177,2)</f>
        <v>0</v>
      </c>
      <c r="K177" s="246"/>
      <c r="L177" s="247"/>
      <c r="M177" s="248" t="s">
        <v>1</v>
      </c>
      <c r="N177" s="249" t="s">
        <v>42</v>
      </c>
      <c r="O177" s="88"/>
      <c r="P177" s="218">
        <f>O177*H177</f>
        <v>0</v>
      </c>
      <c r="Q177" s="218">
        <v>0.00089999999999999998</v>
      </c>
      <c r="R177" s="218">
        <f>Q177*H177</f>
        <v>0.13575869999999998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280</v>
      </c>
      <c r="AT177" s="220" t="s">
        <v>277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1098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412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12" customFormat="1">
      <c r="A179" s="12"/>
      <c r="B179" s="229"/>
      <c r="C179" s="230"/>
      <c r="D179" s="222" t="s">
        <v>252</v>
      </c>
      <c r="E179" s="230"/>
      <c r="F179" s="231" t="s">
        <v>1099</v>
      </c>
      <c r="G179" s="230"/>
      <c r="H179" s="232">
        <v>150.84299999999999</v>
      </c>
      <c r="I179" s="233"/>
      <c r="J179" s="230"/>
      <c r="K179" s="230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252</v>
      </c>
      <c r="AU179" s="238" t="s">
        <v>85</v>
      </c>
      <c r="AV179" s="12" t="s">
        <v>87</v>
      </c>
      <c r="AW179" s="12" t="s">
        <v>4</v>
      </c>
      <c r="AX179" s="12" t="s">
        <v>85</v>
      </c>
      <c r="AY179" s="238" t="s">
        <v>222</v>
      </c>
    </row>
    <row r="180" s="2" customFormat="1" ht="24.15" customHeight="1">
      <c r="A180" s="35"/>
      <c r="B180" s="36"/>
      <c r="C180" s="208" t="s">
        <v>342</v>
      </c>
      <c r="D180" s="208" t="s">
        <v>223</v>
      </c>
      <c r="E180" s="209" t="s">
        <v>416</v>
      </c>
      <c r="F180" s="210" t="s">
        <v>417</v>
      </c>
      <c r="G180" s="211" t="s">
        <v>226</v>
      </c>
      <c r="H180" s="212">
        <v>460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0.00020000000000000001</v>
      </c>
      <c r="R180" s="218">
        <f>Q180*H180</f>
        <v>0.091999999999999998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1100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419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510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33" customHeight="1">
      <c r="A183" s="35"/>
      <c r="B183" s="36"/>
      <c r="C183" s="208" t="s">
        <v>348</v>
      </c>
      <c r="D183" s="208" t="s">
        <v>223</v>
      </c>
      <c r="E183" s="209" t="s">
        <v>421</v>
      </c>
      <c r="F183" s="210" t="s">
        <v>422</v>
      </c>
      <c r="G183" s="211" t="s">
        <v>226</v>
      </c>
      <c r="H183" s="212">
        <v>460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0.00025999999999999998</v>
      </c>
      <c r="R183" s="218">
        <f>Q183*H183</f>
        <v>0.11959999999999998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1101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424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512</v>
      </c>
      <c r="G185" s="37"/>
      <c r="H185" s="37"/>
      <c r="I185" s="224"/>
      <c r="J185" s="37"/>
      <c r="K185" s="37"/>
      <c r="L185" s="41"/>
      <c r="M185" s="252"/>
      <c r="N185" s="253"/>
      <c r="O185" s="254"/>
      <c r="P185" s="254"/>
      <c r="Q185" s="254"/>
      <c r="R185" s="254"/>
      <c r="S185" s="254"/>
      <c r="T185" s="25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6.96" customHeight="1">
      <c r="A186" s="35"/>
      <c r="B186" s="63"/>
      <c r="C186" s="64"/>
      <c r="D186" s="64"/>
      <c r="E186" s="64"/>
      <c r="F186" s="64"/>
      <c r="G186" s="64"/>
      <c r="H186" s="64"/>
      <c r="I186" s="64"/>
      <c r="J186" s="64"/>
      <c r="K186" s="64"/>
      <c r="L186" s="41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sheet="1" autoFilter="0" formatColumns="0" formatRows="0" objects="1" scenarios="1" spinCount="100000" saltValue="jJewc3a4d1Z+5cefyJCmR2zF8A4FK7Z/+WEPUgn+JbhvLDOTMlAjRQwxzD23zCJOV/9eyr0xcHcg3vZbCS+ntw==" hashValue="/GVYaWczdHWqs3Qj+6dEmYFZLmAEg9UJcU8rhD6sGqPHlP386rgewNpQTdofusFLQe9cjZMcxFFxux/oZkvRGg==" algorithmName="SHA-512" password="CC35"/>
  <autoFilter ref="C119:K18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952901111"/>
    <hyperlink ref="F127" r:id="rId2" display="https://podminky.urs.cz/item/CS_URS_2024_01/965081213"/>
    <hyperlink ref="F131" r:id="rId3" display="https://podminky.urs.cz/item/CS_URS_2024_01/997013211"/>
    <hyperlink ref="F134" r:id="rId4" display="https://podminky.urs.cz/item/CS_URS_2024_01/997013501"/>
    <hyperlink ref="F137" r:id="rId5" display="https://podminky.urs.cz/item/CS_URS_2024_01/997013509"/>
    <hyperlink ref="F141" r:id="rId6" display="https://podminky.urs.cz/item/CS_URS_2024_01/997013813"/>
    <hyperlink ref="F145" r:id="rId7" display="https://podminky.urs.cz/item/CS_URS_2024_01/776111115"/>
    <hyperlink ref="F148" r:id="rId8" display="https://podminky.urs.cz/item/CS_URS_2024_01/776121112"/>
    <hyperlink ref="F151" r:id="rId9" display="https://podminky.urs.cz/item/CS_URS_2024_01/776141114"/>
    <hyperlink ref="F154" r:id="rId10" display="https://podminky.urs.cz/item/CS_URS_2024_01/776221111"/>
    <hyperlink ref="F160" r:id="rId11" display="https://podminky.urs.cz/item/CS_URS_2024_02/776223112"/>
    <hyperlink ref="F163" r:id="rId12" display="https://podminky.urs.cz/item/CS_URS_2024_01/776421111"/>
    <hyperlink ref="F170" r:id="rId13" display="https://podminky.urs.cz/item/CS_URS_2024_01/784121001"/>
    <hyperlink ref="F173" r:id="rId14" display="https://podminky.urs.cz/item/CS_URS_2024_01/784121011"/>
    <hyperlink ref="F176" r:id="rId15" display="https://podminky.urs.cz/item/CS_URS_2024_02/784171101"/>
    <hyperlink ref="F182" r:id="rId16" display="https://podminky.urs.cz/item/CS_URS_2024_01/784181101"/>
    <hyperlink ref="F185" r:id="rId17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1102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ROUND((SUM(BE120:BE185)),  2)</f>
        <v>0</v>
      </c>
      <c r="G33" s="35"/>
      <c r="H33" s="35"/>
      <c r="I33" s="152">
        <v>0.20999999999999999</v>
      </c>
      <c r="J33" s="151">
        <f>ROUND(((SUM(BE120:BE185))*I33),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ROUND((SUM(BF120:BF185)),  2)</f>
        <v>0</v>
      </c>
      <c r="G34" s="35"/>
      <c r="H34" s="35"/>
      <c r="I34" s="152">
        <v>0.12</v>
      </c>
      <c r="J34" s="151">
        <f>ROUND(((SUM(BF120:BF185))*I34),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ROUND((SUM(BG120:BG185)),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ROUND((SUM(BH120:BH185)),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ROUND((SUM(BI120:BI185)),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CH 03 - Chodba 3.n.p.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201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202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204</v>
      </c>
      <c r="E99" s="179"/>
      <c r="F99" s="179"/>
      <c r="G99" s="179"/>
      <c r="H99" s="179"/>
      <c r="I99" s="179"/>
      <c r="J99" s="180">
        <f>J142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206</v>
      </c>
      <c r="E100" s="179"/>
      <c r="F100" s="179"/>
      <c r="G100" s="179"/>
      <c r="H100" s="179"/>
      <c r="I100" s="179"/>
      <c r="J100" s="180">
        <f>J167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207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NÁŠLAPNÉ VRSTVY, AKUST. PODHLEDY, VÝMALBA A VÝMĚNA ZASKLENÍ MŠ A ZŠ.17.LISTOPADU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CH 03 - Chodba 3.n.p.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27. 2. 2025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Město Kopřivnice</v>
      </c>
      <c r="G116" s="37"/>
      <c r="H116" s="37"/>
      <c r="I116" s="29" t="s">
        <v>30</v>
      </c>
      <c r="J116" s="33" t="str">
        <f>E21</f>
        <v>Ing. Jan Stuchlík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Ladislav Pekárek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208</v>
      </c>
      <c r="D119" s="185" t="s">
        <v>62</v>
      </c>
      <c r="E119" s="185" t="s">
        <v>58</v>
      </c>
      <c r="F119" s="185" t="s">
        <v>59</v>
      </c>
      <c r="G119" s="185" t="s">
        <v>209</v>
      </c>
      <c r="H119" s="185" t="s">
        <v>210</v>
      </c>
      <c r="I119" s="185" t="s">
        <v>211</v>
      </c>
      <c r="J119" s="186" t="s">
        <v>198</v>
      </c>
      <c r="K119" s="187" t="s">
        <v>212</v>
      </c>
      <c r="L119" s="188"/>
      <c r="M119" s="97" t="s">
        <v>1</v>
      </c>
      <c r="N119" s="98" t="s">
        <v>41</v>
      </c>
      <c r="O119" s="98" t="s">
        <v>213</v>
      </c>
      <c r="P119" s="98" t="s">
        <v>214</v>
      </c>
      <c r="Q119" s="98" t="s">
        <v>215</v>
      </c>
      <c r="R119" s="98" t="s">
        <v>216</v>
      </c>
      <c r="S119" s="98" t="s">
        <v>217</v>
      </c>
      <c r="T119" s="99" t="s">
        <v>218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219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P121+P128+P142+P167</f>
        <v>0</v>
      </c>
      <c r="Q120" s="101"/>
      <c r="R120" s="191">
        <f>R121+R128+R142+R167</f>
        <v>3.4349825000000003</v>
      </c>
      <c r="S120" s="101"/>
      <c r="T120" s="192">
        <f>T121+T128+T142+T167</f>
        <v>5.1750098000000007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200</v>
      </c>
      <c r="BK120" s="193">
        <f>BK121+BK128+BK142+BK167</f>
        <v>0</v>
      </c>
    </row>
    <row r="121" s="11" customFormat="1" ht="25.92" customHeight="1">
      <c r="A121" s="11"/>
      <c r="B121" s="194"/>
      <c r="C121" s="195"/>
      <c r="D121" s="196" t="s">
        <v>76</v>
      </c>
      <c r="E121" s="197" t="s">
        <v>220</v>
      </c>
      <c r="F121" s="197" t="s">
        <v>221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SUM(P122:P127)</f>
        <v>0</v>
      </c>
      <c r="Q121" s="202"/>
      <c r="R121" s="203">
        <f>SUM(R122:R127)</f>
        <v>0.0057464000000000005</v>
      </c>
      <c r="S121" s="202"/>
      <c r="T121" s="204">
        <f>SUM(T122:T127)</f>
        <v>5.0281000000000002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5" t="s">
        <v>85</v>
      </c>
      <c r="AT121" s="206" t="s">
        <v>76</v>
      </c>
      <c r="AU121" s="206" t="s">
        <v>77</v>
      </c>
      <c r="AY121" s="205" t="s">
        <v>222</v>
      </c>
      <c r="BK121" s="207">
        <f>SUM(BK122:BK127)</f>
        <v>0</v>
      </c>
    </row>
    <row r="122" s="2" customFormat="1" ht="24.15" customHeight="1">
      <c r="A122" s="35"/>
      <c r="B122" s="36"/>
      <c r="C122" s="208" t="s">
        <v>85</v>
      </c>
      <c r="D122" s="208" t="s">
        <v>223</v>
      </c>
      <c r="E122" s="209" t="s">
        <v>224</v>
      </c>
      <c r="F122" s="210" t="s">
        <v>225</v>
      </c>
      <c r="G122" s="211" t="s">
        <v>226</v>
      </c>
      <c r="H122" s="212">
        <v>143.66</v>
      </c>
      <c r="I122" s="213"/>
      <c r="J122" s="214">
        <f>ROUND(I122*H122,2)</f>
        <v>0</v>
      </c>
      <c r="K122" s="215"/>
      <c r="L122" s="41"/>
      <c r="M122" s="216" t="s">
        <v>1</v>
      </c>
      <c r="N122" s="217" t="s">
        <v>42</v>
      </c>
      <c r="O122" s="88"/>
      <c r="P122" s="218">
        <f>O122*H122</f>
        <v>0</v>
      </c>
      <c r="Q122" s="218">
        <v>4.0000000000000003E-05</v>
      </c>
      <c r="R122" s="218">
        <f>Q122*H122</f>
        <v>0.0057464000000000005</v>
      </c>
      <c r="S122" s="218">
        <v>0</v>
      </c>
      <c r="T122" s="21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227</v>
      </c>
      <c r="AT122" s="220" t="s">
        <v>223</v>
      </c>
      <c r="AU122" s="220" t="s">
        <v>85</v>
      </c>
      <c r="AY122" s="14" t="s">
        <v>222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4" t="s">
        <v>85</v>
      </c>
      <c r="BK122" s="221">
        <f>ROUND(I122*H122,2)</f>
        <v>0</v>
      </c>
      <c r="BL122" s="14" t="s">
        <v>227</v>
      </c>
      <c r="BM122" s="220" t="s">
        <v>1103</v>
      </c>
    </row>
    <row r="123" s="2" customFormat="1">
      <c r="A123" s="35"/>
      <c r="B123" s="36"/>
      <c r="C123" s="37"/>
      <c r="D123" s="222" t="s">
        <v>229</v>
      </c>
      <c r="E123" s="37"/>
      <c r="F123" s="223" t="s">
        <v>230</v>
      </c>
      <c r="G123" s="37"/>
      <c r="H123" s="37"/>
      <c r="I123" s="224"/>
      <c r="J123" s="37"/>
      <c r="K123" s="37"/>
      <c r="L123" s="41"/>
      <c r="M123" s="225"/>
      <c r="N123" s="226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229</v>
      </c>
      <c r="AU123" s="14" t="s">
        <v>85</v>
      </c>
    </row>
    <row r="124" s="2" customFormat="1">
      <c r="A124" s="35"/>
      <c r="B124" s="36"/>
      <c r="C124" s="37"/>
      <c r="D124" s="227" t="s">
        <v>231</v>
      </c>
      <c r="E124" s="37"/>
      <c r="F124" s="228" t="s">
        <v>232</v>
      </c>
      <c r="G124" s="37"/>
      <c r="H124" s="37"/>
      <c r="I124" s="224"/>
      <c r="J124" s="37"/>
      <c r="K124" s="37"/>
      <c r="L124" s="41"/>
      <c r="M124" s="225"/>
      <c r="N124" s="226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231</v>
      </c>
      <c r="AU124" s="14" t="s">
        <v>85</v>
      </c>
    </row>
    <row r="125" s="2" customFormat="1" ht="24.15" customHeight="1">
      <c r="A125" s="35"/>
      <c r="B125" s="36"/>
      <c r="C125" s="208" t="s">
        <v>87</v>
      </c>
      <c r="D125" s="208" t="s">
        <v>223</v>
      </c>
      <c r="E125" s="209" t="s">
        <v>1075</v>
      </c>
      <c r="F125" s="210" t="s">
        <v>1076</v>
      </c>
      <c r="G125" s="211" t="s">
        <v>226</v>
      </c>
      <c r="H125" s="212">
        <v>143.66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0.035000000000000003</v>
      </c>
      <c r="T125" s="219">
        <f>S125*H125</f>
        <v>5.0281000000000002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227</v>
      </c>
      <c r="AT125" s="220" t="s">
        <v>223</v>
      </c>
      <c r="AU125" s="220" t="s">
        <v>85</v>
      </c>
      <c r="AY125" s="14" t="s">
        <v>222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227</v>
      </c>
      <c r="BM125" s="220" t="s">
        <v>1077</v>
      </c>
    </row>
    <row r="126" s="2" customFormat="1">
      <c r="A126" s="35"/>
      <c r="B126" s="36"/>
      <c r="C126" s="37"/>
      <c r="D126" s="222" t="s">
        <v>229</v>
      </c>
      <c r="E126" s="37"/>
      <c r="F126" s="223" t="s">
        <v>1078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229</v>
      </c>
      <c r="AU126" s="14" t="s">
        <v>85</v>
      </c>
    </row>
    <row r="127" s="2" customFormat="1">
      <c r="A127" s="35"/>
      <c r="B127" s="36"/>
      <c r="C127" s="37"/>
      <c r="D127" s="227" t="s">
        <v>231</v>
      </c>
      <c r="E127" s="37"/>
      <c r="F127" s="228" t="s">
        <v>1079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231</v>
      </c>
      <c r="AU127" s="14" t="s">
        <v>85</v>
      </c>
    </row>
    <row r="128" s="11" customFormat="1" ht="25.92" customHeight="1">
      <c r="A128" s="11"/>
      <c r="B128" s="194"/>
      <c r="C128" s="195"/>
      <c r="D128" s="196" t="s">
        <v>76</v>
      </c>
      <c r="E128" s="197" t="s">
        <v>233</v>
      </c>
      <c r="F128" s="197" t="s">
        <v>234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SUM(P129:P141)</f>
        <v>0</v>
      </c>
      <c r="Q128" s="202"/>
      <c r="R128" s="203">
        <f>SUM(R129:R141)</f>
        <v>0</v>
      </c>
      <c r="S128" s="202"/>
      <c r="T128" s="204">
        <f>SUM(T129:T141)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85</v>
      </c>
      <c r="AT128" s="206" t="s">
        <v>76</v>
      </c>
      <c r="AU128" s="206" t="s">
        <v>77</v>
      </c>
      <c r="AY128" s="205" t="s">
        <v>222</v>
      </c>
      <c r="BK128" s="207">
        <f>SUM(BK129:BK141)</f>
        <v>0</v>
      </c>
    </row>
    <row r="129" s="2" customFormat="1" ht="24.15" customHeight="1">
      <c r="A129" s="35"/>
      <c r="B129" s="36"/>
      <c r="C129" s="208" t="s">
        <v>241</v>
      </c>
      <c r="D129" s="208" t="s">
        <v>223</v>
      </c>
      <c r="E129" s="209" t="s">
        <v>235</v>
      </c>
      <c r="F129" s="210" t="s">
        <v>236</v>
      </c>
      <c r="G129" s="211" t="s">
        <v>237</v>
      </c>
      <c r="H129" s="212">
        <v>5.1749999999999998</v>
      </c>
      <c r="I129" s="213"/>
      <c r="J129" s="214">
        <f>ROUND(I129*H129,2)</f>
        <v>0</v>
      </c>
      <c r="K129" s="215"/>
      <c r="L129" s="41"/>
      <c r="M129" s="216" t="s">
        <v>1</v>
      </c>
      <c r="N129" s="217" t="s">
        <v>42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227</v>
      </c>
      <c r="AT129" s="220" t="s">
        <v>223</v>
      </c>
      <c r="AU129" s="220" t="s">
        <v>85</v>
      </c>
      <c r="AY129" s="14" t="s">
        <v>222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85</v>
      </c>
      <c r="BK129" s="221">
        <f>ROUND(I129*H129,2)</f>
        <v>0</v>
      </c>
      <c r="BL129" s="14" t="s">
        <v>227</v>
      </c>
      <c r="BM129" s="220" t="s">
        <v>1043</v>
      </c>
    </row>
    <row r="130" s="2" customFormat="1">
      <c r="A130" s="35"/>
      <c r="B130" s="36"/>
      <c r="C130" s="37"/>
      <c r="D130" s="222" t="s">
        <v>229</v>
      </c>
      <c r="E130" s="37"/>
      <c r="F130" s="223" t="s">
        <v>239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229</v>
      </c>
      <c r="AU130" s="14" t="s">
        <v>85</v>
      </c>
    </row>
    <row r="131" s="2" customFormat="1">
      <c r="A131" s="35"/>
      <c r="B131" s="36"/>
      <c r="C131" s="37"/>
      <c r="D131" s="227" t="s">
        <v>231</v>
      </c>
      <c r="E131" s="37"/>
      <c r="F131" s="228" t="s">
        <v>436</v>
      </c>
      <c r="G131" s="37"/>
      <c r="H131" s="37"/>
      <c r="I131" s="224"/>
      <c r="J131" s="37"/>
      <c r="K131" s="37"/>
      <c r="L131" s="41"/>
      <c r="M131" s="225"/>
      <c r="N131" s="226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231</v>
      </c>
      <c r="AU131" s="14" t="s">
        <v>85</v>
      </c>
    </row>
    <row r="132" s="2" customFormat="1" ht="24.15" customHeight="1">
      <c r="A132" s="35"/>
      <c r="B132" s="36"/>
      <c r="C132" s="208" t="s">
        <v>227</v>
      </c>
      <c r="D132" s="208" t="s">
        <v>223</v>
      </c>
      <c r="E132" s="209" t="s">
        <v>242</v>
      </c>
      <c r="F132" s="210" t="s">
        <v>243</v>
      </c>
      <c r="G132" s="211" t="s">
        <v>237</v>
      </c>
      <c r="H132" s="212">
        <v>5.1749999999999998</v>
      </c>
      <c r="I132" s="213"/>
      <c r="J132" s="214">
        <f>ROUND(I132*H132,2)</f>
        <v>0</v>
      </c>
      <c r="K132" s="215"/>
      <c r="L132" s="41"/>
      <c r="M132" s="216" t="s">
        <v>1</v>
      </c>
      <c r="N132" s="217" t="s">
        <v>42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227</v>
      </c>
      <c r="AT132" s="220" t="s">
        <v>223</v>
      </c>
      <c r="AU132" s="220" t="s">
        <v>85</v>
      </c>
      <c r="AY132" s="14" t="s">
        <v>222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4" t="s">
        <v>85</v>
      </c>
      <c r="BK132" s="221">
        <f>ROUND(I132*H132,2)</f>
        <v>0</v>
      </c>
      <c r="BL132" s="14" t="s">
        <v>227</v>
      </c>
      <c r="BM132" s="220" t="s">
        <v>1044</v>
      </c>
    </row>
    <row r="133" s="2" customFormat="1">
      <c r="A133" s="35"/>
      <c r="B133" s="36"/>
      <c r="C133" s="37"/>
      <c r="D133" s="222" t="s">
        <v>229</v>
      </c>
      <c r="E133" s="37"/>
      <c r="F133" s="223" t="s">
        <v>245</v>
      </c>
      <c r="G133" s="37"/>
      <c r="H133" s="37"/>
      <c r="I133" s="224"/>
      <c r="J133" s="37"/>
      <c r="K133" s="37"/>
      <c r="L133" s="41"/>
      <c r="M133" s="225"/>
      <c r="N133" s="226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229</v>
      </c>
      <c r="AU133" s="14" t="s">
        <v>85</v>
      </c>
    </row>
    <row r="134" s="2" customFormat="1">
      <c r="A134" s="35"/>
      <c r="B134" s="36"/>
      <c r="C134" s="37"/>
      <c r="D134" s="227" t="s">
        <v>231</v>
      </c>
      <c r="E134" s="37"/>
      <c r="F134" s="228" t="s">
        <v>438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231</v>
      </c>
      <c r="AU134" s="14" t="s">
        <v>85</v>
      </c>
    </row>
    <row r="135" s="2" customFormat="1" ht="24.15" customHeight="1">
      <c r="A135" s="35"/>
      <c r="B135" s="36"/>
      <c r="C135" s="208" t="s">
        <v>254</v>
      </c>
      <c r="D135" s="208" t="s">
        <v>223</v>
      </c>
      <c r="E135" s="209" t="s">
        <v>247</v>
      </c>
      <c r="F135" s="210" t="s">
        <v>248</v>
      </c>
      <c r="G135" s="211" t="s">
        <v>237</v>
      </c>
      <c r="H135" s="212">
        <v>72.450000000000003</v>
      </c>
      <c r="I135" s="213"/>
      <c r="J135" s="214">
        <f>ROUND(I135*H135,2)</f>
        <v>0</v>
      </c>
      <c r="K135" s="215"/>
      <c r="L135" s="41"/>
      <c r="M135" s="216" t="s">
        <v>1</v>
      </c>
      <c r="N135" s="217" t="s">
        <v>42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0" t="s">
        <v>227</v>
      </c>
      <c r="AT135" s="220" t="s">
        <v>223</v>
      </c>
      <c r="AU135" s="220" t="s">
        <v>85</v>
      </c>
      <c r="AY135" s="14" t="s">
        <v>222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4" t="s">
        <v>85</v>
      </c>
      <c r="BK135" s="221">
        <f>ROUND(I135*H135,2)</f>
        <v>0</v>
      </c>
      <c r="BL135" s="14" t="s">
        <v>227</v>
      </c>
      <c r="BM135" s="220" t="s">
        <v>1045</v>
      </c>
    </row>
    <row r="136" s="2" customFormat="1">
      <c r="A136" s="35"/>
      <c r="B136" s="36"/>
      <c r="C136" s="37"/>
      <c r="D136" s="222" t="s">
        <v>229</v>
      </c>
      <c r="E136" s="37"/>
      <c r="F136" s="223" t="s">
        <v>250</v>
      </c>
      <c r="G136" s="37"/>
      <c r="H136" s="37"/>
      <c r="I136" s="224"/>
      <c r="J136" s="37"/>
      <c r="K136" s="37"/>
      <c r="L136" s="41"/>
      <c r="M136" s="225"/>
      <c r="N136" s="226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229</v>
      </c>
      <c r="AU136" s="14" t="s">
        <v>85</v>
      </c>
    </row>
    <row r="137" s="2" customFormat="1">
      <c r="A137" s="35"/>
      <c r="B137" s="36"/>
      <c r="C137" s="37"/>
      <c r="D137" s="227" t="s">
        <v>231</v>
      </c>
      <c r="E137" s="37"/>
      <c r="F137" s="228" t="s">
        <v>440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231</v>
      </c>
      <c r="AU137" s="14" t="s">
        <v>85</v>
      </c>
    </row>
    <row r="138" s="12" customFormat="1">
      <c r="A138" s="12"/>
      <c r="B138" s="229"/>
      <c r="C138" s="230"/>
      <c r="D138" s="222" t="s">
        <v>252</v>
      </c>
      <c r="E138" s="230"/>
      <c r="F138" s="231" t="s">
        <v>1080</v>
      </c>
      <c r="G138" s="230"/>
      <c r="H138" s="232">
        <v>72.450000000000003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252</v>
      </c>
      <c r="AU138" s="238" t="s">
        <v>85</v>
      </c>
      <c r="AV138" s="12" t="s">
        <v>87</v>
      </c>
      <c r="AW138" s="12" t="s">
        <v>4</v>
      </c>
      <c r="AX138" s="12" t="s">
        <v>85</v>
      </c>
      <c r="AY138" s="238" t="s">
        <v>222</v>
      </c>
    </row>
    <row r="139" s="2" customFormat="1" ht="37.8" customHeight="1">
      <c r="A139" s="35"/>
      <c r="B139" s="36"/>
      <c r="C139" s="208" t="s">
        <v>262</v>
      </c>
      <c r="D139" s="208" t="s">
        <v>223</v>
      </c>
      <c r="E139" s="209" t="s">
        <v>255</v>
      </c>
      <c r="F139" s="210" t="s">
        <v>256</v>
      </c>
      <c r="G139" s="211" t="s">
        <v>237</v>
      </c>
      <c r="H139" s="212">
        <v>5.1749999999999998</v>
      </c>
      <c r="I139" s="213"/>
      <c r="J139" s="214">
        <f>ROUND(I139*H139,2)</f>
        <v>0</v>
      </c>
      <c r="K139" s="215"/>
      <c r="L139" s="41"/>
      <c r="M139" s="216" t="s">
        <v>1</v>
      </c>
      <c r="N139" s="217" t="s">
        <v>42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227</v>
      </c>
      <c r="AT139" s="220" t="s">
        <v>223</v>
      </c>
      <c r="AU139" s="220" t="s">
        <v>85</v>
      </c>
      <c r="AY139" s="14" t="s">
        <v>222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85</v>
      </c>
      <c r="BK139" s="221">
        <f>ROUND(I139*H139,2)</f>
        <v>0</v>
      </c>
      <c r="BL139" s="14" t="s">
        <v>227</v>
      </c>
      <c r="BM139" s="220" t="s">
        <v>1047</v>
      </c>
    </row>
    <row r="140" s="2" customFormat="1">
      <c r="A140" s="35"/>
      <c r="B140" s="36"/>
      <c r="C140" s="37"/>
      <c r="D140" s="222" t="s">
        <v>229</v>
      </c>
      <c r="E140" s="37"/>
      <c r="F140" s="223" t="s">
        <v>258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229</v>
      </c>
      <c r="AU140" s="14" t="s">
        <v>85</v>
      </c>
    </row>
    <row r="141" s="2" customFormat="1">
      <c r="A141" s="35"/>
      <c r="B141" s="36"/>
      <c r="C141" s="37"/>
      <c r="D141" s="227" t="s">
        <v>231</v>
      </c>
      <c r="E141" s="37"/>
      <c r="F141" s="228" t="s">
        <v>443</v>
      </c>
      <c r="G141" s="37"/>
      <c r="H141" s="37"/>
      <c r="I141" s="224"/>
      <c r="J141" s="37"/>
      <c r="K141" s="37"/>
      <c r="L141" s="41"/>
      <c r="M141" s="225"/>
      <c r="N141" s="22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231</v>
      </c>
      <c r="AU141" s="14" t="s">
        <v>85</v>
      </c>
    </row>
    <row r="142" s="11" customFormat="1" ht="25.92" customHeight="1">
      <c r="A142" s="11"/>
      <c r="B142" s="194"/>
      <c r="C142" s="195"/>
      <c r="D142" s="196" t="s">
        <v>76</v>
      </c>
      <c r="E142" s="197" t="s">
        <v>294</v>
      </c>
      <c r="F142" s="197" t="s">
        <v>295</v>
      </c>
      <c r="G142" s="195"/>
      <c r="H142" s="195"/>
      <c r="I142" s="198"/>
      <c r="J142" s="199">
        <f>BK142</f>
        <v>0</v>
      </c>
      <c r="K142" s="195"/>
      <c r="L142" s="200"/>
      <c r="M142" s="201"/>
      <c r="N142" s="202"/>
      <c r="O142" s="202"/>
      <c r="P142" s="203">
        <f>SUM(P143:P166)</f>
        <v>0</v>
      </c>
      <c r="Q142" s="202"/>
      <c r="R142" s="203">
        <f>SUM(R143:R166)</f>
        <v>2.6218774000000002</v>
      </c>
      <c r="S142" s="202"/>
      <c r="T142" s="204">
        <f>SUM(T143:T166)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5" t="s">
        <v>87</v>
      </c>
      <c r="AT142" s="206" t="s">
        <v>76</v>
      </c>
      <c r="AU142" s="206" t="s">
        <v>77</v>
      </c>
      <c r="AY142" s="205" t="s">
        <v>222</v>
      </c>
      <c r="BK142" s="207">
        <f>SUM(BK143:BK166)</f>
        <v>0</v>
      </c>
    </row>
    <row r="143" s="2" customFormat="1" ht="24.15" customHeight="1">
      <c r="A143" s="35"/>
      <c r="B143" s="36"/>
      <c r="C143" s="208" t="s">
        <v>270</v>
      </c>
      <c r="D143" s="208" t="s">
        <v>223</v>
      </c>
      <c r="E143" s="209" t="s">
        <v>297</v>
      </c>
      <c r="F143" s="210" t="s">
        <v>298</v>
      </c>
      <c r="G143" s="211" t="s">
        <v>226</v>
      </c>
      <c r="H143" s="212">
        <v>143.66</v>
      </c>
      <c r="I143" s="213"/>
      <c r="J143" s="214">
        <f>ROUND(I143*H143,2)</f>
        <v>0</v>
      </c>
      <c r="K143" s="215"/>
      <c r="L143" s="41"/>
      <c r="M143" s="216" t="s">
        <v>1</v>
      </c>
      <c r="N143" s="217" t="s">
        <v>42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266</v>
      </c>
      <c r="AT143" s="220" t="s">
        <v>223</v>
      </c>
      <c r="AU143" s="220" t="s">
        <v>85</v>
      </c>
      <c r="AY143" s="14" t="s">
        <v>222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85</v>
      </c>
      <c r="BK143" s="221">
        <f>ROUND(I143*H143,2)</f>
        <v>0</v>
      </c>
      <c r="BL143" s="14" t="s">
        <v>266</v>
      </c>
      <c r="BM143" s="220" t="s">
        <v>1081</v>
      </c>
    </row>
    <row r="144" s="2" customFormat="1">
      <c r="A144" s="35"/>
      <c r="B144" s="36"/>
      <c r="C144" s="37"/>
      <c r="D144" s="222" t="s">
        <v>229</v>
      </c>
      <c r="E144" s="37"/>
      <c r="F144" s="223" t="s">
        <v>300</v>
      </c>
      <c r="G144" s="37"/>
      <c r="H144" s="37"/>
      <c r="I144" s="224"/>
      <c r="J144" s="37"/>
      <c r="K144" s="37"/>
      <c r="L144" s="41"/>
      <c r="M144" s="225"/>
      <c r="N144" s="22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229</v>
      </c>
      <c r="AU144" s="14" t="s">
        <v>85</v>
      </c>
    </row>
    <row r="145" s="2" customFormat="1">
      <c r="A145" s="35"/>
      <c r="B145" s="36"/>
      <c r="C145" s="37"/>
      <c r="D145" s="227" t="s">
        <v>231</v>
      </c>
      <c r="E145" s="37"/>
      <c r="F145" s="228" t="s">
        <v>478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231</v>
      </c>
      <c r="AU145" s="14" t="s">
        <v>85</v>
      </c>
    </row>
    <row r="146" s="2" customFormat="1" ht="24.15" customHeight="1">
      <c r="A146" s="35"/>
      <c r="B146" s="36"/>
      <c r="C146" s="208" t="s">
        <v>276</v>
      </c>
      <c r="D146" s="208" t="s">
        <v>223</v>
      </c>
      <c r="E146" s="209" t="s">
        <v>302</v>
      </c>
      <c r="F146" s="210" t="s">
        <v>303</v>
      </c>
      <c r="G146" s="211" t="s">
        <v>226</v>
      </c>
      <c r="H146" s="212">
        <v>143.66</v>
      </c>
      <c r="I146" s="213"/>
      <c r="J146" s="214">
        <f>ROUND(I146*H146,2)</f>
        <v>0</v>
      </c>
      <c r="K146" s="215"/>
      <c r="L146" s="41"/>
      <c r="M146" s="216" t="s">
        <v>1</v>
      </c>
      <c r="N146" s="217" t="s">
        <v>42</v>
      </c>
      <c r="O146" s="88"/>
      <c r="P146" s="218">
        <f>O146*H146</f>
        <v>0</v>
      </c>
      <c r="Q146" s="218">
        <v>3.0000000000000001E-05</v>
      </c>
      <c r="R146" s="218">
        <f>Q146*H146</f>
        <v>0.0043097999999999999</v>
      </c>
      <c r="S146" s="218">
        <v>0</v>
      </c>
      <c r="T146" s="21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266</v>
      </c>
      <c r="AT146" s="220" t="s">
        <v>223</v>
      </c>
      <c r="AU146" s="220" t="s">
        <v>85</v>
      </c>
      <c r="AY146" s="14" t="s">
        <v>222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85</v>
      </c>
      <c r="BK146" s="221">
        <f>ROUND(I146*H146,2)</f>
        <v>0</v>
      </c>
      <c r="BL146" s="14" t="s">
        <v>266</v>
      </c>
      <c r="BM146" s="220" t="s">
        <v>1082</v>
      </c>
    </row>
    <row r="147" s="2" customFormat="1">
      <c r="A147" s="35"/>
      <c r="B147" s="36"/>
      <c r="C147" s="37"/>
      <c r="D147" s="222" t="s">
        <v>229</v>
      </c>
      <c r="E147" s="37"/>
      <c r="F147" s="223" t="s">
        <v>305</v>
      </c>
      <c r="G147" s="37"/>
      <c r="H147" s="37"/>
      <c r="I147" s="224"/>
      <c r="J147" s="37"/>
      <c r="K147" s="37"/>
      <c r="L147" s="41"/>
      <c r="M147" s="225"/>
      <c r="N147" s="22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229</v>
      </c>
      <c r="AU147" s="14" t="s">
        <v>85</v>
      </c>
    </row>
    <row r="148" s="2" customFormat="1">
      <c r="A148" s="35"/>
      <c r="B148" s="36"/>
      <c r="C148" s="37"/>
      <c r="D148" s="227" t="s">
        <v>231</v>
      </c>
      <c r="E148" s="37"/>
      <c r="F148" s="228" t="s">
        <v>480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231</v>
      </c>
      <c r="AU148" s="14" t="s">
        <v>85</v>
      </c>
    </row>
    <row r="149" s="2" customFormat="1" ht="37.8" customHeight="1">
      <c r="A149" s="35"/>
      <c r="B149" s="36"/>
      <c r="C149" s="208" t="s">
        <v>220</v>
      </c>
      <c r="D149" s="208" t="s">
        <v>223</v>
      </c>
      <c r="E149" s="209" t="s">
        <v>1083</v>
      </c>
      <c r="F149" s="210" t="s">
        <v>1084</v>
      </c>
      <c r="G149" s="211" t="s">
        <v>226</v>
      </c>
      <c r="H149" s="212">
        <v>143.66</v>
      </c>
      <c r="I149" s="213"/>
      <c r="J149" s="214">
        <f>ROUND(I149*H149,2)</f>
        <v>0</v>
      </c>
      <c r="K149" s="215"/>
      <c r="L149" s="41"/>
      <c r="M149" s="216" t="s">
        <v>1</v>
      </c>
      <c r="N149" s="217" t="s">
        <v>42</v>
      </c>
      <c r="O149" s="88"/>
      <c r="P149" s="218">
        <f>O149*H149</f>
        <v>0</v>
      </c>
      <c r="Q149" s="218">
        <v>0.014999999999999999</v>
      </c>
      <c r="R149" s="218">
        <f>Q149*H149</f>
        <v>2.1549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266</v>
      </c>
      <c r="AT149" s="220" t="s">
        <v>223</v>
      </c>
      <c r="AU149" s="220" t="s">
        <v>85</v>
      </c>
      <c r="AY149" s="14" t="s">
        <v>222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85</v>
      </c>
      <c r="BK149" s="221">
        <f>ROUND(I149*H149,2)</f>
        <v>0</v>
      </c>
      <c r="BL149" s="14" t="s">
        <v>266</v>
      </c>
      <c r="BM149" s="220" t="s">
        <v>1085</v>
      </c>
    </row>
    <row r="150" s="2" customFormat="1">
      <c r="A150" s="35"/>
      <c r="B150" s="36"/>
      <c r="C150" s="37"/>
      <c r="D150" s="222" t="s">
        <v>229</v>
      </c>
      <c r="E150" s="37"/>
      <c r="F150" s="223" t="s">
        <v>1086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229</v>
      </c>
      <c r="AU150" s="14" t="s">
        <v>85</v>
      </c>
    </row>
    <row r="151" s="2" customFormat="1">
      <c r="A151" s="35"/>
      <c r="B151" s="36"/>
      <c r="C151" s="37"/>
      <c r="D151" s="227" t="s">
        <v>231</v>
      </c>
      <c r="E151" s="37"/>
      <c r="F151" s="228" t="s">
        <v>1087</v>
      </c>
      <c r="G151" s="37"/>
      <c r="H151" s="37"/>
      <c r="I151" s="224"/>
      <c r="J151" s="37"/>
      <c r="K151" s="37"/>
      <c r="L151" s="41"/>
      <c r="M151" s="225"/>
      <c r="N151" s="22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231</v>
      </c>
      <c r="AU151" s="14" t="s">
        <v>85</v>
      </c>
    </row>
    <row r="152" s="2" customFormat="1" ht="16.5" customHeight="1">
      <c r="A152" s="35"/>
      <c r="B152" s="36"/>
      <c r="C152" s="208" t="s">
        <v>287</v>
      </c>
      <c r="D152" s="208" t="s">
        <v>223</v>
      </c>
      <c r="E152" s="209" t="s">
        <v>320</v>
      </c>
      <c r="F152" s="210" t="s">
        <v>321</v>
      </c>
      <c r="G152" s="211" t="s">
        <v>226</v>
      </c>
      <c r="H152" s="212">
        <v>143.66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0.00029999999999999997</v>
      </c>
      <c r="R152" s="218">
        <f>Q152*H152</f>
        <v>0.043097999999999997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266</v>
      </c>
      <c r="AT152" s="220" t="s">
        <v>223</v>
      </c>
      <c r="AU152" s="220" t="s">
        <v>85</v>
      </c>
      <c r="AY152" s="14" t="s">
        <v>222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266</v>
      </c>
      <c r="BM152" s="220" t="s">
        <v>1088</v>
      </c>
    </row>
    <row r="153" s="2" customFormat="1">
      <c r="A153" s="35"/>
      <c r="B153" s="36"/>
      <c r="C153" s="37"/>
      <c r="D153" s="222" t="s">
        <v>229</v>
      </c>
      <c r="E153" s="37"/>
      <c r="F153" s="223" t="s">
        <v>323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229</v>
      </c>
      <c r="AU153" s="14" t="s">
        <v>85</v>
      </c>
    </row>
    <row r="154" s="2" customFormat="1">
      <c r="A154" s="35"/>
      <c r="B154" s="36"/>
      <c r="C154" s="37"/>
      <c r="D154" s="227" t="s">
        <v>231</v>
      </c>
      <c r="E154" s="37"/>
      <c r="F154" s="228" t="s">
        <v>486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231</v>
      </c>
      <c r="AU154" s="14" t="s">
        <v>85</v>
      </c>
    </row>
    <row r="155" s="2" customFormat="1" ht="49.05" customHeight="1">
      <c r="A155" s="35"/>
      <c r="B155" s="36"/>
      <c r="C155" s="239" t="s">
        <v>296</v>
      </c>
      <c r="D155" s="239" t="s">
        <v>277</v>
      </c>
      <c r="E155" s="240" t="s">
        <v>325</v>
      </c>
      <c r="F155" s="241" t="s">
        <v>326</v>
      </c>
      <c r="G155" s="242" t="s">
        <v>226</v>
      </c>
      <c r="H155" s="243">
        <v>158.02600000000001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42</v>
      </c>
      <c r="O155" s="88"/>
      <c r="P155" s="218">
        <f>O155*H155</f>
        <v>0</v>
      </c>
      <c r="Q155" s="218">
        <v>0.0025999999999999999</v>
      </c>
      <c r="R155" s="218">
        <f>Q155*H155</f>
        <v>0.4108676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280</v>
      </c>
      <c r="AT155" s="220" t="s">
        <v>277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266</v>
      </c>
      <c r="BM155" s="220" t="s">
        <v>1089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326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12" customFormat="1">
      <c r="A157" s="12"/>
      <c r="B157" s="229"/>
      <c r="C157" s="230"/>
      <c r="D157" s="222" t="s">
        <v>252</v>
      </c>
      <c r="E157" s="230"/>
      <c r="F157" s="231" t="s">
        <v>1090</v>
      </c>
      <c r="G157" s="230"/>
      <c r="H157" s="232">
        <v>158.02600000000001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252</v>
      </c>
      <c r="AU157" s="238" t="s">
        <v>85</v>
      </c>
      <c r="AV157" s="12" t="s">
        <v>87</v>
      </c>
      <c r="AW157" s="12" t="s">
        <v>4</v>
      </c>
      <c r="AX157" s="12" t="s">
        <v>85</v>
      </c>
      <c r="AY157" s="238" t="s">
        <v>222</v>
      </c>
    </row>
    <row r="158" s="2" customFormat="1" ht="24.15" customHeight="1">
      <c r="A158" s="35"/>
      <c r="B158" s="36"/>
      <c r="C158" s="208" t="s">
        <v>8</v>
      </c>
      <c r="D158" s="208" t="s">
        <v>223</v>
      </c>
      <c r="E158" s="209" t="s">
        <v>330</v>
      </c>
      <c r="F158" s="210" t="s">
        <v>331</v>
      </c>
      <c r="G158" s="211" t="s">
        <v>332</v>
      </c>
      <c r="H158" s="212">
        <v>144</v>
      </c>
      <c r="I158" s="213"/>
      <c r="J158" s="214">
        <f>ROUND(I158*H158,2)</f>
        <v>0</v>
      </c>
      <c r="K158" s="215"/>
      <c r="L158" s="41"/>
      <c r="M158" s="216" t="s">
        <v>1</v>
      </c>
      <c r="N158" s="217" t="s">
        <v>42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0" t="s">
        <v>266</v>
      </c>
      <c r="AT158" s="220" t="s">
        <v>223</v>
      </c>
      <c r="AU158" s="220" t="s">
        <v>85</v>
      </c>
      <c r="AY158" s="14" t="s">
        <v>222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4" t="s">
        <v>85</v>
      </c>
      <c r="BK158" s="221">
        <f>ROUND(I158*H158,2)</f>
        <v>0</v>
      </c>
      <c r="BL158" s="14" t="s">
        <v>266</v>
      </c>
      <c r="BM158" s="220" t="s">
        <v>1104</v>
      </c>
    </row>
    <row r="159" s="2" customFormat="1">
      <c r="A159" s="35"/>
      <c r="B159" s="36"/>
      <c r="C159" s="37"/>
      <c r="D159" s="222" t="s">
        <v>229</v>
      </c>
      <c r="E159" s="37"/>
      <c r="F159" s="223" t="s">
        <v>334</v>
      </c>
      <c r="G159" s="37"/>
      <c r="H159" s="37"/>
      <c r="I159" s="224"/>
      <c r="J159" s="37"/>
      <c r="K159" s="37"/>
      <c r="L159" s="41"/>
      <c r="M159" s="225"/>
      <c r="N159" s="22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229</v>
      </c>
      <c r="AU159" s="14" t="s">
        <v>85</v>
      </c>
    </row>
    <row r="160" s="2" customFormat="1">
      <c r="A160" s="35"/>
      <c r="B160" s="36"/>
      <c r="C160" s="37"/>
      <c r="D160" s="227" t="s">
        <v>231</v>
      </c>
      <c r="E160" s="37"/>
      <c r="F160" s="228" t="s">
        <v>335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231</v>
      </c>
      <c r="AU160" s="14" t="s">
        <v>85</v>
      </c>
    </row>
    <row r="161" s="2" customFormat="1" ht="16.5" customHeight="1">
      <c r="A161" s="35"/>
      <c r="B161" s="36"/>
      <c r="C161" s="208" t="s">
        <v>307</v>
      </c>
      <c r="D161" s="208" t="s">
        <v>223</v>
      </c>
      <c r="E161" s="209" t="s">
        <v>343</v>
      </c>
      <c r="F161" s="210" t="s">
        <v>344</v>
      </c>
      <c r="G161" s="211" t="s">
        <v>332</v>
      </c>
      <c r="H161" s="212">
        <v>95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1.0000000000000001E-05</v>
      </c>
      <c r="R161" s="218">
        <f>Q161*H161</f>
        <v>0.00095000000000000011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266</v>
      </c>
      <c r="AT161" s="220" t="s">
        <v>223</v>
      </c>
      <c r="AU161" s="220" t="s">
        <v>85</v>
      </c>
      <c r="AY161" s="14" t="s">
        <v>222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266</v>
      </c>
      <c r="BM161" s="220" t="s">
        <v>1092</v>
      </c>
    </row>
    <row r="162" s="2" customFormat="1">
      <c r="A162" s="35"/>
      <c r="B162" s="36"/>
      <c r="C162" s="37"/>
      <c r="D162" s="222" t="s">
        <v>229</v>
      </c>
      <c r="E162" s="37"/>
      <c r="F162" s="223" t="s">
        <v>346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229</v>
      </c>
      <c r="AU162" s="14" t="s">
        <v>85</v>
      </c>
    </row>
    <row r="163" s="2" customFormat="1">
      <c r="A163" s="35"/>
      <c r="B163" s="36"/>
      <c r="C163" s="37"/>
      <c r="D163" s="227" t="s">
        <v>231</v>
      </c>
      <c r="E163" s="37"/>
      <c r="F163" s="228" t="s">
        <v>493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231</v>
      </c>
      <c r="AU163" s="14" t="s">
        <v>85</v>
      </c>
    </row>
    <row r="164" s="2" customFormat="1" ht="16.5" customHeight="1">
      <c r="A164" s="35"/>
      <c r="B164" s="36"/>
      <c r="C164" s="239" t="s">
        <v>313</v>
      </c>
      <c r="D164" s="239" t="s">
        <v>277</v>
      </c>
      <c r="E164" s="240" t="s">
        <v>349</v>
      </c>
      <c r="F164" s="241" t="s">
        <v>350</v>
      </c>
      <c r="G164" s="242" t="s">
        <v>332</v>
      </c>
      <c r="H164" s="243">
        <v>96.900000000000006</v>
      </c>
      <c r="I164" s="244"/>
      <c r="J164" s="245">
        <f>ROUND(I164*H164,2)</f>
        <v>0</v>
      </c>
      <c r="K164" s="246"/>
      <c r="L164" s="247"/>
      <c r="M164" s="248" t="s">
        <v>1</v>
      </c>
      <c r="N164" s="249" t="s">
        <v>42</v>
      </c>
      <c r="O164" s="88"/>
      <c r="P164" s="218">
        <f>O164*H164</f>
        <v>0</v>
      </c>
      <c r="Q164" s="218">
        <v>8.0000000000000007E-05</v>
      </c>
      <c r="R164" s="218">
        <f>Q164*H164</f>
        <v>0.0077520000000000011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280</v>
      </c>
      <c r="AT164" s="220" t="s">
        <v>277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1093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350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12" customFormat="1">
      <c r="A166" s="12"/>
      <c r="B166" s="229"/>
      <c r="C166" s="230"/>
      <c r="D166" s="222" t="s">
        <v>252</v>
      </c>
      <c r="E166" s="230"/>
      <c r="F166" s="231" t="s">
        <v>1094</v>
      </c>
      <c r="G166" s="230"/>
      <c r="H166" s="232">
        <v>96.900000000000006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252</v>
      </c>
      <c r="AU166" s="238" t="s">
        <v>85</v>
      </c>
      <c r="AV166" s="12" t="s">
        <v>87</v>
      </c>
      <c r="AW166" s="12" t="s">
        <v>4</v>
      </c>
      <c r="AX166" s="12" t="s">
        <v>85</v>
      </c>
      <c r="AY166" s="238" t="s">
        <v>222</v>
      </c>
    </row>
    <row r="167" s="11" customFormat="1" ht="25.92" customHeight="1">
      <c r="A167" s="11"/>
      <c r="B167" s="194"/>
      <c r="C167" s="195"/>
      <c r="D167" s="196" t="s">
        <v>76</v>
      </c>
      <c r="E167" s="197" t="s">
        <v>390</v>
      </c>
      <c r="F167" s="197" t="s">
        <v>391</v>
      </c>
      <c r="G167" s="195"/>
      <c r="H167" s="195"/>
      <c r="I167" s="198"/>
      <c r="J167" s="199">
        <f>BK167</f>
        <v>0</v>
      </c>
      <c r="K167" s="195"/>
      <c r="L167" s="200"/>
      <c r="M167" s="201"/>
      <c r="N167" s="202"/>
      <c r="O167" s="202"/>
      <c r="P167" s="203">
        <f>SUM(P168:P185)</f>
        <v>0</v>
      </c>
      <c r="Q167" s="202"/>
      <c r="R167" s="203">
        <f>SUM(R168:R185)</f>
        <v>0.80735869999999998</v>
      </c>
      <c r="S167" s="202"/>
      <c r="T167" s="204">
        <f>SUM(T168:T185)</f>
        <v>0.14690980000000001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5" t="s">
        <v>87</v>
      </c>
      <c r="AT167" s="206" t="s">
        <v>76</v>
      </c>
      <c r="AU167" s="206" t="s">
        <v>77</v>
      </c>
      <c r="AY167" s="205" t="s">
        <v>222</v>
      </c>
      <c r="BK167" s="207">
        <f>SUM(BK168:BK185)</f>
        <v>0</v>
      </c>
    </row>
    <row r="168" s="2" customFormat="1" ht="16.5" customHeight="1">
      <c r="A168" s="35"/>
      <c r="B168" s="36"/>
      <c r="C168" s="208" t="s">
        <v>319</v>
      </c>
      <c r="D168" s="208" t="s">
        <v>223</v>
      </c>
      <c r="E168" s="209" t="s">
        <v>393</v>
      </c>
      <c r="F168" s="210" t="s">
        <v>394</v>
      </c>
      <c r="G168" s="211" t="s">
        <v>226</v>
      </c>
      <c r="H168" s="212">
        <v>460</v>
      </c>
      <c r="I168" s="213"/>
      <c r="J168" s="214">
        <f>ROUND(I168*H168,2)</f>
        <v>0</v>
      </c>
      <c r="K168" s="215"/>
      <c r="L168" s="41"/>
      <c r="M168" s="216" t="s">
        <v>1</v>
      </c>
      <c r="N168" s="217" t="s">
        <v>42</v>
      </c>
      <c r="O168" s="88"/>
      <c r="P168" s="218">
        <f>O168*H168</f>
        <v>0</v>
      </c>
      <c r="Q168" s="218">
        <v>0.001</v>
      </c>
      <c r="R168" s="218">
        <f>Q168*H168</f>
        <v>0.46000000000000002</v>
      </c>
      <c r="S168" s="218">
        <v>0.00031</v>
      </c>
      <c r="T168" s="219">
        <f>S168*H168</f>
        <v>0.14260000000000001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266</v>
      </c>
      <c r="AT168" s="220" t="s">
        <v>223</v>
      </c>
      <c r="AU168" s="220" t="s">
        <v>85</v>
      </c>
      <c r="AY168" s="14" t="s">
        <v>222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266</v>
      </c>
      <c r="BM168" s="220" t="s">
        <v>1095</v>
      </c>
    </row>
    <row r="169" s="2" customFormat="1">
      <c r="A169" s="35"/>
      <c r="B169" s="36"/>
      <c r="C169" s="37"/>
      <c r="D169" s="222" t="s">
        <v>229</v>
      </c>
      <c r="E169" s="37"/>
      <c r="F169" s="223" t="s">
        <v>396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229</v>
      </c>
      <c r="AU169" s="14" t="s">
        <v>85</v>
      </c>
    </row>
    <row r="170" s="2" customFormat="1">
      <c r="A170" s="35"/>
      <c r="B170" s="36"/>
      <c r="C170" s="37"/>
      <c r="D170" s="227" t="s">
        <v>231</v>
      </c>
      <c r="E170" s="37"/>
      <c r="F170" s="228" t="s">
        <v>503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231</v>
      </c>
      <c r="AU170" s="14" t="s">
        <v>85</v>
      </c>
    </row>
    <row r="171" s="2" customFormat="1" ht="24.15" customHeight="1">
      <c r="A171" s="35"/>
      <c r="B171" s="36"/>
      <c r="C171" s="208" t="s">
        <v>266</v>
      </c>
      <c r="D171" s="208" t="s">
        <v>223</v>
      </c>
      <c r="E171" s="209" t="s">
        <v>399</v>
      </c>
      <c r="F171" s="210" t="s">
        <v>400</v>
      </c>
      <c r="G171" s="211" t="s">
        <v>226</v>
      </c>
      <c r="H171" s="212">
        <v>460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1096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402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505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16.5" customHeight="1">
      <c r="A174" s="35"/>
      <c r="B174" s="36"/>
      <c r="C174" s="208" t="s">
        <v>329</v>
      </c>
      <c r="D174" s="208" t="s">
        <v>223</v>
      </c>
      <c r="E174" s="209" t="s">
        <v>405</v>
      </c>
      <c r="F174" s="210" t="s">
        <v>406</v>
      </c>
      <c r="G174" s="211" t="s">
        <v>226</v>
      </c>
      <c r="H174" s="212">
        <v>143.66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3.0000000000000001E-05</v>
      </c>
      <c r="T174" s="219">
        <f>S174*H174</f>
        <v>0.0043097999999999999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1105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408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409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16.5" customHeight="1">
      <c r="A177" s="35"/>
      <c r="B177" s="36"/>
      <c r="C177" s="239" t="s">
        <v>336</v>
      </c>
      <c r="D177" s="239" t="s">
        <v>277</v>
      </c>
      <c r="E177" s="240" t="s">
        <v>411</v>
      </c>
      <c r="F177" s="241" t="s">
        <v>412</v>
      </c>
      <c r="G177" s="242" t="s">
        <v>226</v>
      </c>
      <c r="H177" s="243">
        <v>150.84299999999999</v>
      </c>
      <c r="I177" s="244"/>
      <c r="J177" s="245">
        <f>ROUND(I177*H177,2)</f>
        <v>0</v>
      </c>
      <c r="K177" s="246"/>
      <c r="L177" s="247"/>
      <c r="M177" s="248" t="s">
        <v>1</v>
      </c>
      <c r="N177" s="249" t="s">
        <v>42</v>
      </c>
      <c r="O177" s="88"/>
      <c r="P177" s="218">
        <f>O177*H177</f>
        <v>0</v>
      </c>
      <c r="Q177" s="218">
        <v>0.00089999999999999998</v>
      </c>
      <c r="R177" s="218">
        <f>Q177*H177</f>
        <v>0.13575869999999998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280</v>
      </c>
      <c r="AT177" s="220" t="s">
        <v>277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1106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412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12" customFormat="1">
      <c r="A179" s="12"/>
      <c r="B179" s="229"/>
      <c r="C179" s="230"/>
      <c r="D179" s="222" t="s">
        <v>252</v>
      </c>
      <c r="E179" s="230"/>
      <c r="F179" s="231" t="s">
        <v>1099</v>
      </c>
      <c r="G179" s="230"/>
      <c r="H179" s="232">
        <v>150.84299999999999</v>
      </c>
      <c r="I179" s="233"/>
      <c r="J179" s="230"/>
      <c r="K179" s="230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252</v>
      </c>
      <c r="AU179" s="238" t="s">
        <v>85</v>
      </c>
      <c r="AV179" s="12" t="s">
        <v>87</v>
      </c>
      <c r="AW179" s="12" t="s">
        <v>4</v>
      </c>
      <c r="AX179" s="12" t="s">
        <v>85</v>
      </c>
      <c r="AY179" s="238" t="s">
        <v>222</v>
      </c>
    </row>
    <row r="180" s="2" customFormat="1" ht="24.15" customHeight="1">
      <c r="A180" s="35"/>
      <c r="B180" s="36"/>
      <c r="C180" s="208" t="s">
        <v>342</v>
      </c>
      <c r="D180" s="208" t="s">
        <v>223</v>
      </c>
      <c r="E180" s="209" t="s">
        <v>416</v>
      </c>
      <c r="F180" s="210" t="s">
        <v>417</v>
      </c>
      <c r="G180" s="211" t="s">
        <v>226</v>
      </c>
      <c r="H180" s="212">
        <v>460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0.00020000000000000001</v>
      </c>
      <c r="R180" s="218">
        <f>Q180*H180</f>
        <v>0.091999999999999998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1100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419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510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33" customHeight="1">
      <c r="A183" s="35"/>
      <c r="B183" s="36"/>
      <c r="C183" s="208" t="s">
        <v>348</v>
      </c>
      <c r="D183" s="208" t="s">
        <v>223</v>
      </c>
      <c r="E183" s="209" t="s">
        <v>421</v>
      </c>
      <c r="F183" s="210" t="s">
        <v>422</v>
      </c>
      <c r="G183" s="211" t="s">
        <v>226</v>
      </c>
      <c r="H183" s="212">
        <v>460</v>
      </c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0.00025999999999999998</v>
      </c>
      <c r="R183" s="218">
        <f>Q183*H183</f>
        <v>0.11959999999999998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1101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424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512</v>
      </c>
      <c r="G185" s="37"/>
      <c r="H185" s="37"/>
      <c r="I185" s="224"/>
      <c r="J185" s="37"/>
      <c r="K185" s="37"/>
      <c r="L185" s="41"/>
      <c r="M185" s="252"/>
      <c r="N185" s="253"/>
      <c r="O185" s="254"/>
      <c r="P185" s="254"/>
      <c r="Q185" s="254"/>
      <c r="R185" s="254"/>
      <c r="S185" s="254"/>
      <c r="T185" s="25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2" customFormat="1" ht="6.96" customHeight="1">
      <c r="A186" s="35"/>
      <c r="B186" s="63"/>
      <c r="C186" s="64"/>
      <c r="D186" s="64"/>
      <c r="E186" s="64"/>
      <c r="F186" s="64"/>
      <c r="G186" s="64"/>
      <c r="H186" s="64"/>
      <c r="I186" s="64"/>
      <c r="J186" s="64"/>
      <c r="K186" s="64"/>
      <c r="L186" s="41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sheet="1" autoFilter="0" formatColumns="0" formatRows="0" objects="1" scenarios="1" spinCount="100000" saltValue="NoZWkO504rTosa6zjxsPg+DJmZecJKdYVnsKBq0cWtSudwV41L987Myfp4GBydsRlqVZ65vy3RHkzvhqlz9Czw==" hashValue="IyZ39lkVJSESihSvtc2VokBa0bHFIGnHp5T42wT9R28Uw8FJfJ/PWnWn2oBOoGSjXsHTehixCAEmqrkKJLSu9g==" algorithmName="SHA-512" password="CC35"/>
  <autoFilter ref="C119:K18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952901111"/>
    <hyperlink ref="F127" r:id="rId2" display="https://podminky.urs.cz/item/CS_URS_2024_01/965081213"/>
    <hyperlink ref="F131" r:id="rId3" display="https://podminky.urs.cz/item/CS_URS_2024_01/997013211"/>
    <hyperlink ref="F134" r:id="rId4" display="https://podminky.urs.cz/item/CS_URS_2024_01/997013501"/>
    <hyperlink ref="F137" r:id="rId5" display="https://podminky.urs.cz/item/CS_URS_2024_01/997013509"/>
    <hyperlink ref="F141" r:id="rId6" display="https://podminky.urs.cz/item/CS_URS_2024_01/997013813"/>
    <hyperlink ref="F145" r:id="rId7" display="https://podminky.urs.cz/item/CS_URS_2024_01/776111115"/>
    <hyperlink ref="F148" r:id="rId8" display="https://podminky.urs.cz/item/CS_URS_2024_01/776121112"/>
    <hyperlink ref="F151" r:id="rId9" display="https://podminky.urs.cz/item/CS_URS_2024_01/776141114"/>
    <hyperlink ref="F154" r:id="rId10" display="https://podminky.urs.cz/item/CS_URS_2024_01/776221111"/>
    <hyperlink ref="F160" r:id="rId11" display="https://podminky.urs.cz/item/CS_URS_2024_02/776223112"/>
    <hyperlink ref="F163" r:id="rId12" display="https://podminky.urs.cz/item/CS_URS_2024_01/776421111"/>
    <hyperlink ref="F170" r:id="rId13" display="https://podminky.urs.cz/item/CS_URS_2024_01/784121001"/>
    <hyperlink ref="F173" r:id="rId14" display="https://podminky.urs.cz/item/CS_URS_2024_01/784121011"/>
    <hyperlink ref="F176" r:id="rId15" display="https://podminky.urs.cz/item/CS_URS_2024_02/784171101"/>
    <hyperlink ref="F182" r:id="rId16" display="https://podminky.urs.cz/item/CS_URS_2024_01/784181101"/>
    <hyperlink ref="F185" r:id="rId17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1107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ROUND((SUM(BE123:BE210)),  2)</f>
        <v>0</v>
      </c>
      <c r="G33" s="35"/>
      <c r="H33" s="35"/>
      <c r="I33" s="152">
        <v>0.20999999999999999</v>
      </c>
      <c r="J33" s="151">
        <f>ROUND(((SUM(BE123:BE210))*I33),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ROUND((SUM(BF123:BF210)),  2)</f>
        <v>0</v>
      </c>
      <c r="G34" s="35"/>
      <c r="H34" s="35"/>
      <c r="I34" s="152">
        <v>0.12</v>
      </c>
      <c r="J34" s="151">
        <f>ROUND(((SUM(BF123:BF210))*I34),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ROUND((SUM(BG123:BG210)),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ROUND((SUM(BH123:BH210)),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ROUND((SUM(BI123:BI210)),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01 - Školka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1108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201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1109</v>
      </c>
      <c r="E99" s="179"/>
      <c r="F99" s="179"/>
      <c r="G99" s="179"/>
      <c r="H99" s="179"/>
      <c r="I99" s="179"/>
      <c r="J99" s="180">
        <f>J137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1110</v>
      </c>
      <c r="E100" s="179"/>
      <c r="F100" s="179"/>
      <c r="G100" s="179"/>
      <c r="H100" s="179"/>
      <c r="I100" s="179"/>
      <c r="J100" s="180">
        <f>J151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1041</v>
      </c>
      <c r="E101" s="179"/>
      <c r="F101" s="179"/>
      <c r="G101" s="179"/>
      <c r="H101" s="179"/>
      <c r="I101" s="179"/>
      <c r="J101" s="180">
        <f>J155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J167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J198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194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01 - Školka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27. 2. 2025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208</v>
      </c>
      <c r="D122" s="185" t="s">
        <v>62</v>
      </c>
      <c r="E122" s="185" t="s">
        <v>58</v>
      </c>
      <c r="F122" s="185" t="s">
        <v>59</v>
      </c>
      <c r="G122" s="185" t="s">
        <v>209</v>
      </c>
      <c r="H122" s="185" t="s">
        <v>210</v>
      </c>
      <c r="I122" s="185" t="s">
        <v>211</v>
      </c>
      <c r="J122" s="186" t="s">
        <v>198</v>
      </c>
      <c r="K122" s="187" t="s">
        <v>212</v>
      </c>
      <c r="L122" s="188"/>
      <c r="M122" s="97" t="s">
        <v>1</v>
      </c>
      <c r="N122" s="98" t="s">
        <v>41</v>
      </c>
      <c r="O122" s="98" t="s">
        <v>213</v>
      </c>
      <c r="P122" s="98" t="s">
        <v>214</v>
      </c>
      <c r="Q122" s="98" t="s">
        <v>215</v>
      </c>
      <c r="R122" s="98" t="s">
        <v>216</v>
      </c>
      <c r="S122" s="98" t="s">
        <v>217</v>
      </c>
      <c r="T122" s="99" t="s">
        <v>218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219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P124+P132+P137+P151+P155+P167+P198</f>
        <v>0</v>
      </c>
      <c r="Q123" s="101"/>
      <c r="R123" s="191">
        <f>R124+R132+R137+R151+R155+R167+R198</f>
        <v>0.24526746000000002</v>
      </c>
      <c r="S123" s="101"/>
      <c r="T123" s="192">
        <f>T124+T132+T137+T151+T155+T167+T198</f>
        <v>0.21003449999999999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200</v>
      </c>
      <c r="BK123" s="193">
        <f>BK124+BK132+BK137+BK151+BK155+BK167+BK198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262</v>
      </c>
      <c r="F124" s="197" t="s">
        <v>1111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SUM(P125:P131)</f>
        <v>0</v>
      </c>
      <c r="Q124" s="202"/>
      <c r="R124" s="203">
        <f>SUM(R125:R131)</f>
        <v>0.22964250000000003</v>
      </c>
      <c r="S124" s="202"/>
      <c r="T124" s="204">
        <f>SUM(T125:T131)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222</v>
      </c>
      <c r="BK124" s="207">
        <f>SUM(BK125:BK131)</f>
        <v>0</v>
      </c>
    </row>
    <row r="125" s="2" customFormat="1" ht="16.5" customHeight="1">
      <c r="A125" s="35"/>
      <c r="B125" s="36"/>
      <c r="C125" s="208" t="s">
        <v>85</v>
      </c>
      <c r="D125" s="208" t="s">
        <v>223</v>
      </c>
      <c r="E125" s="209" t="s">
        <v>1112</v>
      </c>
      <c r="F125" s="210" t="s">
        <v>1113</v>
      </c>
      <c r="G125" s="211" t="s">
        <v>226</v>
      </c>
      <c r="H125" s="212">
        <v>6.75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0.22092750000000003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227</v>
      </c>
      <c r="AT125" s="220" t="s">
        <v>223</v>
      </c>
      <c r="AU125" s="220" t="s">
        <v>85</v>
      </c>
      <c r="AY125" s="14" t="s">
        <v>222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227</v>
      </c>
      <c r="BM125" s="220" t="s">
        <v>1114</v>
      </c>
    </row>
    <row r="126" s="2" customFormat="1">
      <c r="A126" s="35"/>
      <c r="B126" s="36"/>
      <c r="C126" s="37"/>
      <c r="D126" s="222" t="s">
        <v>229</v>
      </c>
      <c r="E126" s="37"/>
      <c r="F126" s="223" t="s">
        <v>1115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229</v>
      </c>
      <c r="AU126" s="14" t="s">
        <v>85</v>
      </c>
    </row>
    <row r="127" s="2" customFormat="1">
      <c r="A127" s="35"/>
      <c r="B127" s="36"/>
      <c r="C127" s="37"/>
      <c r="D127" s="227" t="s">
        <v>231</v>
      </c>
      <c r="E127" s="37"/>
      <c r="F127" s="228" t="s">
        <v>1116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231</v>
      </c>
      <c r="AU127" s="14" t="s">
        <v>85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1117</v>
      </c>
      <c r="F128" s="210" t="s">
        <v>1118</v>
      </c>
      <c r="G128" s="211" t="s">
        <v>332</v>
      </c>
      <c r="H128" s="212">
        <v>5.8099999999999996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0.0015</v>
      </c>
      <c r="R128" s="218">
        <f>Q128*H128</f>
        <v>0.0087149999999999988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1119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1120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1121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12" customFormat="1">
      <c r="A131" s="12"/>
      <c r="B131" s="229"/>
      <c r="C131" s="230"/>
      <c r="D131" s="222" t="s">
        <v>252</v>
      </c>
      <c r="E131" s="251" t="s">
        <v>1</v>
      </c>
      <c r="F131" s="231" t="s">
        <v>1122</v>
      </c>
      <c r="G131" s="230"/>
      <c r="H131" s="232">
        <v>5.8099999999999996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252</v>
      </c>
      <c r="AU131" s="238" t="s">
        <v>85</v>
      </c>
      <c r="AV131" s="12" t="s">
        <v>87</v>
      </c>
      <c r="AW131" s="12" t="s">
        <v>32</v>
      </c>
      <c r="AX131" s="12" t="s">
        <v>85</v>
      </c>
      <c r="AY131" s="238" t="s">
        <v>222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220</v>
      </c>
      <c r="F132" s="197" t="s">
        <v>221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SUM(P133:P136)</f>
        <v>0</v>
      </c>
      <c r="Q132" s="202"/>
      <c r="R132" s="203">
        <f>SUM(R133:R136)</f>
        <v>0</v>
      </c>
      <c r="S132" s="202"/>
      <c r="T132" s="204">
        <f>SUM(T133:T136)</f>
        <v>0.206262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SUM(BK133:BK136)</f>
        <v>0</v>
      </c>
    </row>
    <row r="133" s="2" customFormat="1" ht="21.75" customHeight="1">
      <c r="A133" s="35"/>
      <c r="B133" s="36"/>
      <c r="C133" s="208" t="s">
        <v>241</v>
      </c>
      <c r="D133" s="208" t="s">
        <v>223</v>
      </c>
      <c r="E133" s="209" t="s">
        <v>1123</v>
      </c>
      <c r="F133" s="210" t="s">
        <v>1124</v>
      </c>
      <c r="G133" s="211" t="s">
        <v>226</v>
      </c>
      <c r="H133" s="212">
        <v>3.274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0.063</v>
      </c>
      <c r="T133" s="219">
        <f>S133*H133</f>
        <v>0.206262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1125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1126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1127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51" t="s">
        <v>1</v>
      </c>
      <c r="F136" s="231" t="s">
        <v>1128</v>
      </c>
      <c r="G136" s="230"/>
      <c r="H136" s="232">
        <v>3.274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32</v>
      </c>
      <c r="AX136" s="12" t="s">
        <v>85</v>
      </c>
      <c r="AY136" s="238" t="s">
        <v>222</v>
      </c>
    </row>
    <row r="137" s="11" customFormat="1" ht="25.92" customHeight="1">
      <c r="A137" s="11"/>
      <c r="B137" s="194"/>
      <c r="C137" s="195"/>
      <c r="D137" s="196" t="s">
        <v>76</v>
      </c>
      <c r="E137" s="197" t="s">
        <v>233</v>
      </c>
      <c r="F137" s="197" t="s">
        <v>1129</v>
      </c>
      <c r="G137" s="195"/>
      <c r="H137" s="195"/>
      <c r="I137" s="198"/>
      <c r="J137" s="199">
        <f>BK137</f>
        <v>0</v>
      </c>
      <c r="K137" s="195"/>
      <c r="L137" s="200"/>
      <c r="M137" s="201"/>
      <c r="N137" s="202"/>
      <c r="O137" s="202"/>
      <c r="P137" s="203">
        <f>SUM(P138:P150)</f>
        <v>0</v>
      </c>
      <c r="Q137" s="202"/>
      <c r="R137" s="203">
        <f>SUM(R138:R150)</f>
        <v>0</v>
      </c>
      <c r="S137" s="202"/>
      <c r="T137" s="204">
        <f>SUM(T138:T150)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5" t="s">
        <v>85</v>
      </c>
      <c r="AT137" s="206" t="s">
        <v>76</v>
      </c>
      <c r="AU137" s="206" t="s">
        <v>77</v>
      </c>
      <c r="AY137" s="205" t="s">
        <v>222</v>
      </c>
      <c r="BK137" s="207">
        <f>SUM(BK138:BK150)</f>
        <v>0</v>
      </c>
    </row>
    <row r="138" s="2" customFormat="1" ht="24.15" customHeight="1">
      <c r="A138" s="35"/>
      <c r="B138" s="36"/>
      <c r="C138" s="208" t="s">
        <v>227</v>
      </c>
      <c r="D138" s="208" t="s">
        <v>223</v>
      </c>
      <c r="E138" s="209" t="s">
        <v>1130</v>
      </c>
      <c r="F138" s="210" t="s">
        <v>1131</v>
      </c>
      <c r="G138" s="211" t="s">
        <v>237</v>
      </c>
      <c r="H138" s="212">
        <v>0.20999999999999999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1132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1133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1134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2" customFormat="1" ht="24.15" customHeight="1">
      <c r="A141" s="35"/>
      <c r="B141" s="36"/>
      <c r="C141" s="208" t="s">
        <v>254</v>
      </c>
      <c r="D141" s="208" t="s">
        <v>223</v>
      </c>
      <c r="E141" s="209" t="s">
        <v>242</v>
      </c>
      <c r="F141" s="210" t="s">
        <v>243</v>
      </c>
      <c r="G141" s="211" t="s">
        <v>237</v>
      </c>
      <c r="H141" s="212">
        <v>0.20999999999999999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227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227</v>
      </c>
      <c r="BM141" s="220" t="s">
        <v>1135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245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246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2" customFormat="1" ht="24.15" customHeight="1">
      <c r="A144" s="35"/>
      <c r="B144" s="36"/>
      <c r="C144" s="208" t="s">
        <v>262</v>
      </c>
      <c r="D144" s="208" t="s">
        <v>223</v>
      </c>
      <c r="E144" s="209" t="s">
        <v>247</v>
      </c>
      <c r="F144" s="210" t="s">
        <v>248</v>
      </c>
      <c r="G144" s="211" t="s">
        <v>237</v>
      </c>
      <c r="H144" s="212">
        <v>2.9399999999999999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227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227</v>
      </c>
      <c r="BM144" s="220" t="s">
        <v>1136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250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251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12" customFormat="1">
      <c r="A147" s="12"/>
      <c r="B147" s="229"/>
      <c r="C147" s="230"/>
      <c r="D147" s="222" t="s">
        <v>252</v>
      </c>
      <c r="E147" s="230"/>
      <c r="F147" s="231" t="s">
        <v>1137</v>
      </c>
      <c r="G147" s="230"/>
      <c r="H147" s="232">
        <v>2.9399999999999999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252</v>
      </c>
      <c r="AU147" s="238" t="s">
        <v>85</v>
      </c>
      <c r="AV147" s="12" t="s">
        <v>87</v>
      </c>
      <c r="AW147" s="12" t="s">
        <v>4</v>
      </c>
      <c r="AX147" s="12" t="s">
        <v>85</v>
      </c>
      <c r="AY147" s="238" t="s">
        <v>222</v>
      </c>
    </row>
    <row r="148" s="2" customFormat="1" ht="33" customHeight="1">
      <c r="A148" s="35"/>
      <c r="B148" s="36"/>
      <c r="C148" s="208" t="s">
        <v>270</v>
      </c>
      <c r="D148" s="208" t="s">
        <v>223</v>
      </c>
      <c r="E148" s="209" t="s">
        <v>1138</v>
      </c>
      <c r="F148" s="210" t="s">
        <v>1139</v>
      </c>
      <c r="G148" s="211" t="s">
        <v>237</v>
      </c>
      <c r="H148" s="212">
        <v>0.20599999999999999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227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227</v>
      </c>
      <c r="BM148" s="220" t="s">
        <v>1140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1141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1142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11" customFormat="1" ht="25.92" customHeight="1">
      <c r="A151" s="11"/>
      <c r="B151" s="194"/>
      <c r="C151" s="195"/>
      <c r="D151" s="196" t="s">
        <v>76</v>
      </c>
      <c r="E151" s="197" t="s">
        <v>1143</v>
      </c>
      <c r="F151" s="197" t="s">
        <v>1144</v>
      </c>
      <c r="G151" s="195"/>
      <c r="H151" s="195"/>
      <c r="I151" s="198"/>
      <c r="J151" s="199">
        <f>BK151</f>
        <v>0</v>
      </c>
      <c r="K151" s="195"/>
      <c r="L151" s="200"/>
      <c r="M151" s="201"/>
      <c r="N151" s="202"/>
      <c r="O151" s="202"/>
      <c r="P151" s="203">
        <f>SUM(P152:P154)</f>
        <v>0</v>
      </c>
      <c r="Q151" s="202"/>
      <c r="R151" s="203">
        <f>SUM(R152:R154)</f>
        <v>0</v>
      </c>
      <c r="S151" s="202"/>
      <c r="T151" s="204">
        <f>SUM(T152:T154)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5" t="s">
        <v>85</v>
      </c>
      <c r="AT151" s="206" t="s">
        <v>76</v>
      </c>
      <c r="AU151" s="206" t="s">
        <v>77</v>
      </c>
      <c r="AY151" s="205" t="s">
        <v>222</v>
      </c>
      <c r="BK151" s="207">
        <f>SUM(BK152:BK154)</f>
        <v>0</v>
      </c>
    </row>
    <row r="152" s="2" customFormat="1" ht="24.15" customHeight="1">
      <c r="A152" s="35"/>
      <c r="B152" s="36"/>
      <c r="C152" s="208" t="s">
        <v>276</v>
      </c>
      <c r="D152" s="208" t="s">
        <v>223</v>
      </c>
      <c r="E152" s="209" t="s">
        <v>1145</v>
      </c>
      <c r="F152" s="210" t="s">
        <v>1146</v>
      </c>
      <c r="G152" s="211" t="s">
        <v>237</v>
      </c>
      <c r="H152" s="212">
        <v>0.23000000000000001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227</v>
      </c>
      <c r="AT152" s="220" t="s">
        <v>223</v>
      </c>
      <c r="AU152" s="220" t="s">
        <v>85</v>
      </c>
      <c r="AY152" s="14" t="s">
        <v>222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227</v>
      </c>
      <c r="BM152" s="220" t="s">
        <v>1147</v>
      </c>
    </row>
    <row r="153" s="2" customFormat="1">
      <c r="A153" s="35"/>
      <c r="B153" s="36"/>
      <c r="C153" s="37"/>
      <c r="D153" s="222" t="s">
        <v>229</v>
      </c>
      <c r="E153" s="37"/>
      <c r="F153" s="223" t="s">
        <v>1148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229</v>
      </c>
      <c r="AU153" s="14" t="s">
        <v>85</v>
      </c>
    </row>
    <row r="154" s="2" customFormat="1">
      <c r="A154" s="35"/>
      <c r="B154" s="36"/>
      <c r="C154" s="37"/>
      <c r="D154" s="227" t="s">
        <v>231</v>
      </c>
      <c r="E154" s="37"/>
      <c r="F154" s="228" t="s">
        <v>1149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231</v>
      </c>
      <c r="AU154" s="14" t="s">
        <v>85</v>
      </c>
    </row>
    <row r="155" s="11" customFormat="1" ht="25.92" customHeight="1">
      <c r="A155" s="11"/>
      <c r="B155" s="194"/>
      <c r="C155" s="195"/>
      <c r="D155" s="196" t="s">
        <v>76</v>
      </c>
      <c r="E155" s="197" t="s">
        <v>1055</v>
      </c>
      <c r="F155" s="197" t="s">
        <v>1056</v>
      </c>
      <c r="G155" s="195"/>
      <c r="H155" s="195"/>
      <c r="I155" s="198"/>
      <c r="J155" s="199">
        <f>BK155</f>
        <v>0</v>
      </c>
      <c r="K155" s="195"/>
      <c r="L155" s="200"/>
      <c r="M155" s="201"/>
      <c r="N155" s="202"/>
      <c r="O155" s="202"/>
      <c r="P155" s="203">
        <f>SUM(P156:P166)</f>
        <v>0</v>
      </c>
      <c r="Q155" s="202"/>
      <c r="R155" s="203">
        <f>SUM(R156:R166)</f>
        <v>0.00033</v>
      </c>
      <c r="S155" s="202"/>
      <c r="T155" s="204">
        <f>SUM(T156:T166)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5" t="s">
        <v>87</v>
      </c>
      <c r="AT155" s="206" t="s">
        <v>76</v>
      </c>
      <c r="AU155" s="206" t="s">
        <v>77</v>
      </c>
      <c r="AY155" s="205" t="s">
        <v>222</v>
      </c>
      <c r="BK155" s="207">
        <f>SUM(BK156:BK166)</f>
        <v>0</v>
      </c>
    </row>
    <row r="156" s="2" customFormat="1" ht="21.75" customHeight="1">
      <c r="A156" s="35"/>
      <c r="B156" s="36"/>
      <c r="C156" s="208" t="s">
        <v>220</v>
      </c>
      <c r="D156" s="208" t="s">
        <v>223</v>
      </c>
      <c r="E156" s="209" t="s">
        <v>1150</v>
      </c>
      <c r="F156" s="210" t="s">
        <v>1151</v>
      </c>
      <c r="G156" s="211" t="s">
        <v>265</v>
      </c>
      <c r="H156" s="212">
        <v>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0.00033</v>
      </c>
      <c r="R156" s="218">
        <f>Q156*H156</f>
        <v>0.00033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266</v>
      </c>
      <c r="AT156" s="220" t="s">
        <v>223</v>
      </c>
      <c r="AU156" s="220" t="s">
        <v>85</v>
      </c>
      <c r="AY156" s="14" t="s">
        <v>222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266</v>
      </c>
      <c r="BM156" s="220" t="s">
        <v>1152</v>
      </c>
    </row>
    <row r="157" s="2" customFormat="1">
      <c r="A157" s="35"/>
      <c r="B157" s="36"/>
      <c r="C157" s="37"/>
      <c r="D157" s="222" t="s">
        <v>229</v>
      </c>
      <c r="E157" s="37"/>
      <c r="F157" s="223" t="s">
        <v>1153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229</v>
      </c>
      <c r="AU157" s="14" t="s">
        <v>85</v>
      </c>
    </row>
    <row r="158" s="2" customFormat="1">
      <c r="A158" s="35"/>
      <c r="B158" s="36"/>
      <c r="C158" s="37"/>
      <c r="D158" s="227" t="s">
        <v>231</v>
      </c>
      <c r="E158" s="37"/>
      <c r="F158" s="228" t="s">
        <v>1154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231</v>
      </c>
      <c r="AU158" s="14" t="s">
        <v>85</v>
      </c>
    </row>
    <row r="159" s="2" customFormat="1" ht="62.7" customHeight="1">
      <c r="A159" s="35"/>
      <c r="B159" s="36"/>
      <c r="C159" s="239" t="s">
        <v>287</v>
      </c>
      <c r="D159" s="239" t="s">
        <v>277</v>
      </c>
      <c r="E159" s="240" t="s">
        <v>1155</v>
      </c>
      <c r="F159" s="241" t="s">
        <v>1156</v>
      </c>
      <c r="G159" s="242" t="s">
        <v>226</v>
      </c>
      <c r="H159" s="243">
        <v>3.27</v>
      </c>
      <c r="I159" s="244"/>
      <c r="J159" s="245">
        <f>ROUND(I159*H159,2)</f>
        <v>0</v>
      </c>
      <c r="K159" s="246"/>
      <c r="L159" s="247"/>
      <c r="M159" s="248" t="s">
        <v>1</v>
      </c>
      <c r="N159" s="249" t="s">
        <v>42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280</v>
      </c>
      <c r="AT159" s="220" t="s">
        <v>277</v>
      </c>
      <c r="AU159" s="220" t="s">
        <v>85</v>
      </c>
      <c r="AY159" s="14" t="s">
        <v>222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266</v>
      </c>
      <c r="BM159" s="220" t="s">
        <v>1157</v>
      </c>
    </row>
    <row r="160" s="2" customFormat="1">
      <c r="A160" s="35"/>
      <c r="B160" s="36"/>
      <c r="C160" s="37"/>
      <c r="D160" s="222" t="s">
        <v>229</v>
      </c>
      <c r="E160" s="37"/>
      <c r="F160" s="223" t="s">
        <v>1156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229</v>
      </c>
      <c r="AU160" s="14" t="s">
        <v>85</v>
      </c>
    </row>
    <row r="161" s="2" customFormat="1" ht="21.75" customHeight="1">
      <c r="A161" s="35"/>
      <c r="B161" s="36"/>
      <c r="C161" s="208" t="s">
        <v>296</v>
      </c>
      <c r="D161" s="208" t="s">
        <v>223</v>
      </c>
      <c r="E161" s="209" t="s">
        <v>1158</v>
      </c>
      <c r="F161" s="210" t="s">
        <v>1159</v>
      </c>
      <c r="G161" s="211" t="s">
        <v>265</v>
      </c>
      <c r="H161" s="212">
        <v>1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266</v>
      </c>
      <c r="AT161" s="220" t="s">
        <v>223</v>
      </c>
      <c r="AU161" s="220" t="s">
        <v>85</v>
      </c>
      <c r="AY161" s="14" t="s">
        <v>222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266</v>
      </c>
      <c r="BM161" s="220" t="s">
        <v>1160</v>
      </c>
    </row>
    <row r="162" s="2" customFormat="1">
      <c r="A162" s="35"/>
      <c r="B162" s="36"/>
      <c r="C162" s="37"/>
      <c r="D162" s="222" t="s">
        <v>229</v>
      </c>
      <c r="E162" s="37"/>
      <c r="F162" s="223" t="s">
        <v>1161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229</v>
      </c>
      <c r="AU162" s="14" t="s">
        <v>85</v>
      </c>
    </row>
    <row r="163" s="2" customFormat="1">
      <c r="A163" s="35"/>
      <c r="B163" s="36"/>
      <c r="C163" s="37"/>
      <c r="D163" s="227" t="s">
        <v>231</v>
      </c>
      <c r="E163" s="37"/>
      <c r="F163" s="228" t="s">
        <v>1162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231</v>
      </c>
      <c r="AU163" s="14" t="s">
        <v>85</v>
      </c>
    </row>
    <row r="164" s="2" customFormat="1" ht="33" customHeight="1">
      <c r="A164" s="35"/>
      <c r="B164" s="36"/>
      <c r="C164" s="208" t="s">
        <v>8</v>
      </c>
      <c r="D164" s="208" t="s">
        <v>223</v>
      </c>
      <c r="E164" s="209" t="s">
        <v>1163</v>
      </c>
      <c r="F164" s="210" t="s">
        <v>1164</v>
      </c>
      <c r="G164" s="211" t="s">
        <v>290</v>
      </c>
      <c r="H164" s="250"/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1165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1166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1167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11" customFormat="1" ht="25.92" customHeight="1">
      <c r="A167" s="11"/>
      <c r="B167" s="194"/>
      <c r="C167" s="195"/>
      <c r="D167" s="196" t="s">
        <v>76</v>
      </c>
      <c r="E167" s="197" t="s">
        <v>294</v>
      </c>
      <c r="F167" s="197" t="s">
        <v>295</v>
      </c>
      <c r="G167" s="195"/>
      <c r="H167" s="195"/>
      <c r="I167" s="198"/>
      <c r="J167" s="199">
        <f>BK167</f>
        <v>0</v>
      </c>
      <c r="K167" s="195"/>
      <c r="L167" s="200"/>
      <c r="M167" s="201"/>
      <c r="N167" s="202"/>
      <c r="O167" s="202"/>
      <c r="P167" s="203">
        <f>SUM(P168:P197)</f>
        <v>0</v>
      </c>
      <c r="Q167" s="202"/>
      <c r="R167" s="203">
        <f>SUM(R168:R197)</f>
        <v>0.0054399599999999998</v>
      </c>
      <c r="S167" s="202"/>
      <c r="T167" s="204">
        <f>SUM(T168:T197)</f>
        <v>0.0016800000000000001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5" t="s">
        <v>87</v>
      </c>
      <c r="AT167" s="206" t="s">
        <v>76</v>
      </c>
      <c r="AU167" s="206" t="s">
        <v>77</v>
      </c>
      <c r="AY167" s="205" t="s">
        <v>222</v>
      </c>
      <c r="BK167" s="207">
        <f>SUM(BK168:BK197)</f>
        <v>0</v>
      </c>
    </row>
    <row r="168" s="2" customFormat="1" ht="24.15" customHeight="1">
      <c r="A168" s="35"/>
      <c r="B168" s="36"/>
      <c r="C168" s="208" t="s">
        <v>307</v>
      </c>
      <c r="D168" s="208" t="s">
        <v>223</v>
      </c>
      <c r="E168" s="209" t="s">
        <v>297</v>
      </c>
      <c r="F168" s="210" t="s">
        <v>298</v>
      </c>
      <c r="G168" s="211" t="s">
        <v>226</v>
      </c>
      <c r="H168" s="212">
        <v>0.5</v>
      </c>
      <c r="I168" s="213"/>
      <c r="J168" s="214">
        <f>ROUND(I168*H168,2)</f>
        <v>0</v>
      </c>
      <c r="K168" s="215"/>
      <c r="L168" s="41"/>
      <c r="M168" s="216" t="s">
        <v>1</v>
      </c>
      <c r="N168" s="217" t="s">
        <v>42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266</v>
      </c>
      <c r="AT168" s="220" t="s">
        <v>223</v>
      </c>
      <c r="AU168" s="220" t="s">
        <v>85</v>
      </c>
      <c r="AY168" s="14" t="s">
        <v>222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266</v>
      </c>
      <c r="BM168" s="220" t="s">
        <v>1168</v>
      </c>
    </row>
    <row r="169" s="2" customFormat="1">
      <c r="A169" s="35"/>
      <c r="B169" s="36"/>
      <c r="C169" s="37"/>
      <c r="D169" s="222" t="s">
        <v>229</v>
      </c>
      <c r="E169" s="37"/>
      <c r="F169" s="223" t="s">
        <v>300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229</v>
      </c>
      <c r="AU169" s="14" t="s">
        <v>85</v>
      </c>
    </row>
    <row r="170" s="2" customFormat="1">
      <c r="A170" s="35"/>
      <c r="B170" s="36"/>
      <c r="C170" s="37"/>
      <c r="D170" s="227" t="s">
        <v>231</v>
      </c>
      <c r="E170" s="37"/>
      <c r="F170" s="228" t="s">
        <v>478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231</v>
      </c>
      <c r="AU170" s="14" t="s">
        <v>85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302</v>
      </c>
      <c r="F171" s="210" t="s">
        <v>303</v>
      </c>
      <c r="G171" s="211" t="s">
        <v>226</v>
      </c>
      <c r="H171" s="212">
        <v>0.5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3.0000000000000001E-05</v>
      </c>
      <c r="R171" s="218">
        <f>Q171*H171</f>
        <v>1.5E-05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1169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305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480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33" customHeight="1">
      <c r="A174" s="35"/>
      <c r="B174" s="36"/>
      <c r="C174" s="208" t="s">
        <v>319</v>
      </c>
      <c r="D174" s="208" t="s">
        <v>223</v>
      </c>
      <c r="E174" s="209" t="s">
        <v>308</v>
      </c>
      <c r="F174" s="210" t="s">
        <v>309</v>
      </c>
      <c r="G174" s="211" t="s">
        <v>226</v>
      </c>
      <c r="H174" s="212">
        <v>0.5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0.0075799999999999999</v>
      </c>
      <c r="R174" s="218">
        <f>Q174*H174</f>
        <v>0.00379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1170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311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482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24.15" customHeight="1">
      <c r="A177" s="35"/>
      <c r="B177" s="36"/>
      <c r="C177" s="208" t="s">
        <v>266</v>
      </c>
      <c r="D177" s="208" t="s">
        <v>223</v>
      </c>
      <c r="E177" s="209" t="s">
        <v>314</v>
      </c>
      <c r="F177" s="210" t="s">
        <v>315</v>
      </c>
      <c r="G177" s="211" t="s">
        <v>226</v>
      </c>
      <c r="H177" s="212">
        <v>0.5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0.0030000000000000001</v>
      </c>
      <c r="T177" s="219">
        <f>S177*H177</f>
        <v>0.0015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1171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317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484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16.5" customHeight="1">
      <c r="A180" s="35"/>
      <c r="B180" s="36"/>
      <c r="C180" s="208" t="s">
        <v>329</v>
      </c>
      <c r="D180" s="208" t="s">
        <v>223</v>
      </c>
      <c r="E180" s="209" t="s">
        <v>320</v>
      </c>
      <c r="F180" s="210" t="s">
        <v>321</v>
      </c>
      <c r="G180" s="211" t="s">
        <v>226</v>
      </c>
      <c r="H180" s="212">
        <v>0.5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0.00029999999999999997</v>
      </c>
      <c r="R180" s="218">
        <f>Q180*H180</f>
        <v>0.00014999999999999999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1172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323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486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49.05" customHeight="1">
      <c r="A183" s="35"/>
      <c r="B183" s="36"/>
      <c r="C183" s="239" t="s">
        <v>336</v>
      </c>
      <c r="D183" s="239" t="s">
        <v>277</v>
      </c>
      <c r="E183" s="240" t="s">
        <v>325</v>
      </c>
      <c r="F183" s="241" t="s">
        <v>326</v>
      </c>
      <c r="G183" s="242" t="s">
        <v>226</v>
      </c>
      <c r="H183" s="243">
        <v>0.55000000000000004</v>
      </c>
      <c r="I183" s="244"/>
      <c r="J183" s="245">
        <f>ROUND(I183*H183,2)</f>
        <v>0</v>
      </c>
      <c r="K183" s="246"/>
      <c r="L183" s="247"/>
      <c r="M183" s="248" t="s">
        <v>1</v>
      </c>
      <c r="N183" s="249" t="s">
        <v>42</v>
      </c>
      <c r="O183" s="88"/>
      <c r="P183" s="218">
        <f>O183*H183</f>
        <v>0</v>
      </c>
      <c r="Q183" s="218">
        <v>0.0025999999999999999</v>
      </c>
      <c r="R183" s="218">
        <f>Q183*H183</f>
        <v>0.0014300000000000001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280</v>
      </c>
      <c r="AT183" s="220" t="s">
        <v>277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1173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326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12" customFormat="1">
      <c r="A185" s="12"/>
      <c r="B185" s="229"/>
      <c r="C185" s="230"/>
      <c r="D185" s="222" t="s">
        <v>252</v>
      </c>
      <c r="E185" s="230"/>
      <c r="F185" s="231" t="s">
        <v>1174</v>
      </c>
      <c r="G185" s="230"/>
      <c r="H185" s="232">
        <v>0.55000000000000004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252</v>
      </c>
      <c r="AU185" s="238" t="s">
        <v>85</v>
      </c>
      <c r="AV185" s="12" t="s">
        <v>87</v>
      </c>
      <c r="AW185" s="12" t="s">
        <v>4</v>
      </c>
      <c r="AX185" s="12" t="s">
        <v>85</v>
      </c>
      <c r="AY185" s="238" t="s">
        <v>222</v>
      </c>
    </row>
    <row r="186" s="2" customFormat="1" ht="21.75" customHeight="1">
      <c r="A186" s="35"/>
      <c r="B186" s="36"/>
      <c r="C186" s="208" t="s">
        <v>342</v>
      </c>
      <c r="D186" s="208" t="s">
        <v>223</v>
      </c>
      <c r="E186" s="209" t="s">
        <v>337</v>
      </c>
      <c r="F186" s="210" t="s">
        <v>338</v>
      </c>
      <c r="G186" s="211" t="s">
        <v>332</v>
      </c>
      <c r="H186" s="212">
        <v>0.59999999999999998</v>
      </c>
      <c r="I186" s="213"/>
      <c r="J186" s="214">
        <f>ROUND(I186*H186,2)</f>
        <v>0</v>
      </c>
      <c r="K186" s="215"/>
      <c r="L186" s="41"/>
      <c r="M186" s="216" t="s">
        <v>1</v>
      </c>
      <c r="N186" s="217" t="s">
        <v>42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0.00029999999999999997</v>
      </c>
      <c r="T186" s="219">
        <f>S186*H186</f>
        <v>0.00017999999999999998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266</v>
      </c>
      <c r="AT186" s="220" t="s">
        <v>223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1175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340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2" customFormat="1">
      <c r="A188" s="35"/>
      <c r="B188" s="36"/>
      <c r="C188" s="37"/>
      <c r="D188" s="227" t="s">
        <v>231</v>
      </c>
      <c r="E188" s="37"/>
      <c r="F188" s="228" t="s">
        <v>491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231</v>
      </c>
      <c r="AU188" s="14" t="s">
        <v>85</v>
      </c>
    </row>
    <row r="189" s="2" customFormat="1" ht="16.5" customHeight="1">
      <c r="A189" s="35"/>
      <c r="B189" s="36"/>
      <c r="C189" s="208" t="s">
        <v>348</v>
      </c>
      <c r="D189" s="208" t="s">
        <v>223</v>
      </c>
      <c r="E189" s="209" t="s">
        <v>343</v>
      </c>
      <c r="F189" s="210" t="s">
        <v>344</v>
      </c>
      <c r="G189" s="211" t="s">
        <v>332</v>
      </c>
      <c r="H189" s="212">
        <v>0.59999999999999998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1.0000000000000001E-05</v>
      </c>
      <c r="R189" s="218">
        <f>Q189*H189</f>
        <v>6.0000000000000002E-06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1176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346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493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16.5" customHeight="1">
      <c r="A192" s="35"/>
      <c r="B192" s="36"/>
      <c r="C192" s="239" t="s">
        <v>7</v>
      </c>
      <c r="D192" s="239" t="s">
        <v>277</v>
      </c>
      <c r="E192" s="240" t="s">
        <v>349</v>
      </c>
      <c r="F192" s="241" t="s">
        <v>350</v>
      </c>
      <c r="G192" s="242" t="s">
        <v>332</v>
      </c>
      <c r="H192" s="243">
        <v>0.61199999999999999</v>
      </c>
      <c r="I192" s="244"/>
      <c r="J192" s="245">
        <f>ROUND(I192*H192,2)</f>
        <v>0</v>
      </c>
      <c r="K192" s="246"/>
      <c r="L192" s="247"/>
      <c r="M192" s="248" t="s">
        <v>1</v>
      </c>
      <c r="N192" s="249" t="s">
        <v>42</v>
      </c>
      <c r="O192" s="88"/>
      <c r="P192" s="218">
        <f>O192*H192</f>
        <v>0</v>
      </c>
      <c r="Q192" s="218">
        <v>8.0000000000000007E-05</v>
      </c>
      <c r="R192" s="218">
        <f>Q192*H192</f>
        <v>4.8960000000000006E-05</v>
      </c>
      <c r="S192" s="218">
        <v>0</v>
      </c>
      <c r="T192" s="21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280</v>
      </c>
      <c r="AT192" s="220" t="s">
        <v>277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1177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350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12" customFormat="1">
      <c r="A194" s="12"/>
      <c r="B194" s="229"/>
      <c r="C194" s="230"/>
      <c r="D194" s="222" t="s">
        <v>252</v>
      </c>
      <c r="E194" s="230"/>
      <c r="F194" s="231" t="s">
        <v>1178</v>
      </c>
      <c r="G194" s="230"/>
      <c r="H194" s="232">
        <v>0.61199999999999999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252</v>
      </c>
      <c r="AU194" s="238" t="s">
        <v>85</v>
      </c>
      <c r="AV194" s="12" t="s">
        <v>87</v>
      </c>
      <c r="AW194" s="12" t="s">
        <v>4</v>
      </c>
      <c r="AX194" s="12" t="s">
        <v>85</v>
      </c>
      <c r="AY194" s="238" t="s">
        <v>222</v>
      </c>
    </row>
    <row r="195" s="2" customFormat="1" ht="24.15" customHeight="1">
      <c r="A195" s="35"/>
      <c r="B195" s="36"/>
      <c r="C195" s="208" t="s">
        <v>358</v>
      </c>
      <c r="D195" s="208" t="s">
        <v>223</v>
      </c>
      <c r="E195" s="209" t="s">
        <v>1179</v>
      </c>
      <c r="F195" s="210" t="s">
        <v>1180</v>
      </c>
      <c r="G195" s="211" t="s">
        <v>290</v>
      </c>
      <c r="H195" s="250"/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743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1181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1182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11" customFormat="1" ht="25.92" customHeight="1">
      <c r="A198" s="11"/>
      <c r="B198" s="194"/>
      <c r="C198" s="195"/>
      <c r="D198" s="196" t="s">
        <v>76</v>
      </c>
      <c r="E198" s="197" t="s">
        <v>390</v>
      </c>
      <c r="F198" s="197" t="s">
        <v>391</v>
      </c>
      <c r="G198" s="195"/>
      <c r="H198" s="195"/>
      <c r="I198" s="198"/>
      <c r="J198" s="199">
        <f>BK198</f>
        <v>0</v>
      </c>
      <c r="K198" s="195"/>
      <c r="L198" s="200"/>
      <c r="M198" s="201"/>
      <c r="N198" s="202"/>
      <c r="O198" s="202"/>
      <c r="P198" s="203">
        <f>SUM(P199:P210)</f>
        <v>0</v>
      </c>
      <c r="Q198" s="202"/>
      <c r="R198" s="203">
        <f>SUM(R199:R210)</f>
        <v>0.0098549999999999992</v>
      </c>
      <c r="S198" s="202"/>
      <c r="T198" s="204">
        <f>SUM(T199:T210)</f>
        <v>0.0020925000000000002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5" t="s">
        <v>87</v>
      </c>
      <c r="AT198" s="206" t="s">
        <v>76</v>
      </c>
      <c r="AU198" s="206" t="s">
        <v>77</v>
      </c>
      <c r="AY198" s="205" t="s">
        <v>222</v>
      </c>
      <c r="BK198" s="207">
        <f>SUM(BK199:BK210)</f>
        <v>0</v>
      </c>
    </row>
    <row r="199" s="2" customFormat="1" ht="16.5" customHeight="1">
      <c r="A199" s="35"/>
      <c r="B199" s="36"/>
      <c r="C199" s="208" t="s">
        <v>363</v>
      </c>
      <c r="D199" s="208" t="s">
        <v>223</v>
      </c>
      <c r="E199" s="209" t="s">
        <v>393</v>
      </c>
      <c r="F199" s="210" t="s">
        <v>394</v>
      </c>
      <c r="G199" s="211" t="s">
        <v>226</v>
      </c>
      <c r="H199" s="212">
        <v>6.75</v>
      </c>
      <c r="I199" s="213"/>
      <c r="J199" s="214">
        <f>ROUND(I199*H199,2)</f>
        <v>0</v>
      </c>
      <c r="K199" s="215"/>
      <c r="L199" s="41"/>
      <c r="M199" s="216" t="s">
        <v>1</v>
      </c>
      <c r="N199" s="217" t="s">
        <v>42</v>
      </c>
      <c r="O199" s="88"/>
      <c r="P199" s="218">
        <f>O199*H199</f>
        <v>0</v>
      </c>
      <c r="Q199" s="218">
        <v>0.001</v>
      </c>
      <c r="R199" s="218">
        <f>Q199*H199</f>
        <v>0.0067499999999999999</v>
      </c>
      <c r="S199" s="218">
        <v>0.00031</v>
      </c>
      <c r="T199" s="219">
        <f>S199*H199</f>
        <v>0.0020925000000000002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0" t="s">
        <v>266</v>
      </c>
      <c r="AT199" s="220" t="s">
        <v>223</v>
      </c>
      <c r="AU199" s="220" t="s">
        <v>85</v>
      </c>
      <c r="AY199" s="14" t="s">
        <v>222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4" t="s">
        <v>85</v>
      </c>
      <c r="BK199" s="221">
        <f>ROUND(I199*H199,2)</f>
        <v>0</v>
      </c>
      <c r="BL199" s="14" t="s">
        <v>266</v>
      </c>
      <c r="BM199" s="220" t="s">
        <v>1183</v>
      </c>
    </row>
    <row r="200" s="2" customFormat="1">
      <c r="A200" s="35"/>
      <c r="B200" s="36"/>
      <c r="C200" s="37"/>
      <c r="D200" s="222" t="s">
        <v>229</v>
      </c>
      <c r="E200" s="37"/>
      <c r="F200" s="223" t="s">
        <v>396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229</v>
      </c>
      <c r="AU200" s="14" t="s">
        <v>85</v>
      </c>
    </row>
    <row r="201" s="2" customFormat="1">
      <c r="A201" s="35"/>
      <c r="B201" s="36"/>
      <c r="C201" s="37"/>
      <c r="D201" s="227" t="s">
        <v>231</v>
      </c>
      <c r="E201" s="37"/>
      <c r="F201" s="228" t="s">
        <v>503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231</v>
      </c>
      <c r="AU201" s="14" t="s">
        <v>85</v>
      </c>
    </row>
    <row r="202" s="2" customFormat="1" ht="24.15" customHeight="1">
      <c r="A202" s="35"/>
      <c r="B202" s="36"/>
      <c r="C202" s="208" t="s">
        <v>371</v>
      </c>
      <c r="D202" s="208" t="s">
        <v>223</v>
      </c>
      <c r="E202" s="209" t="s">
        <v>399</v>
      </c>
      <c r="F202" s="210" t="s">
        <v>400</v>
      </c>
      <c r="G202" s="211" t="s">
        <v>226</v>
      </c>
      <c r="H202" s="212">
        <v>6.75</v>
      </c>
      <c r="I202" s="213"/>
      <c r="J202" s="214">
        <f>ROUND(I202*H202,2)</f>
        <v>0</v>
      </c>
      <c r="K202" s="215"/>
      <c r="L202" s="41"/>
      <c r="M202" s="216" t="s">
        <v>1</v>
      </c>
      <c r="N202" s="217" t="s">
        <v>42</v>
      </c>
      <c r="O202" s="88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0" t="s">
        <v>266</v>
      </c>
      <c r="AT202" s="220" t="s">
        <v>223</v>
      </c>
      <c r="AU202" s="220" t="s">
        <v>85</v>
      </c>
      <c r="AY202" s="14" t="s">
        <v>222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4" t="s">
        <v>85</v>
      </c>
      <c r="BK202" s="221">
        <f>ROUND(I202*H202,2)</f>
        <v>0</v>
      </c>
      <c r="BL202" s="14" t="s">
        <v>266</v>
      </c>
      <c r="BM202" s="220" t="s">
        <v>604</v>
      </c>
    </row>
    <row r="203" s="2" customFormat="1">
      <c r="A203" s="35"/>
      <c r="B203" s="36"/>
      <c r="C203" s="37"/>
      <c r="D203" s="222" t="s">
        <v>229</v>
      </c>
      <c r="E203" s="37"/>
      <c r="F203" s="223" t="s">
        <v>402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229</v>
      </c>
      <c r="AU203" s="14" t="s">
        <v>85</v>
      </c>
    </row>
    <row r="204" s="2" customFormat="1">
      <c r="A204" s="35"/>
      <c r="B204" s="36"/>
      <c r="C204" s="37"/>
      <c r="D204" s="227" t="s">
        <v>231</v>
      </c>
      <c r="E204" s="37"/>
      <c r="F204" s="228" t="s">
        <v>505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231</v>
      </c>
      <c r="AU204" s="14" t="s">
        <v>85</v>
      </c>
    </row>
    <row r="205" s="2" customFormat="1" ht="24.15" customHeight="1">
      <c r="A205" s="35"/>
      <c r="B205" s="36"/>
      <c r="C205" s="208" t="s">
        <v>378</v>
      </c>
      <c r="D205" s="208" t="s">
        <v>223</v>
      </c>
      <c r="E205" s="209" t="s">
        <v>416</v>
      </c>
      <c r="F205" s="210" t="s">
        <v>417</v>
      </c>
      <c r="G205" s="211" t="s">
        <v>226</v>
      </c>
      <c r="H205" s="212">
        <v>6.75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0.00020000000000000001</v>
      </c>
      <c r="R205" s="218">
        <f>Q205*H205</f>
        <v>0.0013500000000000001</v>
      </c>
      <c r="S205" s="218">
        <v>0</v>
      </c>
      <c r="T205" s="21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1184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419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510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33" customHeight="1">
      <c r="A208" s="35"/>
      <c r="B208" s="36"/>
      <c r="C208" s="208" t="s">
        <v>384</v>
      </c>
      <c r="D208" s="208" t="s">
        <v>223</v>
      </c>
      <c r="E208" s="209" t="s">
        <v>421</v>
      </c>
      <c r="F208" s="210" t="s">
        <v>422</v>
      </c>
      <c r="G208" s="211" t="s">
        <v>226</v>
      </c>
      <c r="H208" s="212">
        <v>6.75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0.00025999999999999998</v>
      </c>
      <c r="R208" s="218">
        <f>Q208*H208</f>
        <v>0.0017549999999999998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1185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424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512</v>
      </c>
      <c r="G210" s="37"/>
      <c r="H210" s="37"/>
      <c r="I210" s="224"/>
      <c r="J210" s="37"/>
      <c r="K210" s="37"/>
      <c r="L210" s="41"/>
      <c r="M210" s="252"/>
      <c r="N210" s="253"/>
      <c r="O210" s="254"/>
      <c r="P210" s="254"/>
      <c r="Q210" s="254"/>
      <c r="R210" s="254"/>
      <c r="S210" s="254"/>
      <c r="T210" s="25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6.96" customHeight="1">
      <c r="A211" s="35"/>
      <c r="B211" s="63"/>
      <c r="C211" s="64"/>
      <c r="D211" s="64"/>
      <c r="E211" s="64"/>
      <c r="F211" s="64"/>
      <c r="G211" s="64"/>
      <c r="H211" s="64"/>
      <c r="I211" s="64"/>
      <c r="J211" s="64"/>
      <c r="K211" s="64"/>
      <c r="L211" s="41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sheetProtection sheet="1" autoFilter="0" formatColumns="0" formatRows="0" objects="1" scenarios="1" spinCount="100000" saltValue="8qxtJRxc+hpCBO0atsou+y/+MPg5EF0aj7xKBFqCqqrWQtunzCKmVJGFk7ew6IZDYunzXJvFTKUeD6xfKUXMbA==" hashValue="FZX/RBt34Xt8DukLuuAGyo2CxZtBTy220fALceoTlqQyI7WJQkIQMAup/kGx9Wp4P7fAa+mAe+OlJ6syCTczvg==" algorithmName="SHA-512" password="CC35"/>
  <autoFilter ref="C122:K21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612315302"/>
    <hyperlink ref="F130" r:id="rId2" display="https://podminky.urs.cz/item/CS_URS_2024_02/619995001"/>
    <hyperlink ref="F135" r:id="rId3" display="https://podminky.urs.cz/item/CS_URS_2024_02/968072456"/>
    <hyperlink ref="F140" r:id="rId4" display="https://podminky.urs.cz/item/CS_URS_2024_02/997013112"/>
    <hyperlink ref="F143" r:id="rId5" display="https://podminky.urs.cz/item/CS_URS_2024_02/997013501"/>
    <hyperlink ref="F146" r:id="rId6" display="https://podminky.urs.cz/item/CS_URS_2024_02/997013509"/>
    <hyperlink ref="F150" r:id="rId7" display="https://podminky.urs.cz/item/CS_URS_2024_02/997013631"/>
    <hyperlink ref="F154" r:id="rId8" display="https://podminky.urs.cz/item/CS_URS_2024_02/998018002"/>
    <hyperlink ref="F158" r:id="rId9" display="https://podminky.urs.cz/item/CS_URS_2024_02/767646510"/>
    <hyperlink ref="F163" r:id="rId10" display="https://podminky.urs.cz/item/CS_URS_2024_02/767691823"/>
    <hyperlink ref="F166" r:id="rId11" display="https://podminky.urs.cz/item/CS_URS_2024_02/998767312"/>
    <hyperlink ref="F170" r:id="rId12" display="https://podminky.urs.cz/item/CS_URS_2024_01/776111115"/>
    <hyperlink ref="F173" r:id="rId13" display="https://podminky.urs.cz/item/CS_URS_2024_01/776121112"/>
    <hyperlink ref="F176" r:id="rId14" display="https://podminky.urs.cz/item/CS_URS_2024_01/776141112"/>
    <hyperlink ref="F179" r:id="rId15" display="https://podminky.urs.cz/item/CS_URS_2024_01/776201812"/>
    <hyperlink ref="F182" r:id="rId16" display="https://podminky.urs.cz/item/CS_URS_2024_01/776221111"/>
    <hyperlink ref="F188" r:id="rId17" display="https://podminky.urs.cz/item/CS_URS_2024_01/776410811"/>
    <hyperlink ref="F191" r:id="rId18" display="https://podminky.urs.cz/item/CS_URS_2024_01/776421111"/>
    <hyperlink ref="F197" r:id="rId19" display="https://podminky.urs.cz/item/CS_URS_2024_02/998776312"/>
    <hyperlink ref="F201" r:id="rId20" display="https://podminky.urs.cz/item/CS_URS_2024_01/784121001"/>
    <hyperlink ref="F204" r:id="rId21" display="https://podminky.urs.cz/item/CS_URS_2024_01/784121011"/>
    <hyperlink ref="F207" r:id="rId22" display="https://podminky.urs.cz/item/CS_URS_2024_01/784181101"/>
    <hyperlink ref="F210" r:id="rId23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ROUND((SUM(BE123:BE210)),  2)</f>
        <v>0</v>
      </c>
      <c r="G33" s="35"/>
      <c r="H33" s="35"/>
      <c r="I33" s="152">
        <v>0.20999999999999999</v>
      </c>
      <c r="J33" s="151">
        <f>ROUND(((SUM(BE123:BE210))*I33),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ROUND((SUM(BF123:BF210)),  2)</f>
        <v>0</v>
      </c>
      <c r="G34" s="35"/>
      <c r="H34" s="35"/>
      <c r="I34" s="152">
        <v>0.12</v>
      </c>
      <c r="J34" s="151">
        <f>ROUND(((SUM(BF123:BF210))*I34),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ROUND((SUM(BG123:BG210)),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ROUND((SUM(BH123:BH210)),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ROUND((SUM(BI123:BI210)),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02 - Chodba 2.NP dveře A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1108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201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1109</v>
      </c>
      <c r="E99" s="179"/>
      <c r="F99" s="179"/>
      <c r="G99" s="179"/>
      <c r="H99" s="179"/>
      <c r="I99" s="179"/>
      <c r="J99" s="180">
        <f>J137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1110</v>
      </c>
      <c r="E100" s="179"/>
      <c r="F100" s="179"/>
      <c r="G100" s="179"/>
      <c r="H100" s="179"/>
      <c r="I100" s="179"/>
      <c r="J100" s="180">
        <f>J151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1041</v>
      </c>
      <c r="E101" s="179"/>
      <c r="F101" s="179"/>
      <c r="G101" s="179"/>
      <c r="H101" s="179"/>
      <c r="I101" s="179"/>
      <c r="J101" s="180">
        <f>J155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J167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J198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194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02 - Chodba 2.NP dveře A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27. 2. 2025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208</v>
      </c>
      <c r="D122" s="185" t="s">
        <v>62</v>
      </c>
      <c r="E122" s="185" t="s">
        <v>58</v>
      </c>
      <c r="F122" s="185" t="s">
        <v>59</v>
      </c>
      <c r="G122" s="185" t="s">
        <v>209</v>
      </c>
      <c r="H122" s="185" t="s">
        <v>210</v>
      </c>
      <c r="I122" s="185" t="s">
        <v>211</v>
      </c>
      <c r="J122" s="186" t="s">
        <v>198</v>
      </c>
      <c r="K122" s="187" t="s">
        <v>212</v>
      </c>
      <c r="L122" s="188"/>
      <c r="M122" s="97" t="s">
        <v>1</v>
      </c>
      <c r="N122" s="98" t="s">
        <v>41</v>
      </c>
      <c r="O122" s="98" t="s">
        <v>213</v>
      </c>
      <c r="P122" s="98" t="s">
        <v>214</v>
      </c>
      <c r="Q122" s="98" t="s">
        <v>215</v>
      </c>
      <c r="R122" s="98" t="s">
        <v>216</v>
      </c>
      <c r="S122" s="98" t="s">
        <v>217</v>
      </c>
      <c r="T122" s="99" t="s">
        <v>218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219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P124+P132+P137+P151+P155+P167+P198</f>
        <v>0</v>
      </c>
      <c r="Q123" s="101"/>
      <c r="R123" s="191">
        <f>R124+R132+R137+R151+R155+R167+R198</f>
        <v>0.24526746000000002</v>
      </c>
      <c r="S123" s="101"/>
      <c r="T123" s="192">
        <f>T124+T132+T137+T151+T155+T167+T198</f>
        <v>0.21003449999999999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200</v>
      </c>
      <c r="BK123" s="193">
        <f>BK124+BK132+BK137+BK151+BK155+BK167+BK198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262</v>
      </c>
      <c r="F124" s="197" t="s">
        <v>1111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SUM(P125:P131)</f>
        <v>0</v>
      </c>
      <c r="Q124" s="202"/>
      <c r="R124" s="203">
        <f>SUM(R125:R131)</f>
        <v>0.22964250000000003</v>
      </c>
      <c r="S124" s="202"/>
      <c r="T124" s="204">
        <f>SUM(T125:T131)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222</v>
      </c>
      <c r="BK124" s="207">
        <f>SUM(BK125:BK131)</f>
        <v>0</v>
      </c>
    </row>
    <row r="125" s="2" customFormat="1" ht="16.5" customHeight="1">
      <c r="A125" s="35"/>
      <c r="B125" s="36"/>
      <c r="C125" s="208" t="s">
        <v>85</v>
      </c>
      <c r="D125" s="208" t="s">
        <v>223</v>
      </c>
      <c r="E125" s="209" t="s">
        <v>1112</v>
      </c>
      <c r="F125" s="210" t="s">
        <v>1113</v>
      </c>
      <c r="G125" s="211" t="s">
        <v>226</v>
      </c>
      <c r="H125" s="212">
        <v>6.75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0.22092750000000003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227</v>
      </c>
      <c r="AT125" s="220" t="s">
        <v>223</v>
      </c>
      <c r="AU125" s="220" t="s">
        <v>85</v>
      </c>
      <c r="AY125" s="14" t="s">
        <v>222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227</v>
      </c>
      <c r="BM125" s="220" t="s">
        <v>1187</v>
      </c>
    </row>
    <row r="126" s="2" customFormat="1">
      <c r="A126" s="35"/>
      <c r="B126" s="36"/>
      <c r="C126" s="37"/>
      <c r="D126" s="222" t="s">
        <v>229</v>
      </c>
      <c r="E126" s="37"/>
      <c r="F126" s="223" t="s">
        <v>1115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229</v>
      </c>
      <c r="AU126" s="14" t="s">
        <v>85</v>
      </c>
    </row>
    <row r="127" s="2" customFormat="1">
      <c r="A127" s="35"/>
      <c r="B127" s="36"/>
      <c r="C127" s="37"/>
      <c r="D127" s="227" t="s">
        <v>231</v>
      </c>
      <c r="E127" s="37"/>
      <c r="F127" s="228" t="s">
        <v>1116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231</v>
      </c>
      <c r="AU127" s="14" t="s">
        <v>85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1117</v>
      </c>
      <c r="F128" s="210" t="s">
        <v>1118</v>
      </c>
      <c r="G128" s="211" t="s">
        <v>332</v>
      </c>
      <c r="H128" s="212">
        <v>5.8099999999999996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0.0015</v>
      </c>
      <c r="R128" s="218">
        <f>Q128*H128</f>
        <v>0.0087149999999999988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1188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1120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1121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12" customFormat="1">
      <c r="A131" s="12"/>
      <c r="B131" s="229"/>
      <c r="C131" s="230"/>
      <c r="D131" s="222" t="s">
        <v>252</v>
      </c>
      <c r="E131" s="251" t="s">
        <v>1</v>
      </c>
      <c r="F131" s="231" t="s">
        <v>1122</v>
      </c>
      <c r="G131" s="230"/>
      <c r="H131" s="232">
        <v>5.8099999999999996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252</v>
      </c>
      <c r="AU131" s="238" t="s">
        <v>85</v>
      </c>
      <c r="AV131" s="12" t="s">
        <v>87</v>
      </c>
      <c r="AW131" s="12" t="s">
        <v>32</v>
      </c>
      <c r="AX131" s="12" t="s">
        <v>85</v>
      </c>
      <c r="AY131" s="238" t="s">
        <v>222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220</v>
      </c>
      <c r="F132" s="197" t="s">
        <v>221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SUM(P133:P136)</f>
        <v>0</v>
      </c>
      <c r="Q132" s="202"/>
      <c r="R132" s="203">
        <f>SUM(R133:R136)</f>
        <v>0</v>
      </c>
      <c r="S132" s="202"/>
      <c r="T132" s="204">
        <f>SUM(T133:T136)</f>
        <v>0.206262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SUM(BK133:BK136)</f>
        <v>0</v>
      </c>
    </row>
    <row r="133" s="2" customFormat="1" ht="21.75" customHeight="1">
      <c r="A133" s="35"/>
      <c r="B133" s="36"/>
      <c r="C133" s="208" t="s">
        <v>241</v>
      </c>
      <c r="D133" s="208" t="s">
        <v>223</v>
      </c>
      <c r="E133" s="209" t="s">
        <v>1123</v>
      </c>
      <c r="F133" s="210" t="s">
        <v>1124</v>
      </c>
      <c r="G133" s="211" t="s">
        <v>226</v>
      </c>
      <c r="H133" s="212">
        <v>3.274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0.063</v>
      </c>
      <c r="T133" s="219">
        <f>S133*H133</f>
        <v>0.206262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1189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1126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1127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12" customFormat="1">
      <c r="A136" s="12"/>
      <c r="B136" s="229"/>
      <c r="C136" s="230"/>
      <c r="D136" s="222" t="s">
        <v>252</v>
      </c>
      <c r="E136" s="251" t="s">
        <v>1</v>
      </c>
      <c r="F136" s="231" t="s">
        <v>1128</v>
      </c>
      <c r="G136" s="230"/>
      <c r="H136" s="232">
        <v>3.274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252</v>
      </c>
      <c r="AU136" s="238" t="s">
        <v>85</v>
      </c>
      <c r="AV136" s="12" t="s">
        <v>87</v>
      </c>
      <c r="AW136" s="12" t="s">
        <v>32</v>
      </c>
      <c r="AX136" s="12" t="s">
        <v>85</v>
      </c>
      <c r="AY136" s="238" t="s">
        <v>222</v>
      </c>
    </row>
    <row r="137" s="11" customFormat="1" ht="25.92" customHeight="1">
      <c r="A137" s="11"/>
      <c r="B137" s="194"/>
      <c r="C137" s="195"/>
      <c r="D137" s="196" t="s">
        <v>76</v>
      </c>
      <c r="E137" s="197" t="s">
        <v>233</v>
      </c>
      <c r="F137" s="197" t="s">
        <v>1129</v>
      </c>
      <c r="G137" s="195"/>
      <c r="H137" s="195"/>
      <c r="I137" s="198"/>
      <c r="J137" s="199">
        <f>BK137</f>
        <v>0</v>
      </c>
      <c r="K137" s="195"/>
      <c r="L137" s="200"/>
      <c r="M137" s="201"/>
      <c r="N137" s="202"/>
      <c r="O137" s="202"/>
      <c r="P137" s="203">
        <f>SUM(P138:P150)</f>
        <v>0</v>
      </c>
      <c r="Q137" s="202"/>
      <c r="R137" s="203">
        <f>SUM(R138:R150)</f>
        <v>0</v>
      </c>
      <c r="S137" s="202"/>
      <c r="T137" s="204">
        <f>SUM(T138:T150)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5" t="s">
        <v>85</v>
      </c>
      <c r="AT137" s="206" t="s">
        <v>76</v>
      </c>
      <c r="AU137" s="206" t="s">
        <v>77</v>
      </c>
      <c r="AY137" s="205" t="s">
        <v>222</v>
      </c>
      <c r="BK137" s="207">
        <f>SUM(BK138:BK150)</f>
        <v>0</v>
      </c>
    </row>
    <row r="138" s="2" customFormat="1" ht="24.15" customHeight="1">
      <c r="A138" s="35"/>
      <c r="B138" s="36"/>
      <c r="C138" s="208" t="s">
        <v>227</v>
      </c>
      <c r="D138" s="208" t="s">
        <v>223</v>
      </c>
      <c r="E138" s="209" t="s">
        <v>1130</v>
      </c>
      <c r="F138" s="210" t="s">
        <v>1131</v>
      </c>
      <c r="G138" s="211" t="s">
        <v>237</v>
      </c>
      <c r="H138" s="212">
        <v>0.20999999999999999</v>
      </c>
      <c r="I138" s="213"/>
      <c r="J138" s="214">
        <f>ROUND(I138*H138,2)</f>
        <v>0</v>
      </c>
      <c r="K138" s="215"/>
      <c r="L138" s="41"/>
      <c r="M138" s="216" t="s">
        <v>1</v>
      </c>
      <c r="N138" s="217" t="s">
        <v>42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227</v>
      </c>
      <c r="AT138" s="220" t="s">
        <v>223</v>
      </c>
      <c r="AU138" s="220" t="s">
        <v>85</v>
      </c>
      <c r="AY138" s="14" t="s">
        <v>222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85</v>
      </c>
      <c r="BK138" s="221">
        <f>ROUND(I138*H138,2)</f>
        <v>0</v>
      </c>
      <c r="BL138" s="14" t="s">
        <v>227</v>
      </c>
      <c r="BM138" s="220" t="s">
        <v>1190</v>
      </c>
    </row>
    <row r="139" s="2" customFormat="1">
      <c r="A139" s="35"/>
      <c r="B139" s="36"/>
      <c r="C139" s="37"/>
      <c r="D139" s="222" t="s">
        <v>229</v>
      </c>
      <c r="E139" s="37"/>
      <c r="F139" s="223" t="s">
        <v>1133</v>
      </c>
      <c r="G139" s="37"/>
      <c r="H139" s="37"/>
      <c r="I139" s="224"/>
      <c r="J139" s="37"/>
      <c r="K139" s="37"/>
      <c r="L139" s="41"/>
      <c r="M139" s="225"/>
      <c r="N139" s="22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229</v>
      </c>
      <c r="AU139" s="14" t="s">
        <v>85</v>
      </c>
    </row>
    <row r="140" s="2" customFormat="1">
      <c r="A140" s="35"/>
      <c r="B140" s="36"/>
      <c r="C140" s="37"/>
      <c r="D140" s="227" t="s">
        <v>231</v>
      </c>
      <c r="E140" s="37"/>
      <c r="F140" s="228" t="s">
        <v>1134</v>
      </c>
      <c r="G140" s="37"/>
      <c r="H140" s="37"/>
      <c r="I140" s="224"/>
      <c r="J140" s="37"/>
      <c r="K140" s="37"/>
      <c r="L140" s="41"/>
      <c r="M140" s="225"/>
      <c r="N140" s="226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231</v>
      </c>
      <c r="AU140" s="14" t="s">
        <v>85</v>
      </c>
    </row>
    <row r="141" s="2" customFormat="1" ht="24.15" customHeight="1">
      <c r="A141" s="35"/>
      <c r="B141" s="36"/>
      <c r="C141" s="208" t="s">
        <v>254</v>
      </c>
      <c r="D141" s="208" t="s">
        <v>223</v>
      </c>
      <c r="E141" s="209" t="s">
        <v>242</v>
      </c>
      <c r="F141" s="210" t="s">
        <v>243</v>
      </c>
      <c r="G141" s="211" t="s">
        <v>237</v>
      </c>
      <c r="H141" s="212">
        <v>0.20999999999999999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227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227</v>
      </c>
      <c r="BM141" s="220" t="s">
        <v>1191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245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246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2" customFormat="1" ht="24.15" customHeight="1">
      <c r="A144" s="35"/>
      <c r="B144" s="36"/>
      <c r="C144" s="208" t="s">
        <v>262</v>
      </c>
      <c r="D144" s="208" t="s">
        <v>223</v>
      </c>
      <c r="E144" s="209" t="s">
        <v>247</v>
      </c>
      <c r="F144" s="210" t="s">
        <v>248</v>
      </c>
      <c r="G144" s="211" t="s">
        <v>237</v>
      </c>
      <c r="H144" s="212">
        <v>2.9399999999999999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227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227</v>
      </c>
      <c r="BM144" s="220" t="s">
        <v>1192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250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251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12" customFormat="1">
      <c r="A147" s="12"/>
      <c r="B147" s="229"/>
      <c r="C147" s="230"/>
      <c r="D147" s="222" t="s">
        <v>252</v>
      </c>
      <c r="E147" s="230"/>
      <c r="F147" s="231" t="s">
        <v>1137</v>
      </c>
      <c r="G147" s="230"/>
      <c r="H147" s="232">
        <v>2.9399999999999999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252</v>
      </c>
      <c r="AU147" s="238" t="s">
        <v>85</v>
      </c>
      <c r="AV147" s="12" t="s">
        <v>87</v>
      </c>
      <c r="AW147" s="12" t="s">
        <v>4</v>
      </c>
      <c r="AX147" s="12" t="s">
        <v>85</v>
      </c>
      <c r="AY147" s="238" t="s">
        <v>222</v>
      </c>
    </row>
    <row r="148" s="2" customFormat="1" ht="33" customHeight="1">
      <c r="A148" s="35"/>
      <c r="B148" s="36"/>
      <c r="C148" s="208" t="s">
        <v>270</v>
      </c>
      <c r="D148" s="208" t="s">
        <v>223</v>
      </c>
      <c r="E148" s="209" t="s">
        <v>1138</v>
      </c>
      <c r="F148" s="210" t="s">
        <v>1139</v>
      </c>
      <c r="G148" s="211" t="s">
        <v>237</v>
      </c>
      <c r="H148" s="212">
        <v>0.20599999999999999</v>
      </c>
      <c r="I148" s="213"/>
      <c r="J148" s="214">
        <f>ROUND(I148*H148,2)</f>
        <v>0</v>
      </c>
      <c r="K148" s="215"/>
      <c r="L148" s="41"/>
      <c r="M148" s="216" t="s">
        <v>1</v>
      </c>
      <c r="N148" s="217" t="s">
        <v>42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227</v>
      </c>
      <c r="AT148" s="220" t="s">
        <v>223</v>
      </c>
      <c r="AU148" s="220" t="s">
        <v>85</v>
      </c>
      <c r="AY148" s="14" t="s">
        <v>222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85</v>
      </c>
      <c r="BK148" s="221">
        <f>ROUND(I148*H148,2)</f>
        <v>0</v>
      </c>
      <c r="BL148" s="14" t="s">
        <v>227</v>
      </c>
      <c r="BM148" s="220" t="s">
        <v>1193</v>
      </c>
    </row>
    <row r="149" s="2" customFormat="1">
      <c r="A149" s="35"/>
      <c r="B149" s="36"/>
      <c r="C149" s="37"/>
      <c r="D149" s="222" t="s">
        <v>229</v>
      </c>
      <c r="E149" s="37"/>
      <c r="F149" s="223" t="s">
        <v>1141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229</v>
      </c>
      <c r="AU149" s="14" t="s">
        <v>85</v>
      </c>
    </row>
    <row r="150" s="2" customFormat="1">
      <c r="A150" s="35"/>
      <c r="B150" s="36"/>
      <c r="C150" s="37"/>
      <c r="D150" s="227" t="s">
        <v>231</v>
      </c>
      <c r="E150" s="37"/>
      <c r="F150" s="228" t="s">
        <v>1142</v>
      </c>
      <c r="G150" s="37"/>
      <c r="H150" s="37"/>
      <c r="I150" s="224"/>
      <c r="J150" s="37"/>
      <c r="K150" s="37"/>
      <c r="L150" s="41"/>
      <c r="M150" s="225"/>
      <c r="N150" s="22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231</v>
      </c>
      <c r="AU150" s="14" t="s">
        <v>85</v>
      </c>
    </row>
    <row r="151" s="11" customFormat="1" ht="25.92" customHeight="1">
      <c r="A151" s="11"/>
      <c r="B151" s="194"/>
      <c r="C151" s="195"/>
      <c r="D151" s="196" t="s">
        <v>76</v>
      </c>
      <c r="E151" s="197" t="s">
        <v>1143</v>
      </c>
      <c r="F151" s="197" t="s">
        <v>1144</v>
      </c>
      <c r="G151" s="195"/>
      <c r="H151" s="195"/>
      <c r="I151" s="198"/>
      <c r="J151" s="199">
        <f>BK151</f>
        <v>0</v>
      </c>
      <c r="K151" s="195"/>
      <c r="L151" s="200"/>
      <c r="M151" s="201"/>
      <c r="N151" s="202"/>
      <c r="O151" s="202"/>
      <c r="P151" s="203">
        <f>SUM(P152:P154)</f>
        <v>0</v>
      </c>
      <c r="Q151" s="202"/>
      <c r="R151" s="203">
        <f>SUM(R152:R154)</f>
        <v>0</v>
      </c>
      <c r="S151" s="202"/>
      <c r="T151" s="204">
        <f>SUM(T152:T154)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5" t="s">
        <v>85</v>
      </c>
      <c r="AT151" s="206" t="s">
        <v>76</v>
      </c>
      <c r="AU151" s="206" t="s">
        <v>77</v>
      </c>
      <c r="AY151" s="205" t="s">
        <v>222</v>
      </c>
      <c r="BK151" s="207">
        <f>SUM(BK152:BK154)</f>
        <v>0</v>
      </c>
    </row>
    <row r="152" s="2" customFormat="1" ht="24.15" customHeight="1">
      <c r="A152" s="35"/>
      <c r="B152" s="36"/>
      <c r="C152" s="208" t="s">
        <v>276</v>
      </c>
      <c r="D152" s="208" t="s">
        <v>223</v>
      </c>
      <c r="E152" s="209" t="s">
        <v>1145</v>
      </c>
      <c r="F152" s="210" t="s">
        <v>1146</v>
      </c>
      <c r="G152" s="211" t="s">
        <v>237</v>
      </c>
      <c r="H152" s="212">
        <v>0.23000000000000001</v>
      </c>
      <c r="I152" s="213"/>
      <c r="J152" s="214">
        <f>ROUND(I152*H152,2)</f>
        <v>0</v>
      </c>
      <c r="K152" s="215"/>
      <c r="L152" s="41"/>
      <c r="M152" s="216" t="s">
        <v>1</v>
      </c>
      <c r="N152" s="217" t="s">
        <v>42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227</v>
      </c>
      <c r="AT152" s="220" t="s">
        <v>223</v>
      </c>
      <c r="AU152" s="220" t="s">
        <v>85</v>
      </c>
      <c r="AY152" s="14" t="s">
        <v>222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85</v>
      </c>
      <c r="BK152" s="221">
        <f>ROUND(I152*H152,2)</f>
        <v>0</v>
      </c>
      <c r="BL152" s="14" t="s">
        <v>227</v>
      </c>
      <c r="BM152" s="220" t="s">
        <v>1194</v>
      </c>
    </row>
    <row r="153" s="2" customFormat="1">
      <c r="A153" s="35"/>
      <c r="B153" s="36"/>
      <c r="C153" s="37"/>
      <c r="D153" s="222" t="s">
        <v>229</v>
      </c>
      <c r="E153" s="37"/>
      <c r="F153" s="223" t="s">
        <v>1148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229</v>
      </c>
      <c r="AU153" s="14" t="s">
        <v>85</v>
      </c>
    </row>
    <row r="154" s="2" customFormat="1">
      <c r="A154" s="35"/>
      <c r="B154" s="36"/>
      <c r="C154" s="37"/>
      <c r="D154" s="227" t="s">
        <v>231</v>
      </c>
      <c r="E154" s="37"/>
      <c r="F154" s="228" t="s">
        <v>1149</v>
      </c>
      <c r="G154" s="37"/>
      <c r="H154" s="37"/>
      <c r="I154" s="224"/>
      <c r="J154" s="37"/>
      <c r="K154" s="37"/>
      <c r="L154" s="41"/>
      <c r="M154" s="225"/>
      <c r="N154" s="22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231</v>
      </c>
      <c r="AU154" s="14" t="s">
        <v>85</v>
      </c>
    </row>
    <row r="155" s="11" customFormat="1" ht="25.92" customHeight="1">
      <c r="A155" s="11"/>
      <c r="B155" s="194"/>
      <c r="C155" s="195"/>
      <c r="D155" s="196" t="s">
        <v>76</v>
      </c>
      <c r="E155" s="197" t="s">
        <v>1055</v>
      </c>
      <c r="F155" s="197" t="s">
        <v>1056</v>
      </c>
      <c r="G155" s="195"/>
      <c r="H155" s="195"/>
      <c r="I155" s="198"/>
      <c r="J155" s="199">
        <f>BK155</f>
        <v>0</v>
      </c>
      <c r="K155" s="195"/>
      <c r="L155" s="200"/>
      <c r="M155" s="201"/>
      <c r="N155" s="202"/>
      <c r="O155" s="202"/>
      <c r="P155" s="203">
        <f>SUM(P156:P166)</f>
        <v>0</v>
      </c>
      <c r="Q155" s="202"/>
      <c r="R155" s="203">
        <f>SUM(R156:R166)</f>
        <v>0.00033</v>
      </c>
      <c r="S155" s="202"/>
      <c r="T155" s="204">
        <f>SUM(T156:T166)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5" t="s">
        <v>87</v>
      </c>
      <c r="AT155" s="206" t="s">
        <v>76</v>
      </c>
      <c r="AU155" s="206" t="s">
        <v>77</v>
      </c>
      <c r="AY155" s="205" t="s">
        <v>222</v>
      </c>
      <c r="BK155" s="207">
        <f>SUM(BK156:BK166)</f>
        <v>0</v>
      </c>
    </row>
    <row r="156" s="2" customFormat="1" ht="21.75" customHeight="1">
      <c r="A156" s="35"/>
      <c r="B156" s="36"/>
      <c r="C156" s="208" t="s">
        <v>220</v>
      </c>
      <c r="D156" s="208" t="s">
        <v>223</v>
      </c>
      <c r="E156" s="209" t="s">
        <v>1150</v>
      </c>
      <c r="F156" s="210" t="s">
        <v>1151</v>
      </c>
      <c r="G156" s="211" t="s">
        <v>265</v>
      </c>
      <c r="H156" s="212">
        <v>1</v>
      </c>
      <c r="I156" s="213"/>
      <c r="J156" s="214">
        <f>ROUND(I156*H156,2)</f>
        <v>0</v>
      </c>
      <c r="K156" s="215"/>
      <c r="L156" s="41"/>
      <c r="M156" s="216" t="s">
        <v>1</v>
      </c>
      <c r="N156" s="217" t="s">
        <v>42</v>
      </c>
      <c r="O156" s="88"/>
      <c r="P156" s="218">
        <f>O156*H156</f>
        <v>0</v>
      </c>
      <c r="Q156" s="218">
        <v>0.00033</v>
      </c>
      <c r="R156" s="218">
        <f>Q156*H156</f>
        <v>0.00033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266</v>
      </c>
      <c r="AT156" s="220" t="s">
        <v>223</v>
      </c>
      <c r="AU156" s="220" t="s">
        <v>85</v>
      </c>
      <c r="AY156" s="14" t="s">
        <v>222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85</v>
      </c>
      <c r="BK156" s="221">
        <f>ROUND(I156*H156,2)</f>
        <v>0</v>
      </c>
      <c r="BL156" s="14" t="s">
        <v>266</v>
      </c>
      <c r="BM156" s="220" t="s">
        <v>1195</v>
      </c>
    </row>
    <row r="157" s="2" customFormat="1">
      <c r="A157" s="35"/>
      <c r="B157" s="36"/>
      <c r="C157" s="37"/>
      <c r="D157" s="222" t="s">
        <v>229</v>
      </c>
      <c r="E157" s="37"/>
      <c r="F157" s="223" t="s">
        <v>1153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229</v>
      </c>
      <c r="AU157" s="14" t="s">
        <v>85</v>
      </c>
    </row>
    <row r="158" s="2" customFormat="1">
      <c r="A158" s="35"/>
      <c r="B158" s="36"/>
      <c r="C158" s="37"/>
      <c r="D158" s="227" t="s">
        <v>231</v>
      </c>
      <c r="E158" s="37"/>
      <c r="F158" s="228" t="s">
        <v>1154</v>
      </c>
      <c r="G158" s="37"/>
      <c r="H158" s="37"/>
      <c r="I158" s="224"/>
      <c r="J158" s="37"/>
      <c r="K158" s="37"/>
      <c r="L158" s="41"/>
      <c r="M158" s="225"/>
      <c r="N158" s="22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231</v>
      </c>
      <c r="AU158" s="14" t="s">
        <v>85</v>
      </c>
    </row>
    <row r="159" s="2" customFormat="1" ht="62.7" customHeight="1">
      <c r="A159" s="35"/>
      <c r="B159" s="36"/>
      <c r="C159" s="239" t="s">
        <v>287</v>
      </c>
      <c r="D159" s="239" t="s">
        <v>277</v>
      </c>
      <c r="E159" s="240" t="s">
        <v>1155</v>
      </c>
      <c r="F159" s="241" t="s">
        <v>1156</v>
      </c>
      <c r="G159" s="242" t="s">
        <v>226</v>
      </c>
      <c r="H159" s="243">
        <v>3.27</v>
      </c>
      <c r="I159" s="244"/>
      <c r="J159" s="245">
        <f>ROUND(I159*H159,2)</f>
        <v>0</v>
      </c>
      <c r="K159" s="246"/>
      <c r="L159" s="247"/>
      <c r="M159" s="248" t="s">
        <v>1</v>
      </c>
      <c r="N159" s="249" t="s">
        <v>42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280</v>
      </c>
      <c r="AT159" s="220" t="s">
        <v>277</v>
      </c>
      <c r="AU159" s="220" t="s">
        <v>85</v>
      </c>
      <c r="AY159" s="14" t="s">
        <v>222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266</v>
      </c>
      <c r="BM159" s="220" t="s">
        <v>1196</v>
      </c>
    </row>
    <row r="160" s="2" customFormat="1">
      <c r="A160" s="35"/>
      <c r="B160" s="36"/>
      <c r="C160" s="37"/>
      <c r="D160" s="222" t="s">
        <v>229</v>
      </c>
      <c r="E160" s="37"/>
      <c r="F160" s="223" t="s">
        <v>1156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229</v>
      </c>
      <c r="AU160" s="14" t="s">
        <v>85</v>
      </c>
    </row>
    <row r="161" s="2" customFormat="1" ht="21.75" customHeight="1">
      <c r="A161" s="35"/>
      <c r="B161" s="36"/>
      <c r="C161" s="208" t="s">
        <v>296</v>
      </c>
      <c r="D161" s="208" t="s">
        <v>223</v>
      </c>
      <c r="E161" s="209" t="s">
        <v>1158</v>
      </c>
      <c r="F161" s="210" t="s">
        <v>1159</v>
      </c>
      <c r="G161" s="211" t="s">
        <v>265</v>
      </c>
      <c r="H161" s="212">
        <v>1</v>
      </c>
      <c r="I161" s="213"/>
      <c r="J161" s="214">
        <f>ROUND(I161*H161,2)</f>
        <v>0</v>
      </c>
      <c r="K161" s="215"/>
      <c r="L161" s="41"/>
      <c r="M161" s="216" t="s">
        <v>1</v>
      </c>
      <c r="N161" s="217" t="s">
        <v>42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266</v>
      </c>
      <c r="AT161" s="220" t="s">
        <v>223</v>
      </c>
      <c r="AU161" s="220" t="s">
        <v>85</v>
      </c>
      <c r="AY161" s="14" t="s">
        <v>222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85</v>
      </c>
      <c r="BK161" s="221">
        <f>ROUND(I161*H161,2)</f>
        <v>0</v>
      </c>
      <c r="BL161" s="14" t="s">
        <v>266</v>
      </c>
      <c r="BM161" s="220" t="s">
        <v>1197</v>
      </c>
    </row>
    <row r="162" s="2" customFormat="1">
      <c r="A162" s="35"/>
      <c r="B162" s="36"/>
      <c r="C162" s="37"/>
      <c r="D162" s="222" t="s">
        <v>229</v>
      </c>
      <c r="E162" s="37"/>
      <c r="F162" s="223" t="s">
        <v>1161</v>
      </c>
      <c r="G162" s="37"/>
      <c r="H162" s="37"/>
      <c r="I162" s="224"/>
      <c r="J162" s="37"/>
      <c r="K162" s="37"/>
      <c r="L162" s="41"/>
      <c r="M162" s="225"/>
      <c r="N162" s="22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229</v>
      </c>
      <c r="AU162" s="14" t="s">
        <v>85</v>
      </c>
    </row>
    <row r="163" s="2" customFormat="1">
      <c r="A163" s="35"/>
      <c r="B163" s="36"/>
      <c r="C163" s="37"/>
      <c r="D163" s="227" t="s">
        <v>231</v>
      </c>
      <c r="E163" s="37"/>
      <c r="F163" s="228" t="s">
        <v>1162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231</v>
      </c>
      <c r="AU163" s="14" t="s">
        <v>85</v>
      </c>
    </row>
    <row r="164" s="2" customFormat="1" ht="33" customHeight="1">
      <c r="A164" s="35"/>
      <c r="B164" s="36"/>
      <c r="C164" s="208" t="s">
        <v>8</v>
      </c>
      <c r="D164" s="208" t="s">
        <v>223</v>
      </c>
      <c r="E164" s="209" t="s">
        <v>1163</v>
      </c>
      <c r="F164" s="210" t="s">
        <v>1164</v>
      </c>
      <c r="G164" s="211" t="s">
        <v>290</v>
      </c>
      <c r="H164" s="250"/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1198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1166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1167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11" customFormat="1" ht="25.92" customHeight="1">
      <c r="A167" s="11"/>
      <c r="B167" s="194"/>
      <c r="C167" s="195"/>
      <c r="D167" s="196" t="s">
        <v>76</v>
      </c>
      <c r="E167" s="197" t="s">
        <v>294</v>
      </c>
      <c r="F167" s="197" t="s">
        <v>295</v>
      </c>
      <c r="G167" s="195"/>
      <c r="H167" s="195"/>
      <c r="I167" s="198"/>
      <c r="J167" s="199">
        <f>BK167</f>
        <v>0</v>
      </c>
      <c r="K167" s="195"/>
      <c r="L167" s="200"/>
      <c r="M167" s="201"/>
      <c r="N167" s="202"/>
      <c r="O167" s="202"/>
      <c r="P167" s="203">
        <f>SUM(P168:P197)</f>
        <v>0</v>
      </c>
      <c r="Q167" s="202"/>
      <c r="R167" s="203">
        <f>SUM(R168:R197)</f>
        <v>0.0054399599999999998</v>
      </c>
      <c r="S167" s="202"/>
      <c r="T167" s="204">
        <f>SUM(T168:T197)</f>
        <v>0.0016800000000000001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5" t="s">
        <v>87</v>
      </c>
      <c r="AT167" s="206" t="s">
        <v>76</v>
      </c>
      <c r="AU167" s="206" t="s">
        <v>77</v>
      </c>
      <c r="AY167" s="205" t="s">
        <v>222</v>
      </c>
      <c r="BK167" s="207">
        <f>SUM(BK168:BK197)</f>
        <v>0</v>
      </c>
    </row>
    <row r="168" s="2" customFormat="1" ht="24.15" customHeight="1">
      <c r="A168" s="35"/>
      <c r="B168" s="36"/>
      <c r="C168" s="208" t="s">
        <v>307</v>
      </c>
      <c r="D168" s="208" t="s">
        <v>223</v>
      </c>
      <c r="E168" s="209" t="s">
        <v>297</v>
      </c>
      <c r="F168" s="210" t="s">
        <v>298</v>
      </c>
      <c r="G168" s="211" t="s">
        <v>226</v>
      </c>
      <c r="H168" s="212">
        <v>0.5</v>
      </c>
      <c r="I168" s="213"/>
      <c r="J168" s="214">
        <f>ROUND(I168*H168,2)</f>
        <v>0</v>
      </c>
      <c r="K168" s="215"/>
      <c r="L168" s="41"/>
      <c r="M168" s="216" t="s">
        <v>1</v>
      </c>
      <c r="N168" s="217" t="s">
        <v>42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0" t="s">
        <v>266</v>
      </c>
      <c r="AT168" s="220" t="s">
        <v>223</v>
      </c>
      <c r="AU168" s="220" t="s">
        <v>85</v>
      </c>
      <c r="AY168" s="14" t="s">
        <v>222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4" t="s">
        <v>85</v>
      </c>
      <c r="BK168" s="221">
        <f>ROUND(I168*H168,2)</f>
        <v>0</v>
      </c>
      <c r="BL168" s="14" t="s">
        <v>266</v>
      </c>
      <c r="BM168" s="220" t="s">
        <v>1199</v>
      </c>
    </row>
    <row r="169" s="2" customFormat="1">
      <c r="A169" s="35"/>
      <c r="B169" s="36"/>
      <c r="C169" s="37"/>
      <c r="D169" s="222" t="s">
        <v>229</v>
      </c>
      <c r="E169" s="37"/>
      <c r="F169" s="223" t="s">
        <v>300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229</v>
      </c>
      <c r="AU169" s="14" t="s">
        <v>85</v>
      </c>
    </row>
    <row r="170" s="2" customFormat="1">
      <c r="A170" s="35"/>
      <c r="B170" s="36"/>
      <c r="C170" s="37"/>
      <c r="D170" s="227" t="s">
        <v>231</v>
      </c>
      <c r="E170" s="37"/>
      <c r="F170" s="228" t="s">
        <v>478</v>
      </c>
      <c r="G170" s="37"/>
      <c r="H170" s="37"/>
      <c r="I170" s="224"/>
      <c r="J170" s="37"/>
      <c r="K170" s="37"/>
      <c r="L170" s="41"/>
      <c r="M170" s="225"/>
      <c r="N170" s="22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231</v>
      </c>
      <c r="AU170" s="14" t="s">
        <v>85</v>
      </c>
    </row>
    <row r="171" s="2" customFormat="1" ht="24.15" customHeight="1">
      <c r="A171" s="35"/>
      <c r="B171" s="36"/>
      <c r="C171" s="208" t="s">
        <v>313</v>
      </c>
      <c r="D171" s="208" t="s">
        <v>223</v>
      </c>
      <c r="E171" s="209" t="s">
        <v>302</v>
      </c>
      <c r="F171" s="210" t="s">
        <v>303</v>
      </c>
      <c r="G171" s="211" t="s">
        <v>226</v>
      </c>
      <c r="H171" s="212">
        <v>0.5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3.0000000000000001E-05</v>
      </c>
      <c r="R171" s="218">
        <f>Q171*H171</f>
        <v>1.5E-05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1200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305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480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33" customHeight="1">
      <c r="A174" s="35"/>
      <c r="B174" s="36"/>
      <c r="C174" s="208" t="s">
        <v>319</v>
      </c>
      <c r="D174" s="208" t="s">
        <v>223</v>
      </c>
      <c r="E174" s="209" t="s">
        <v>308</v>
      </c>
      <c r="F174" s="210" t="s">
        <v>309</v>
      </c>
      <c r="G174" s="211" t="s">
        <v>226</v>
      </c>
      <c r="H174" s="212">
        <v>0.5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0.0075799999999999999</v>
      </c>
      <c r="R174" s="218">
        <f>Q174*H174</f>
        <v>0.00379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858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311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482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24.15" customHeight="1">
      <c r="A177" s="35"/>
      <c r="B177" s="36"/>
      <c r="C177" s="208" t="s">
        <v>266</v>
      </c>
      <c r="D177" s="208" t="s">
        <v>223</v>
      </c>
      <c r="E177" s="209" t="s">
        <v>314</v>
      </c>
      <c r="F177" s="210" t="s">
        <v>315</v>
      </c>
      <c r="G177" s="211" t="s">
        <v>226</v>
      </c>
      <c r="H177" s="212">
        <v>0.5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0.0030000000000000001</v>
      </c>
      <c r="T177" s="219">
        <f>S177*H177</f>
        <v>0.0015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1201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317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484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16.5" customHeight="1">
      <c r="A180" s="35"/>
      <c r="B180" s="36"/>
      <c r="C180" s="208" t="s">
        <v>329</v>
      </c>
      <c r="D180" s="208" t="s">
        <v>223</v>
      </c>
      <c r="E180" s="209" t="s">
        <v>320</v>
      </c>
      <c r="F180" s="210" t="s">
        <v>321</v>
      </c>
      <c r="G180" s="211" t="s">
        <v>226</v>
      </c>
      <c r="H180" s="212">
        <v>0.5</v>
      </c>
      <c r="I180" s="213"/>
      <c r="J180" s="214">
        <f>ROUND(I180*H180,2)</f>
        <v>0</v>
      </c>
      <c r="K180" s="215"/>
      <c r="L180" s="41"/>
      <c r="M180" s="216" t="s">
        <v>1</v>
      </c>
      <c r="N180" s="217" t="s">
        <v>42</v>
      </c>
      <c r="O180" s="88"/>
      <c r="P180" s="218">
        <f>O180*H180</f>
        <v>0</v>
      </c>
      <c r="Q180" s="218">
        <v>0.00029999999999999997</v>
      </c>
      <c r="R180" s="218">
        <f>Q180*H180</f>
        <v>0.00014999999999999999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266</v>
      </c>
      <c r="AT180" s="220" t="s">
        <v>223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1202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323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2" customFormat="1">
      <c r="A182" s="35"/>
      <c r="B182" s="36"/>
      <c r="C182" s="37"/>
      <c r="D182" s="227" t="s">
        <v>231</v>
      </c>
      <c r="E182" s="37"/>
      <c r="F182" s="228" t="s">
        <v>486</v>
      </c>
      <c r="G182" s="37"/>
      <c r="H182" s="37"/>
      <c r="I182" s="224"/>
      <c r="J182" s="37"/>
      <c r="K182" s="37"/>
      <c r="L182" s="41"/>
      <c r="M182" s="225"/>
      <c r="N182" s="22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231</v>
      </c>
      <c r="AU182" s="14" t="s">
        <v>85</v>
      </c>
    </row>
    <row r="183" s="2" customFormat="1" ht="49.05" customHeight="1">
      <c r="A183" s="35"/>
      <c r="B183" s="36"/>
      <c r="C183" s="239" t="s">
        <v>336</v>
      </c>
      <c r="D183" s="239" t="s">
        <v>277</v>
      </c>
      <c r="E183" s="240" t="s">
        <v>325</v>
      </c>
      <c r="F183" s="241" t="s">
        <v>326</v>
      </c>
      <c r="G183" s="242" t="s">
        <v>226</v>
      </c>
      <c r="H183" s="243">
        <v>0.55000000000000004</v>
      </c>
      <c r="I183" s="244"/>
      <c r="J183" s="245">
        <f>ROUND(I183*H183,2)</f>
        <v>0</v>
      </c>
      <c r="K183" s="246"/>
      <c r="L183" s="247"/>
      <c r="M183" s="248" t="s">
        <v>1</v>
      </c>
      <c r="N183" s="249" t="s">
        <v>42</v>
      </c>
      <c r="O183" s="88"/>
      <c r="P183" s="218">
        <f>O183*H183</f>
        <v>0</v>
      </c>
      <c r="Q183" s="218">
        <v>0.0025999999999999999</v>
      </c>
      <c r="R183" s="218">
        <f>Q183*H183</f>
        <v>0.0014300000000000001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280</v>
      </c>
      <c r="AT183" s="220" t="s">
        <v>277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1203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326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12" customFormat="1">
      <c r="A185" s="12"/>
      <c r="B185" s="229"/>
      <c r="C185" s="230"/>
      <c r="D185" s="222" t="s">
        <v>252</v>
      </c>
      <c r="E185" s="230"/>
      <c r="F185" s="231" t="s">
        <v>1174</v>
      </c>
      <c r="G185" s="230"/>
      <c r="H185" s="232">
        <v>0.55000000000000004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252</v>
      </c>
      <c r="AU185" s="238" t="s">
        <v>85</v>
      </c>
      <c r="AV185" s="12" t="s">
        <v>87</v>
      </c>
      <c r="AW185" s="12" t="s">
        <v>4</v>
      </c>
      <c r="AX185" s="12" t="s">
        <v>85</v>
      </c>
      <c r="AY185" s="238" t="s">
        <v>222</v>
      </c>
    </row>
    <row r="186" s="2" customFormat="1" ht="21.75" customHeight="1">
      <c r="A186" s="35"/>
      <c r="B186" s="36"/>
      <c r="C186" s="208" t="s">
        <v>342</v>
      </c>
      <c r="D186" s="208" t="s">
        <v>223</v>
      </c>
      <c r="E186" s="209" t="s">
        <v>337</v>
      </c>
      <c r="F186" s="210" t="s">
        <v>338</v>
      </c>
      <c r="G186" s="211" t="s">
        <v>332</v>
      </c>
      <c r="H186" s="212">
        <v>0.59999999999999998</v>
      </c>
      <c r="I186" s="213"/>
      <c r="J186" s="214">
        <f>ROUND(I186*H186,2)</f>
        <v>0</v>
      </c>
      <c r="K186" s="215"/>
      <c r="L186" s="41"/>
      <c r="M186" s="216" t="s">
        <v>1</v>
      </c>
      <c r="N186" s="217" t="s">
        <v>42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0.00029999999999999997</v>
      </c>
      <c r="T186" s="219">
        <f>S186*H186</f>
        <v>0.00017999999999999998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266</v>
      </c>
      <c r="AT186" s="220" t="s">
        <v>223</v>
      </c>
      <c r="AU186" s="220" t="s">
        <v>85</v>
      </c>
      <c r="AY186" s="14" t="s">
        <v>222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4" t="s">
        <v>85</v>
      </c>
      <c r="BK186" s="221">
        <f>ROUND(I186*H186,2)</f>
        <v>0</v>
      </c>
      <c r="BL186" s="14" t="s">
        <v>266</v>
      </c>
      <c r="BM186" s="220" t="s">
        <v>1204</v>
      </c>
    </row>
    <row r="187" s="2" customFormat="1">
      <c r="A187" s="35"/>
      <c r="B187" s="36"/>
      <c r="C187" s="37"/>
      <c r="D187" s="222" t="s">
        <v>229</v>
      </c>
      <c r="E187" s="37"/>
      <c r="F187" s="223" t="s">
        <v>340</v>
      </c>
      <c r="G187" s="37"/>
      <c r="H187" s="37"/>
      <c r="I187" s="224"/>
      <c r="J187" s="37"/>
      <c r="K187" s="37"/>
      <c r="L187" s="41"/>
      <c r="M187" s="225"/>
      <c r="N187" s="22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229</v>
      </c>
      <c r="AU187" s="14" t="s">
        <v>85</v>
      </c>
    </row>
    <row r="188" s="2" customFormat="1">
      <c r="A188" s="35"/>
      <c r="B188" s="36"/>
      <c r="C188" s="37"/>
      <c r="D188" s="227" t="s">
        <v>231</v>
      </c>
      <c r="E188" s="37"/>
      <c r="F188" s="228" t="s">
        <v>491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231</v>
      </c>
      <c r="AU188" s="14" t="s">
        <v>85</v>
      </c>
    </row>
    <row r="189" s="2" customFormat="1" ht="16.5" customHeight="1">
      <c r="A189" s="35"/>
      <c r="B189" s="36"/>
      <c r="C189" s="208" t="s">
        <v>348</v>
      </c>
      <c r="D189" s="208" t="s">
        <v>223</v>
      </c>
      <c r="E189" s="209" t="s">
        <v>343</v>
      </c>
      <c r="F189" s="210" t="s">
        <v>344</v>
      </c>
      <c r="G189" s="211" t="s">
        <v>332</v>
      </c>
      <c r="H189" s="212">
        <v>0.59999999999999998</v>
      </c>
      <c r="I189" s="213"/>
      <c r="J189" s="214">
        <f>ROUND(I189*H189,2)</f>
        <v>0</v>
      </c>
      <c r="K189" s="215"/>
      <c r="L189" s="41"/>
      <c r="M189" s="216" t="s">
        <v>1</v>
      </c>
      <c r="N189" s="217" t="s">
        <v>42</v>
      </c>
      <c r="O189" s="88"/>
      <c r="P189" s="218">
        <f>O189*H189</f>
        <v>0</v>
      </c>
      <c r="Q189" s="218">
        <v>1.0000000000000001E-05</v>
      </c>
      <c r="R189" s="218">
        <f>Q189*H189</f>
        <v>6.0000000000000002E-06</v>
      </c>
      <c r="S189" s="218">
        <v>0</v>
      </c>
      <c r="T189" s="21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0" t="s">
        <v>266</v>
      </c>
      <c r="AT189" s="220" t="s">
        <v>223</v>
      </c>
      <c r="AU189" s="220" t="s">
        <v>85</v>
      </c>
      <c r="AY189" s="14" t="s">
        <v>222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4" t="s">
        <v>85</v>
      </c>
      <c r="BK189" s="221">
        <f>ROUND(I189*H189,2)</f>
        <v>0</v>
      </c>
      <c r="BL189" s="14" t="s">
        <v>266</v>
      </c>
      <c r="BM189" s="220" t="s">
        <v>1205</v>
      </c>
    </row>
    <row r="190" s="2" customFormat="1">
      <c r="A190" s="35"/>
      <c r="B190" s="36"/>
      <c r="C190" s="37"/>
      <c r="D190" s="222" t="s">
        <v>229</v>
      </c>
      <c r="E190" s="37"/>
      <c r="F190" s="223" t="s">
        <v>346</v>
      </c>
      <c r="G190" s="37"/>
      <c r="H190" s="37"/>
      <c r="I190" s="224"/>
      <c r="J190" s="37"/>
      <c r="K190" s="37"/>
      <c r="L190" s="41"/>
      <c r="M190" s="225"/>
      <c r="N190" s="22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229</v>
      </c>
      <c r="AU190" s="14" t="s">
        <v>85</v>
      </c>
    </row>
    <row r="191" s="2" customFormat="1">
      <c r="A191" s="35"/>
      <c r="B191" s="36"/>
      <c r="C191" s="37"/>
      <c r="D191" s="227" t="s">
        <v>231</v>
      </c>
      <c r="E191" s="37"/>
      <c r="F191" s="228" t="s">
        <v>493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231</v>
      </c>
      <c r="AU191" s="14" t="s">
        <v>85</v>
      </c>
    </row>
    <row r="192" s="2" customFormat="1" ht="16.5" customHeight="1">
      <c r="A192" s="35"/>
      <c r="B192" s="36"/>
      <c r="C192" s="239" t="s">
        <v>7</v>
      </c>
      <c r="D192" s="239" t="s">
        <v>277</v>
      </c>
      <c r="E192" s="240" t="s">
        <v>349</v>
      </c>
      <c r="F192" s="241" t="s">
        <v>350</v>
      </c>
      <c r="G192" s="242" t="s">
        <v>332</v>
      </c>
      <c r="H192" s="243">
        <v>0.61199999999999999</v>
      </c>
      <c r="I192" s="244"/>
      <c r="J192" s="245">
        <f>ROUND(I192*H192,2)</f>
        <v>0</v>
      </c>
      <c r="K192" s="246"/>
      <c r="L192" s="247"/>
      <c r="M192" s="248" t="s">
        <v>1</v>
      </c>
      <c r="N192" s="249" t="s">
        <v>42</v>
      </c>
      <c r="O192" s="88"/>
      <c r="P192" s="218">
        <f>O192*H192</f>
        <v>0</v>
      </c>
      <c r="Q192" s="218">
        <v>8.0000000000000007E-05</v>
      </c>
      <c r="R192" s="218">
        <f>Q192*H192</f>
        <v>4.8960000000000006E-05</v>
      </c>
      <c r="S192" s="218">
        <v>0</v>
      </c>
      <c r="T192" s="21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280</v>
      </c>
      <c r="AT192" s="220" t="s">
        <v>277</v>
      </c>
      <c r="AU192" s="220" t="s">
        <v>85</v>
      </c>
      <c r="AY192" s="14" t="s">
        <v>222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4" t="s">
        <v>85</v>
      </c>
      <c r="BK192" s="221">
        <f>ROUND(I192*H192,2)</f>
        <v>0</v>
      </c>
      <c r="BL192" s="14" t="s">
        <v>266</v>
      </c>
      <c r="BM192" s="220" t="s">
        <v>1206</v>
      </c>
    </row>
    <row r="193" s="2" customFormat="1">
      <c r="A193" s="35"/>
      <c r="B193" s="36"/>
      <c r="C193" s="37"/>
      <c r="D193" s="222" t="s">
        <v>229</v>
      </c>
      <c r="E193" s="37"/>
      <c r="F193" s="223" t="s">
        <v>350</v>
      </c>
      <c r="G193" s="37"/>
      <c r="H193" s="37"/>
      <c r="I193" s="224"/>
      <c r="J193" s="37"/>
      <c r="K193" s="37"/>
      <c r="L193" s="41"/>
      <c r="M193" s="225"/>
      <c r="N193" s="22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229</v>
      </c>
      <c r="AU193" s="14" t="s">
        <v>85</v>
      </c>
    </row>
    <row r="194" s="12" customFormat="1">
      <c r="A194" s="12"/>
      <c r="B194" s="229"/>
      <c r="C194" s="230"/>
      <c r="D194" s="222" t="s">
        <v>252</v>
      </c>
      <c r="E194" s="230"/>
      <c r="F194" s="231" t="s">
        <v>1178</v>
      </c>
      <c r="G194" s="230"/>
      <c r="H194" s="232">
        <v>0.61199999999999999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252</v>
      </c>
      <c r="AU194" s="238" t="s">
        <v>85</v>
      </c>
      <c r="AV194" s="12" t="s">
        <v>87</v>
      </c>
      <c r="AW194" s="12" t="s">
        <v>4</v>
      </c>
      <c r="AX194" s="12" t="s">
        <v>85</v>
      </c>
      <c r="AY194" s="238" t="s">
        <v>222</v>
      </c>
    </row>
    <row r="195" s="2" customFormat="1" ht="24.15" customHeight="1">
      <c r="A195" s="35"/>
      <c r="B195" s="36"/>
      <c r="C195" s="208" t="s">
        <v>358</v>
      </c>
      <c r="D195" s="208" t="s">
        <v>223</v>
      </c>
      <c r="E195" s="209" t="s">
        <v>1179</v>
      </c>
      <c r="F195" s="210" t="s">
        <v>1180</v>
      </c>
      <c r="G195" s="211" t="s">
        <v>290</v>
      </c>
      <c r="H195" s="250"/>
      <c r="I195" s="213"/>
      <c r="J195" s="214">
        <f>ROUND(I195*H195,2)</f>
        <v>0</v>
      </c>
      <c r="K195" s="215"/>
      <c r="L195" s="41"/>
      <c r="M195" s="216" t="s">
        <v>1</v>
      </c>
      <c r="N195" s="217" t="s">
        <v>42</v>
      </c>
      <c r="O195" s="88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0" t="s">
        <v>266</v>
      </c>
      <c r="AT195" s="220" t="s">
        <v>223</v>
      </c>
      <c r="AU195" s="220" t="s">
        <v>85</v>
      </c>
      <c r="AY195" s="14" t="s">
        <v>222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4" t="s">
        <v>85</v>
      </c>
      <c r="BK195" s="221">
        <f>ROUND(I195*H195,2)</f>
        <v>0</v>
      </c>
      <c r="BL195" s="14" t="s">
        <v>266</v>
      </c>
      <c r="BM195" s="220" t="s">
        <v>1207</v>
      </c>
    </row>
    <row r="196" s="2" customFormat="1">
      <c r="A196" s="35"/>
      <c r="B196" s="36"/>
      <c r="C196" s="37"/>
      <c r="D196" s="222" t="s">
        <v>229</v>
      </c>
      <c r="E196" s="37"/>
      <c r="F196" s="223" t="s">
        <v>1181</v>
      </c>
      <c r="G196" s="37"/>
      <c r="H196" s="37"/>
      <c r="I196" s="224"/>
      <c r="J196" s="37"/>
      <c r="K196" s="37"/>
      <c r="L196" s="41"/>
      <c r="M196" s="225"/>
      <c r="N196" s="22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229</v>
      </c>
      <c r="AU196" s="14" t="s">
        <v>85</v>
      </c>
    </row>
    <row r="197" s="2" customFormat="1">
      <c r="A197" s="35"/>
      <c r="B197" s="36"/>
      <c r="C197" s="37"/>
      <c r="D197" s="227" t="s">
        <v>231</v>
      </c>
      <c r="E197" s="37"/>
      <c r="F197" s="228" t="s">
        <v>1182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231</v>
      </c>
      <c r="AU197" s="14" t="s">
        <v>85</v>
      </c>
    </row>
    <row r="198" s="11" customFormat="1" ht="25.92" customHeight="1">
      <c r="A198" s="11"/>
      <c r="B198" s="194"/>
      <c r="C198" s="195"/>
      <c r="D198" s="196" t="s">
        <v>76</v>
      </c>
      <c r="E198" s="197" t="s">
        <v>390</v>
      </c>
      <c r="F198" s="197" t="s">
        <v>391</v>
      </c>
      <c r="G198" s="195"/>
      <c r="H198" s="195"/>
      <c r="I198" s="198"/>
      <c r="J198" s="199">
        <f>BK198</f>
        <v>0</v>
      </c>
      <c r="K198" s="195"/>
      <c r="L198" s="200"/>
      <c r="M198" s="201"/>
      <c r="N198" s="202"/>
      <c r="O198" s="202"/>
      <c r="P198" s="203">
        <f>SUM(P199:P210)</f>
        <v>0</v>
      </c>
      <c r="Q198" s="202"/>
      <c r="R198" s="203">
        <f>SUM(R199:R210)</f>
        <v>0.0098549999999999992</v>
      </c>
      <c r="S198" s="202"/>
      <c r="T198" s="204">
        <f>SUM(T199:T210)</f>
        <v>0.0020925000000000002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5" t="s">
        <v>87</v>
      </c>
      <c r="AT198" s="206" t="s">
        <v>76</v>
      </c>
      <c r="AU198" s="206" t="s">
        <v>77</v>
      </c>
      <c r="AY198" s="205" t="s">
        <v>222</v>
      </c>
      <c r="BK198" s="207">
        <f>SUM(BK199:BK210)</f>
        <v>0</v>
      </c>
    </row>
    <row r="199" s="2" customFormat="1" ht="16.5" customHeight="1">
      <c r="A199" s="35"/>
      <c r="B199" s="36"/>
      <c r="C199" s="208" t="s">
        <v>363</v>
      </c>
      <c r="D199" s="208" t="s">
        <v>223</v>
      </c>
      <c r="E199" s="209" t="s">
        <v>393</v>
      </c>
      <c r="F199" s="210" t="s">
        <v>394</v>
      </c>
      <c r="G199" s="211" t="s">
        <v>226</v>
      </c>
      <c r="H199" s="212">
        <v>6.75</v>
      </c>
      <c r="I199" s="213"/>
      <c r="J199" s="214">
        <f>ROUND(I199*H199,2)</f>
        <v>0</v>
      </c>
      <c r="K199" s="215"/>
      <c r="L199" s="41"/>
      <c r="M199" s="216" t="s">
        <v>1</v>
      </c>
      <c r="N199" s="217" t="s">
        <v>42</v>
      </c>
      <c r="O199" s="88"/>
      <c r="P199" s="218">
        <f>O199*H199</f>
        <v>0</v>
      </c>
      <c r="Q199" s="218">
        <v>0.001</v>
      </c>
      <c r="R199" s="218">
        <f>Q199*H199</f>
        <v>0.0067499999999999999</v>
      </c>
      <c r="S199" s="218">
        <v>0.00031</v>
      </c>
      <c r="T199" s="219">
        <f>S199*H199</f>
        <v>0.0020925000000000002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0" t="s">
        <v>266</v>
      </c>
      <c r="AT199" s="220" t="s">
        <v>223</v>
      </c>
      <c r="AU199" s="220" t="s">
        <v>85</v>
      </c>
      <c r="AY199" s="14" t="s">
        <v>222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4" t="s">
        <v>85</v>
      </c>
      <c r="BK199" s="221">
        <f>ROUND(I199*H199,2)</f>
        <v>0</v>
      </c>
      <c r="BL199" s="14" t="s">
        <v>266</v>
      </c>
      <c r="BM199" s="220" t="s">
        <v>1208</v>
      </c>
    </row>
    <row r="200" s="2" customFormat="1">
      <c r="A200" s="35"/>
      <c r="B200" s="36"/>
      <c r="C200" s="37"/>
      <c r="D200" s="222" t="s">
        <v>229</v>
      </c>
      <c r="E200" s="37"/>
      <c r="F200" s="223" t="s">
        <v>396</v>
      </c>
      <c r="G200" s="37"/>
      <c r="H200" s="37"/>
      <c r="I200" s="224"/>
      <c r="J200" s="37"/>
      <c r="K200" s="37"/>
      <c r="L200" s="41"/>
      <c r="M200" s="225"/>
      <c r="N200" s="22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229</v>
      </c>
      <c r="AU200" s="14" t="s">
        <v>85</v>
      </c>
    </row>
    <row r="201" s="2" customFormat="1">
      <c r="A201" s="35"/>
      <c r="B201" s="36"/>
      <c r="C201" s="37"/>
      <c r="D201" s="227" t="s">
        <v>231</v>
      </c>
      <c r="E201" s="37"/>
      <c r="F201" s="228" t="s">
        <v>503</v>
      </c>
      <c r="G201" s="37"/>
      <c r="H201" s="37"/>
      <c r="I201" s="224"/>
      <c r="J201" s="37"/>
      <c r="K201" s="37"/>
      <c r="L201" s="41"/>
      <c r="M201" s="225"/>
      <c r="N201" s="22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231</v>
      </c>
      <c r="AU201" s="14" t="s">
        <v>85</v>
      </c>
    </row>
    <row r="202" s="2" customFormat="1" ht="24.15" customHeight="1">
      <c r="A202" s="35"/>
      <c r="B202" s="36"/>
      <c r="C202" s="208" t="s">
        <v>371</v>
      </c>
      <c r="D202" s="208" t="s">
        <v>223</v>
      </c>
      <c r="E202" s="209" t="s">
        <v>399</v>
      </c>
      <c r="F202" s="210" t="s">
        <v>400</v>
      </c>
      <c r="G202" s="211" t="s">
        <v>226</v>
      </c>
      <c r="H202" s="212">
        <v>6.75</v>
      </c>
      <c r="I202" s="213"/>
      <c r="J202" s="214">
        <f>ROUND(I202*H202,2)</f>
        <v>0</v>
      </c>
      <c r="K202" s="215"/>
      <c r="L202" s="41"/>
      <c r="M202" s="216" t="s">
        <v>1</v>
      </c>
      <c r="N202" s="217" t="s">
        <v>42</v>
      </c>
      <c r="O202" s="88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0" t="s">
        <v>266</v>
      </c>
      <c r="AT202" s="220" t="s">
        <v>223</v>
      </c>
      <c r="AU202" s="220" t="s">
        <v>85</v>
      </c>
      <c r="AY202" s="14" t="s">
        <v>222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4" t="s">
        <v>85</v>
      </c>
      <c r="BK202" s="221">
        <f>ROUND(I202*H202,2)</f>
        <v>0</v>
      </c>
      <c r="BL202" s="14" t="s">
        <v>266</v>
      </c>
      <c r="BM202" s="220" t="s">
        <v>1209</v>
      </c>
    </row>
    <row r="203" s="2" customFormat="1">
      <c r="A203" s="35"/>
      <c r="B203" s="36"/>
      <c r="C203" s="37"/>
      <c r="D203" s="222" t="s">
        <v>229</v>
      </c>
      <c r="E203" s="37"/>
      <c r="F203" s="223" t="s">
        <v>402</v>
      </c>
      <c r="G203" s="37"/>
      <c r="H203" s="37"/>
      <c r="I203" s="224"/>
      <c r="J203" s="37"/>
      <c r="K203" s="37"/>
      <c r="L203" s="41"/>
      <c r="M203" s="225"/>
      <c r="N203" s="22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229</v>
      </c>
      <c r="AU203" s="14" t="s">
        <v>85</v>
      </c>
    </row>
    <row r="204" s="2" customFormat="1">
      <c r="A204" s="35"/>
      <c r="B204" s="36"/>
      <c r="C204" s="37"/>
      <c r="D204" s="227" t="s">
        <v>231</v>
      </c>
      <c r="E204" s="37"/>
      <c r="F204" s="228" t="s">
        <v>505</v>
      </c>
      <c r="G204" s="37"/>
      <c r="H204" s="37"/>
      <c r="I204" s="224"/>
      <c r="J204" s="37"/>
      <c r="K204" s="37"/>
      <c r="L204" s="41"/>
      <c r="M204" s="225"/>
      <c r="N204" s="22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231</v>
      </c>
      <c r="AU204" s="14" t="s">
        <v>85</v>
      </c>
    </row>
    <row r="205" s="2" customFormat="1" ht="24.15" customHeight="1">
      <c r="A205" s="35"/>
      <c r="B205" s="36"/>
      <c r="C205" s="208" t="s">
        <v>378</v>
      </c>
      <c r="D205" s="208" t="s">
        <v>223</v>
      </c>
      <c r="E205" s="209" t="s">
        <v>416</v>
      </c>
      <c r="F205" s="210" t="s">
        <v>417</v>
      </c>
      <c r="G205" s="211" t="s">
        <v>226</v>
      </c>
      <c r="H205" s="212">
        <v>6.75</v>
      </c>
      <c r="I205" s="213"/>
      <c r="J205" s="214">
        <f>ROUND(I205*H205,2)</f>
        <v>0</v>
      </c>
      <c r="K205" s="215"/>
      <c r="L205" s="41"/>
      <c r="M205" s="216" t="s">
        <v>1</v>
      </c>
      <c r="N205" s="217" t="s">
        <v>42</v>
      </c>
      <c r="O205" s="88"/>
      <c r="P205" s="218">
        <f>O205*H205</f>
        <v>0</v>
      </c>
      <c r="Q205" s="218">
        <v>0.00020000000000000001</v>
      </c>
      <c r="R205" s="218">
        <f>Q205*H205</f>
        <v>0.0013500000000000001</v>
      </c>
      <c r="S205" s="218">
        <v>0</v>
      </c>
      <c r="T205" s="21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0" t="s">
        <v>266</v>
      </c>
      <c r="AT205" s="220" t="s">
        <v>223</v>
      </c>
      <c r="AU205" s="220" t="s">
        <v>85</v>
      </c>
      <c r="AY205" s="14" t="s">
        <v>222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4" t="s">
        <v>85</v>
      </c>
      <c r="BK205" s="221">
        <f>ROUND(I205*H205,2)</f>
        <v>0</v>
      </c>
      <c r="BL205" s="14" t="s">
        <v>266</v>
      </c>
      <c r="BM205" s="220" t="s">
        <v>1210</v>
      </c>
    </row>
    <row r="206" s="2" customFormat="1">
      <c r="A206" s="35"/>
      <c r="B206" s="36"/>
      <c r="C206" s="37"/>
      <c r="D206" s="222" t="s">
        <v>229</v>
      </c>
      <c r="E206" s="37"/>
      <c r="F206" s="223" t="s">
        <v>419</v>
      </c>
      <c r="G206" s="37"/>
      <c r="H206" s="37"/>
      <c r="I206" s="224"/>
      <c r="J206" s="37"/>
      <c r="K206" s="37"/>
      <c r="L206" s="41"/>
      <c r="M206" s="225"/>
      <c r="N206" s="22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229</v>
      </c>
      <c r="AU206" s="14" t="s">
        <v>85</v>
      </c>
    </row>
    <row r="207" s="2" customFormat="1">
      <c r="A207" s="35"/>
      <c r="B207" s="36"/>
      <c r="C207" s="37"/>
      <c r="D207" s="227" t="s">
        <v>231</v>
      </c>
      <c r="E207" s="37"/>
      <c r="F207" s="228" t="s">
        <v>510</v>
      </c>
      <c r="G207" s="37"/>
      <c r="H207" s="37"/>
      <c r="I207" s="224"/>
      <c r="J207" s="37"/>
      <c r="K207" s="37"/>
      <c r="L207" s="41"/>
      <c r="M207" s="225"/>
      <c r="N207" s="22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231</v>
      </c>
      <c r="AU207" s="14" t="s">
        <v>85</v>
      </c>
    </row>
    <row r="208" s="2" customFormat="1" ht="33" customHeight="1">
      <c r="A208" s="35"/>
      <c r="B208" s="36"/>
      <c r="C208" s="208" t="s">
        <v>384</v>
      </c>
      <c r="D208" s="208" t="s">
        <v>223</v>
      </c>
      <c r="E208" s="209" t="s">
        <v>421</v>
      </c>
      <c r="F208" s="210" t="s">
        <v>422</v>
      </c>
      <c r="G208" s="211" t="s">
        <v>226</v>
      </c>
      <c r="H208" s="212">
        <v>6.75</v>
      </c>
      <c r="I208" s="213"/>
      <c r="J208" s="214">
        <f>ROUND(I208*H208,2)</f>
        <v>0</v>
      </c>
      <c r="K208" s="215"/>
      <c r="L208" s="41"/>
      <c r="M208" s="216" t="s">
        <v>1</v>
      </c>
      <c r="N208" s="217" t="s">
        <v>42</v>
      </c>
      <c r="O208" s="88"/>
      <c r="P208" s="218">
        <f>O208*H208</f>
        <v>0</v>
      </c>
      <c r="Q208" s="218">
        <v>0.00025999999999999998</v>
      </c>
      <c r="R208" s="218">
        <f>Q208*H208</f>
        <v>0.0017549999999999998</v>
      </c>
      <c r="S208" s="218">
        <v>0</v>
      </c>
      <c r="T208" s="21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0" t="s">
        <v>266</v>
      </c>
      <c r="AT208" s="220" t="s">
        <v>223</v>
      </c>
      <c r="AU208" s="220" t="s">
        <v>85</v>
      </c>
      <c r="AY208" s="14" t="s">
        <v>222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4" t="s">
        <v>85</v>
      </c>
      <c r="BK208" s="221">
        <f>ROUND(I208*H208,2)</f>
        <v>0</v>
      </c>
      <c r="BL208" s="14" t="s">
        <v>266</v>
      </c>
      <c r="BM208" s="220" t="s">
        <v>1211</v>
      </c>
    </row>
    <row r="209" s="2" customFormat="1">
      <c r="A209" s="35"/>
      <c r="B209" s="36"/>
      <c r="C209" s="37"/>
      <c r="D209" s="222" t="s">
        <v>229</v>
      </c>
      <c r="E209" s="37"/>
      <c r="F209" s="223" t="s">
        <v>424</v>
      </c>
      <c r="G209" s="37"/>
      <c r="H209" s="37"/>
      <c r="I209" s="224"/>
      <c r="J209" s="37"/>
      <c r="K209" s="37"/>
      <c r="L209" s="41"/>
      <c r="M209" s="225"/>
      <c r="N209" s="22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229</v>
      </c>
      <c r="AU209" s="14" t="s">
        <v>85</v>
      </c>
    </row>
    <row r="210" s="2" customFormat="1">
      <c r="A210" s="35"/>
      <c r="B210" s="36"/>
      <c r="C210" s="37"/>
      <c r="D210" s="227" t="s">
        <v>231</v>
      </c>
      <c r="E210" s="37"/>
      <c r="F210" s="228" t="s">
        <v>512</v>
      </c>
      <c r="G210" s="37"/>
      <c r="H210" s="37"/>
      <c r="I210" s="224"/>
      <c r="J210" s="37"/>
      <c r="K210" s="37"/>
      <c r="L210" s="41"/>
      <c r="M210" s="252"/>
      <c r="N210" s="253"/>
      <c r="O210" s="254"/>
      <c r="P210" s="254"/>
      <c r="Q210" s="254"/>
      <c r="R210" s="254"/>
      <c r="S210" s="254"/>
      <c r="T210" s="25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231</v>
      </c>
      <c r="AU210" s="14" t="s">
        <v>85</v>
      </c>
    </row>
    <row r="211" s="2" customFormat="1" ht="6.96" customHeight="1">
      <c r="A211" s="35"/>
      <c r="B211" s="63"/>
      <c r="C211" s="64"/>
      <c r="D211" s="64"/>
      <c r="E211" s="64"/>
      <c r="F211" s="64"/>
      <c r="G211" s="64"/>
      <c r="H211" s="64"/>
      <c r="I211" s="64"/>
      <c r="J211" s="64"/>
      <c r="K211" s="64"/>
      <c r="L211" s="41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sheetProtection sheet="1" autoFilter="0" formatColumns="0" formatRows="0" objects="1" scenarios="1" spinCount="100000" saltValue="snHSe+A+mzhheVzcNXG8f4p93TdP6XBnPbFI6AWmPXzG39nNRv1fHyqHd8qZDoRoQPXaX0PSkkUva2Z0pvHSJA==" hashValue="QVbse68xXLGYaAshaTvIcK8NoNc2nxJaxw7X1WOpS4lfd2+FNxeWQg2rOwpHndoWDLXwY7o+y3TXfvgmfoqKcg==" algorithmName="SHA-512" password="CC35"/>
  <autoFilter ref="C122:K21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612315302"/>
    <hyperlink ref="F130" r:id="rId2" display="https://podminky.urs.cz/item/CS_URS_2024_02/619995001"/>
    <hyperlink ref="F135" r:id="rId3" display="https://podminky.urs.cz/item/CS_URS_2024_02/968072456"/>
    <hyperlink ref="F140" r:id="rId4" display="https://podminky.urs.cz/item/CS_URS_2024_02/997013112"/>
    <hyperlink ref="F143" r:id="rId5" display="https://podminky.urs.cz/item/CS_URS_2024_02/997013501"/>
    <hyperlink ref="F146" r:id="rId6" display="https://podminky.urs.cz/item/CS_URS_2024_02/997013509"/>
    <hyperlink ref="F150" r:id="rId7" display="https://podminky.urs.cz/item/CS_URS_2024_02/997013631"/>
    <hyperlink ref="F154" r:id="rId8" display="https://podminky.urs.cz/item/CS_URS_2024_02/998018002"/>
    <hyperlink ref="F158" r:id="rId9" display="https://podminky.urs.cz/item/CS_URS_2024_02/767646510"/>
    <hyperlink ref="F163" r:id="rId10" display="https://podminky.urs.cz/item/CS_URS_2024_02/767691823"/>
    <hyperlink ref="F166" r:id="rId11" display="https://podminky.urs.cz/item/CS_URS_2024_02/998767312"/>
    <hyperlink ref="F170" r:id="rId12" display="https://podminky.urs.cz/item/CS_URS_2024_01/776111115"/>
    <hyperlink ref="F173" r:id="rId13" display="https://podminky.urs.cz/item/CS_URS_2024_01/776121112"/>
    <hyperlink ref="F176" r:id="rId14" display="https://podminky.urs.cz/item/CS_URS_2024_01/776141112"/>
    <hyperlink ref="F179" r:id="rId15" display="https://podminky.urs.cz/item/CS_URS_2024_01/776201812"/>
    <hyperlink ref="F182" r:id="rId16" display="https://podminky.urs.cz/item/CS_URS_2024_01/776221111"/>
    <hyperlink ref="F188" r:id="rId17" display="https://podminky.urs.cz/item/CS_URS_2024_01/776410811"/>
    <hyperlink ref="F191" r:id="rId18" display="https://podminky.urs.cz/item/CS_URS_2024_01/776421111"/>
    <hyperlink ref="F197" r:id="rId19" display="https://podminky.urs.cz/item/CS_URS_2024_02/998776312"/>
    <hyperlink ref="F201" r:id="rId20" display="https://podminky.urs.cz/item/CS_URS_2024_01/784121001"/>
    <hyperlink ref="F204" r:id="rId21" display="https://podminky.urs.cz/item/CS_URS_2024_01/784121011"/>
    <hyperlink ref="F207" r:id="rId22" display="https://podminky.urs.cz/item/CS_URS_2024_01/784181101"/>
    <hyperlink ref="F210" r:id="rId23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1212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ROUND((SUM(BE123:BE198)),  2)</f>
        <v>0</v>
      </c>
      <c r="G33" s="35"/>
      <c r="H33" s="35"/>
      <c r="I33" s="152">
        <v>0.20999999999999999</v>
      </c>
      <c r="J33" s="151">
        <f>ROUND(((SUM(BE123:BE198))*I33),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ROUND((SUM(BF123:BF198)),  2)</f>
        <v>0</v>
      </c>
      <c r="G34" s="35"/>
      <c r="H34" s="35"/>
      <c r="I34" s="152">
        <v>0.12</v>
      </c>
      <c r="J34" s="151">
        <f>ROUND(((SUM(BF123:BF198))*I34),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ROUND((SUM(BG123:BG198)),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ROUND((SUM(BH123:BH198)),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ROUND((SUM(BI123:BI198)),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03 - Chodba 2.NP dveře B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1108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201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1109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1110</v>
      </c>
      <c r="E100" s="179"/>
      <c r="F100" s="179"/>
      <c r="G100" s="179"/>
      <c r="H100" s="179"/>
      <c r="I100" s="179"/>
      <c r="J100" s="180">
        <f>J154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1041</v>
      </c>
      <c r="E101" s="179"/>
      <c r="F101" s="179"/>
      <c r="G101" s="179"/>
      <c r="H101" s="179"/>
      <c r="I101" s="179"/>
      <c r="J101" s="180">
        <f>J158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1213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J186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194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03 - Chodba 2.NP dveře B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27. 2. 2025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208</v>
      </c>
      <c r="D122" s="185" t="s">
        <v>62</v>
      </c>
      <c r="E122" s="185" t="s">
        <v>58</v>
      </c>
      <c r="F122" s="185" t="s">
        <v>59</v>
      </c>
      <c r="G122" s="185" t="s">
        <v>209</v>
      </c>
      <c r="H122" s="185" t="s">
        <v>210</v>
      </c>
      <c r="I122" s="185" t="s">
        <v>211</v>
      </c>
      <c r="J122" s="186" t="s">
        <v>198</v>
      </c>
      <c r="K122" s="187" t="s">
        <v>212</v>
      </c>
      <c r="L122" s="188"/>
      <c r="M122" s="97" t="s">
        <v>1</v>
      </c>
      <c r="N122" s="98" t="s">
        <v>41</v>
      </c>
      <c r="O122" s="98" t="s">
        <v>213</v>
      </c>
      <c r="P122" s="98" t="s">
        <v>214</v>
      </c>
      <c r="Q122" s="98" t="s">
        <v>215</v>
      </c>
      <c r="R122" s="98" t="s">
        <v>216</v>
      </c>
      <c r="S122" s="98" t="s">
        <v>217</v>
      </c>
      <c r="T122" s="99" t="s">
        <v>218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219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P124+P132+P140+P154+P158+P170+P186</f>
        <v>0</v>
      </c>
      <c r="Q123" s="101"/>
      <c r="R123" s="191">
        <f>R124+R132+R140+R154+R158+R170+R186</f>
        <v>0.30937500000000001</v>
      </c>
      <c r="S123" s="101"/>
      <c r="T123" s="192">
        <f>T124+T132+T140+T154+T158+T170+T186</f>
        <v>0.27843200000000001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200</v>
      </c>
      <c r="BK123" s="193">
        <f>BK124+BK132+BK140+BK154+BK158+BK170+BK186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262</v>
      </c>
      <c r="F124" s="197" t="s">
        <v>1111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SUM(P125:P131)</f>
        <v>0</v>
      </c>
      <c r="Q124" s="202"/>
      <c r="R124" s="203">
        <f>SUM(R125:R131)</f>
        <v>0.23782500000000001</v>
      </c>
      <c r="S124" s="202"/>
      <c r="T124" s="204">
        <f>SUM(T125:T131)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222</v>
      </c>
      <c r="BK124" s="207">
        <f>SUM(BK125:BK131)</f>
        <v>0</v>
      </c>
    </row>
    <row r="125" s="2" customFormat="1" ht="16.5" customHeight="1">
      <c r="A125" s="35"/>
      <c r="B125" s="36"/>
      <c r="C125" s="208" t="s">
        <v>85</v>
      </c>
      <c r="D125" s="208" t="s">
        <v>223</v>
      </c>
      <c r="E125" s="209" t="s">
        <v>1112</v>
      </c>
      <c r="F125" s="210" t="s">
        <v>1113</v>
      </c>
      <c r="G125" s="211" t="s">
        <v>226</v>
      </c>
      <c r="H125" s="212">
        <v>7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0.22911000000000001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227</v>
      </c>
      <c r="AT125" s="220" t="s">
        <v>223</v>
      </c>
      <c r="AU125" s="220" t="s">
        <v>85</v>
      </c>
      <c r="AY125" s="14" t="s">
        <v>222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227</v>
      </c>
      <c r="BM125" s="220" t="s">
        <v>1214</v>
      </c>
    </row>
    <row r="126" s="2" customFormat="1">
      <c r="A126" s="35"/>
      <c r="B126" s="36"/>
      <c r="C126" s="37"/>
      <c r="D126" s="222" t="s">
        <v>229</v>
      </c>
      <c r="E126" s="37"/>
      <c r="F126" s="223" t="s">
        <v>1115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229</v>
      </c>
      <c r="AU126" s="14" t="s">
        <v>85</v>
      </c>
    </row>
    <row r="127" s="2" customFormat="1">
      <c r="A127" s="35"/>
      <c r="B127" s="36"/>
      <c r="C127" s="37"/>
      <c r="D127" s="227" t="s">
        <v>231</v>
      </c>
      <c r="E127" s="37"/>
      <c r="F127" s="228" t="s">
        <v>1116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231</v>
      </c>
      <c r="AU127" s="14" t="s">
        <v>85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1117</v>
      </c>
      <c r="F128" s="210" t="s">
        <v>1118</v>
      </c>
      <c r="G128" s="211" t="s">
        <v>332</v>
      </c>
      <c r="H128" s="212">
        <v>5.8099999999999996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0.0015</v>
      </c>
      <c r="R128" s="218">
        <f>Q128*H128</f>
        <v>0.0087149999999999988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1215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1120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1121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12" customFormat="1">
      <c r="A131" s="12"/>
      <c r="B131" s="229"/>
      <c r="C131" s="230"/>
      <c r="D131" s="222" t="s">
        <v>252</v>
      </c>
      <c r="E131" s="251" t="s">
        <v>1</v>
      </c>
      <c r="F131" s="231" t="s">
        <v>1122</v>
      </c>
      <c r="G131" s="230"/>
      <c r="H131" s="232">
        <v>5.8099999999999996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252</v>
      </c>
      <c r="AU131" s="238" t="s">
        <v>85</v>
      </c>
      <c r="AV131" s="12" t="s">
        <v>87</v>
      </c>
      <c r="AW131" s="12" t="s">
        <v>32</v>
      </c>
      <c r="AX131" s="12" t="s">
        <v>85</v>
      </c>
      <c r="AY131" s="238" t="s">
        <v>222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220</v>
      </c>
      <c r="F132" s="197" t="s">
        <v>221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SUM(P133:P139)</f>
        <v>0</v>
      </c>
      <c r="Q132" s="202"/>
      <c r="R132" s="203">
        <f>SUM(R133:R139)</f>
        <v>0</v>
      </c>
      <c r="S132" s="202"/>
      <c r="T132" s="204">
        <f>SUM(T133:T139)</f>
        <v>0.27626200000000001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SUM(BK133:BK139)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1075</v>
      </c>
      <c r="F133" s="210" t="s">
        <v>1076</v>
      </c>
      <c r="G133" s="211" t="s">
        <v>226</v>
      </c>
      <c r="H133" s="212">
        <v>2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0.035000000000000003</v>
      </c>
      <c r="T133" s="219">
        <f>S133*H133</f>
        <v>0.070000000000000007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1216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1078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1217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1.75" customHeight="1">
      <c r="A136" s="35"/>
      <c r="B136" s="36"/>
      <c r="C136" s="208" t="s">
        <v>227</v>
      </c>
      <c r="D136" s="208" t="s">
        <v>223</v>
      </c>
      <c r="E136" s="209" t="s">
        <v>1123</v>
      </c>
      <c r="F136" s="210" t="s">
        <v>1124</v>
      </c>
      <c r="G136" s="211" t="s">
        <v>226</v>
      </c>
      <c r="H136" s="212">
        <v>3.274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0.063</v>
      </c>
      <c r="T136" s="219">
        <f>S136*H136</f>
        <v>0.206262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1218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1126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1127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12" customFormat="1">
      <c r="A139" s="12"/>
      <c r="B139" s="229"/>
      <c r="C139" s="230"/>
      <c r="D139" s="222" t="s">
        <v>252</v>
      </c>
      <c r="E139" s="251" t="s">
        <v>1</v>
      </c>
      <c r="F139" s="231" t="s">
        <v>1128</v>
      </c>
      <c r="G139" s="230"/>
      <c r="H139" s="232">
        <v>3.274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252</v>
      </c>
      <c r="AU139" s="238" t="s">
        <v>85</v>
      </c>
      <c r="AV139" s="12" t="s">
        <v>87</v>
      </c>
      <c r="AW139" s="12" t="s">
        <v>32</v>
      </c>
      <c r="AX139" s="12" t="s">
        <v>85</v>
      </c>
      <c r="AY139" s="238" t="s">
        <v>222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233</v>
      </c>
      <c r="F140" s="197" t="s">
        <v>1129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SUM(P141:P153)</f>
        <v>0</v>
      </c>
      <c r="Q140" s="202"/>
      <c r="R140" s="203">
        <f>SUM(R141:R153)</f>
        <v>0</v>
      </c>
      <c r="S140" s="202"/>
      <c r="T140" s="204">
        <f>SUM(T141:T153)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85</v>
      </c>
      <c r="AT140" s="206" t="s">
        <v>76</v>
      </c>
      <c r="AU140" s="206" t="s">
        <v>77</v>
      </c>
      <c r="AY140" s="205" t="s">
        <v>222</v>
      </c>
      <c r="BK140" s="207">
        <f>SUM(BK141:BK153)</f>
        <v>0</v>
      </c>
    </row>
    <row r="141" s="2" customFormat="1" ht="24.15" customHeight="1">
      <c r="A141" s="35"/>
      <c r="B141" s="36"/>
      <c r="C141" s="208" t="s">
        <v>254</v>
      </c>
      <c r="D141" s="208" t="s">
        <v>223</v>
      </c>
      <c r="E141" s="209" t="s">
        <v>1130</v>
      </c>
      <c r="F141" s="210" t="s">
        <v>1131</v>
      </c>
      <c r="G141" s="211" t="s">
        <v>237</v>
      </c>
      <c r="H141" s="212">
        <v>0.27800000000000002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227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227</v>
      </c>
      <c r="BM141" s="220" t="s">
        <v>1219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1133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1134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2" customFormat="1" ht="24.15" customHeight="1">
      <c r="A144" s="35"/>
      <c r="B144" s="36"/>
      <c r="C144" s="208" t="s">
        <v>262</v>
      </c>
      <c r="D144" s="208" t="s">
        <v>223</v>
      </c>
      <c r="E144" s="209" t="s">
        <v>242</v>
      </c>
      <c r="F144" s="210" t="s">
        <v>243</v>
      </c>
      <c r="G144" s="211" t="s">
        <v>237</v>
      </c>
      <c r="H144" s="212">
        <v>0.27800000000000002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227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227</v>
      </c>
      <c r="BM144" s="220" t="s">
        <v>1220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245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246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247</v>
      </c>
      <c r="F147" s="210" t="s">
        <v>248</v>
      </c>
      <c r="G147" s="211" t="s">
        <v>237</v>
      </c>
      <c r="H147" s="212">
        <v>3.8919999999999999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227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227</v>
      </c>
      <c r="BM147" s="220" t="s">
        <v>1221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250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251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12" customFormat="1">
      <c r="A150" s="12"/>
      <c r="B150" s="229"/>
      <c r="C150" s="230"/>
      <c r="D150" s="222" t="s">
        <v>252</v>
      </c>
      <c r="E150" s="230"/>
      <c r="F150" s="231" t="s">
        <v>1222</v>
      </c>
      <c r="G150" s="230"/>
      <c r="H150" s="232">
        <v>3.8919999999999999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252</v>
      </c>
      <c r="AU150" s="238" t="s">
        <v>85</v>
      </c>
      <c r="AV150" s="12" t="s">
        <v>87</v>
      </c>
      <c r="AW150" s="12" t="s">
        <v>4</v>
      </c>
      <c r="AX150" s="12" t="s">
        <v>85</v>
      </c>
      <c r="AY150" s="238" t="s">
        <v>222</v>
      </c>
    </row>
    <row r="151" s="2" customFormat="1" ht="33" customHeight="1">
      <c r="A151" s="35"/>
      <c r="B151" s="36"/>
      <c r="C151" s="208" t="s">
        <v>276</v>
      </c>
      <c r="D151" s="208" t="s">
        <v>223</v>
      </c>
      <c r="E151" s="209" t="s">
        <v>1138</v>
      </c>
      <c r="F151" s="210" t="s">
        <v>1139</v>
      </c>
      <c r="G151" s="211" t="s">
        <v>237</v>
      </c>
      <c r="H151" s="212">
        <v>0.20599999999999999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227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227</v>
      </c>
      <c r="BM151" s="220" t="s">
        <v>1223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1141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1142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11" customFormat="1" ht="25.92" customHeight="1">
      <c r="A154" s="11"/>
      <c r="B154" s="194"/>
      <c r="C154" s="195"/>
      <c r="D154" s="196" t="s">
        <v>76</v>
      </c>
      <c r="E154" s="197" t="s">
        <v>1143</v>
      </c>
      <c r="F154" s="197" t="s">
        <v>1144</v>
      </c>
      <c r="G154" s="195"/>
      <c r="H154" s="195"/>
      <c r="I154" s="198"/>
      <c r="J154" s="199">
        <f>BK154</f>
        <v>0</v>
      </c>
      <c r="K154" s="195"/>
      <c r="L154" s="200"/>
      <c r="M154" s="201"/>
      <c r="N154" s="202"/>
      <c r="O154" s="202"/>
      <c r="P154" s="203">
        <f>SUM(P155:P157)</f>
        <v>0</v>
      </c>
      <c r="Q154" s="202"/>
      <c r="R154" s="203">
        <f>SUM(R155:R157)</f>
        <v>0</v>
      </c>
      <c r="S154" s="202"/>
      <c r="T154" s="204">
        <f>SUM(T155:T157)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5" t="s">
        <v>85</v>
      </c>
      <c r="AT154" s="206" t="s">
        <v>76</v>
      </c>
      <c r="AU154" s="206" t="s">
        <v>77</v>
      </c>
      <c r="AY154" s="205" t="s">
        <v>222</v>
      </c>
      <c r="BK154" s="207">
        <f>SUM(BK155:BK157)</f>
        <v>0</v>
      </c>
    </row>
    <row r="155" s="2" customFormat="1" ht="24.15" customHeight="1">
      <c r="A155" s="35"/>
      <c r="B155" s="36"/>
      <c r="C155" s="208" t="s">
        <v>220</v>
      </c>
      <c r="D155" s="208" t="s">
        <v>223</v>
      </c>
      <c r="E155" s="209" t="s">
        <v>1145</v>
      </c>
      <c r="F155" s="210" t="s">
        <v>1146</v>
      </c>
      <c r="G155" s="211" t="s">
        <v>237</v>
      </c>
      <c r="H155" s="212">
        <v>0.23799999999999999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227</v>
      </c>
      <c r="AT155" s="220" t="s">
        <v>223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227</v>
      </c>
      <c r="BM155" s="220" t="s">
        <v>1070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1148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2" customFormat="1">
      <c r="A157" s="35"/>
      <c r="B157" s="36"/>
      <c r="C157" s="37"/>
      <c r="D157" s="227" t="s">
        <v>231</v>
      </c>
      <c r="E157" s="37"/>
      <c r="F157" s="228" t="s">
        <v>1149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231</v>
      </c>
      <c r="AU157" s="14" t="s">
        <v>85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1055</v>
      </c>
      <c r="F158" s="197" t="s">
        <v>1056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SUM(P159:P169)</f>
        <v>0</v>
      </c>
      <c r="Q158" s="202"/>
      <c r="R158" s="203">
        <f>SUM(R159:R169)</f>
        <v>0.00033</v>
      </c>
      <c r="S158" s="202"/>
      <c r="T158" s="204">
        <f>SUM(T159:T169)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222</v>
      </c>
      <c r="BK158" s="207">
        <f>SUM(BK159:BK169)</f>
        <v>0</v>
      </c>
    </row>
    <row r="159" s="2" customFormat="1" ht="21.75" customHeight="1">
      <c r="A159" s="35"/>
      <c r="B159" s="36"/>
      <c r="C159" s="208" t="s">
        <v>287</v>
      </c>
      <c r="D159" s="208" t="s">
        <v>223</v>
      </c>
      <c r="E159" s="209" t="s">
        <v>1150</v>
      </c>
      <c r="F159" s="210" t="s">
        <v>1151</v>
      </c>
      <c r="G159" s="211" t="s">
        <v>265</v>
      </c>
      <c r="H159" s="212">
        <v>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0.00033</v>
      </c>
      <c r="R159" s="218">
        <f>Q159*H159</f>
        <v>0.00033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266</v>
      </c>
      <c r="AT159" s="220" t="s">
        <v>223</v>
      </c>
      <c r="AU159" s="220" t="s">
        <v>85</v>
      </c>
      <c r="AY159" s="14" t="s">
        <v>222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266</v>
      </c>
      <c r="BM159" s="220" t="s">
        <v>1224</v>
      </c>
    </row>
    <row r="160" s="2" customFormat="1">
      <c r="A160" s="35"/>
      <c r="B160" s="36"/>
      <c r="C160" s="37"/>
      <c r="D160" s="222" t="s">
        <v>229</v>
      </c>
      <c r="E160" s="37"/>
      <c r="F160" s="223" t="s">
        <v>1153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229</v>
      </c>
      <c r="AU160" s="14" t="s">
        <v>85</v>
      </c>
    </row>
    <row r="161" s="2" customFormat="1">
      <c r="A161" s="35"/>
      <c r="B161" s="36"/>
      <c r="C161" s="37"/>
      <c r="D161" s="227" t="s">
        <v>231</v>
      </c>
      <c r="E161" s="37"/>
      <c r="F161" s="228" t="s">
        <v>1154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231</v>
      </c>
      <c r="AU161" s="14" t="s">
        <v>85</v>
      </c>
    </row>
    <row r="162" s="2" customFormat="1" ht="62.7" customHeight="1">
      <c r="A162" s="35"/>
      <c r="B162" s="36"/>
      <c r="C162" s="239" t="s">
        <v>296</v>
      </c>
      <c r="D162" s="239" t="s">
        <v>277</v>
      </c>
      <c r="E162" s="240" t="s">
        <v>1155</v>
      </c>
      <c r="F162" s="241" t="s">
        <v>1156</v>
      </c>
      <c r="G162" s="242" t="s">
        <v>226</v>
      </c>
      <c r="H162" s="243">
        <v>3.27</v>
      </c>
      <c r="I162" s="244"/>
      <c r="J162" s="245">
        <f>ROUND(I162*H162,2)</f>
        <v>0</v>
      </c>
      <c r="K162" s="246"/>
      <c r="L162" s="247"/>
      <c r="M162" s="248" t="s">
        <v>1</v>
      </c>
      <c r="N162" s="249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280</v>
      </c>
      <c r="AT162" s="220" t="s">
        <v>277</v>
      </c>
      <c r="AU162" s="220" t="s">
        <v>85</v>
      </c>
      <c r="AY162" s="14" t="s">
        <v>222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266</v>
      </c>
      <c r="BM162" s="220" t="s">
        <v>1225</v>
      </c>
    </row>
    <row r="163" s="2" customFormat="1">
      <c r="A163" s="35"/>
      <c r="B163" s="36"/>
      <c r="C163" s="37"/>
      <c r="D163" s="222" t="s">
        <v>229</v>
      </c>
      <c r="E163" s="37"/>
      <c r="F163" s="223" t="s">
        <v>1156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229</v>
      </c>
      <c r="AU163" s="14" t="s">
        <v>85</v>
      </c>
    </row>
    <row r="164" s="2" customFormat="1" ht="21.75" customHeight="1">
      <c r="A164" s="35"/>
      <c r="B164" s="36"/>
      <c r="C164" s="208" t="s">
        <v>8</v>
      </c>
      <c r="D164" s="208" t="s">
        <v>223</v>
      </c>
      <c r="E164" s="209" t="s">
        <v>1158</v>
      </c>
      <c r="F164" s="210" t="s">
        <v>1159</v>
      </c>
      <c r="G164" s="211" t="s">
        <v>265</v>
      </c>
      <c r="H164" s="212">
        <v>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1226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1161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1162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2" customFormat="1" ht="33" customHeight="1">
      <c r="A167" s="35"/>
      <c r="B167" s="36"/>
      <c r="C167" s="208" t="s">
        <v>307</v>
      </c>
      <c r="D167" s="208" t="s">
        <v>223</v>
      </c>
      <c r="E167" s="209" t="s">
        <v>1163</v>
      </c>
      <c r="F167" s="210" t="s">
        <v>1164</v>
      </c>
      <c r="G167" s="211" t="s">
        <v>290</v>
      </c>
      <c r="H167" s="250"/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1227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1166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1167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1228</v>
      </c>
      <c r="F170" s="197" t="s">
        <v>1229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SUM(P171:P185)</f>
        <v>0</v>
      </c>
      <c r="Q170" s="202"/>
      <c r="R170" s="203">
        <f>SUM(R171:R185)</f>
        <v>0.060999999999999999</v>
      </c>
      <c r="S170" s="202"/>
      <c r="T170" s="204">
        <f>SUM(T171:T185)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SUM(BK171:BK185)</f>
        <v>0</v>
      </c>
    </row>
    <row r="171" s="2" customFormat="1" ht="16.5" customHeight="1">
      <c r="A171" s="35"/>
      <c r="B171" s="36"/>
      <c r="C171" s="208" t="s">
        <v>313</v>
      </c>
      <c r="D171" s="208" t="s">
        <v>223</v>
      </c>
      <c r="E171" s="209" t="s">
        <v>1230</v>
      </c>
      <c r="F171" s="210" t="s">
        <v>1231</v>
      </c>
      <c r="G171" s="211" t="s">
        <v>226</v>
      </c>
      <c r="H171" s="212">
        <v>2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0.00029999999999999997</v>
      </c>
      <c r="R171" s="218">
        <f>Q171*H171</f>
        <v>0.00059999999999999995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1232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1233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1234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1235</v>
      </c>
      <c r="F174" s="210" t="s">
        <v>1236</v>
      </c>
      <c r="G174" s="211" t="s">
        <v>226</v>
      </c>
      <c r="H174" s="212">
        <v>2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1237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1238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1239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1240</v>
      </c>
      <c r="F177" s="210" t="s">
        <v>1241</v>
      </c>
      <c r="G177" s="211" t="s">
        <v>226</v>
      </c>
      <c r="H177" s="212">
        <v>2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0.0060000000000000001</v>
      </c>
      <c r="R177" s="218">
        <f>Q177*H177</f>
        <v>0.012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984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1242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1243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33" customHeight="1">
      <c r="A180" s="35"/>
      <c r="B180" s="36"/>
      <c r="C180" s="239" t="s">
        <v>329</v>
      </c>
      <c r="D180" s="239" t="s">
        <v>277</v>
      </c>
      <c r="E180" s="240" t="s">
        <v>1244</v>
      </c>
      <c r="F180" s="241" t="s">
        <v>1245</v>
      </c>
      <c r="G180" s="242" t="s">
        <v>226</v>
      </c>
      <c r="H180" s="243">
        <v>2.2000000000000002</v>
      </c>
      <c r="I180" s="244"/>
      <c r="J180" s="245">
        <f>ROUND(I180*H180,2)</f>
        <v>0</v>
      </c>
      <c r="K180" s="246"/>
      <c r="L180" s="247"/>
      <c r="M180" s="248" t="s">
        <v>1</v>
      </c>
      <c r="N180" s="249" t="s">
        <v>42</v>
      </c>
      <c r="O180" s="88"/>
      <c r="P180" s="218">
        <f>O180*H180</f>
        <v>0</v>
      </c>
      <c r="Q180" s="218">
        <v>0.021999999999999999</v>
      </c>
      <c r="R180" s="218">
        <f>Q180*H180</f>
        <v>0.048399999999999999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280</v>
      </c>
      <c r="AT180" s="220" t="s">
        <v>277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1246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1245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12" customFormat="1">
      <c r="A182" s="12"/>
      <c r="B182" s="229"/>
      <c r="C182" s="230"/>
      <c r="D182" s="222" t="s">
        <v>252</v>
      </c>
      <c r="E182" s="230"/>
      <c r="F182" s="231" t="s">
        <v>1247</v>
      </c>
      <c r="G182" s="230"/>
      <c r="H182" s="232">
        <v>2.2000000000000002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252</v>
      </c>
      <c r="AU182" s="238" t="s">
        <v>85</v>
      </c>
      <c r="AV182" s="12" t="s">
        <v>87</v>
      </c>
      <c r="AW182" s="12" t="s">
        <v>4</v>
      </c>
      <c r="AX182" s="12" t="s">
        <v>85</v>
      </c>
      <c r="AY182" s="238" t="s">
        <v>222</v>
      </c>
    </row>
    <row r="183" s="2" customFormat="1" ht="24.15" customHeight="1">
      <c r="A183" s="35"/>
      <c r="B183" s="36"/>
      <c r="C183" s="208" t="s">
        <v>336</v>
      </c>
      <c r="D183" s="208" t="s">
        <v>223</v>
      </c>
      <c r="E183" s="209" t="s">
        <v>1248</v>
      </c>
      <c r="F183" s="210" t="s">
        <v>1249</v>
      </c>
      <c r="G183" s="211" t="s">
        <v>290</v>
      </c>
      <c r="H183" s="250"/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1250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1251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1252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11" customFormat="1" ht="25.92" customHeight="1">
      <c r="A186" s="11"/>
      <c r="B186" s="194"/>
      <c r="C186" s="195"/>
      <c r="D186" s="196" t="s">
        <v>76</v>
      </c>
      <c r="E186" s="197" t="s">
        <v>390</v>
      </c>
      <c r="F186" s="197" t="s">
        <v>391</v>
      </c>
      <c r="G186" s="195"/>
      <c r="H186" s="195"/>
      <c r="I186" s="198"/>
      <c r="J186" s="199">
        <f>BK186</f>
        <v>0</v>
      </c>
      <c r="K186" s="195"/>
      <c r="L186" s="200"/>
      <c r="M186" s="201"/>
      <c r="N186" s="202"/>
      <c r="O186" s="202"/>
      <c r="P186" s="203">
        <f>SUM(P187:P198)</f>
        <v>0</v>
      </c>
      <c r="Q186" s="202"/>
      <c r="R186" s="203">
        <f>SUM(R187:R198)</f>
        <v>0.01022</v>
      </c>
      <c r="S186" s="202"/>
      <c r="T186" s="204">
        <f>SUM(T187:T198)</f>
        <v>0.0021700000000000001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5" t="s">
        <v>87</v>
      </c>
      <c r="AT186" s="206" t="s">
        <v>76</v>
      </c>
      <c r="AU186" s="206" t="s">
        <v>77</v>
      </c>
      <c r="AY186" s="205" t="s">
        <v>222</v>
      </c>
      <c r="BK186" s="207">
        <f>SUM(BK187:BK198)</f>
        <v>0</v>
      </c>
    </row>
    <row r="187" s="2" customFormat="1" ht="16.5" customHeight="1">
      <c r="A187" s="35"/>
      <c r="B187" s="36"/>
      <c r="C187" s="208" t="s">
        <v>342</v>
      </c>
      <c r="D187" s="208" t="s">
        <v>223</v>
      </c>
      <c r="E187" s="209" t="s">
        <v>393</v>
      </c>
      <c r="F187" s="210" t="s">
        <v>394</v>
      </c>
      <c r="G187" s="211" t="s">
        <v>226</v>
      </c>
      <c r="H187" s="212">
        <v>7</v>
      </c>
      <c r="I187" s="213"/>
      <c r="J187" s="214">
        <f>ROUND(I187*H187,2)</f>
        <v>0</v>
      </c>
      <c r="K187" s="215"/>
      <c r="L187" s="41"/>
      <c r="M187" s="216" t="s">
        <v>1</v>
      </c>
      <c r="N187" s="217" t="s">
        <v>42</v>
      </c>
      <c r="O187" s="88"/>
      <c r="P187" s="218">
        <f>O187*H187</f>
        <v>0</v>
      </c>
      <c r="Q187" s="218">
        <v>0.001</v>
      </c>
      <c r="R187" s="218">
        <f>Q187*H187</f>
        <v>0.0070000000000000001</v>
      </c>
      <c r="S187" s="218">
        <v>0.00031</v>
      </c>
      <c r="T187" s="219">
        <f>S187*H187</f>
        <v>0.0021700000000000001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266</v>
      </c>
      <c r="AT187" s="220" t="s">
        <v>223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1074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396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2" customFormat="1">
      <c r="A189" s="35"/>
      <c r="B189" s="36"/>
      <c r="C189" s="37"/>
      <c r="D189" s="227" t="s">
        <v>231</v>
      </c>
      <c r="E189" s="37"/>
      <c r="F189" s="228" t="s">
        <v>503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231</v>
      </c>
      <c r="AU189" s="14" t="s">
        <v>85</v>
      </c>
    </row>
    <row r="190" s="2" customFormat="1" ht="24.15" customHeight="1">
      <c r="A190" s="35"/>
      <c r="B190" s="36"/>
      <c r="C190" s="208" t="s">
        <v>348</v>
      </c>
      <c r="D190" s="208" t="s">
        <v>223</v>
      </c>
      <c r="E190" s="209" t="s">
        <v>399</v>
      </c>
      <c r="F190" s="210" t="s">
        <v>400</v>
      </c>
      <c r="G190" s="211" t="s">
        <v>226</v>
      </c>
      <c r="H190" s="212">
        <v>7</v>
      </c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1253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402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505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2" customFormat="1" ht="24.15" customHeight="1">
      <c r="A193" s="35"/>
      <c r="B193" s="36"/>
      <c r="C193" s="208" t="s">
        <v>7</v>
      </c>
      <c r="D193" s="208" t="s">
        <v>223</v>
      </c>
      <c r="E193" s="209" t="s">
        <v>416</v>
      </c>
      <c r="F193" s="210" t="s">
        <v>417</v>
      </c>
      <c r="G193" s="211" t="s">
        <v>226</v>
      </c>
      <c r="H193" s="212">
        <v>7</v>
      </c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0.00020000000000000001</v>
      </c>
      <c r="R193" s="218">
        <f>Q193*H193</f>
        <v>0.0014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266</v>
      </c>
      <c r="AT193" s="220" t="s">
        <v>223</v>
      </c>
      <c r="AU193" s="220" t="s">
        <v>85</v>
      </c>
      <c r="AY193" s="14" t="s">
        <v>222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85</v>
      </c>
      <c r="BK193" s="221">
        <f>ROUND(I193*H193,2)</f>
        <v>0</v>
      </c>
      <c r="BL193" s="14" t="s">
        <v>266</v>
      </c>
      <c r="BM193" s="220" t="s">
        <v>1254</v>
      </c>
    </row>
    <row r="194" s="2" customFormat="1">
      <c r="A194" s="35"/>
      <c r="B194" s="36"/>
      <c r="C194" s="37"/>
      <c r="D194" s="222" t="s">
        <v>229</v>
      </c>
      <c r="E194" s="37"/>
      <c r="F194" s="223" t="s">
        <v>419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229</v>
      </c>
      <c r="AU194" s="14" t="s">
        <v>85</v>
      </c>
    </row>
    <row r="195" s="2" customFormat="1">
      <c r="A195" s="35"/>
      <c r="B195" s="36"/>
      <c r="C195" s="37"/>
      <c r="D195" s="227" t="s">
        <v>231</v>
      </c>
      <c r="E195" s="37"/>
      <c r="F195" s="228" t="s">
        <v>510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231</v>
      </c>
      <c r="AU195" s="14" t="s">
        <v>85</v>
      </c>
    </row>
    <row r="196" s="2" customFormat="1" ht="33" customHeight="1">
      <c r="A196" s="35"/>
      <c r="B196" s="36"/>
      <c r="C196" s="208" t="s">
        <v>358</v>
      </c>
      <c r="D196" s="208" t="s">
        <v>223</v>
      </c>
      <c r="E196" s="209" t="s">
        <v>421</v>
      </c>
      <c r="F196" s="210" t="s">
        <v>422</v>
      </c>
      <c r="G196" s="211" t="s">
        <v>226</v>
      </c>
      <c r="H196" s="212">
        <v>7</v>
      </c>
      <c r="I196" s="213"/>
      <c r="J196" s="214">
        <f>ROUND(I196*H196,2)</f>
        <v>0</v>
      </c>
      <c r="K196" s="215"/>
      <c r="L196" s="41"/>
      <c r="M196" s="216" t="s">
        <v>1</v>
      </c>
      <c r="N196" s="217" t="s">
        <v>42</v>
      </c>
      <c r="O196" s="88"/>
      <c r="P196" s="218">
        <f>O196*H196</f>
        <v>0</v>
      </c>
      <c r="Q196" s="218">
        <v>0.00025999999999999998</v>
      </c>
      <c r="R196" s="218">
        <f>Q196*H196</f>
        <v>0.0018199999999999998</v>
      </c>
      <c r="S196" s="218">
        <v>0</v>
      </c>
      <c r="T196" s="21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0" t="s">
        <v>266</v>
      </c>
      <c r="AT196" s="220" t="s">
        <v>223</v>
      </c>
      <c r="AU196" s="220" t="s">
        <v>85</v>
      </c>
      <c r="AY196" s="14" t="s">
        <v>222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4" t="s">
        <v>85</v>
      </c>
      <c r="BK196" s="221">
        <f>ROUND(I196*H196,2)</f>
        <v>0</v>
      </c>
      <c r="BL196" s="14" t="s">
        <v>266</v>
      </c>
      <c r="BM196" s="220" t="s">
        <v>1097</v>
      </c>
    </row>
    <row r="197" s="2" customFormat="1">
      <c r="A197" s="35"/>
      <c r="B197" s="36"/>
      <c r="C197" s="37"/>
      <c r="D197" s="222" t="s">
        <v>229</v>
      </c>
      <c r="E197" s="37"/>
      <c r="F197" s="223" t="s">
        <v>424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229</v>
      </c>
      <c r="AU197" s="14" t="s">
        <v>85</v>
      </c>
    </row>
    <row r="198" s="2" customFormat="1">
      <c r="A198" s="35"/>
      <c r="B198" s="36"/>
      <c r="C198" s="37"/>
      <c r="D198" s="227" t="s">
        <v>231</v>
      </c>
      <c r="E198" s="37"/>
      <c r="F198" s="228" t="s">
        <v>512</v>
      </c>
      <c r="G198" s="37"/>
      <c r="H198" s="37"/>
      <c r="I198" s="224"/>
      <c r="J198" s="37"/>
      <c r="K198" s="37"/>
      <c r="L198" s="41"/>
      <c r="M198" s="252"/>
      <c r="N198" s="253"/>
      <c r="O198" s="254"/>
      <c r="P198" s="254"/>
      <c r="Q198" s="254"/>
      <c r="R198" s="254"/>
      <c r="S198" s="254"/>
      <c r="T198" s="25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231</v>
      </c>
      <c r="AU198" s="14" t="s">
        <v>85</v>
      </c>
    </row>
    <row r="199" s="2" customFormat="1" ht="6.96" customHeight="1">
      <c r="A199" s="35"/>
      <c r="B199" s="63"/>
      <c r="C199" s="64"/>
      <c r="D199" s="64"/>
      <c r="E199" s="64"/>
      <c r="F199" s="64"/>
      <c r="G199" s="64"/>
      <c r="H199" s="64"/>
      <c r="I199" s="64"/>
      <c r="J199" s="64"/>
      <c r="K199" s="64"/>
      <c r="L199" s="41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sheet="1" autoFilter="0" formatColumns="0" formatRows="0" objects="1" scenarios="1" spinCount="100000" saltValue="LumO4dmmoWYFTbxrpqkg4P2V7F5s1z04KnIyX2nKocIsq1/bYogITYs1hU5eiWByBPj0FEjafoNqhKvDacQkwg==" hashValue="Wh3GLuCIiKm5zuB4MQ2bjSvN3QujAkOIzb8ekKdkAgWDncUULL2ApRCS3gkqrnUQD5CDHk6rb0Ptb94QjBus3g==" algorithmName="SHA-512" password="CC35"/>
  <autoFilter ref="C122:K19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612315302"/>
    <hyperlink ref="F130" r:id="rId2" display="https://podminky.urs.cz/item/CS_URS_2024_02/619995001"/>
    <hyperlink ref="F135" r:id="rId3" display="https://podminky.urs.cz/item/CS_URS_2024_02/965081213"/>
    <hyperlink ref="F138" r:id="rId4" display="https://podminky.urs.cz/item/CS_URS_2024_02/968072456"/>
    <hyperlink ref="F143" r:id="rId5" display="https://podminky.urs.cz/item/CS_URS_2024_02/997013112"/>
    <hyperlink ref="F146" r:id="rId6" display="https://podminky.urs.cz/item/CS_URS_2024_02/997013501"/>
    <hyperlink ref="F149" r:id="rId7" display="https://podminky.urs.cz/item/CS_URS_2024_02/997013509"/>
    <hyperlink ref="F153" r:id="rId8" display="https://podminky.urs.cz/item/CS_URS_2024_02/997013631"/>
    <hyperlink ref="F157" r:id="rId9" display="https://podminky.urs.cz/item/CS_URS_2024_02/998018002"/>
    <hyperlink ref="F161" r:id="rId10" display="https://podminky.urs.cz/item/CS_URS_2024_02/767646510"/>
    <hyperlink ref="F166" r:id="rId11" display="https://podminky.urs.cz/item/CS_URS_2024_02/767691823"/>
    <hyperlink ref="F169" r:id="rId12" display="https://podminky.urs.cz/item/CS_URS_2024_02/998767312"/>
    <hyperlink ref="F173" r:id="rId13" display="https://podminky.urs.cz/item/CS_URS_2024_02/771121011"/>
    <hyperlink ref="F176" r:id="rId14" display="https://podminky.urs.cz/item/CS_URS_2024_02/771121025"/>
    <hyperlink ref="F179" r:id="rId15" display="https://podminky.urs.cz/item/CS_URS_2024_02/771574616"/>
    <hyperlink ref="F185" r:id="rId16" display="https://podminky.urs.cz/item/CS_URS_2024_02/998771312"/>
    <hyperlink ref="F189" r:id="rId17" display="https://podminky.urs.cz/item/CS_URS_2024_01/784121001"/>
    <hyperlink ref="F192" r:id="rId18" display="https://podminky.urs.cz/item/CS_URS_2024_01/784121011"/>
    <hyperlink ref="F195" r:id="rId19" display="https://podminky.urs.cz/item/CS_URS_2024_01/784181101"/>
    <hyperlink ref="F198" r:id="rId20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1255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ROUND((SUM(BE123:BE198)),  2)</f>
        <v>0</v>
      </c>
      <c r="G33" s="35"/>
      <c r="H33" s="35"/>
      <c r="I33" s="152">
        <v>0.20999999999999999</v>
      </c>
      <c r="J33" s="151">
        <f>ROUND(((SUM(BE123:BE198))*I33),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ROUND((SUM(BF123:BF198)),  2)</f>
        <v>0</v>
      </c>
      <c r="G34" s="35"/>
      <c r="H34" s="35"/>
      <c r="I34" s="152">
        <v>0.12</v>
      </c>
      <c r="J34" s="151">
        <f>ROUND(((SUM(BF123:BF198))*I34),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ROUND((SUM(BG123:BG198)),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ROUND((SUM(BH123:BH198)),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ROUND((SUM(BI123:BI198)),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04 - Chodba 3.NP dveře A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1108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201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1109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1110</v>
      </c>
      <c r="E100" s="179"/>
      <c r="F100" s="179"/>
      <c r="G100" s="179"/>
      <c r="H100" s="179"/>
      <c r="I100" s="179"/>
      <c r="J100" s="180">
        <f>J154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1041</v>
      </c>
      <c r="E101" s="179"/>
      <c r="F101" s="179"/>
      <c r="G101" s="179"/>
      <c r="H101" s="179"/>
      <c r="I101" s="179"/>
      <c r="J101" s="180">
        <f>J158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1213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J186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194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04 - Chodba 3.NP dveře A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27. 2. 2025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208</v>
      </c>
      <c r="D122" s="185" t="s">
        <v>62</v>
      </c>
      <c r="E122" s="185" t="s">
        <v>58</v>
      </c>
      <c r="F122" s="185" t="s">
        <v>59</v>
      </c>
      <c r="G122" s="185" t="s">
        <v>209</v>
      </c>
      <c r="H122" s="185" t="s">
        <v>210</v>
      </c>
      <c r="I122" s="185" t="s">
        <v>211</v>
      </c>
      <c r="J122" s="186" t="s">
        <v>198</v>
      </c>
      <c r="K122" s="187" t="s">
        <v>212</v>
      </c>
      <c r="L122" s="188"/>
      <c r="M122" s="97" t="s">
        <v>1</v>
      </c>
      <c r="N122" s="98" t="s">
        <v>41</v>
      </c>
      <c r="O122" s="98" t="s">
        <v>213</v>
      </c>
      <c r="P122" s="98" t="s">
        <v>214</v>
      </c>
      <c r="Q122" s="98" t="s">
        <v>215</v>
      </c>
      <c r="R122" s="98" t="s">
        <v>216</v>
      </c>
      <c r="S122" s="98" t="s">
        <v>217</v>
      </c>
      <c r="T122" s="99" t="s">
        <v>218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219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P124+P132+P140+P154+P158+P170+P186</f>
        <v>0</v>
      </c>
      <c r="Q123" s="101"/>
      <c r="R123" s="191">
        <f>R124+R132+R140+R154+R158+R170+R186</f>
        <v>0.30937500000000001</v>
      </c>
      <c r="S123" s="101"/>
      <c r="T123" s="192">
        <f>T124+T132+T140+T154+T158+T170+T186</f>
        <v>0.27843200000000001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200</v>
      </c>
      <c r="BK123" s="193">
        <f>BK124+BK132+BK140+BK154+BK158+BK170+BK186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262</v>
      </c>
      <c r="F124" s="197" t="s">
        <v>1111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SUM(P125:P131)</f>
        <v>0</v>
      </c>
      <c r="Q124" s="202"/>
      <c r="R124" s="203">
        <f>SUM(R125:R131)</f>
        <v>0.23782500000000001</v>
      </c>
      <c r="S124" s="202"/>
      <c r="T124" s="204">
        <f>SUM(T125:T131)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222</v>
      </c>
      <c r="BK124" s="207">
        <f>SUM(BK125:BK131)</f>
        <v>0</v>
      </c>
    </row>
    <row r="125" s="2" customFormat="1" ht="16.5" customHeight="1">
      <c r="A125" s="35"/>
      <c r="B125" s="36"/>
      <c r="C125" s="208" t="s">
        <v>85</v>
      </c>
      <c r="D125" s="208" t="s">
        <v>223</v>
      </c>
      <c r="E125" s="209" t="s">
        <v>1112</v>
      </c>
      <c r="F125" s="210" t="s">
        <v>1113</v>
      </c>
      <c r="G125" s="211" t="s">
        <v>226</v>
      </c>
      <c r="H125" s="212">
        <v>7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0.22911000000000001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227</v>
      </c>
      <c r="AT125" s="220" t="s">
        <v>223</v>
      </c>
      <c r="AU125" s="220" t="s">
        <v>85</v>
      </c>
      <c r="AY125" s="14" t="s">
        <v>222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227</v>
      </c>
      <c r="BM125" s="220" t="s">
        <v>1256</v>
      </c>
    </row>
    <row r="126" s="2" customFormat="1">
      <c r="A126" s="35"/>
      <c r="B126" s="36"/>
      <c r="C126" s="37"/>
      <c r="D126" s="222" t="s">
        <v>229</v>
      </c>
      <c r="E126" s="37"/>
      <c r="F126" s="223" t="s">
        <v>1115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229</v>
      </c>
      <c r="AU126" s="14" t="s">
        <v>85</v>
      </c>
    </row>
    <row r="127" s="2" customFormat="1">
      <c r="A127" s="35"/>
      <c r="B127" s="36"/>
      <c r="C127" s="37"/>
      <c r="D127" s="227" t="s">
        <v>231</v>
      </c>
      <c r="E127" s="37"/>
      <c r="F127" s="228" t="s">
        <v>1116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231</v>
      </c>
      <c r="AU127" s="14" t="s">
        <v>85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1117</v>
      </c>
      <c r="F128" s="210" t="s">
        <v>1118</v>
      </c>
      <c r="G128" s="211" t="s">
        <v>332</v>
      </c>
      <c r="H128" s="212">
        <v>5.8099999999999996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0.0015</v>
      </c>
      <c r="R128" s="218">
        <f>Q128*H128</f>
        <v>0.0087149999999999988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1257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1120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1121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12" customFormat="1">
      <c r="A131" s="12"/>
      <c r="B131" s="229"/>
      <c r="C131" s="230"/>
      <c r="D131" s="222" t="s">
        <v>252</v>
      </c>
      <c r="E131" s="251" t="s">
        <v>1</v>
      </c>
      <c r="F131" s="231" t="s">
        <v>1122</v>
      </c>
      <c r="G131" s="230"/>
      <c r="H131" s="232">
        <v>5.8099999999999996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252</v>
      </c>
      <c r="AU131" s="238" t="s">
        <v>85</v>
      </c>
      <c r="AV131" s="12" t="s">
        <v>87</v>
      </c>
      <c r="AW131" s="12" t="s">
        <v>32</v>
      </c>
      <c r="AX131" s="12" t="s">
        <v>85</v>
      </c>
      <c r="AY131" s="238" t="s">
        <v>222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220</v>
      </c>
      <c r="F132" s="197" t="s">
        <v>221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SUM(P133:P139)</f>
        <v>0</v>
      </c>
      <c r="Q132" s="202"/>
      <c r="R132" s="203">
        <f>SUM(R133:R139)</f>
        <v>0</v>
      </c>
      <c r="S132" s="202"/>
      <c r="T132" s="204">
        <f>SUM(T133:T139)</f>
        <v>0.27626200000000001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SUM(BK133:BK139)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1075</v>
      </c>
      <c r="F133" s="210" t="s">
        <v>1076</v>
      </c>
      <c r="G133" s="211" t="s">
        <v>226</v>
      </c>
      <c r="H133" s="212">
        <v>2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0.035000000000000003</v>
      </c>
      <c r="T133" s="219">
        <f>S133*H133</f>
        <v>0.070000000000000007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1258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1078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1217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1.75" customHeight="1">
      <c r="A136" s="35"/>
      <c r="B136" s="36"/>
      <c r="C136" s="208" t="s">
        <v>227</v>
      </c>
      <c r="D136" s="208" t="s">
        <v>223</v>
      </c>
      <c r="E136" s="209" t="s">
        <v>1123</v>
      </c>
      <c r="F136" s="210" t="s">
        <v>1124</v>
      </c>
      <c r="G136" s="211" t="s">
        <v>226</v>
      </c>
      <c r="H136" s="212">
        <v>3.274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0.063</v>
      </c>
      <c r="T136" s="219">
        <f>S136*H136</f>
        <v>0.206262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1259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1126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1127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12" customFormat="1">
      <c r="A139" s="12"/>
      <c r="B139" s="229"/>
      <c r="C139" s="230"/>
      <c r="D139" s="222" t="s">
        <v>252</v>
      </c>
      <c r="E139" s="251" t="s">
        <v>1</v>
      </c>
      <c r="F139" s="231" t="s">
        <v>1128</v>
      </c>
      <c r="G139" s="230"/>
      <c r="H139" s="232">
        <v>3.274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252</v>
      </c>
      <c r="AU139" s="238" t="s">
        <v>85</v>
      </c>
      <c r="AV139" s="12" t="s">
        <v>87</v>
      </c>
      <c r="AW139" s="12" t="s">
        <v>32</v>
      </c>
      <c r="AX139" s="12" t="s">
        <v>85</v>
      </c>
      <c r="AY139" s="238" t="s">
        <v>222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233</v>
      </c>
      <c r="F140" s="197" t="s">
        <v>1129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SUM(P141:P153)</f>
        <v>0</v>
      </c>
      <c r="Q140" s="202"/>
      <c r="R140" s="203">
        <f>SUM(R141:R153)</f>
        <v>0</v>
      </c>
      <c r="S140" s="202"/>
      <c r="T140" s="204">
        <f>SUM(T141:T153)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85</v>
      </c>
      <c r="AT140" s="206" t="s">
        <v>76</v>
      </c>
      <c r="AU140" s="206" t="s">
        <v>77</v>
      </c>
      <c r="AY140" s="205" t="s">
        <v>222</v>
      </c>
      <c r="BK140" s="207">
        <f>SUM(BK141:BK153)</f>
        <v>0</v>
      </c>
    </row>
    <row r="141" s="2" customFormat="1" ht="24.15" customHeight="1">
      <c r="A141" s="35"/>
      <c r="B141" s="36"/>
      <c r="C141" s="208" t="s">
        <v>254</v>
      </c>
      <c r="D141" s="208" t="s">
        <v>223</v>
      </c>
      <c r="E141" s="209" t="s">
        <v>1130</v>
      </c>
      <c r="F141" s="210" t="s">
        <v>1131</v>
      </c>
      <c r="G141" s="211" t="s">
        <v>237</v>
      </c>
      <c r="H141" s="212">
        <v>0.27800000000000002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227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227</v>
      </c>
      <c r="BM141" s="220" t="s">
        <v>1260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1133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1134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2" customFormat="1" ht="24.15" customHeight="1">
      <c r="A144" s="35"/>
      <c r="B144" s="36"/>
      <c r="C144" s="208" t="s">
        <v>262</v>
      </c>
      <c r="D144" s="208" t="s">
        <v>223</v>
      </c>
      <c r="E144" s="209" t="s">
        <v>242</v>
      </c>
      <c r="F144" s="210" t="s">
        <v>243</v>
      </c>
      <c r="G144" s="211" t="s">
        <v>237</v>
      </c>
      <c r="H144" s="212">
        <v>0.27800000000000002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227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227</v>
      </c>
      <c r="BM144" s="220" t="s">
        <v>1261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245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246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247</v>
      </c>
      <c r="F147" s="210" t="s">
        <v>248</v>
      </c>
      <c r="G147" s="211" t="s">
        <v>237</v>
      </c>
      <c r="H147" s="212">
        <v>3.8919999999999999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227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227</v>
      </c>
      <c r="BM147" s="220" t="s">
        <v>1262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250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251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12" customFormat="1">
      <c r="A150" s="12"/>
      <c r="B150" s="229"/>
      <c r="C150" s="230"/>
      <c r="D150" s="222" t="s">
        <v>252</v>
      </c>
      <c r="E150" s="230"/>
      <c r="F150" s="231" t="s">
        <v>1222</v>
      </c>
      <c r="G150" s="230"/>
      <c r="H150" s="232">
        <v>3.8919999999999999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252</v>
      </c>
      <c r="AU150" s="238" t="s">
        <v>85</v>
      </c>
      <c r="AV150" s="12" t="s">
        <v>87</v>
      </c>
      <c r="AW150" s="12" t="s">
        <v>4</v>
      </c>
      <c r="AX150" s="12" t="s">
        <v>85</v>
      </c>
      <c r="AY150" s="238" t="s">
        <v>222</v>
      </c>
    </row>
    <row r="151" s="2" customFormat="1" ht="33" customHeight="1">
      <c r="A151" s="35"/>
      <c r="B151" s="36"/>
      <c r="C151" s="208" t="s">
        <v>276</v>
      </c>
      <c r="D151" s="208" t="s">
        <v>223</v>
      </c>
      <c r="E151" s="209" t="s">
        <v>1138</v>
      </c>
      <c r="F151" s="210" t="s">
        <v>1139</v>
      </c>
      <c r="G151" s="211" t="s">
        <v>237</v>
      </c>
      <c r="H151" s="212">
        <v>0.20599999999999999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227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227</v>
      </c>
      <c r="BM151" s="220" t="s">
        <v>1263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1141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1142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11" customFormat="1" ht="25.92" customHeight="1">
      <c r="A154" s="11"/>
      <c r="B154" s="194"/>
      <c r="C154" s="195"/>
      <c r="D154" s="196" t="s">
        <v>76</v>
      </c>
      <c r="E154" s="197" t="s">
        <v>1143</v>
      </c>
      <c r="F154" s="197" t="s">
        <v>1144</v>
      </c>
      <c r="G154" s="195"/>
      <c r="H154" s="195"/>
      <c r="I154" s="198"/>
      <c r="J154" s="199">
        <f>BK154</f>
        <v>0</v>
      </c>
      <c r="K154" s="195"/>
      <c r="L154" s="200"/>
      <c r="M154" s="201"/>
      <c r="N154" s="202"/>
      <c r="O154" s="202"/>
      <c r="P154" s="203">
        <f>SUM(P155:P157)</f>
        <v>0</v>
      </c>
      <c r="Q154" s="202"/>
      <c r="R154" s="203">
        <f>SUM(R155:R157)</f>
        <v>0</v>
      </c>
      <c r="S154" s="202"/>
      <c r="T154" s="204">
        <f>SUM(T155:T157)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5" t="s">
        <v>85</v>
      </c>
      <c r="AT154" s="206" t="s">
        <v>76</v>
      </c>
      <c r="AU154" s="206" t="s">
        <v>77</v>
      </c>
      <c r="AY154" s="205" t="s">
        <v>222</v>
      </c>
      <c r="BK154" s="207">
        <f>SUM(BK155:BK157)</f>
        <v>0</v>
      </c>
    </row>
    <row r="155" s="2" customFormat="1" ht="24.15" customHeight="1">
      <c r="A155" s="35"/>
      <c r="B155" s="36"/>
      <c r="C155" s="208" t="s">
        <v>220</v>
      </c>
      <c r="D155" s="208" t="s">
        <v>223</v>
      </c>
      <c r="E155" s="209" t="s">
        <v>1145</v>
      </c>
      <c r="F155" s="210" t="s">
        <v>1146</v>
      </c>
      <c r="G155" s="211" t="s">
        <v>237</v>
      </c>
      <c r="H155" s="212">
        <v>0.23799999999999999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227</v>
      </c>
      <c r="AT155" s="220" t="s">
        <v>223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227</v>
      </c>
      <c r="BM155" s="220" t="s">
        <v>1264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1148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2" customFormat="1">
      <c r="A157" s="35"/>
      <c r="B157" s="36"/>
      <c r="C157" s="37"/>
      <c r="D157" s="227" t="s">
        <v>231</v>
      </c>
      <c r="E157" s="37"/>
      <c r="F157" s="228" t="s">
        <v>1149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231</v>
      </c>
      <c r="AU157" s="14" t="s">
        <v>85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1055</v>
      </c>
      <c r="F158" s="197" t="s">
        <v>1056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SUM(P159:P169)</f>
        <v>0</v>
      </c>
      <c r="Q158" s="202"/>
      <c r="R158" s="203">
        <f>SUM(R159:R169)</f>
        <v>0.00033</v>
      </c>
      <c r="S158" s="202"/>
      <c r="T158" s="204">
        <f>SUM(T159:T169)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222</v>
      </c>
      <c r="BK158" s="207">
        <f>SUM(BK159:BK169)</f>
        <v>0</v>
      </c>
    </row>
    <row r="159" s="2" customFormat="1" ht="21.75" customHeight="1">
      <c r="A159" s="35"/>
      <c r="B159" s="36"/>
      <c r="C159" s="208" t="s">
        <v>287</v>
      </c>
      <c r="D159" s="208" t="s">
        <v>223</v>
      </c>
      <c r="E159" s="209" t="s">
        <v>1150</v>
      </c>
      <c r="F159" s="210" t="s">
        <v>1151</v>
      </c>
      <c r="G159" s="211" t="s">
        <v>265</v>
      </c>
      <c r="H159" s="212">
        <v>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0.00033</v>
      </c>
      <c r="R159" s="218">
        <f>Q159*H159</f>
        <v>0.00033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266</v>
      </c>
      <c r="AT159" s="220" t="s">
        <v>223</v>
      </c>
      <c r="AU159" s="220" t="s">
        <v>85</v>
      </c>
      <c r="AY159" s="14" t="s">
        <v>222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266</v>
      </c>
      <c r="BM159" s="220" t="s">
        <v>1265</v>
      </c>
    </row>
    <row r="160" s="2" customFormat="1">
      <c r="A160" s="35"/>
      <c r="B160" s="36"/>
      <c r="C160" s="37"/>
      <c r="D160" s="222" t="s">
        <v>229</v>
      </c>
      <c r="E160" s="37"/>
      <c r="F160" s="223" t="s">
        <v>1153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229</v>
      </c>
      <c r="AU160" s="14" t="s">
        <v>85</v>
      </c>
    </row>
    <row r="161" s="2" customFormat="1">
      <c r="A161" s="35"/>
      <c r="B161" s="36"/>
      <c r="C161" s="37"/>
      <c r="D161" s="227" t="s">
        <v>231</v>
      </c>
      <c r="E161" s="37"/>
      <c r="F161" s="228" t="s">
        <v>1154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231</v>
      </c>
      <c r="AU161" s="14" t="s">
        <v>85</v>
      </c>
    </row>
    <row r="162" s="2" customFormat="1" ht="62.7" customHeight="1">
      <c r="A162" s="35"/>
      <c r="B162" s="36"/>
      <c r="C162" s="239" t="s">
        <v>296</v>
      </c>
      <c r="D162" s="239" t="s">
        <v>277</v>
      </c>
      <c r="E162" s="240" t="s">
        <v>1155</v>
      </c>
      <c r="F162" s="241" t="s">
        <v>1156</v>
      </c>
      <c r="G162" s="242" t="s">
        <v>226</v>
      </c>
      <c r="H162" s="243">
        <v>3.27</v>
      </c>
      <c r="I162" s="244"/>
      <c r="J162" s="245">
        <f>ROUND(I162*H162,2)</f>
        <v>0</v>
      </c>
      <c r="K162" s="246"/>
      <c r="L162" s="247"/>
      <c r="M162" s="248" t="s">
        <v>1</v>
      </c>
      <c r="N162" s="249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280</v>
      </c>
      <c r="AT162" s="220" t="s">
        <v>277</v>
      </c>
      <c r="AU162" s="220" t="s">
        <v>85</v>
      </c>
      <c r="AY162" s="14" t="s">
        <v>222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266</v>
      </c>
      <c r="BM162" s="220" t="s">
        <v>1266</v>
      </c>
    </row>
    <row r="163" s="2" customFormat="1">
      <c r="A163" s="35"/>
      <c r="B163" s="36"/>
      <c r="C163" s="37"/>
      <c r="D163" s="222" t="s">
        <v>229</v>
      </c>
      <c r="E163" s="37"/>
      <c r="F163" s="223" t="s">
        <v>1156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229</v>
      </c>
      <c r="AU163" s="14" t="s">
        <v>85</v>
      </c>
    </row>
    <row r="164" s="2" customFormat="1" ht="21.75" customHeight="1">
      <c r="A164" s="35"/>
      <c r="B164" s="36"/>
      <c r="C164" s="208" t="s">
        <v>8</v>
      </c>
      <c r="D164" s="208" t="s">
        <v>223</v>
      </c>
      <c r="E164" s="209" t="s">
        <v>1158</v>
      </c>
      <c r="F164" s="210" t="s">
        <v>1159</v>
      </c>
      <c r="G164" s="211" t="s">
        <v>265</v>
      </c>
      <c r="H164" s="212">
        <v>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996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1161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1162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2" customFormat="1" ht="33" customHeight="1">
      <c r="A167" s="35"/>
      <c r="B167" s="36"/>
      <c r="C167" s="208" t="s">
        <v>307</v>
      </c>
      <c r="D167" s="208" t="s">
        <v>223</v>
      </c>
      <c r="E167" s="209" t="s">
        <v>1163</v>
      </c>
      <c r="F167" s="210" t="s">
        <v>1164</v>
      </c>
      <c r="G167" s="211" t="s">
        <v>290</v>
      </c>
      <c r="H167" s="250"/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1267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1166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1167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1228</v>
      </c>
      <c r="F170" s="197" t="s">
        <v>1229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SUM(P171:P185)</f>
        <v>0</v>
      </c>
      <c r="Q170" s="202"/>
      <c r="R170" s="203">
        <f>SUM(R171:R185)</f>
        <v>0.060999999999999999</v>
      </c>
      <c r="S170" s="202"/>
      <c r="T170" s="204">
        <f>SUM(T171:T185)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SUM(BK171:BK185)</f>
        <v>0</v>
      </c>
    </row>
    <row r="171" s="2" customFormat="1" ht="16.5" customHeight="1">
      <c r="A171" s="35"/>
      <c r="B171" s="36"/>
      <c r="C171" s="208" t="s">
        <v>313</v>
      </c>
      <c r="D171" s="208" t="s">
        <v>223</v>
      </c>
      <c r="E171" s="209" t="s">
        <v>1230</v>
      </c>
      <c r="F171" s="210" t="s">
        <v>1231</v>
      </c>
      <c r="G171" s="211" t="s">
        <v>226</v>
      </c>
      <c r="H171" s="212">
        <v>2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0.00029999999999999997</v>
      </c>
      <c r="R171" s="218">
        <f>Q171*H171</f>
        <v>0.00059999999999999995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1268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1233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1234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1235</v>
      </c>
      <c r="F174" s="210" t="s">
        <v>1236</v>
      </c>
      <c r="G174" s="211" t="s">
        <v>226</v>
      </c>
      <c r="H174" s="212">
        <v>2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1269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1238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1239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1240</v>
      </c>
      <c r="F177" s="210" t="s">
        <v>1241</v>
      </c>
      <c r="G177" s="211" t="s">
        <v>226</v>
      </c>
      <c r="H177" s="212">
        <v>2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0.0060000000000000001</v>
      </c>
      <c r="R177" s="218">
        <f>Q177*H177</f>
        <v>0.012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1270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1242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1243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33" customHeight="1">
      <c r="A180" s="35"/>
      <c r="B180" s="36"/>
      <c r="C180" s="239" t="s">
        <v>329</v>
      </c>
      <c r="D180" s="239" t="s">
        <v>277</v>
      </c>
      <c r="E180" s="240" t="s">
        <v>1244</v>
      </c>
      <c r="F180" s="241" t="s">
        <v>1245</v>
      </c>
      <c r="G180" s="242" t="s">
        <v>226</v>
      </c>
      <c r="H180" s="243">
        <v>2.2000000000000002</v>
      </c>
      <c r="I180" s="244"/>
      <c r="J180" s="245">
        <f>ROUND(I180*H180,2)</f>
        <v>0</v>
      </c>
      <c r="K180" s="246"/>
      <c r="L180" s="247"/>
      <c r="M180" s="248" t="s">
        <v>1</v>
      </c>
      <c r="N180" s="249" t="s">
        <v>42</v>
      </c>
      <c r="O180" s="88"/>
      <c r="P180" s="218">
        <f>O180*H180</f>
        <v>0</v>
      </c>
      <c r="Q180" s="218">
        <v>0.021999999999999999</v>
      </c>
      <c r="R180" s="218">
        <f>Q180*H180</f>
        <v>0.048399999999999999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280</v>
      </c>
      <c r="AT180" s="220" t="s">
        <v>277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1271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1245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12" customFormat="1">
      <c r="A182" s="12"/>
      <c r="B182" s="229"/>
      <c r="C182" s="230"/>
      <c r="D182" s="222" t="s">
        <v>252</v>
      </c>
      <c r="E182" s="230"/>
      <c r="F182" s="231" t="s">
        <v>1247</v>
      </c>
      <c r="G182" s="230"/>
      <c r="H182" s="232">
        <v>2.2000000000000002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252</v>
      </c>
      <c r="AU182" s="238" t="s">
        <v>85</v>
      </c>
      <c r="AV182" s="12" t="s">
        <v>87</v>
      </c>
      <c r="AW182" s="12" t="s">
        <v>4</v>
      </c>
      <c r="AX182" s="12" t="s">
        <v>85</v>
      </c>
      <c r="AY182" s="238" t="s">
        <v>222</v>
      </c>
    </row>
    <row r="183" s="2" customFormat="1" ht="24.15" customHeight="1">
      <c r="A183" s="35"/>
      <c r="B183" s="36"/>
      <c r="C183" s="208" t="s">
        <v>336</v>
      </c>
      <c r="D183" s="208" t="s">
        <v>223</v>
      </c>
      <c r="E183" s="209" t="s">
        <v>1248</v>
      </c>
      <c r="F183" s="210" t="s">
        <v>1249</v>
      </c>
      <c r="G183" s="211" t="s">
        <v>290</v>
      </c>
      <c r="H183" s="250"/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1272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1251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1252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11" customFormat="1" ht="25.92" customHeight="1">
      <c r="A186" s="11"/>
      <c r="B186" s="194"/>
      <c r="C186" s="195"/>
      <c r="D186" s="196" t="s">
        <v>76</v>
      </c>
      <c r="E186" s="197" t="s">
        <v>390</v>
      </c>
      <c r="F186" s="197" t="s">
        <v>391</v>
      </c>
      <c r="G186" s="195"/>
      <c r="H186" s="195"/>
      <c r="I186" s="198"/>
      <c r="J186" s="199">
        <f>BK186</f>
        <v>0</v>
      </c>
      <c r="K186" s="195"/>
      <c r="L186" s="200"/>
      <c r="M186" s="201"/>
      <c r="N186" s="202"/>
      <c r="O186" s="202"/>
      <c r="P186" s="203">
        <f>SUM(P187:P198)</f>
        <v>0</v>
      </c>
      <c r="Q186" s="202"/>
      <c r="R186" s="203">
        <f>SUM(R187:R198)</f>
        <v>0.01022</v>
      </c>
      <c r="S186" s="202"/>
      <c r="T186" s="204">
        <f>SUM(T187:T198)</f>
        <v>0.0021700000000000001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5" t="s">
        <v>87</v>
      </c>
      <c r="AT186" s="206" t="s">
        <v>76</v>
      </c>
      <c r="AU186" s="206" t="s">
        <v>77</v>
      </c>
      <c r="AY186" s="205" t="s">
        <v>222</v>
      </c>
      <c r="BK186" s="207">
        <f>SUM(BK187:BK198)</f>
        <v>0</v>
      </c>
    </row>
    <row r="187" s="2" customFormat="1" ht="16.5" customHeight="1">
      <c r="A187" s="35"/>
      <c r="B187" s="36"/>
      <c r="C187" s="208" t="s">
        <v>342</v>
      </c>
      <c r="D187" s="208" t="s">
        <v>223</v>
      </c>
      <c r="E187" s="209" t="s">
        <v>393</v>
      </c>
      <c r="F187" s="210" t="s">
        <v>394</v>
      </c>
      <c r="G187" s="211" t="s">
        <v>226</v>
      </c>
      <c r="H187" s="212">
        <v>7</v>
      </c>
      <c r="I187" s="213"/>
      <c r="J187" s="214">
        <f>ROUND(I187*H187,2)</f>
        <v>0</v>
      </c>
      <c r="K187" s="215"/>
      <c r="L187" s="41"/>
      <c r="M187" s="216" t="s">
        <v>1</v>
      </c>
      <c r="N187" s="217" t="s">
        <v>42</v>
      </c>
      <c r="O187" s="88"/>
      <c r="P187" s="218">
        <f>O187*H187</f>
        <v>0</v>
      </c>
      <c r="Q187" s="218">
        <v>0.001</v>
      </c>
      <c r="R187" s="218">
        <f>Q187*H187</f>
        <v>0.0070000000000000001</v>
      </c>
      <c r="S187" s="218">
        <v>0.00031</v>
      </c>
      <c r="T187" s="219">
        <f>S187*H187</f>
        <v>0.0021700000000000001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266</v>
      </c>
      <c r="AT187" s="220" t="s">
        <v>223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1273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396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2" customFormat="1">
      <c r="A189" s="35"/>
      <c r="B189" s="36"/>
      <c r="C189" s="37"/>
      <c r="D189" s="227" t="s">
        <v>231</v>
      </c>
      <c r="E189" s="37"/>
      <c r="F189" s="228" t="s">
        <v>503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231</v>
      </c>
      <c r="AU189" s="14" t="s">
        <v>85</v>
      </c>
    </row>
    <row r="190" s="2" customFormat="1" ht="24.15" customHeight="1">
      <c r="A190" s="35"/>
      <c r="B190" s="36"/>
      <c r="C190" s="208" t="s">
        <v>348</v>
      </c>
      <c r="D190" s="208" t="s">
        <v>223</v>
      </c>
      <c r="E190" s="209" t="s">
        <v>399</v>
      </c>
      <c r="F190" s="210" t="s">
        <v>400</v>
      </c>
      <c r="G190" s="211" t="s">
        <v>226</v>
      </c>
      <c r="H190" s="212">
        <v>7</v>
      </c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1274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402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505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2" customFormat="1" ht="24.15" customHeight="1">
      <c r="A193" s="35"/>
      <c r="B193" s="36"/>
      <c r="C193" s="208" t="s">
        <v>7</v>
      </c>
      <c r="D193" s="208" t="s">
        <v>223</v>
      </c>
      <c r="E193" s="209" t="s">
        <v>416</v>
      </c>
      <c r="F193" s="210" t="s">
        <v>417</v>
      </c>
      <c r="G193" s="211" t="s">
        <v>226</v>
      </c>
      <c r="H193" s="212">
        <v>7</v>
      </c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0.00020000000000000001</v>
      </c>
      <c r="R193" s="218">
        <f>Q193*H193</f>
        <v>0.0014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266</v>
      </c>
      <c r="AT193" s="220" t="s">
        <v>223</v>
      </c>
      <c r="AU193" s="220" t="s">
        <v>85</v>
      </c>
      <c r="AY193" s="14" t="s">
        <v>222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85</v>
      </c>
      <c r="BK193" s="221">
        <f>ROUND(I193*H193,2)</f>
        <v>0</v>
      </c>
      <c r="BL193" s="14" t="s">
        <v>266</v>
      </c>
      <c r="BM193" s="220" t="s">
        <v>1275</v>
      </c>
    </row>
    <row r="194" s="2" customFormat="1">
      <c r="A194" s="35"/>
      <c r="B194" s="36"/>
      <c r="C194" s="37"/>
      <c r="D194" s="222" t="s">
        <v>229</v>
      </c>
      <c r="E194" s="37"/>
      <c r="F194" s="223" t="s">
        <v>419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229</v>
      </c>
      <c r="AU194" s="14" t="s">
        <v>85</v>
      </c>
    </row>
    <row r="195" s="2" customFormat="1">
      <c r="A195" s="35"/>
      <c r="B195" s="36"/>
      <c r="C195" s="37"/>
      <c r="D195" s="227" t="s">
        <v>231</v>
      </c>
      <c r="E195" s="37"/>
      <c r="F195" s="228" t="s">
        <v>510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231</v>
      </c>
      <c r="AU195" s="14" t="s">
        <v>85</v>
      </c>
    </row>
    <row r="196" s="2" customFormat="1" ht="33" customHeight="1">
      <c r="A196" s="35"/>
      <c r="B196" s="36"/>
      <c r="C196" s="208" t="s">
        <v>358</v>
      </c>
      <c r="D196" s="208" t="s">
        <v>223</v>
      </c>
      <c r="E196" s="209" t="s">
        <v>421</v>
      </c>
      <c r="F196" s="210" t="s">
        <v>422</v>
      </c>
      <c r="G196" s="211" t="s">
        <v>226</v>
      </c>
      <c r="H196" s="212">
        <v>7</v>
      </c>
      <c r="I196" s="213"/>
      <c r="J196" s="214">
        <f>ROUND(I196*H196,2)</f>
        <v>0</v>
      </c>
      <c r="K196" s="215"/>
      <c r="L196" s="41"/>
      <c r="M196" s="216" t="s">
        <v>1</v>
      </c>
      <c r="N196" s="217" t="s">
        <v>42</v>
      </c>
      <c r="O196" s="88"/>
      <c r="P196" s="218">
        <f>O196*H196</f>
        <v>0</v>
      </c>
      <c r="Q196" s="218">
        <v>0.00025999999999999998</v>
      </c>
      <c r="R196" s="218">
        <f>Q196*H196</f>
        <v>0.0018199999999999998</v>
      </c>
      <c r="S196" s="218">
        <v>0</v>
      </c>
      <c r="T196" s="21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0" t="s">
        <v>266</v>
      </c>
      <c r="AT196" s="220" t="s">
        <v>223</v>
      </c>
      <c r="AU196" s="220" t="s">
        <v>85</v>
      </c>
      <c r="AY196" s="14" t="s">
        <v>222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4" t="s">
        <v>85</v>
      </c>
      <c r="BK196" s="221">
        <f>ROUND(I196*H196,2)</f>
        <v>0</v>
      </c>
      <c r="BL196" s="14" t="s">
        <v>266</v>
      </c>
      <c r="BM196" s="220" t="s">
        <v>1276</v>
      </c>
    </row>
    <row r="197" s="2" customFormat="1">
      <c r="A197" s="35"/>
      <c r="B197" s="36"/>
      <c r="C197" s="37"/>
      <c r="D197" s="222" t="s">
        <v>229</v>
      </c>
      <c r="E197" s="37"/>
      <c r="F197" s="223" t="s">
        <v>424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229</v>
      </c>
      <c r="AU197" s="14" t="s">
        <v>85</v>
      </c>
    </row>
    <row r="198" s="2" customFormat="1">
      <c r="A198" s="35"/>
      <c r="B198" s="36"/>
      <c r="C198" s="37"/>
      <c r="D198" s="227" t="s">
        <v>231</v>
      </c>
      <c r="E198" s="37"/>
      <c r="F198" s="228" t="s">
        <v>512</v>
      </c>
      <c r="G198" s="37"/>
      <c r="H198" s="37"/>
      <c r="I198" s="224"/>
      <c r="J198" s="37"/>
      <c r="K198" s="37"/>
      <c r="L198" s="41"/>
      <c r="M198" s="252"/>
      <c r="N198" s="253"/>
      <c r="O198" s="254"/>
      <c r="P198" s="254"/>
      <c r="Q198" s="254"/>
      <c r="R198" s="254"/>
      <c r="S198" s="254"/>
      <c r="T198" s="25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231</v>
      </c>
      <c r="AU198" s="14" t="s">
        <v>85</v>
      </c>
    </row>
    <row r="199" s="2" customFormat="1" ht="6.96" customHeight="1">
      <c r="A199" s="35"/>
      <c r="B199" s="63"/>
      <c r="C199" s="64"/>
      <c r="D199" s="64"/>
      <c r="E199" s="64"/>
      <c r="F199" s="64"/>
      <c r="G199" s="64"/>
      <c r="H199" s="64"/>
      <c r="I199" s="64"/>
      <c r="J199" s="64"/>
      <c r="K199" s="64"/>
      <c r="L199" s="41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sheet="1" autoFilter="0" formatColumns="0" formatRows="0" objects="1" scenarios="1" spinCount="100000" saltValue="30+2calGjw9GsWzrz8QB32MI5lwy+HTh/5DmHXtfN4t9VvUoGDSrKYRKLBjMja9nOxJatDIUcwpRdFcF8OrCqQ==" hashValue="r0hW7jsQckKgjZoY3DCH6iIhtlzM3AK8lQ+f21f34EBZW3fvAm68OM4CDCQ+L9nGrzcmIjnV3r61c+vqvSUsnA==" algorithmName="SHA-512" password="CC35"/>
  <autoFilter ref="C122:K19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612315302"/>
    <hyperlink ref="F130" r:id="rId2" display="https://podminky.urs.cz/item/CS_URS_2024_02/619995001"/>
    <hyperlink ref="F135" r:id="rId3" display="https://podminky.urs.cz/item/CS_URS_2024_02/965081213"/>
    <hyperlink ref="F138" r:id="rId4" display="https://podminky.urs.cz/item/CS_URS_2024_02/968072456"/>
    <hyperlink ref="F143" r:id="rId5" display="https://podminky.urs.cz/item/CS_URS_2024_02/997013112"/>
    <hyperlink ref="F146" r:id="rId6" display="https://podminky.urs.cz/item/CS_URS_2024_02/997013501"/>
    <hyperlink ref="F149" r:id="rId7" display="https://podminky.urs.cz/item/CS_URS_2024_02/997013509"/>
    <hyperlink ref="F153" r:id="rId8" display="https://podminky.urs.cz/item/CS_URS_2024_02/997013631"/>
    <hyperlink ref="F157" r:id="rId9" display="https://podminky.urs.cz/item/CS_URS_2024_02/998018002"/>
    <hyperlink ref="F161" r:id="rId10" display="https://podminky.urs.cz/item/CS_URS_2024_02/767646510"/>
    <hyperlink ref="F166" r:id="rId11" display="https://podminky.urs.cz/item/CS_URS_2024_02/767691823"/>
    <hyperlink ref="F169" r:id="rId12" display="https://podminky.urs.cz/item/CS_URS_2024_02/998767312"/>
    <hyperlink ref="F173" r:id="rId13" display="https://podminky.urs.cz/item/CS_URS_2024_02/771121011"/>
    <hyperlink ref="F176" r:id="rId14" display="https://podminky.urs.cz/item/CS_URS_2024_02/771121025"/>
    <hyperlink ref="F179" r:id="rId15" display="https://podminky.urs.cz/item/CS_URS_2024_02/771574616"/>
    <hyperlink ref="F185" r:id="rId16" display="https://podminky.urs.cz/item/CS_URS_2024_02/998771312"/>
    <hyperlink ref="F189" r:id="rId17" display="https://podminky.urs.cz/item/CS_URS_2024_01/784121001"/>
    <hyperlink ref="F192" r:id="rId18" display="https://podminky.urs.cz/item/CS_URS_2024_01/784121011"/>
    <hyperlink ref="F195" r:id="rId19" display="https://podminky.urs.cz/item/CS_URS_2024_01/784181101"/>
    <hyperlink ref="F198" r:id="rId20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NÁŠLAPNÉ VRSTVY, AKUST. PODHLEDY, VÝMALBA A VÝMĚNA ZASKLENÍ MŠ A ZŠ.17.LISTOPADU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1277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27. 2. 2025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34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ROUND((SUM(BE123:BE198)),  2)</f>
        <v>0</v>
      </c>
      <c r="G33" s="35"/>
      <c r="H33" s="35"/>
      <c r="I33" s="152">
        <v>0.20999999999999999</v>
      </c>
      <c r="J33" s="151">
        <f>ROUND(((SUM(BE123:BE198))*I33),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ROUND((SUM(BF123:BF198)),  2)</f>
        <v>0</v>
      </c>
      <c r="G34" s="35"/>
      <c r="H34" s="35"/>
      <c r="I34" s="152">
        <v>0.12</v>
      </c>
      <c r="J34" s="151">
        <f>ROUND(((SUM(BF123:BF198))*I34),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ROUND((SUM(BG123:BG198)),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ROUND((SUM(BH123:BH198)),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ROUND((SUM(BI123:BI198)),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NÁŠLAPNÉ VRSTVY, AKUST. PODHLEDY, VÝMALBA A VÝMĚNA ZASKLENÍ MŠ A ZŠ.17.LISTOPADU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DV 05 - Chodba 3.NP dveře B (dveře 1530/2140mm)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27. 2. 2025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Kopřivnice</v>
      </c>
      <c r="G91" s="37"/>
      <c r="H91" s="37"/>
      <c r="I91" s="29" t="s">
        <v>30</v>
      </c>
      <c r="J91" s="33" t="str">
        <f>E21</f>
        <v>Ing. Jan Stuchlík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Ladislav Pekárek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197</v>
      </c>
      <c r="D94" s="173"/>
      <c r="E94" s="173"/>
      <c r="F94" s="173"/>
      <c r="G94" s="173"/>
      <c r="H94" s="173"/>
      <c r="I94" s="173"/>
      <c r="J94" s="174" t="s">
        <v>198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199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200</v>
      </c>
    </row>
    <row r="97" s="9" customFormat="1" ht="24.96" customHeight="1">
      <c r="A97" s="9"/>
      <c r="B97" s="176"/>
      <c r="C97" s="177"/>
      <c r="D97" s="178" t="s">
        <v>1108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201</v>
      </c>
      <c r="E98" s="179"/>
      <c r="F98" s="179"/>
      <c r="G98" s="179"/>
      <c r="H98" s="179"/>
      <c r="I98" s="179"/>
      <c r="J98" s="180">
        <f>J132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1109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1110</v>
      </c>
      <c r="E100" s="179"/>
      <c r="F100" s="179"/>
      <c r="G100" s="179"/>
      <c r="H100" s="179"/>
      <c r="I100" s="179"/>
      <c r="J100" s="180">
        <f>J154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1041</v>
      </c>
      <c r="E101" s="179"/>
      <c r="F101" s="179"/>
      <c r="G101" s="179"/>
      <c r="H101" s="179"/>
      <c r="I101" s="179"/>
      <c r="J101" s="180">
        <f>J158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1213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206</v>
      </c>
      <c r="E103" s="179"/>
      <c r="F103" s="179"/>
      <c r="G103" s="179"/>
      <c r="H103" s="179"/>
      <c r="I103" s="179"/>
      <c r="J103" s="180">
        <f>J186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207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NÁŠLAPNÉ VRSTVY, AKUST. PODHLEDY, VÝMALBA A VÝMĚNA ZASKLENÍ MŠ A ZŠ.17.LISTOPADU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194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DV 05 - Chodba 3.NP dveře B (dveře 1530/2140mm)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27. 2. 2025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Kopřivnice</v>
      </c>
      <c r="G119" s="37"/>
      <c r="H119" s="37"/>
      <c r="I119" s="29" t="s">
        <v>30</v>
      </c>
      <c r="J119" s="33" t="str">
        <f>E21</f>
        <v>Ing. Jan Stuchlík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Ladislav Pekárek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208</v>
      </c>
      <c r="D122" s="185" t="s">
        <v>62</v>
      </c>
      <c r="E122" s="185" t="s">
        <v>58</v>
      </c>
      <c r="F122" s="185" t="s">
        <v>59</v>
      </c>
      <c r="G122" s="185" t="s">
        <v>209</v>
      </c>
      <c r="H122" s="185" t="s">
        <v>210</v>
      </c>
      <c r="I122" s="185" t="s">
        <v>211</v>
      </c>
      <c r="J122" s="186" t="s">
        <v>198</v>
      </c>
      <c r="K122" s="187" t="s">
        <v>212</v>
      </c>
      <c r="L122" s="188"/>
      <c r="M122" s="97" t="s">
        <v>1</v>
      </c>
      <c r="N122" s="98" t="s">
        <v>41</v>
      </c>
      <c r="O122" s="98" t="s">
        <v>213</v>
      </c>
      <c r="P122" s="98" t="s">
        <v>214</v>
      </c>
      <c r="Q122" s="98" t="s">
        <v>215</v>
      </c>
      <c r="R122" s="98" t="s">
        <v>216</v>
      </c>
      <c r="S122" s="98" t="s">
        <v>217</v>
      </c>
      <c r="T122" s="99" t="s">
        <v>218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219</v>
      </c>
      <c r="D123" s="37"/>
      <c r="E123" s="37"/>
      <c r="F123" s="37"/>
      <c r="G123" s="37"/>
      <c r="H123" s="37"/>
      <c r="I123" s="37"/>
      <c r="J123" s="189">
        <f>BK123</f>
        <v>0</v>
      </c>
      <c r="K123" s="37"/>
      <c r="L123" s="41"/>
      <c r="M123" s="100"/>
      <c r="N123" s="190"/>
      <c r="O123" s="101"/>
      <c r="P123" s="191">
        <f>P124+P132+P140+P154+P158+P170+P186</f>
        <v>0</v>
      </c>
      <c r="Q123" s="101"/>
      <c r="R123" s="191">
        <f>R124+R132+R140+R154+R158+R170+R186</f>
        <v>0.30937500000000001</v>
      </c>
      <c r="S123" s="101"/>
      <c r="T123" s="192">
        <f>T124+T132+T140+T154+T158+T170+T186</f>
        <v>0.27843200000000001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76</v>
      </c>
      <c r="AU123" s="14" t="s">
        <v>200</v>
      </c>
      <c r="BK123" s="193">
        <f>BK124+BK132+BK140+BK154+BK158+BK170+BK186</f>
        <v>0</v>
      </c>
    </row>
    <row r="124" s="11" customFormat="1" ht="25.92" customHeight="1">
      <c r="A124" s="11"/>
      <c r="B124" s="194"/>
      <c r="C124" s="195"/>
      <c r="D124" s="196" t="s">
        <v>76</v>
      </c>
      <c r="E124" s="197" t="s">
        <v>262</v>
      </c>
      <c r="F124" s="197" t="s">
        <v>1111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SUM(P125:P131)</f>
        <v>0</v>
      </c>
      <c r="Q124" s="202"/>
      <c r="R124" s="203">
        <f>SUM(R125:R131)</f>
        <v>0.23782500000000001</v>
      </c>
      <c r="S124" s="202"/>
      <c r="T124" s="204">
        <f>SUM(T125:T131)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5" t="s">
        <v>85</v>
      </c>
      <c r="AT124" s="206" t="s">
        <v>76</v>
      </c>
      <c r="AU124" s="206" t="s">
        <v>77</v>
      </c>
      <c r="AY124" s="205" t="s">
        <v>222</v>
      </c>
      <c r="BK124" s="207">
        <f>SUM(BK125:BK131)</f>
        <v>0</v>
      </c>
    </row>
    <row r="125" s="2" customFormat="1" ht="16.5" customHeight="1">
      <c r="A125" s="35"/>
      <c r="B125" s="36"/>
      <c r="C125" s="208" t="s">
        <v>85</v>
      </c>
      <c r="D125" s="208" t="s">
        <v>223</v>
      </c>
      <c r="E125" s="209" t="s">
        <v>1112</v>
      </c>
      <c r="F125" s="210" t="s">
        <v>1113</v>
      </c>
      <c r="G125" s="211" t="s">
        <v>226</v>
      </c>
      <c r="H125" s="212">
        <v>7</v>
      </c>
      <c r="I125" s="213"/>
      <c r="J125" s="214">
        <f>ROUND(I125*H125,2)</f>
        <v>0</v>
      </c>
      <c r="K125" s="215"/>
      <c r="L125" s="41"/>
      <c r="M125" s="216" t="s">
        <v>1</v>
      </c>
      <c r="N125" s="217" t="s">
        <v>42</v>
      </c>
      <c r="O125" s="88"/>
      <c r="P125" s="218">
        <f>O125*H125</f>
        <v>0</v>
      </c>
      <c r="Q125" s="218">
        <v>0.032730000000000002</v>
      </c>
      <c r="R125" s="218">
        <f>Q125*H125</f>
        <v>0.22911000000000001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227</v>
      </c>
      <c r="AT125" s="220" t="s">
        <v>223</v>
      </c>
      <c r="AU125" s="220" t="s">
        <v>85</v>
      </c>
      <c r="AY125" s="14" t="s">
        <v>222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85</v>
      </c>
      <c r="BK125" s="221">
        <f>ROUND(I125*H125,2)</f>
        <v>0</v>
      </c>
      <c r="BL125" s="14" t="s">
        <v>227</v>
      </c>
      <c r="BM125" s="220" t="s">
        <v>1278</v>
      </c>
    </row>
    <row r="126" s="2" customFormat="1">
      <c r="A126" s="35"/>
      <c r="B126" s="36"/>
      <c r="C126" s="37"/>
      <c r="D126" s="222" t="s">
        <v>229</v>
      </c>
      <c r="E126" s="37"/>
      <c r="F126" s="223" t="s">
        <v>1115</v>
      </c>
      <c r="G126" s="37"/>
      <c r="H126" s="37"/>
      <c r="I126" s="224"/>
      <c r="J126" s="37"/>
      <c r="K126" s="37"/>
      <c r="L126" s="41"/>
      <c r="M126" s="225"/>
      <c r="N126" s="226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229</v>
      </c>
      <c r="AU126" s="14" t="s">
        <v>85</v>
      </c>
    </row>
    <row r="127" s="2" customFormat="1">
      <c r="A127" s="35"/>
      <c r="B127" s="36"/>
      <c r="C127" s="37"/>
      <c r="D127" s="227" t="s">
        <v>231</v>
      </c>
      <c r="E127" s="37"/>
      <c r="F127" s="228" t="s">
        <v>1116</v>
      </c>
      <c r="G127" s="37"/>
      <c r="H127" s="37"/>
      <c r="I127" s="224"/>
      <c r="J127" s="37"/>
      <c r="K127" s="37"/>
      <c r="L127" s="41"/>
      <c r="M127" s="225"/>
      <c r="N127" s="226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231</v>
      </c>
      <c r="AU127" s="14" t="s">
        <v>85</v>
      </c>
    </row>
    <row r="128" s="2" customFormat="1" ht="24.15" customHeight="1">
      <c r="A128" s="35"/>
      <c r="B128" s="36"/>
      <c r="C128" s="208" t="s">
        <v>87</v>
      </c>
      <c r="D128" s="208" t="s">
        <v>223</v>
      </c>
      <c r="E128" s="209" t="s">
        <v>1117</v>
      </c>
      <c r="F128" s="210" t="s">
        <v>1118</v>
      </c>
      <c r="G128" s="211" t="s">
        <v>332</v>
      </c>
      <c r="H128" s="212">
        <v>5.8099999999999996</v>
      </c>
      <c r="I128" s="213"/>
      <c r="J128" s="214">
        <f>ROUND(I128*H128,2)</f>
        <v>0</v>
      </c>
      <c r="K128" s="215"/>
      <c r="L128" s="41"/>
      <c r="M128" s="216" t="s">
        <v>1</v>
      </c>
      <c r="N128" s="217" t="s">
        <v>42</v>
      </c>
      <c r="O128" s="88"/>
      <c r="P128" s="218">
        <f>O128*H128</f>
        <v>0</v>
      </c>
      <c r="Q128" s="218">
        <v>0.0015</v>
      </c>
      <c r="R128" s="218">
        <f>Q128*H128</f>
        <v>0.0087149999999999988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227</v>
      </c>
      <c r="AT128" s="220" t="s">
        <v>223</v>
      </c>
      <c r="AU128" s="220" t="s">
        <v>85</v>
      </c>
      <c r="AY128" s="14" t="s">
        <v>222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85</v>
      </c>
      <c r="BK128" s="221">
        <f>ROUND(I128*H128,2)</f>
        <v>0</v>
      </c>
      <c r="BL128" s="14" t="s">
        <v>227</v>
      </c>
      <c r="BM128" s="220" t="s">
        <v>1279</v>
      </c>
    </row>
    <row r="129" s="2" customFormat="1">
      <c r="A129" s="35"/>
      <c r="B129" s="36"/>
      <c r="C129" s="37"/>
      <c r="D129" s="222" t="s">
        <v>229</v>
      </c>
      <c r="E129" s="37"/>
      <c r="F129" s="223" t="s">
        <v>1120</v>
      </c>
      <c r="G129" s="37"/>
      <c r="H129" s="37"/>
      <c r="I129" s="224"/>
      <c r="J129" s="37"/>
      <c r="K129" s="37"/>
      <c r="L129" s="41"/>
      <c r="M129" s="225"/>
      <c r="N129" s="226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229</v>
      </c>
      <c r="AU129" s="14" t="s">
        <v>85</v>
      </c>
    </row>
    <row r="130" s="2" customFormat="1">
      <c r="A130" s="35"/>
      <c r="B130" s="36"/>
      <c r="C130" s="37"/>
      <c r="D130" s="227" t="s">
        <v>231</v>
      </c>
      <c r="E130" s="37"/>
      <c r="F130" s="228" t="s">
        <v>1121</v>
      </c>
      <c r="G130" s="37"/>
      <c r="H130" s="37"/>
      <c r="I130" s="224"/>
      <c r="J130" s="37"/>
      <c r="K130" s="37"/>
      <c r="L130" s="41"/>
      <c r="M130" s="225"/>
      <c r="N130" s="226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231</v>
      </c>
      <c r="AU130" s="14" t="s">
        <v>85</v>
      </c>
    </row>
    <row r="131" s="12" customFormat="1">
      <c r="A131" s="12"/>
      <c r="B131" s="229"/>
      <c r="C131" s="230"/>
      <c r="D131" s="222" t="s">
        <v>252</v>
      </c>
      <c r="E131" s="251" t="s">
        <v>1</v>
      </c>
      <c r="F131" s="231" t="s">
        <v>1122</v>
      </c>
      <c r="G131" s="230"/>
      <c r="H131" s="232">
        <v>5.8099999999999996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252</v>
      </c>
      <c r="AU131" s="238" t="s">
        <v>85</v>
      </c>
      <c r="AV131" s="12" t="s">
        <v>87</v>
      </c>
      <c r="AW131" s="12" t="s">
        <v>32</v>
      </c>
      <c r="AX131" s="12" t="s">
        <v>85</v>
      </c>
      <c r="AY131" s="238" t="s">
        <v>222</v>
      </c>
    </row>
    <row r="132" s="11" customFormat="1" ht="25.92" customHeight="1">
      <c r="A132" s="11"/>
      <c r="B132" s="194"/>
      <c r="C132" s="195"/>
      <c r="D132" s="196" t="s">
        <v>76</v>
      </c>
      <c r="E132" s="197" t="s">
        <v>220</v>
      </c>
      <c r="F132" s="197" t="s">
        <v>221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SUM(P133:P139)</f>
        <v>0</v>
      </c>
      <c r="Q132" s="202"/>
      <c r="R132" s="203">
        <f>SUM(R133:R139)</f>
        <v>0</v>
      </c>
      <c r="S132" s="202"/>
      <c r="T132" s="204">
        <f>SUM(T133:T139)</f>
        <v>0.27626200000000001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5" t="s">
        <v>85</v>
      </c>
      <c r="AT132" s="206" t="s">
        <v>76</v>
      </c>
      <c r="AU132" s="206" t="s">
        <v>77</v>
      </c>
      <c r="AY132" s="205" t="s">
        <v>222</v>
      </c>
      <c r="BK132" s="207">
        <f>SUM(BK133:BK139)</f>
        <v>0</v>
      </c>
    </row>
    <row r="133" s="2" customFormat="1" ht="24.15" customHeight="1">
      <c r="A133" s="35"/>
      <c r="B133" s="36"/>
      <c r="C133" s="208" t="s">
        <v>241</v>
      </c>
      <c r="D133" s="208" t="s">
        <v>223</v>
      </c>
      <c r="E133" s="209" t="s">
        <v>1075</v>
      </c>
      <c r="F133" s="210" t="s">
        <v>1076</v>
      </c>
      <c r="G133" s="211" t="s">
        <v>226</v>
      </c>
      <c r="H133" s="212">
        <v>2</v>
      </c>
      <c r="I133" s="213"/>
      <c r="J133" s="214">
        <f>ROUND(I133*H133,2)</f>
        <v>0</v>
      </c>
      <c r="K133" s="215"/>
      <c r="L133" s="41"/>
      <c r="M133" s="216" t="s">
        <v>1</v>
      </c>
      <c r="N133" s="217" t="s">
        <v>42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0.035000000000000003</v>
      </c>
      <c r="T133" s="219">
        <f>S133*H133</f>
        <v>0.070000000000000007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227</v>
      </c>
      <c r="AT133" s="220" t="s">
        <v>223</v>
      </c>
      <c r="AU133" s="220" t="s">
        <v>85</v>
      </c>
      <c r="AY133" s="14" t="s">
        <v>222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85</v>
      </c>
      <c r="BK133" s="221">
        <f>ROUND(I133*H133,2)</f>
        <v>0</v>
      </c>
      <c r="BL133" s="14" t="s">
        <v>227</v>
      </c>
      <c r="BM133" s="220" t="s">
        <v>1280</v>
      </c>
    </row>
    <row r="134" s="2" customFormat="1">
      <c r="A134" s="35"/>
      <c r="B134" s="36"/>
      <c r="C134" s="37"/>
      <c r="D134" s="222" t="s">
        <v>229</v>
      </c>
      <c r="E134" s="37"/>
      <c r="F134" s="223" t="s">
        <v>1078</v>
      </c>
      <c r="G134" s="37"/>
      <c r="H134" s="37"/>
      <c r="I134" s="224"/>
      <c r="J134" s="37"/>
      <c r="K134" s="37"/>
      <c r="L134" s="41"/>
      <c r="M134" s="225"/>
      <c r="N134" s="226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229</v>
      </c>
      <c r="AU134" s="14" t="s">
        <v>85</v>
      </c>
    </row>
    <row r="135" s="2" customFormat="1">
      <c r="A135" s="35"/>
      <c r="B135" s="36"/>
      <c r="C135" s="37"/>
      <c r="D135" s="227" t="s">
        <v>231</v>
      </c>
      <c r="E135" s="37"/>
      <c r="F135" s="228" t="s">
        <v>1217</v>
      </c>
      <c r="G135" s="37"/>
      <c r="H135" s="37"/>
      <c r="I135" s="224"/>
      <c r="J135" s="37"/>
      <c r="K135" s="37"/>
      <c r="L135" s="41"/>
      <c r="M135" s="225"/>
      <c r="N135" s="226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231</v>
      </c>
      <c r="AU135" s="14" t="s">
        <v>85</v>
      </c>
    </row>
    <row r="136" s="2" customFormat="1" ht="21.75" customHeight="1">
      <c r="A136" s="35"/>
      <c r="B136" s="36"/>
      <c r="C136" s="208" t="s">
        <v>227</v>
      </c>
      <c r="D136" s="208" t="s">
        <v>223</v>
      </c>
      <c r="E136" s="209" t="s">
        <v>1123</v>
      </c>
      <c r="F136" s="210" t="s">
        <v>1124</v>
      </c>
      <c r="G136" s="211" t="s">
        <v>226</v>
      </c>
      <c r="H136" s="212">
        <v>3.274</v>
      </c>
      <c r="I136" s="213"/>
      <c r="J136" s="214">
        <f>ROUND(I136*H136,2)</f>
        <v>0</v>
      </c>
      <c r="K136" s="215"/>
      <c r="L136" s="41"/>
      <c r="M136" s="216" t="s">
        <v>1</v>
      </c>
      <c r="N136" s="217" t="s">
        <v>42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0.063</v>
      </c>
      <c r="T136" s="219">
        <f>S136*H136</f>
        <v>0.206262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227</v>
      </c>
      <c r="AT136" s="220" t="s">
        <v>223</v>
      </c>
      <c r="AU136" s="220" t="s">
        <v>85</v>
      </c>
      <c r="AY136" s="14" t="s">
        <v>222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85</v>
      </c>
      <c r="BK136" s="221">
        <f>ROUND(I136*H136,2)</f>
        <v>0</v>
      </c>
      <c r="BL136" s="14" t="s">
        <v>227</v>
      </c>
      <c r="BM136" s="220" t="s">
        <v>1281</v>
      </c>
    </row>
    <row r="137" s="2" customFormat="1">
      <c r="A137" s="35"/>
      <c r="B137" s="36"/>
      <c r="C137" s="37"/>
      <c r="D137" s="222" t="s">
        <v>229</v>
      </c>
      <c r="E137" s="37"/>
      <c r="F137" s="223" t="s">
        <v>1126</v>
      </c>
      <c r="G137" s="37"/>
      <c r="H137" s="37"/>
      <c r="I137" s="224"/>
      <c r="J137" s="37"/>
      <c r="K137" s="37"/>
      <c r="L137" s="41"/>
      <c r="M137" s="225"/>
      <c r="N137" s="226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229</v>
      </c>
      <c r="AU137" s="14" t="s">
        <v>85</v>
      </c>
    </row>
    <row r="138" s="2" customFormat="1">
      <c r="A138" s="35"/>
      <c r="B138" s="36"/>
      <c r="C138" s="37"/>
      <c r="D138" s="227" t="s">
        <v>231</v>
      </c>
      <c r="E138" s="37"/>
      <c r="F138" s="228" t="s">
        <v>1127</v>
      </c>
      <c r="G138" s="37"/>
      <c r="H138" s="37"/>
      <c r="I138" s="224"/>
      <c r="J138" s="37"/>
      <c r="K138" s="37"/>
      <c r="L138" s="41"/>
      <c r="M138" s="225"/>
      <c r="N138" s="226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231</v>
      </c>
      <c r="AU138" s="14" t="s">
        <v>85</v>
      </c>
    </row>
    <row r="139" s="12" customFormat="1">
      <c r="A139" s="12"/>
      <c r="B139" s="229"/>
      <c r="C139" s="230"/>
      <c r="D139" s="222" t="s">
        <v>252</v>
      </c>
      <c r="E139" s="251" t="s">
        <v>1</v>
      </c>
      <c r="F139" s="231" t="s">
        <v>1128</v>
      </c>
      <c r="G139" s="230"/>
      <c r="H139" s="232">
        <v>3.274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252</v>
      </c>
      <c r="AU139" s="238" t="s">
        <v>85</v>
      </c>
      <c r="AV139" s="12" t="s">
        <v>87</v>
      </c>
      <c r="AW139" s="12" t="s">
        <v>32</v>
      </c>
      <c r="AX139" s="12" t="s">
        <v>85</v>
      </c>
      <c r="AY139" s="238" t="s">
        <v>222</v>
      </c>
    </row>
    <row r="140" s="11" customFormat="1" ht="25.92" customHeight="1">
      <c r="A140" s="11"/>
      <c r="B140" s="194"/>
      <c r="C140" s="195"/>
      <c r="D140" s="196" t="s">
        <v>76</v>
      </c>
      <c r="E140" s="197" t="s">
        <v>233</v>
      </c>
      <c r="F140" s="197" t="s">
        <v>1129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SUM(P141:P153)</f>
        <v>0</v>
      </c>
      <c r="Q140" s="202"/>
      <c r="R140" s="203">
        <f>SUM(R141:R153)</f>
        <v>0</v>
      </c>
      <c r="S140" s="202"/>
      <c r="T140" s="204">
        <f>SUM(T141:T153)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5" t="s">
        <v>85</v>
      </c>
      <c r="AT140" s="206" t="s">
        <v>76</v>
      </c>
      <c r="AU140" s="206" t="s">
        <v>77</v>
      </c>
      <c r="AY140" s="205" t="s">
        <v>222</v>
      </c>
      <c r="BK140" s="207">
        <f>SUM(BK141:BK153)</f>
        <v>0</v>
      </c>
    </row>
    <row r="141" s="2" customFormat="1" ht="24.15" customHeight="1">
      <c r="A141" s="35"/>
      <c r="B141" s="36"/>
      <c r="C141" s="208" t="s">
        <v>254</v>
      </c>
      <c r="D141" s="208" t="s">
        <v>223</v>
      </c>
      <c r="E141" s="209" t="s">
        <v>1130</v>
      </c>
      <c r="F141" s="210" t="s">
        <v>1131</v>
      </c>
      <c r="G141" s="211" t="s">
        <v>237</v>
      </c>
      <c r="H141" s="212">
        <v>0.27800000000000002</v>
      </c>
      <c r="I141" s="213"/>
      <c r="J141" s="214">
        <f>ROUND(I141*H141,2)</f>
        <v>0</v>
      </c>
      <c r="K141" s="215"/>
      <c r="L141" s="41"/>
      <c r="M141" s="216" t="s">
        <v>1</v>
      </c>
      <c r="N141" s="217" t="s">
        <v>42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227</v>
      </c>
      <c r="AT141" s="220" t="s">
        <v>223</v>
      </c>
      <c r="AU141" s="220" t="s">
        <v>85</v>
      </c>
      <c r="AY141" s="14" t="s">
        <v>222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85</v>
      </c>
      <c r="BK141" s="221">
        <f>ROUND(I141*H141,2)</f>
        <v>0</v>
      </c>
      <c r="BL141" s="14" t="s">
        <v>227</v>
      </c>
      <c r="BM141" s="220" t="s">
        <v>1282</v>
      </c>
    </row>
    <row r="142" s="2" customFormat="1">
      <c r="A142" s="35"/>
      <c r="B142" s="36"/>
      <c r="C142" s="37"/>
      <c r="D142" s="222" t="s">
        <v>229</v>
      </c>
      <c r="E142" s="37"/>
      <c r="F142" s="223" t="s">
        <v>1133</v>
      </c>
      <c r="G142" s="37"/>
      <c r="H142" s="37"/>
      <c r="I142" s="224"/>
      <c r="J142" s="37"/>
      <c r="K142" s="37"/>
      <c r="L142" s="41"/>
      <c r="M142" s="225"/>
      <c r="N142" s="22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229</v>
      </c>
      <c r="AU142" s="14" t="s">
        <v>85</v>
      </c>
    </row>
    <row r="143" s="2" customFormat="1">
      <c r="A143" s="35"/>
      <c r="B143" s="36"/>
      <c r="C143" s="37"/>
      <c r="D143" s="227" t="s">
        <v>231</v>
      </c>
      <c r="E143" s="37"/>
      <c r="F143" s="228" t="s">
        <v>1134</v>
      </c>
      <c r="G143" s="37"/>
      <c r="H143" s="37"/>
      <c r="I143" s="224"/>
      <c r="J143" s="37"/>
      <c r="K143" s="37"/>
      <c r="L143" s="41"/>
      <c r="M143" s="225"/>
      <c r="N143" s="22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231</v>
      </c>
      <c r="AU143" s="14" t="s">
        <v>85</v>
      </c>
    </row>
    <row r="144" s="2" customFormat="1" ht="24.15" customHeight="1">
      <c r="A144" s="35"/>
      <c r="B144" s="36"/>
      <c r="C144" s="208" t="s">
        <v>262</v>
      </c>
      <c r="D144" s="208" t="s">
        <v>223</v>
      </c>
      <c r="E144" s="209" t="s">
        <v>242</v>
      </c>
      <c r="F144" s="210" t="s">
        <v>243</v>
      </c>
      <c r="G144" s="211" t="s">
        <v>237</v>
      </c>
      <c r="H144" s="212">
        <v>0.27800000000000002</v>
      </c>
      <c r="I144" s="213"/>
      <c r="J144" s="214">
        <f>ROUND(I144*H144,2)</f>
        <v>0</v>
      </c>
      <c r="K144" s="215"/>
      <c r="L144" s="41"/>
      <c r="M144" s="216" t="s">
        <v>1</v>
      </c>
      <c r="N144" s="217" t="s">
        <v>42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227</v>
      </c>
      <c r="AT144" s="220" t="s">
        <v>223</v>
      </c>
      <c r="AU144" s="220" t="s">
        <v>85</v>
      </c>
      <c r="AY144" s="14" t="s">
        <v>222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85</v>
      </c>
      <c r="BK144" s="221">
        <f>ROUND(I144*H144,2)</f>
        <v>0</v>
      </c>
      <c r="BL144" s="14" t="s">
        <v>227</v>
      </c>
      <c r="BM144" s="220" t="s">
        <v>1283</v>
      </c>
    </row>
    <row r="145" s="2" customFormat="1">
      <c r="A145" s="35"/>
      <c r="B145" s="36"/>
      <c r="C145" s="37"/>
      <c r="D145" s="222" t="s">
        <v>229</v>
      </c>
      <c r="E145" s="37"/>
      <c r="F145" s="223" t="s">
        <v>245</v>
      </c>
      <c r="G145" s="37"/>
      <c r="H145" s="37"/>
      <c r="I145" s="224"/>
      <c r="J145" s="37"/>
      <c r="K145" s="37"/>
      <c r="L145" s="41"/>
      <c r="M145" s="225"/>
      <c r="N145" s="22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229</v>
      </c>
      <c r="AU145" s="14" t="s">
        <v>85</v>
      </c>
    </row>
    <row r="146" s="2" customFormat="1">
      <c r="A146" s="35"/>
      <c r="B146" s="36"/>
      <c r="C146" s="37"/>
      <c r="D146" s="227" t="s">
        <v>231</v>
      </c>
      <c r="E146" s="37"/>
      <c r="F146" s="228" t="s">
        <v>246</v>
      </c>
      <c r="G146" s="37"/>
      <c r="H146" s="37"/>
      <c r="I146" s="224"/>
      <c r="J146" s="37"/>
      <c r="K146" s="37"/>
      <c r="L146" s="41"/>
      <c r="M146" s="225"/>
      <c r="N146" s="22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231</v>
      </c>
      <c r="AU146" s="14" t="s">
        <v>85</v>
      </c>
    </row>
    <row r="147" s="2" customFormat="1" ht="24.15" customHeight="1">
      <c r="A147" s="35"/>
      <c r="B147" s="36"/>
      <c r="C147" s="208" t="s">
        <v>270</v>
      </c>
      <c r="D147" s="208" t="s">
        <v>223</v>
      </c>
      <c r="E147" s="209" t="s">
        <v>247</v>
      </c>
      <c r="F147" s="210" t="s">
        <v>248</v>
      </c>
      <c r="G147" s="211" t="s">
        <v>237</v>
      </c>
      <c r="H147" s="212">
        <v>3.8919999999999999</v>
      </c>
      <c r="I147" s="213"/>
      <c r="J147" s="214">
        <f>ROUND(I147*H147,2)</f>
        <v>0</v>
      </c>
      <c r="K147" s="215"/>
      <c r="L147" s="41"/>
      <c r="M147" s="216" t="s">
        <v>1</v>
      </c>
      <c r="N147" s="217" t="s">
        <v>42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227</v>
      </c>
      <c r="AT147" s="220" t="s">
        <v>223</v>
      </c>
      <c r="AU147" s="220" t="s">
        <v>85</v>
      </c>
      <c r="AY147" s="14" t="s">
        <v>222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85</v>
      </c>
      <c r="BK147" s="221">
        <f>ROUND(I147*H147,2)</f>
        <v>0</v>
      </c>
      <c r="BL147" s="14" t="s">
        <v>227</v>
      </c>
      <c r="BM147" s="220" t="s">
        <v>1284</v>
      </c>
    </row>
    <row r="148" s="2" customFormat="1">
      <c r="A148" s="35"/>
      <c r="B148" s="36"/>
      <c r="C148" s="37"/>
      <c r="D148" s="222" t="s">
        <v>229</v>
      </c>
      <c r="E148" s="37"/>
      <c r="F148" s="223" t="s">
        <v>250</v>
      </c>
      <c r="G148" s="37"/>
      <c r="H148" s="37"/>
      <c r="I148" s="224"/>
      <c r="J148" s="37"/>
      <c r="K148" s="37"/>
      <c r="L148" s="41"/>
      <c r="M148" s="225"/>
      <c r="N148" s="22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229</v>
      </c>
      <c r="AU148" s="14" t="s">
        <v>85</v>
      </c>
    </row>
    <row r="149" s="2" customFormat="1">
      <c r="A149" s="35"/>
      <c r="B149" s="36"/>
      <c r="C149" s="37"/>
      <c r="D149" s="227" t="s">
        <v>231</v>
      </c>
      <c r="E149" s="37"/>
      <c r="F149" s="228" t="s">
        <v>251</v>
      </c>
      <c r="G149" s="37"/>
      <c r="H149" s="37"/>
      <c r="I149" s="224"/>
      <c r="J149" s="37"/>
      <c r="K149" s="37"/>
      <c r="L149" s="41"/>
      <c r="M149" s="225"/>
      <c r="N149" s="22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231</v>
      </c>
      <c r="AU149" s="14" t="s">
        <v>85</v>
      </c>
    </row>
    <row r="150" s="12" customFormat="1">
      <c r="A150" s="12"/>
      <c r="B150" s="229"/>
      <c r="C150" s="230"/>
      <c r="D150" s="222" t="s">
        <v>252</v>
      </c>
      <c r="E150" s="230"/>
      <c r="F150" s="231" t="s">
        <v>1222</v>
      </c>
      <c r="G150" s="230"/>
      <c r="H150" s="232">
        <v>3.8919999999999999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252</v>
      </c>
      <c r="AU150" s="238" t="s">
        <v>85</v>
      </c>
      <c r="AV150" s="12" t="s">
        <v>87</v>
      </c>
      <c r="AW150" s="12" t="s">
        <v>4</v>
      </c>
      <c r="AX150" s="12" t="s">
        <v>85</v>
      </c>
      <c r="AY150" s="238" t="s">
        <v>222</v>
      </c>
    </row>
    <row r="151" s="2" customFormat="1" ht="33" customHeight="1">
      <c r="A151" s="35"/>
      <c r="B151" s="36"/>
      <c r="C151" s="208" t="s">
        <v>276</v>
      </c>
      <c r="D151" s="208" t="s">
        <v>223</v>
      </c>
      <c r="E151" s="209" t="s">
        <v>1138</v>
      </c>
      <c r="F151" s="210" t="s">
        <v>1139</v>
      </c>
      <c r="G151" s="211" t="s">
        <v>237</v>
      </c>
      <c r="H151" s="212">
        <v>0.20599999999999999</v>
      </c>
      <c r="I151" s="213"/>
      <c r="J151" s="214">
        <f>ROUND(I151*H151,2)</f>
        <v>0</v>
      </c>
      <c r="K151" s="215"/>
      <c r="L151" s="41"/>
      <c r="M151" s="216" t="s">
        <v>1</v>
      </c>
      <c r="N151" s="217" t="s">
        <v>42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227</v>
      </c>
      <c r="AT151" s="220" t="s">
        <v>223</v>
      </c>
      <c r="AU151" s="220" t="s">
        <v>85</v>
      </c>
      <c r="AY151" s="14" t="s">
        <v>222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85</v>
      </c>
      <c r="BK151" s="221">
        <f>ROUND(I151*H151,2)</f>
        <v>0</v>
      </c>
      <c r="BL151" s="14" t="s">
        <v>227</v>
      </c>
      <c r="BM151" s="220" t="s">
        <v>1285</v>
      </c>
    </row>
    <row r="152" s="2" customFormat="1">
      <c r="A152" s="35"/>
      <c r="B152" s="36"/>
      <c r="C152" s="37"/>
      <c r="D152" s="222" t="s">
        <v>229</v>
      </c>
      <c r="E152" s="37"/>
      <c r="F152" s="223" t="s">
        <v>1141</v>
      </c>
      <c r="G152" s="37"/>
      <c r="H152" s="37"/>
      <c r="I152" s="224"/>
      <c r="J152" s="37"/>
      <c r="K152" s="37"/>
      <c r="L152" s="41"/>
      <c r="M152" s="225"/>
      <c r="N152" s="22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229</v>
      </c>
      <c r="AU152" s="14" t="s">
        <v>85</v>
      </c>
    </row>
    <row r="153" s="2" customFormat="1">
      <c r="A153" s="35"/>
      <c r="B153" s="36"/>
      <c r="C153" s="37"/>
      <c r="D153" s="227" t="s">
        <v>231</v>
      </c>
      <c r="E153" s="37"/>
      <c r="F153" s="228" t="s">
        <v>1142</v>
      </c>
      <c r="G153" s="37"/>
      <c r="H153" s="37"/>
      <c r="I153" s="224"/>
      <c r="J153" s="37"/>
      <c r="K153" s="37"/>
      <c r="L153" s="41"/>
      <c r="M153" s="225"/>
      <c r="N153" s="22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231</v>
      </c>
      <c r="AU153" s="14" t="s">
        <v>85</v>
      </c>
    </row>
    <row r="154" s="11" customFormat="1" ht="25.92" customHeight="1">
      <c r="A154" s="11"/>
      <c r="B154" s="194"/>
      <c r="C154" s="195"/>
      <c r="D154" s="196" t="s">
        <v>76</v>
      </c>
      <c r="E154" s="197" t="s">
        <v>1143</v>
      </c>
      <c r="F154" s="197" t="s">
        <v>1144</v>
      </c>
      <c r="G154" s="195"/>
      <c r="H154" s="195"/>
      <c r="I154" s="198"/>
      <c r="J154" s="199">
        <f>BK154</f>
        <v>0</v>
      </c>
      <c r="K154" s="195"/>
      <c r="L154" s="200"/>
      <c r="M154" s="201"/>
      <c r="N154" s="202"/>
      <c r="O154" s="202"/>
      <c r="P154" s="203">
        <f>SUM(P155:P157)</f>
        <v>0</v>
      </c>
      <c r="Q154" s="202"/>
      <c r="R154" s="203">
        <f>SUM(R155:R157)</f>
        <v>0</v>
      </c>
      <c r="S154" s="202"/>
      <c r="T154" s="204">
        <f>SUM(T155:T157)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5" t="s">
        <v>85</v>
      </c>
      <c r="AT154" s="206" t="s">
        <v>76</v>
      </c>
      <c r="AU154" s="206" t="s">
        <v>77</v>
      </c>
      <c r="AY154" s="205" t="s">
        <v>222</v>
      </c>
      <c r="BK154" s="207">
        <f>SUM(BK155:BK157)</f>
        <v>0</v>
      </c>
    </row>
    <row r="155" s="2" customFormat="1" ht="24.15" customHeight="1">
      <c r="A155" s="35"/>
      <c r="B155" s="36"/>
      <c r="C155" s="208" t="s">
        <v>220</v>
      </c>
      <c r="D155" s="208" t="s">
        <v>223</v>
      </c>
      <c r="E155" s="209" t="s">
        <v>1145</v>
      </c>
      <c r="F155" s="210" t="s">
        <v>1146</v>
      </c>
      <c r="G155" s="211" t="s">
        <v>237</v>
      </c>
      <c r="H155" s="212">
        <v>0.23799999999999999</v>
      </c>
      <c r="I155" s="213"/>
      <c r="J155" s="214">
        <f>ROUND(I155*H155,2)</f>
        <v>0</v>
      </c>
      <c r="K155" s="215"/>
      <c r="L155" s="41"/>
      <c r="M155" s="216" t="s">
        <v>1</v>
      </c>
      <c r="N155" s="217" t="s">
        <v>42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0" t="s">
        <v>227</v>
      </c>
      <c r="AT155" s="220" t="s">
        <v>223</v>
      </c>
      <c r="AU155" s="220" t="s">
        <v>85</v>
      </c>
      <c r="AY155" s="14" t="s">
        <v>222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4" t="s">
        <v>85</v>
      </c>
      <c r="BK155" s="221">
        <f>ROUND(I155*H155,2)</f>
        <v>0</v>
      </c>
      <c r="BL155" s="14" t="s">
        <v>227</v>
      </c>
      <c r="BM155" s="220" t="s">
        <v>1286</v>
      </c>
    </row>
    <row r="156" s="2" customFormat="1">
      <c r="A156" s="35"/>
      <c r="B156" s="36"/>
      <c r="C156" s="37"/>
      <c r="D156" s="222" t="s">
        <v>229</v>
      </c>
      <c r="E156" s="37"/>
      <c r="F156" s="223" t="s">
        <v>1148</v>
      </c>
      <c r="G156" s="37"/>
      <c r="H156" s="37"/>
      <c r="I156" s="224"/>
      <c r="J156" s="37"/>
      <c r="K156" s="37"/>
      <c r="L156" s="41"/>
      <c r="M156" s="225"/>
      <c r="N156" s="22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229</v>
      </c>
      <c r="AU156" s="14" t="s">
        <v>85</v>
      </c>
    </row>
    <row r="157" s="2" customFormat="1">
      <c r="A157" s="35"/>
      <c r="B157" s="36"/>
      <c r="C157" s="37"/>
      <c r="D157" s="227" t="s">
        <v>231</v>
      </c>
      <c r="E157" s="37"/>
      <c r="F157" s="228" t="s">
        <v>1149</v>
      </c>
      <c r="G157" s="37"/>
      <c r="H157" s="37"/>
      <c r="I157" s="224"/>
      <c r="J157" s="37"/>
      <c r="K157" s="37"/>
      <c r="L157" s="41"/>
      <c r="M157" s="225"/>
      <c r="N157" s="22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231</v>
      </c>
      <c r="AU157" s="14" t="s">
        <v>85</v>
      </c>
    </row>
    <row r="158" s="11" customFormat="1" ht="25.92" customHeight="1">
      <c r="A158" s="11"/>
      <c r="B158" s="194"/>
      <c r="C158" s="195"/>
      <c r="D158" s="196" t="s">
        <v>76</v>
      </c>
      <c r="E158" s="197" t="s">
        <v>1055</v>
      </c>
      <c r="F158" s="197" t="s">
        <v>1056</v>
      </c>
      <c r="G158" s="195"/>
      <c r="H158" s="195"/>
      <c r="I158" s="198"/>
      <c r="J158" s="199">
        <f>BK158</f>
        <v>0</v>
      </c>
      <c r="K158" s="195"/>
      <c r="L158" s="200"/>
      <c r="M158" s="201"/>
      <c r="N158" s="202"/>
      <c r="O158" s="202"/>
      <c r="P158" s="203">
        <f>SUM(P159:P169)</f>
        <v>0</v>
      </c>
      <c r="Q158" s="202"/>
      <c r="R158" s="203">
        <f>SUM(R159:R169)</f>
        <v>0.00033</v>
      </c>
      <c r="S158" s="202"/>
      <c r="T158" s="204">
        <f>SUM(T159:T169)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87</v>
      </c>
      <c r="AT158" s="206" t="s">
        <v>76</v>
      </c>
      <c r="AU158" s="206" t="s">
        <v>77</v>
      </c>
      <c r="AY158" s="205" t="s">
        <v>222</v>
      </c>
      <c r="BK158" s="207">
        <f>SUM(BK159:BK169)</f>
        <v>0</v>
      </c>
    </row>
    <row r="159" s="2" customFormat="1" ht="21.75" customHeight="1">
      <c r="A159" s="35"/>
      <c r="B159" s="36"/>
      <c r="C159" s="208" t="s">
        <v>287</v>
      </c>
      <c r="D159" s="208" t="s">
        <v>223</v>
      </c>
      <c r="E159" s="209" t="s">
        <v>1150</v>
      </c>
      <c r="F159" s="210" t="s">
        <v>1151</v>
      </c>
      <c r="G159" s="211" t="s">
        <v>265</v>
      </c>
      <c r="H159" s="212">
        <v>1</v>
      </c>
      <c r="I159" s="213"/>
      <c r="J159" s="214">
        <f>ROUND(I159*H159,2)</f>
        <v>0</v>
      </c>
      <c r="K159" s="215"/>
      <c r="L159" s="41"/>
      <c r="M159" s="216" t="s">
        <v>1</v>
      </c>
      <c r="N159" s="217" t="s">
        <v>42</v>
      </c>
      <c r="O159" s="88"/>
      <c r="P159" s="218">
        <f>O159*H159</f>
        <v>0</v>
      </c>
      <c r="Q159" s="218">
        <v>0.00033</v>
      </c>
      <c r="R159" s="218">
        <f>Q159*H159</f>
        <v>0.00033</v>
      </c>
      <c r="S159" s="218">
        <v>0</v>
      </c>
      <c r="T159" s="21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0" t="s">
        <v>266</v>
      </c>
      <c r="AT159" s="220" t="s">
        <v>223</v>
      </c>
      <c r="AU159" s="220" t="s">
        <v>85</v>
      </c>
      <c r="AY159" s="14" t="s">
        <v>222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4" t="s">
        <v>85</v>
      </c>
      <c r="BK159" s="221">
        <f>ROUND(I159*H159,2)</f>
        <v>0</v>
      </c>
      <c r="BL159" s="14" t="s">
        <v>266</v>
      </c>
      <c r="BM159" s="220" t="s">
        <v>1287</v>
      </c>
    </row>
    <row r="160" s="2" customFormat="1">
      <c r="A160" s="35"/>
      <c r="B160" s="36"/>
      <c r="C160" s="37"/>
      <c r="D160" s="222" t="s">
        <v>229</v>
      </c>
      <c r="E160" s="37"/>
      <c r="F160" s="223" t="s">
        <v>1153</v>
      </c>
      <c r="G160" s="37"/>
      <c r="H160" s="37"/>
      <c r="I160" s="224"/>
      <c r="J160" s="37"/>
      <c r="K160" s="37"/>
      <c r="L160" s="41"/>
      <c r="M160" s="225"/>
      <c r="N160" s="22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229</v>
      </c>
      <c r="AU160" s="14" t="s">
        <v>85</v>
      </c>
    </row>
    <row r="161" s="2" customFormat="1">
      <c r="A161" s="35"/>
      <c r="B161" s="36"/>
      <c r="C161" s="37"/>
      <c r="D161" s="227" t="s">
        <v>231</v>
      </c>
      <c r="E161" s="37"/>
      <c r="F161" s="228" t="s">
        <v>1154</v>
      </c>
      <c r="G161" s="37"/>
      <c r="H161" s="37"/>
      <c r="I161" s="224"/>
      <c r="J161" s="37"/>
      <c r="K161" s="37"/>
      <c r="L161" s="41"/>
      <c r="M161" s="225"/>
      <c r="N161" s="22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231</v>
      </c>
      <c r="AU161" s="14" t="s">
        <v>85</v>
      </c>
    </row>
    <row r="162" s="2" customFormat="1" ht="62.7" customHeight="1">
      <c r="A162" s="35"/>
      <c r="B162" s="36"/>
      <c r="C162" s="239" t="s">
        <v>296</v>
      </c>
      <c r="D162" s="239" t="s">
        <v>277</v>
      </c>
      <c r="E162" s="240" t="s">
        <v>1155</v>
      </c>
      <c r="F162" s="241" t="s">
        <v>1156</v>
      </c>
      <c r="G162" s="242" t="s">
        <v>226</v>
      </c>
      <c r="H162" s="243">
        <v>3.27</v>
      </c>
      <c r="I162" s="244"/>
      <c r="J162" s="245">
        <f>ROUND(I162*H162,2)</f>
        <v>0</v>
      </c>
      <c r="K162" s="246"/>
      <c r="L162" s="247"/>
      <c r="M162" s="248" t="s">
        <v>1</v>
      </c>
      <c r="N162" s="249" t="s">
        <v>42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280</v>
      </c>
      <c r="AT162" s="220" t="s">
        <v>277</v>
      </c>
      <c r="AU162" s="220" t="s">
        <v>85</v>
      </c>
      <c r="AY162" s="14" t="s">
        <v>222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85</v>
      </c>
      <c r="BK162" s="221">
        <f>ROUND(I162*H162,2)</f>
        <v>0</v>
      </c>
      <c r="BL162" s="14" t="s">
        <v>266</v>
      </c>
      <c r="BM162" s="220" t="s">
        <v>1288</v>
      </c>
    </row>
    <row r="163" s="2" customFormat="1">
      <c r="A163" s="35"/>
      <c r="B163" s="36"/>
      <c r="C163" s="37"/>
      <c r="D163" s="222" t="s">
        <v>229</v>
      </c>
      <c r="E163" s="37"/>
      <c r="F163" s="223" t="s">
        <v>1156</v>
      </c>
      <c r="G163" s="37"/>
      <c r="H163" s="37"/>
      <c r="I163" s="224"/>
      <c r="J163" s="37"/>
      <c r="K163" s="37"/>
      <c r="L163" s="41"/>
      <c r="M163" s="225"/>
      <c r="N163" s="22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229</v>
      </c>
      <c r="AU163" s="14" t="s">
        <v>85</v>
      </c>
    </row>
    <row r="164" s="2" customFormat="1" ht="21.75" customHeight="1">
      <c r="A164" s="35"/>
      <c r="B164" s="36"/>
      <c r="C164" s="208" t="s">
        <v>8</v>
      </c>
      <c r="D164" s="208" t="s">
        <v>223</v>
      </c>
      <c r="E164" s="209" t="s">
        <v>1158</v>
      </c>
      <c r="F164" s="210" t="s">
        <v>1159</v>
      </c>
      <c r="G164" s="211" t="s">
        <v>265</v>
      </c>
      <c r="H164" s="212">
        <v>1</v>
      </c>
      <c r="I164" s="213"/>
      <c r="J164" s="214">
        <f>ROUND(I164*H164,2)</f>
        <v>0</v>
      </c>
      <c r="K164" s="215"/>
      <c r="L164" s="41"/>
      <c r="M164" s="216" t="s">
        <v>1</v>
      </c>
      <c r="N164" s="217" t="s">
        <v>42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0" t="s">
        <v>266</v>
      </c>
      <c r="AT164" s="220" t="s">
        <v>223</v>
      </c>
      <c r="AU164" s="220" t="s">
        <v>85</v>
      </c>
      <c r="AY164" s="14" t="s">
        <v>222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4" t="s">
        <v>85</v>
      </c>
      <c r="BK164" s="221">
        <f>ROUND(I164*H164,2)</f>
        <v>0</v>
      </c>
      <c r="BL164" s="14" t="s">
        <v>266</v>
      </c>
      <c r="BM164" s="220" t="s">
        <v>1289</v>
      </c>
    </row>
    <row r="165" s="2" customFormat="1">
      <c r="A165" s="35"/>
      <c r="B165" s="36"/>
      <c r="C165" s="37"/>
      <c r="D165" s="222" t="s">
        <v>229</v>
      </c>
      <c r="E165" s="37"/>
      <c r="F165" s="223" t="s">
        <v>1161</v>
      </c>
      <c r="G165" s="37"/>
      <c r="H165" s="37"/>
      <c r="I165" s="224"/>
      <c r="J165" s="37"/>
      <c r="K165" s="37"/>
      <c r="L165" s="41"/>
      <c r="M165" s="225"/>
      <c r="N165" s="22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229</v>
      </c>
      <c r="AU165" s="14" t="s">
        <v>85</v>
      </c>
    </row>
    <row r="166" s="2" customFormat="1">
      <c r="A166" s="35"/>
      <c r="B166" s="36"/>
      <c r="C166" s="37"/>
      <c r="D166" s="227" t="s">
        <v>231</v>
      </c>
      <c r="E166" s="37"/>
      <c r="F166" s="228" t="s">
        <v>1162</v>
      </c>
      <c r="G166" s="37"/>
      <c r="H166" s="37"/>
      <c r="I166" s="224"/>
      <c r="J166" s="37"/>
      <c r="K166" s="37"/>
      <c r="L166" s="41"/>
      <c r="M166" s="225"/>
      <c r="N166" s="22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231</v>
      </c>
      <c r="AU166" s="14" t="s">
        <v>85</v>
      </c>
    </row>
    <row r="167" s="2" customFormat="1" ht="33" customHeight="1">
      <c r="A167" s="35"/>
      <c r="B167" s="36"/>
      <c r="C167" s="208" t="s">
        <v>307</v>
      </c>
      <c r="D167" s="208" t="s">
        <v>223</v>
      </c>
      <c r="E167" s="209" t="s">
        <v>1163</v>
      </c>
      <c r="F167" s="210" t="s">
        <v>1164</v>
      </c>
      <c r="G167" s="211" t="s">
        <v>290</v>
      </c>
      <c r="H167" s="250"/>
      <c r="I167" s="213"/>
      <c r="J167" s="214">
        <f>ROUND(I167*H167,2)</f>
        <v>0</v>
      </c>
      <c r="K167" s="215"/>
      <c r="L167" s="41"/>
      <c r="M167" s="216" t="s">
        <v>1</v>
      </c>
      <c r="N167" s="217" t="s">
        <v>42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266</v>
      </c>
      <c r="AT167" s="220" t="s">
        <v>223</v>
      </c>
      <c r="AU167" s="220" t="s">
        <v>85</v>
      </c>
      <c r="AY167" s="14" t="s">
        <v>222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4" t="s">
        <v>85</v>
      </c>
      <c r="BK167" s="221">
        <f>ROUND(I167*H167,2)</f>
        <v>0</v>
      </c>
      <c r="BL167" s="14" t="s">
        <v>266</v>
      </c>
      <c r="BM167" s="220" t="s">
        <v>1290</v>
      </c>
    </row>
    <row r="168" s="2" customFormat="1">
      <c r="A168" s="35"/>
      <c r="B168" s="36"/>
      <c r="C168" s="37"/>
      <c r="D168" s="222" t="s">
        <v>229</v>
      </c>
      <c r="E168" s="37"/>
      <c r="F168" s="223" t="s">
        <v>1166</v>
      </c>
      <c r="G168" s="37"/>
      <c r="H168" s="37"/>
      <c r="I168" s="224"/>
      <c r="J168" s="37"/>
      <c r="K168" s="37"/>
      <c r="L168" s="41"/>
      <c r="M168" s="225"/>
      <c r="N168" s="22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229</v>
      </c>
      <c r="AU168" s="14" t="s">
        <v>85</v>
      </c>
    </row>
    <row r="169" s="2" customFormat="1">
      <c r="A169" s="35"/>
      <c r="B169" s="36"/>
      <c r="C169" s="37"/>
      <c r="D169" s="227" t="s">
        <v>231</v>
      </c>
      <c r="E169" s="37"/>
      <c r="F169" s="228" t="s">
        <v>1167</v>
      </c>
      <c r="G169" s="37"/>
      <c r="H169" s="37"/>
      <c r="I169" s="224"/>
      <c r="J169" s="37"/>
      <c r="K169" s="37"/>
      <c r="L169" s="41"/>
      <c r="M169" s="225"/>
      <c r="N169" s="22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231</v>
      </c>
      <c r="AU169" s="14" t="s">
        <v>85</v>
      </c>
    </row>
    <row r="170" s="11" customFormat="1" ht="25.92" customHeight="1">
      <c r="A170" s="11"/>
      <c r="B170" s="194"/>
      <c r="C170" s="195"/>
      <c r="D170" s="196" t="s">
        <v>76</v>
      </c>
      <c r="E170" s="197" t="s">
        <v>1228</v>
      </c>
      <c r="F170" s="197" t="s">
        <v>1229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SUM(P171:P185)</f>
        <v>0</v>
      </c>
      <c r="Q170" s="202"/>
      <c r="R170" s="203">
        <f>SUM(R171:R185)</f>
        <v>0.060999999999999999</v>
      </c>
      <c r="S170" s="202"/>
      <c r="T170" s="204">
        <f>SUM(T171:T185)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5" t="s">
        <v>87</v>
      </c>
      <c r="AT170" s="206" t="s">
        <v>76</v>
      </c>
      <c r="AU170" s="206" t="s">
        <v>77</v>
      </c>
      <c r="AY170" s="205" t="s">
        <v>222</v>
      </c>
      <c r="BK170" s="207">
        <f>SUM(BK171:BK185)</f>
        <v>0</v>
      </c>
    </row>
    <row r="171" s="2" customFormat="1" ht="16.5" customHeight="1">
      <c r="A171" s="35"/>
      <c r="B171" s="36"/>
      <c r="C171" s="208" t="s">
        <v>313</v>
      </c>
      <c r="D171" s="208" t="s">
        <v>223</v>
      </c>
      <c r="E171" s="209" t="s">
        <v>1230</v>
      </c>
      <c r="F171" s="210" t="s">
        <v>1231</v>
      </c>
      <c r="G171" s="211" t="s">
        <v>226</v>
      </c>
      <c r="H171" s="212">
        <v>2</v>
      </c>
      <c r="I171" s="213"/>
      <c r="J171" s="214">
        <f>ROUND(I171*H171,2)</f>
        <v>0</v>
      </c>
      <c r="K171" s="215"/>
      <c r="L171" s="41"/>
      <c r="M171" s="216" t="s">
        <v>1</v>
      </c>
      <c r="N171" s="217" t="s">
        <v>42</v>
      </c>
      <c r="O171" s="88"/>
      <c r="P171" s="218">
        <f>O171*H171</f>
        <v>0</v>
      </c>
      <c r="Q171" s="218">
        <v>0.00029999999999999997</v>
      </c>
      <c r="R171" s="218">
        <f>Q171*H171</f>
        <v>0.00059999999999999995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266</v>
      </c>
      <c r="AT171" s="220" t="s">
        <v>223</v>
      </c>
      <c r="AU171" s="220" t="s">
        <v>85</v>
      </c>
      <c r="AY171" s="14" t="s">
        <v>222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4" t="s">
        <v>85</v>
      </c>
      <c r="BK171" s="221">
        <f>ROUND(I171*H171,2)</f>
        <v>0</v>
      </c>
      <c r="BL171" s="14" t="s">
        <v>266</v>
      </c>
      <c r="BM171" s="220" t="s">
        <v>1291</v>
      </c>
    </row>
    <row r="172" s="2" customFormat="1">
      <c r="A172" s="35"/>
      <c r="B172" s="36"/>
      <c r="C172" s="37"/>
      <c r="D172" s="222" t="s">
        <v>229</v>
      </c>
      <c r="E172" s="37"/>
      <c r="F172" s="223" t="s">
        <v>1233</v>
      </c>
      <c r="G172" s="37"/>
      <c r="H172" s="37"/>
      <c r="I172" s="224"/>
      <c r="J172" s="37"/>
      <c r="K172" s="37"/>
      <c r="L172" s="41"/>
      <c r="M172" s="225"/>
      <c r="N172" s="22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229</v>
      </c>
      <c r="AU172" s="14" t="s">
        <v>85</v>
      </c>
    </row>
    <row r="173" s="2" customFormat="1">
      <c r="A173" s="35"/>
      <c r="B173" s="36"/>
      <c r="C173" s="37"/>
      <c r="D173" s="227" t="s">
        <v>231</v>
      </c>
      <c r="E173" s="37"/>
      <c r="F173" s="228" t="s">
        <v>1234</v>
      </c>
      <c r="G173" s="37"/>
      <c r="H173" s="37"/>
      <c r="I173" s="224"/>
      <c r="J173" s="37"/>
      <c r="K173" s="37"/>
      <c r="L173" s="41"/>
      <c r="M173" s="225"/>
      <c r="N173" s="22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231</v>
      </c>
      <c r="AU173" s="14" t="s">
        <v>85</v>
      </c>
    </row>
    <row r="174" s="2" customFormat="1" ht="24.15" customHeight="1">
      <c r="A174" s="35"/>
      <c r="B174" s="36"/>
      <c r="C174" s="208" t="s">
        <v>319</v>
      </c>
      <c r="D174" s="208" t="s">
        <v>223</v>
      </c>
      <c r="E174" s="209" t="s">
        <v>1235</v>
      </c>
      <c r="F174" s="210" t="s">
        <v>1236</v>
      </c>
      <c r="G174" s="211" t="s">
        <v>226</v>
      </c>
      <c r="H174" s="212">
        <v>2</v>
      </c>
      <c r="I174" s="213"/>
      <c r="J174" s="214">
        <f>ROUND(I174*H174,2)</f>
        <v>0</v>
      </c>
      <c r="K174" s="215"/>
      <c r="L174" s="41"/>
      <c r="M174" s="216" t="s">
        <v>1</v>
      </c>
      <c r="N174" s="217" t="s">
        <v>42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0" t="s">
        <v>266</v>
      </c>
      <c r="AT174" s="220" t="s">
        <v>223</v>
      </c>
      <c r="AU174" s="220" t="s">
        <v>85</v>
      </c>
      <c r="AY174" s="14" t="s">
        <v>222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4" t="s">
        <v>85</v>
      </c>
      <c r="BK174" s="221">
        <f>ROUND(I174*H174,2)</f>
        <v>0</v>
      </c>
      <c r="BL174" s="14" t="s">
        <v>266</v>
      </c>
      <c r="BM174" s="220" t="s">
        <v>1292</v>
      </c>
    </row>
    <row r="175" s="2" customFormat="1">
      <c r="A175" s="35"/>
      <c r="B175" s="36"/>
      <c r="C175" s="37"/>
      <c r="D175" s="222" t="s">
        <v>229</v>
      </c>
      <c r="E175" s="37"/>
      <c r="F175" s="223" t="s">
        <v>1238</v>
      </c>
      <c r="G175" s="37"/>
      <c r="H175" s="37"/>
      <c r="I175" s="224"/>
      <c r="J175" s="37"/>
      <c r="K175" s="37"/>
      <c r="L175" s="41"/>
      <c r="M175" s="225"/>
      <c r="N175" s="22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229</v>
      </c>
      <c r="AU175" s="14" t="s">
        <v>85</v>
      </c>
    </row>
    <row r="176" s="2" customFormat="1">
      <c r="A176" s="35"/>
      <c r="B176" s="36"/>
      <c r="C176" s="37"/>
      <c r="D176" s="227" t="s">
        <v>231</v>
      </c>
      <c r="E176" s="37"/>
      <c r="F176" s="228" t="s">
        <v>1239</v>
      </c>
      <c r="G176" s="37"/>
      <c r="H176" s="37"/>
      <c r="I176" s="224"/>
      <c r="J176" s="37"/>
      <c r="K176" s="37"/>
      <c r="L176" s="41"/>
      <c r="M176" s="225"/>
      <c r="N176" s="22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231</v>
      </c>
      <c r="AU176" s="14" t="s">
        <v>85</v>
      </c>
    </row>
    <row r="177" s="2" customFormat="1" ht="33" customHeight="1">
      <c r="A177" s="35"/>
      <c r="B177" s="36"/>
      <c r="C177" s="208" t="s">
        <v>266</v>
      </c>
      <c r="D177" s="208" t="s">
        <v>223</v>
      </c>
      <c r="E177" s="209" t="s">
        <v>1240</v>
      </c>
      <c r="F177" s="210" t="s">
        <v>1241</v>
      </c>
      <c r="G177" s="211" t="s">
        <v>226</v>
      </c>
      <c r="H177" s="212">
        <v>2</v>
      </c>
      <c r="I177" s="213"/>
      <c r="J177" s="214">
        <f>ROUND(I177*H177,2)</f>
        <v>0</v>
      </c>
      <c r="K177" s="215"/>
      <c r="L177" s="41"/>
      <c r="M177" s="216" t="s">
        <v>1</v>
      </c>
      <c r="N177" s="217" t="s">
        <v>42</v>
      </c>
      <c r="O177" s="88"/>
      <c r="P177" s="218">
        <f>O177*H177</f>
        <v>0</v>
      </c>
      <c r="Q177" s="218">
        <v>0.0060000000000000001</v>
      </c>
      <c r="R177" s="218">
        <f>Q177*H177</f>
        <v>0.012</v>
      </c>
      <c r="S177" s="218">
        <v>0</v>
      </c>
      <c r="T177" s="21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0" t="s">
        <v>266</v>
      </c>
      <c r="AT177" s="220" t="s">
        <v>223</v>
      </c>
      <c r="AU177" s="220" t="s">
        <v>85</v>
      </c>
      <c r="AY177" s="14" t="s">
        <v>222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4" t="s">
        <v>85</v>
      </c>
      <c r="BK177" s="221">
        <f>ROUND(I177*H177,2)</f>
        <v>0</v>
      </c>
      <c r="BL177" s="14" t="s">
        <v>266</v>
      </c>
      <c r="BM177" s="220" t="s">
        <v>1293</v>
      </c>
    </row>
    <row r="178" s="2" customFormat="1">
      <c r="A178" s="35"/>
      <c r="B178" s="36"/>
      <c r="C178" s="37"/>
      <c r="D178" s="222" t="s">
        <v>229</v>
      </c>
      <c r="E178" s="37"/>
      <c r="F178" s="223" t="s">
        <v>1242</v>
      </c>
      <c r="G178" s="37"/>
      <c r="H178" s="37"/>
      <c r="I178" s="224"/>
      <c r="J178" s="37"/>
      <c r="K178" s="37"/>
      <c r="L178" s="41"/>
      <c r="M178" s="225"/>
      <c r="N178" s="22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229</v>
      </c>
      <c r="AU178" s="14" t="s">
        <v>85</v>
      </c>
    </row>
    <row r="179" s="2" customFormat="1">
      <c r="A179" s="35"/>
      <c r="B179" s="36"/>
      <c r="C179" s="37"/>
      <c r="D179" s="227" t="s">
        <v>231</v>
      </c>
      <c r="E179" s="37"/>
      <c r="F179" s="228" t="s">
        <v>1243</v>
      </c>
      <c r="G179" s="37"/>
      <c r="H179" s="37"/>
      <c r="I179" s="224"/>
      <c r="J179" s="37"/>
      <c r="K179" s="37"/>
      <c r="L179" s="41"/>
      <c r="M179" s="225"/>
      <c r="N179" s="22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231</v>
      </c>
      <c r="AU179" s="14" t="s">
        <v>85</v>
      </c>
    </row>
    <row r="180" s="2" customFormat="1" ht="33" customHeight="1">
      <c r="A180" s="35"/>
      <c r="B180" s="36"/>
      <c r="C180" s="239" t="s">
        <v>329</v>
      </c>
      <c r="D180" s="239" t="s">
        <v>277</v>
      </c>
      <c r="E180" s="240" t="s">
        <v>1244</v>
      </c>
      <c r="F180" s="241" t="s">
        <v>1245</v>
      </c>
      <c r="G180" s="242" t="s">
        <v>226</v>
      </c>
      <c r="H180" s="243">
        <v>2.2000000000000002</v>
      </c>
      <c r="I180" s="244"/>
      <c r="J180" s="245">
        <f>ROUND(I180*H180,2)</f>
        <v>0</v>
      </c>
      <c r="K180" s="246"/>
      <c r="L180" s="247"/>
      <c r="M180" s="248" t="s">
        <v>1</v>
      </c>
      <c r="N180" s="249" t="s">
        <v>42</v>
      </c>
      <c r="O180" s="88"/>
      <c r="P180" s="218">
        <f>O180*H180</f>
        <v>0</v>
      </c>
      <c r="Q180" s="218">
        <v>0.021999999999999999</v>
      </c>
      <c r="R180" s="218">
        <f>Q180*H180</f>
        <v>0.048399999999999999</v>
      </c>
      <c r="S180" s="218">
        <v>0</v>
      </c>
      <c r="T180" s="21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0" t="s">
        <v>280</v>
      </c>
      <c r="AT180" s="220" t="s">
        <v>277</v>
      </c>
      <c r="AU180" s="220" t="s">
        <v>85</v>
      </c>
      <c r="AY180" s="14" t="s">
        <v>222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4" t="s">
        <v>85</v>
      </c>
      <c r="BK180" s="221">
        <f>ROUND(I180*H180,2)</f>
        <v>0</v>
      </c>
      <c r="BL180" s="14" t="s">
        <v>266</v>
      </c>
      <c r="BM180" s="220" t="s">
        <v>1294</v>
      </c>
    </row>
    <row r="181" s="2" customFormat="1">
      <c r="A181" s="35"/>
      <c r="B181" s="36"/>
      <c r="C181" s="37"/>
      <c r="D181" s="222" t="s">
        <v>229</v>
      </c>
      <c r="E181" s="37"/>
      <c r="F181" s="223" t="s">
        <v>1245</v>
      </c>
      <c r="G181" s="37"/>
      <c r="H181" s="37"/>
      <c r="I181" s="224"/>
      <c r="J181" s="37"/>
      <c r="K181" s="37"/>
      <c r="L181" s="41"/>
      <c r="M181" s="225"/>
      <c r="N181" s="22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229</v>
      </c>
      <c r="AU181" s="14" t="s">
        <v>85</v>
      </c>
    </row>
    <row r="182" s="12" customFormat="1">
      <c r="A182" s="12"/>
      <c r="B182" s="229"/>
      <c r="C182" s="230"/>
      <c r="D182" s="222" t="s">
        <v>252</v>
      </c>
      <c r="E182" s="230"/>
      <c r="F182" s="231" t="s">
        <v>1247</v>
      </c>
      <c r="G182" s="230"/>
      <c r="H182" s="232">
        <v>2.2000000000000002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252</v>
      </c>
      <c r="AU182" s="238" t="s">
        <v>85</v>
      </c>
      <c r="AV182" s="12" t="s">
        <v>87</v>
      </c>
      <c r="AW182" s="12" t="s">
        <v>4</v>
      </c>
      <c r="AX182" s="12" t="s">
        <v>85</v>
      </c>
      <c r="AY182" s="238" t="s">
        <v>222</v>
      </c>
    </row>
    <row r="183" s="2" customFormat="1" ht="24.15" customHeight="1">
      <c r="A183" s="35"/>
      <c r="B183" s="36"/>
      <c r="C183" s="208" t="s">
        <v>336</v>
      </c>
      <c r="D183" s="208" t="s">
        <v>223</v>
      </c>
      <c r="E183" s="209" t="s">
        <v>1248</v>
      </c>
      <c r="F183" s="210" t="s">
        <v>1249</v>
      </c>
      <c r="G183" s="211" t="s">
        <v>290</v>
      </c>
      <c r="H183" s="250"/>
      <c r="I183" s="213"/>
      <c r="J183" s="214">
        <f>ROUND(I183*H183,2)</f>
        <v>0</v>
      </c>
      <c r="K183" s="215"/>
      <c r="L183" s="41"/>
      <c r="M183" s="216" t="s">
        <v>1</v>
      </c>
      <c r="N183" s="217" t="s">
        <v>42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0" t="s">
        <v>266</v>
      </c>
      <c r="AT183" s="220" t="s">
        <v>223</v>
      </c>
      <c r="AU183" s="220" t="s">
        <v>85</v>
      </c>
      <c r="AY183" s="14" t="s">
        <v>222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4" t="s">
        <v>85</v>
      </c>
      <c r="BK183" s="221">
        <f>ROUND(I183*H183,2)</f>
        <v>0</v>
      </c>
      <c r="BL183" s="14" t="s">
        <v>266</v>
      </c>
      <c r="BM183" s="220" t="s">
        <v>1295</v>
      </c>
    </row>
    <row r="184" s="2" customFormat="1">
      <c r="A184" s="35"/>
      <c r="B184" s="36"/>
      <c r="C184" s="37"/>
      <c r="D184" s="222" t="s">
        <v>229</v>
      </c>
      <c r="E184" s="37"/>
      <c r="F184" s="223" t="s">
        <v>1251</v>
      </c>
      <c r="G184" s="37"/>
      <c r="H184" s="37"/>
      <c r="I184" s="224"/>
      <c r="J184" s="37"/>
      <c r="K184" s="37"/>
      <c r="L184" s="41"/>
      <c r="M184" s="225"/>
      <c r="N184" s="22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229</v>
      </c>
      <c r="AU184" s="14" t="s">
        <v>85</v>
      </c>
    </row>
    <row r="185" s="2" customFormat="1">
      <c r="A185" s="35"/>
      <c r="B185" s="36"/>
      <c r="C185" s="37"/>
      <c r="D185" s="227" t="s">
        <v>231</v>
      </c>
      <c r="E185" s="37"/>
      <c r="F185" s="228" t="s">
        <v>1252</v>
      </c>
      <c r="G185" s="37"/>
      <c r="H185" s="37"/>
      <c r="I185" s="224"/>
      <c r="J185" s="37"/>
      <c r="K185" s="37"/>
      <c r="L185" s="41"/>
      <c r="M185" s="225"/>
      <c r="N185" s="22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231</v>
      </c>
      <c r="AU185" s="14" t="s">
        <v>85</v>
      </c>
    </row>
    <row r="186" s="11" customFormat="1" ht="25.92" customHeight="1">
      <c r="A186" s="11"/>
      <c r="B186" s="194"/>
      <c r="C186" s="195"/>
      <c r="D186" s="196" t="s">
        <v>76</v>
      </c>
      <c r="E186" s="197" t="s">
        <v>390</v>
      </c>
      <c r="F186" s="197" t="s">
        <v>391</v>
      </c>
      <c r="G186" s="195"/>
      <c r="H186" s="195"/>
      <c r="I186" s="198"/>
      <c r="J186" s="199">
        <f>BK186</f>
        <v>0</v>
      </c>
      <c r="K186" s="195"/>
      <c r="L186" s="200"/>
      <c r="M186" s="201"/>
      <c r="N186" s="202"/>
      <c r="O186" s="202"/>
      <c r="P186" s="203">
        <f>SUM(P187:P198)</f>
        <v>0</v>
      </c>
      <c r="Q186" s="202"/>
      <c r="R186" s="203">
        <f>SUM(R187:R198)</f>
        <v>0.01022</v>
      </c>
      <c r="S186" s="202"/>
      <c r="T186" s="204">
        <f>SUM(T187:T198)</f>
        <v>0.0021700000000000001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5" t="s">
        <v>87</v>
      </c>
      <c r="AT186" s="206" t="s">
        <v>76</v>
      </c>
      <c r="AU186" s="206" t="s">
        <v>77</v>
      </c>
      <c r="AY186" s="205" t="s">
        <v>222</v>
      </c>
      <c r="BK186" s="207">
        <f>SUM(BK187:BK198)</f>
        <v>0</v>
      </c>
    </row>
    <row r="187" s="2" customFormat="1" ht="16.5" customHeight="1">
      <c r="A187" s="35"/>
      <c r="B187" s="36"/>
      <c r="C187" s="208" t="s">
        <v>342</v>
      </c>
      <c r="D187" s="208" t="s">
        <v>223</v>
      </c>
      <c r="E187" s="209" t="s">
        <v>393</v>
      </c>
      <c r="F187" s="210" t="s">
        <v>394</v>
      </c>
      <c r="G187" s="211" t="s">
        <v>226</v>
      </c>
      <c r="H187" s="212">
        <v>7</v>
      </c>
      <c r="I187" s="213"/>
      <c r="J187" s="214">
        <f>ROUND(I187*H187,2)</f>
        <v>0</v>
      </c>
      <c r="K187" s="215"/>
      <c r="L187" s="41"/>
      <c r="M187" s="216" t="s">
        <v>1</v>
      </c>
      <c r="N187" s="217" t="s">
        <v>42</v>
      </c>
      <c r="O187" s="88"/>
      <c r="P187" s="218">
        <f>O187*H187</f>
        <v>0</v>
      </c>
      <c r="Q187" s="218">
        <v>0.001</v>
      </c>
      <c r="R187" s="218">
        <f>Q187*H187</f>
        <v>0.0070000000000000001</v>
      </c>
      <c r="S187" s="218">
        <v>0.00031</v>
      </c>
      <c r="T187" s="219">
        <f>S187*H187</f>
        <v>0.0021700000000000001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0" t="s">
        <v>266</v>
      </c>
      <c r="AT187" s="220" t="s">
        <v>223</v>
      </c>
      <c r="AU187" s="220" t="s">
        <v>85</v>
      </c>
      <c r="AY187" s="14" t="s">
        <v>222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4" t="s">
        <v>85</v>
      </c>
      <c r="BK187" s="221">
        <f>ROUND(I187*H187,2)</f>
        <v>0</v>
      </c>
      <c r="BL187" s="14" t="s">
        <v>266</v>
      </c>
      <c r="BM187" s="220" t="s">
        <v>1296</v>
      </c>
    </row>
    <row r="188" s="2" customFormat="1">
      <c r="A188" s="35"/>
      <c r="B188" s="36"/>
      <c r="C188" s="37"/>
      <c r="D188" s="222" t="s">
        <v>229</v>
      </c>
      <c r="E188" s="37"/>
      <c r="F188" s="223" t="s">
        <v>396</v>
      </c>
      <c r="G188" s="37"/>
      <c r="H188" s="37"/>
      <c r="I188" s="224"/>
      <c r="J188" s="37"/>
      <c r="K188" s="37"/>
      <c r="L188" s="41"/>
      <c r="M188" s="225"/>
      <c r="N188" s="22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229</v>
      </c>
      <c r="AU188" s="14" t="s">
        <v>85</v>
      </c>
    </row>
    <row r="189" s="2" customFormat="1">
      <c r="A189" s="35"/>
      <c r="B189" s="36"/>
      <c r="C189" s="37"/>
      <c r="D189" s="227" t="s">
        <v>231</v>
      </c>
      <c r="E189" s="37"/>
      <c r="F189" s="228" t="s">
        <v>503</v>
      </c>
      <c r="G189" s="37"/>
      <c r="H189" s="37"/>
      <c r="I189" s="224"/>
      <c r="J189" s="37"/>
      <c r="K189" s="37"/>
      <c r="L189" s="41"/>
      <c r="M189" s="225"/>
      <c r="N189" s="22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231</v>
      </c>
      <c r="AU189" s="14" t="s">
        <v>85</v>
      </c>
    </row>
    <row r="190" s="2" customFormat="1" ht="24.15" customHeight="1">
      <c r="A190" s="35"/>
      <c r="B190" s="36"/>
      <c r="C190" s="208" t="s">
        <v>348</v>
      </c>
      <c r="D190" s="208" t="s">
        <v>223</v>
      </c>
      <c r="E190" s="209" t="s">
        <v>399</v>
      </c>
      <c r="F190" s="210" t="s">
        <v>400</v>
      </c>
      <c r="G190" s="211" t="s">
        <v>226</v>
      </c>
      <c r="H190" s="212">
        <v>7</v>
      </c>
      <c r="I190" s="213"/>
      <c r="J190" s="214">
        <f>ROUND(I190*H190,2)</f>
        <v>0</v>
      </c>
      <c r="K190" s="215"/>
      <c r="L190" s="41"/>
      <c r="M190" s="216" t="s">
        <v>1</v>
      </c>
      <c r="N190" s="217" t="s">
        <v>42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266</v>
      </c>
      <c r="AT190" s="220" t="s">
        <v>223</v>
      </c>
      <c r="AU190" s="220" t="s">
        <v>85</v>
      </c>
      <c r="AY190" s="14" t="s">
        <v>222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4" t="s">
        <v>85</v>
      </c>
      <c r="BK190" s="221">
        <f>ROUND(I190*H190,2)</f>
        <v>0</v>
      </c>
      <c r="BL190" s="14" t="s">
        <v>266</v>
      </c>
      <c r="BM190" s="220" t="s">
        <v>1297</v>
      </c>
    </row>
    <row r="191" s="2" customFormat="1">
      <c r="A191" s="35"/>
      <c r="B191" s="36"/>
      <c r="C191" s="37"/>
      <c r="D191" s="222" t="s">
        <v>229</v>
      </c>
      <c r="E191" s="37"/>
      <c r="F191" s="223" t="s">
        <v>402</v>
      </c>
      <c r="G191" s="37"/>
      <c r="H191" s="37"/>
      <c r="I191" s="224"/>
      <c r="J191" s="37"/>
      <c r="K191" s="37"/>
      <c r="L191" s="41"/>
      <c r="M191" s="225"/>
      <c r="N191" s="22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229</v>
      </c>
      <c r="AU191" s="14" t="s">
        <v>85</v>
      </c>
    </row>
    <row r="192" s="2" customFormat="1">
      <c r="A192" s="35"/>
      <c r="B192" s="36"/>
      <c r="C192" s="37"/>
      <c r="D192" s="227" t="s">
        <v>231</v>
      </c>
      <c r="E192" s="37"/>
      <c r="F192" s="228" t="s">
        <v>505</v>
      </c>
      <c r="G192" s="37"/>
      <c r="H192" s="37"/>
      <c r="I192" s="224"/>
      <c r="J192" s="37"/>
      <c r="K192" s="37"/>
      <c r="L192" s="41"/>
      <c r="M192" s="225"/>
      <c r="N192" s="22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231</v>
      </c>
      <c r="AU192" s="14" t="s">
        <v>85</v>
      </c>
    </row>
    <row r="193" s="2" customFormat="1" ht="24.15" customHeight="1">
      <c r="A193" s="35"/>
      <c r="B193" s="36"/>
      <c r="C193" s="208" t="s">
        <v>7</v>
      </c>
      <c r="D193" s="208" t="s">
        <v>223</v>
      </c>
      <c r="E193" s="209" t="s">
        <v>416</v>
      </c>
      <c r="F193" s="210" t="s">
        <v>417</v>
      </c>
      <c r="G193" s="211" t="s">
        <v>226</v>
      </c>
      <c r="H193" s="212">
        <v>7</v>
      </c>
      <c r="I193" s="213"/>
      <c r="J193" s="214">
        <f>ROUND(I193*H193,2)</f>
        <v>0</v>
      </c>
      <c r="K193" s="215"/>
      <c r="L193" s="41"/>
      <c r="M193" s="216" t="s">
        <v>1</v>
      </c>
      <c r="N193" s="217" t="s">
        <v>42</v>
      </c>
      <c r="O193" s="88"/>
      <c r="P193" s="218">
        <f>O193*H193</f>
        <v>0</v>
      </c>
      <c r="Q193" s="218">
        <v>0.00020000000000000001</v>
      </c>
      <c r="R193" s="218">
        <f>Q193*H193</f>
        <v>0.0014</v>
      </c>
      <c r="S193" s="218">
        <v>0</v>
      </c>
      <c r="T193" s="21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0" t="s">
        <v>266</v>
      </c>
      <c r="AT193" s="220" t="s">
        <v>223</v>
      </c>
      <c r="AU193" s="220" t="s">
        <v>85</v>
      </c>
      <c r="AY193" s="14" t="s">
        <v>222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4" t="s">
        <v>85</v>
      </c>
      <c r="BK193" s="221">
        <f>ROUND(I193*H193,2)</f>
        <v>0</v>
      </c>
      <c r="BL193" s="14" t="s">
        <v>266</v>
      </c>
      <c r="BM193" s="220" t="s">
        <v>1298</v>
      </c>
    </row>
    <row r="194" s="2" customFormat="1">
      <c r="A194" s="35"/>
      <c r="B194" s="36"/>
      <c r="C194" s="37"/>
      <c r="D194" s="222" t="s">
        <v>229</v>
      </c>
      <c r="E194" s="37"/>
      <c r="F194" s="223" t="s">
        <v>419</v>
      </c>
      <c r="G194" s="37"/>
      <c r="H194" s="37"/>
      <c r="I194" s="224"/>
      <c r="J194" s="37"/>
      <c r="K194" s="37"/>
      <c r="L194" s="41"/>
      <c r="M194" s="225"/>
      <c r="N194" s="22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229</v>
      </c>
      <c r="AU194" s="14" t="s">
        <v>85</v>
      </c>
    </row>
    <row r="195" s="2" customFormat="1">
      <c r="A195" s="35"/>
      <c r="B195" s="36"/>
      <c r="C195" s="37"/>
      <c r="D195" s="227" t="s">
        <v>231</v>
      </c>
      <c r="E195" s="37"/>
      <c r="F195" s="228" t="s">
        <v>510</v>
      </c>
      <c r="G195" s="37"/>
      <c r="H195" s="37"/>
      <c r="I195" s="224"/>
      <c r="J195" s="37"/>
      <c r="K195" s="37"/>
      <c r="L195" s="41"/>
      <c r="M195" s="225"/>
      <c r="N195" s="22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231</v>
      </c>
      <c r="AU195" s="14" t="s">
        <v>85</v>
      </c>
    </row>
    <row r="196" s="2" customFormat="1" ht="33" customHeight="1">
      <c r="A196" s="35"/>
      <c r="B196" s="36"/>
      <c r="C196" s="208" t="s">
        <v>358</v>
      </c>
      <c r="D196" s="208" t="s">
        <v>223</v>
      </c>
      <c r="E196" s="209" t="s">
        <v>421</v>
      </c>
      <c r="F196" s="210" t="s">
        <v>422</v>
      </c>
      <c r="G196" s="211" t="s">
        <v>226</v>
      </c>
      <c r="H196" s="212">
        <v>7</v>
      </c>
      <c r="I196" s="213"/>
      <c r="J196" s="214">
        <f>ROUND(I196*H196,2)</f>
        <v>0</v>
      </c>
      <c r="K196" s="215"/>
      <c r="L196" s="41"/>
      <c r="M196" s="216" t="s">
        <v>1</v>
      </c>
      <c r="N196" s="217" t="s">
        <v>42</v>
      </c>
      <c r="O196" s="88"/>
      <c r="P196" s="218">
        <f>O196*H196</f>
        <v>0</v>
      </c>
      <c r="Q196" s="218">
        <v>0.00025999999999999998</v>
      </c>
      <c r="R196" s="218">
        <f>Q196*H196</f>
        <v>0.0018199999999999998</v>
      </c>
      <c r="S196" s="218">
        <v>0</v>
      </c>
      <c r="T196" s="21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0" t="s">
        <v>266</v>
      </c>
      <c r="AT196" s="220" t="s">
        <v>223</v>
      </c>
      <c r="AU196" s="220" t="s">
        <v>85</v>
      </c>
      <c r="AY196" s="14" t="s">
        <v>222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4" t="s">
        <v>85</v>
      </c>
      <c r="BK196" s="221">
        <f>ROUND(I196*H196,2)</f>
        <v>0</v>
      </c>
      <c r="BL196" s="14" t="s">
        <v>266</v>
      </c>
      <c r="BM196" s="220" t="s">
        <v>1299</v>
      </c>
    </row>
    <row r="197" s="2" customFormat="1">
      <c r="A197" s="35"/>
      <c r="B197" s="36"/>
      <c r="C197" s="37"/>
      <c r="D197" s="222" t="s">
        <v>229</v>
      </c>
      <c r="E197" s="37"/>
      <c r="F197" s="223" t="s">
        <v>424</v>
      </c>
      <c r="G197" s="37"/>
      <c r="H197" s="37"/>
      <c r="I197" s="224"/>
      <c r="J197" s="37"/>
      <c r="K197" s="37"/>
      <c r="L197" s="41"/>
      <c r="M197" s="225"/>
      <c r="N197" s="22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229</v>
      </c>
      <c r="AU197" s="14" t="s">
        <v>85</v>
      </c>
    </row>
    <row r="198" s="2" customFormat="1">
      <c r="A198" s="35"/>
      <c r="B198" s="36"/>
      <c r="C198" s="37"/>
      <c r="D198" s="227" t="s">
        <v>231</v>
      </c>
      <c r="E198" s="37"/>
      <c r="F198" s="228" t="s">
        <v>512</v>
      </c>
      <c r="G198" s="37"/>
      <c r="H198" s="37"/>
      <c r="I198" s="224"/>
      <c r="J198" s="37"/>
      <c r="K198" s="37"/>
      <c r="L198" s="41"/>
      <c r="M198" s="252"/>
      <c r="N198" s="253"/>
      <c r="O198" s="254"/>
      <c r="P198" s="254"/>
      <c r="Q198" s="254"/>
      <c r="R198" s="254"/>
      <c r="S198" s="254"/>
      <c r="T198" s="25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231</v>
      </c>
      <c r="AU198" s="14" t="s">
        <v>85</v>
      </c>
    </row>
    <row r="199" s="2" customFormat="1" ht="6.96" customHeight="1">
      <c r="A199" s="35"/>
      <c r="B199" s="63"/>
      <c r="C199" s="64"/>
      <c r="D199" s="64"/>
      <c r="E199" s="64"/>
      <c r="F199" s="64"/>
      <c r="G199" s="64"/>
      <c r="H199" s="64"/>
      <c r="I199" s="64"/>
      <c r="J199" s="64"/>
      <c r="K199" s="64"/>
      <c r="L199" s="41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sheet="1" autoFilter="0" formatColumns="0" formatRows="0" objects="1" scenarios="1" spinCount="100000" saltValue="K1tjnO9pTiA+suHjxhgtpJybPo/XcTQFolhruW1hSga4tQE95hnyc4Rrqc3GJ33IdYNZYkWYww7/EPw4VQo/eQ==" hashValue="pOPZtGSjcx+x0WUJlUAuCOFw8M3ng95T7GxspP9J2fBFq9tHE+V7uHDtf3Y+1vNPWMV4sfRc+Ispa/gyaN77Yw==" algorithmName="SHA-512" password="CC35"/>
  <autoFilter ref="C122:K19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612315302"/>
    <hyperlink ref="F130" r:id="rId2" display="https://podminky.urs.cz/item/CS_URS_2024_02/619995001"/>
    <hyperlink ref="F135" r:id="rId3" display="https://podminky.urs.cz/item/CS_URS_2024_02/965081213"/>
    <hyperlink ref="F138" r:id="rId4" display="https://podminky.urs.cz/item/CS_URS_2024_02/968072456"/>
    <hyperlink ref="F143" r:id="rId5" display="https://podminky.urs.cz/item/CS_URS_2024_02/997013112"/>
    <hyperlink ref="F146" r:id="rId6" display="https://podminky.urs.cz/item/CS_URS_2024_02/997013501"/>
    <hyperlink ref="F149" r:id="rId7" display="https://podminky.urs.cz/item/CS_URS_2024_02/997013509"/>
    <hyperlink ref="F153" r:id="rId8" display="https://podminky.urs.cz/item/CS_URS_2024_02/997013631"/>
    <hyperlink ref="F157" r:id="rId9" display="https://podminky.urs.cz/item/CS_URS_2024_02/998018002"/>
    <hyperlink ref="F161" r:id="rId10" display="https://podminky.urs.cz/item/CS_URS_2024_02/767646510"/>
    <hyperlink ref="F166" r:id="rId11" display="https://podminky.urs.cz/item/CS_URS_2024_02/767691823"/>
    <hyperlink ref="F169" r:id="rId12" display="https://podminky.urs.cz/item/CS_URS_2024_02/998767312"/>
    <hyperlink ref="F173" r:id="rId13" display="https://podminky.urs.cz/item/CS_URS_2024_02/771121011"/>
    <hyperlink ref="F176" r:id="rId14" display="https://podminky.urs.cz/item/CS_URS_2024_02/771121025"/>
    <hyperlink ref="F179" r:id="rId15" display="https://podminky.urs.cz/item/CS_URS_2024_02/771574616"/>
    <hyperlink ref="F185" r:id="rId16" display="https://podminky.urs.cz/item/CS_URS_2024_02/998771312"/>
    <hyperlink ref="F189" r:id="rId17" display="https://podminky.urs.cz/item/CS_URS_2024_01/784121001"/>
    <hyperlink ref="F192" r:id="rId18" display="https://podminky.urs.cz/item/CS_URS_2024_01/784121011"/>
    <hyperlink ref="F195" r:id="rId19" display="https://podminky.urs.cz/item/CS_URS_2024_01/784181101"/>
    <hyperlink ref="F198" r:id="rId20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ASUS\Delík</dc:creator>
  <cp:lastModifiedBy>ASUS\Delík</cp:lastModifiedBy>
  <dcterms:created xsi:type="dcterms:W3CDTF">2025-02-27T10:11:59Z</dcterms:created>
  <dcterms:modified xsi:type="dcterms:W3CDTF">2025-02-27T10:12:19Z</dcterms:modified>
</cp:coreProperties>
</file>