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5 STAVBY\2025 NELLPROJEKT\25.01.13 Chodníky Kopřivnice\0 VÝSTUP 3 Polní změny\"/>
    </mc:Choice>
  </mc:AlternateContent>
  <xr:revisionPtr revIDLastSave="0" documentId="8_{27B5D60B-78FB-4651-B571-5F7A1CDEA90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2 2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'SO.02 2.1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'SO.02 2.1 Pol'!$A$1:$Y$221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11" i="12"/>
  <c r="BA209" i="12"/>
  <c r="BA208" i="12"/>
  <c r="BA205" i="12"/>
  <c r="BA203" i="12"/>
  <c r="BA202" i="12"/>
  <c r="BA192" i="12"/>
  <c r="BA190" i="12"/>
  <c r="BA188" i="12"/>
  <c r="BA186" i="12"/>
  <c r="BA184" i="12"/>
  <c r="BA182" i="12"/>
  <c r="BA178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M8" i="12" s="1"/>
  <c r="O13" i="12"/>
  <c r="Q13" i="12"/>
  <c r="V13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21" i="12"/>
  <c r="I21" i="12"/>
  <c r="I20" i="12" s="1"/>
  <c r="K21" i="12"/>
  <c r="K20" i="12" s="1"/>
  <c r="M21" i="12"/>
  <c r="O21" i="12"/>
  <c r="O20" i="12" s="1"/>
  <c r="Q21" i="12"/>
  <c r="Q20" i="12" s="1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V20" i="12" s="1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9" i="12"/>
  <c r="I49" i="12"/>
  <c r="I48" i="12" s="1"/>
  <c r="K49" i="12"/>
  <c r="K48" i="12" s="1"/>
  <c r="M49" i="12"/>
  <c r="O49" i="12"/>
  <c r="O48" i="12" s="1"/>
  <c r="Q49" i="12"/>
  <c r="V49" i="12"/>
  <c r="V48" i="12" s="1"/>
  <c r="G51" i="12"/>
  <c r="M51" i="12" s="1"/>
  <c r="I51" i="12"/>
  <c r="K51" i="12"/>
  <c r="O51" i="12"/>
  <c r="Q51" i="12"/>
  <c r="V51" i="12"/>
  <c r="G53" i="12"/>
  <c r="G48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Q48" i="12" s="1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K77" i="12"/>
  <c r="O77" i="12"/>
  <c r="G78" i="12"/>
  <c r="G77" i="12" s="1"/>
  <c r="I78" i="12"/>
  <c r="I77" i="12" s="1"/>
  <c r="K78" i="12"/>
  <c r="M78" i="12"/>
  <c r="M77" i="12" s="1"/>
  <c r="O78" i="12"/>
  <c r="Q78" i="12"/>
  <c r="Q77" i="12" s="1"/>
  <c r="V78" i="12"/>
  <c r="V77" i="12" s="1"/>
  <c r="G79" i="12"/>
  <c r="I79" i="12"/>
  <c r="K79" i="12"/>
  <c r="M79" i="12"/>
  <c r="O79" i="12"/>
  <c r="Q79" i="12"/>
  <c r="V79" i="12"/>
  <c r="G82" i="12"/>
  <c r="I82" i="12"/>
  <c r="K82" i="12"/>
  <c r="M82" i="12"/>
  <c r="O82" i="12"/>
  <c r="Q82" i="12"/>
  <c r="V82" i="12"/>
  <c r="G83" i="12"/>
  <c r="G84" i="12"/>
  <c r="M84" i="12" s="1"/>
  <c r="I84" i="12"/>
  <c r="I83" i="12" s="1"/>
  <c r="K84" i="12"/>
  <c r="K83" i="12" s="1"/>
  <c r="O84" i="12"/>
  <c r="O83" i="12" s="1"/>
  <c r="Q84" i="12"/>
  <c r="Q83" i="12" s="1"/>
  <c r="V84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V83" i="12" s="1"/>
  <c r="G97" i="12"/>
  <c r="I97" i="12"/>
  <c r="K97" i="12"/>
  <c r="M97" i="12"/>
  <c r="O97" i="12"/>
  <c r="Q97" i="12"/>
  <c r="V97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4" i="12"/>
  <c r="M104" i="12" s="1"/>
  <c r="I104" i="12"/>
  <c r="K104" i="12"/>
  <c r="O104" i="12"/>
  <c r="Q104" i="12"/>
  <c r="V104" i="12"/>
  <c r="G109" i="12"/>
  <c r="I109" i="12"/>
  <c r="K109" i="12"/>
  <c r="M109" i="12"/>
  <c r="O109" i="12"/>
  <c r="Q109" i="12"/>
  <c r="V109" i="12"/>
  <c r="G113" i="12"/>
  <c r="G112" i="12" s="1"/>
  <c r="I113" i="12"/>
  <c r="I112" i="12" s="1"/>
  <c r="K113" i="12"/>
  <c r="M113" i="12"/>
  <c r="O113" i="12"/>
  <c r="Q113" i="12"/>
  <c r="Q112" i="12" s="1"/>
  <c r="V113" i="12"/>
  <c r="V112" i="12" s="1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K112" i="12" s="1"/>
  <c r="O122" i="12"/>
  <c r="Q122" i="12"/>
  <c r="V122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O112" i="12" s="1"/>
  <c r="Q125" i="12"/>
  <c r="V125" i="12"/>
  <c r="G128" i="12"/>
  <c r="I128" i="12"/>
  <c r="K128" i="12"/>
  <c r="M128" i="12"/>
  <c r="O128" i="12"/>
  <c r="Q128" i="12"/>
  <c r="V128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I138" i="12"/>
  <c r="O138" i="12"/>
  <c r="G139" i="12"/>
  <c r="G138" i="12" s="1"/>
  <c r="I139" i="12"/>
  <c r="K139" i="12"/>
  <c r="K138" i="12" s="1"/>
  <c r="O139" i="12"/>
  <c r="Q139" i="12"/>
  <c r="Q138" i="12" s="1"/>
  <c r="V139" i="12"/>
  <c r="V138" i="12" s="1"/>
  <c r="G141" i="12"/>
  <c r="I141" i="12"/>
  <c r="K141" i="12"/>
  <c r="M141" i="12"/>
  <c r="O141" i="12"/>
  <c r="Q141" i="12"/>
  <c r="V141" i="12"/>
  <c r="G143" i="12"/>
  <c r="K143" i="12"/>
  <c r="O143" i="12"/>
  <c r="G144" i="12"/>
  <c r="I144" i="12"/>
  <c r="I143" i="12" s="1"/>
  <c r="K144" i="12"/>
  <c r="M144" i="12"/>
  <c r="M143" i="12" s="1"/>
  <c r="O144" i="12"/>
  <c r="Q144" i="12"/>
  <c r="Q143" i="12" s="1"/>
  <c r="V144" i="12"/>
  <c r="V143" i="12" s="1"/>
  <c r="V148" i="12"/>
  <c r="G149" i="12"/>
  <c r="I149" i="12"/>
  <c r="I148" i="12" s="1"/>
  <c r="K149" i="12"/>
  <c r="M149" i="12"/>
  <c r="O149" i="12"/>
  <c r="Q149" i="12"/>
  <c r="Q148" i="12" s="1"/>
  <c r="V149" i="12"/>
  <c r="G153" i="12"/>
  <c r="G148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58" i="12"/>
  <c r="M158" i="12" s="1"/>
  <c r="I158" i="12"/>
  <c r="K158" i="12"/>
  <c r="K148" i="12" s="1"/>
  <c r="O158" i="12"/>
  <c r="Q158" i="12"/>
  <c r="V158" i="12"/>
  <c r="G162" i="12"/>
  <c r="I162" i="12"/>
  <c r="K162" i="12"/>
  <c r="M162" i="12"/>
  <c r="O162" i="12"/>
  <c r="Q162" i="12"/>
  <c r="V162" i="12"/>
  <c r="G166" i="12"/>
  <c r="M166" i="12" s="1"/>
  <c r="I166" i="12"/>
  <c r="K166" i="12"/>
  <c r="O166" i="12"/>
  <c r="O148" i="12" s="1"/>
  <c r="Q166" i="12"/>
  <c r="V166" i="12"/>
  <c r="G171" i="12"/>
  <c r="I171" i="12"/>
  <c r="K171" i="12"/>
  <c r="M171" i="12"/>
  <c r="O171" i="12"/>
  <c r="Q171" i="12"/>
  <c r="V171" i="12"/>
  <c r="G175" i="12"/>
  <c r="G176" i="12"/>
  <c r="I176" i="12"/>
  <c r="I175" i="12" s="1"/>
  <c r="K176" i="12"/>
  <c r="M176" i="12"/>
  <c r="O176" i="12"/>
  <c r="Q176" i="12"/>
  <c r="Q175" i="12" s="1"/>
  <c r="V176" i="12"/>
  <c r="G177" i="12"/>
  <c r="M177" i="12" s="1"/>
  <c r="I177" i="12"/>
  <c r="K177" i="12"/>
  <c r="O177" i="12"/>
  <c r="Q177" i="12"/>
  <c r="V177" i="12"/>
  <c r="G179" i="12"/>
  <c r="I179" i="12"/>
  <c r="K179" i="12"/>
  <c r="M179" i="12"/>
  <c r="O179" i="12"/>
  <c r="Q179" i="12"/>
  <c r="V179" i="12"/>
  <c r="G180" i="12"/>
  <c r="M180" i="12" s="1"/>
  <c r="I180" i="12"/>
  <c r="K180" i="12"/>
  <c r="K175" i="12" s="1"/>
  <c r="O180" i="12"/>
  <c r="Q180" i="12"/>
  <c r="V180" i="12"/>
  <c r="G183" i="12"/>
  <c r="I183" i="12"/>
  <c r="K183" i="12"/>
  <c r="M183" i="12"/>
  <c r="O183" i="12"/>
  <c r="Q183" i="12"/>
  <c r="V183" i="12"/>
  <c r="G185" i="12"/>
  <c r="M185" i="12" s="1"/>
  <c r="I185" i="12"/>
  <c r="K185" i="12"/>
  <c r="O185" i="12"/>
  <c r="O175" i="12" s="1"/>
  <c r="Q185" i="12"/>
  <c r="V185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V175" i="12" s="1"/>
  <c r="G191" i="12"/>
  <c r="I191" i="12"/>
  <c r="K191" i="12"/>
  <c r="M191" i="12"/>
  <c r="O191" i="12"/>
  <c r="Q191" i="12"/>
  <c r="V191" i="12"/>
  <c r="G201" i="12"/>
  <c r="M201" i="12" s="1"/>
  <c r="I201" i="12"/>
  <c r="K201" i="12"/>
  <c r="O201" i="12"/>
  <c r="Q201" i="12"/>
  <c r="V201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AE211" i="12"/>
  <c r="I20" i="1"/>
  <c r="I19" i="1"/>
  <c r="I18" i="1"/>
  <c r="I17" i="1"/>
  <c r="I16" i="1"/>
  <c r="I59" i="1"/>
  <c r="J58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0" i="1" l="1"/>
  <c r="J56" i="1"/>
  <c r="J54" i="1"/>
  <c r="J51" i="1"/>
  <c r="J55" i="1"/>
  <c r="J52" i="1"/>
  <c r="J49" i="1"/>
  <c r="J53" i="1"/>
  <c r="G26" i="1"/>
  <c r="A26" i="1"/>
  <c r="A23" i="1"/>
  <c r="G28" i="1"/>
  <c r="M83" i="12"/>
  <c r="M175" i="12"/>
  <c r="M112" i="12"/>
  <c r="M48" i="12"/>
  <c r="M20" i="12"/>
  <c r="M139" i="12"/>
  <c r="M138" i="12" s="1"/>
  <c r="G20" i="12"/>
  <c r="AF211" i="12"/>
  <c r="M153" i="12"/>
  <c r="M148" i="12" s="1"/>
  <c r="M53" i="12"/>
  <c r="I21" i="1"/>
  <c r="J57" i="1"/>
  <c r="I39" i="1"/>
  <c r="I42" i="1" s="1"/>
  <c r="J59" i="1" l="1"/>
  <c r="G24" i="1"/>
  <c r="A27" i="1" s="1"/>
  <c r="A24" i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2F77FBC6-B7F9-4739-AC46-BFC285B1925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6B512BB-1C0E-4CA8-9323-A798A7375F8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<sst xmlns="http://schemas.openxmlformats.org/spreadsheetml/2006/main" count="1081" uniqueCount="393">
  <si>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</si>
  <si>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</si>
  <si>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</si>
  <si>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</si>
  <si>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</si>
  <si>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</si>
  <si>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</si>
  <si>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</si>
  <si>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</si>
  <si>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</si>
  <si>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</si>
  <si>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</si>
  <si>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</si>
  <si>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</si>
  <si>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</si>
  <si>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</si>
  <si>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</si>
  <si>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</si>
  <si>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</si>
  <si>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</si>
  <si>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</si>
  <si>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</si>
  <si>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</si>
  <si>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</si>
  <si>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</si>
  <si>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</si>
  <si>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</si>
  <si>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</si>
  <si>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</si>
  <si>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</si>
  <si>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</si>
  <si>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</si>
  <si>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</si>
  <si>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</si>
  <si>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</si>
  <si>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</si>
  <si>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</si>
  <si>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</si>
  <si>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</si>
  <si>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</si>
  <si>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</si>
  <si>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</si>
  <si>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</si>
  <si>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2.1</t>
  </si>
  <si>
    <t>Etapa č. 1</t>
  </si>
  <si>
    <t>SO.02</t>
  </si>
  <si>
    <t>Ul. Polní</t>
  </si>
  <si>
    <t>Objekt:</t>
  </si>
  <si>
    <t>Rozpočet:</t>
  </si>
  <si>
    <t>NP25001</t>
  </si>
  <si>
    <t>Oprava vybraných chodníků ve městě Kopřivnici</t>
  </si>
  <si>
    <t>Město Kopřivnice</t>
  </si>
  <si>
    <t>Štefánikova 1163/12</t>
  </si>
  <si>
    <t>Kopřivnice</t>
  </si>
  <si>
    <t>74221</t>
  </si>
  <si>
    <t>00298077</t>
  </si>
  <si>
    <t>CZ00298077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</si>
  <si>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</si>
  <si>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</si>
  <si>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</si>
  <si>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</si>
  <si>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</si>
  <si>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</si>
  <si>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</si>
  <si>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Celkem za stavbu</t>
  </si>
  <si>
    <t>CZK</t>
  </si>
  <si>
    <t>Rekapitulace dílů</t>
  </si>
  <si>
    <t>Typ dílu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</si>
  <si>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</si>
  <si>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</si>
  <si>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</si>
  <si>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</si>
  <si>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</si>
  <si>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</si>
  <si>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57</t>
  </si>
  <si>
    <t>Kryty komunikací živičné a z kameniva</t>
  </si>
  <si>
    <t>59</t>
  </si>
  <si>
    <t>Dlažby a předlažby komunikací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</si>
  <si>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</si>
  <si>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</si>
  <si>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</si>
  <si>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</si>
  <si>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</si>
  <si>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</si>
  <si>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</si>
  <si>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</si>
  <si>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</si>
  <si>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</si>
  <si>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</si>
  <si>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</si>
  <si>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</si>
  <si>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</si>
  <si>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</si>
  <si>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</si>
  <si>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</si>
  <si>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</si>
  <si>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</si>
  <si>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</si>
  <si>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</si>
  <si>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</si>
  <si>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</si>
  <si>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</si>
  <si>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</si>
  <si>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</si>
  <si>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</si>
  <si>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</si>
  <si>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</si>
  <si>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</si>
  <si>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</si>
  <si>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</si>
  <si>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</si>
  <si>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</si>
  <si>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</si>
  <si>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</si>
  <si>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</si>
  <si>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</si>
  <si>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</si>
  <si>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113107610R00</t>
  </si>
  <si>
    <t>Odstranění podkladu nad 50 m2,kam.drcené tl.10 cm</t>
  </si>
  <si>
    <t>m2</t>
  </si>
  <si>
    <t>RTS 25/ I</t>
  </si>
  <si>
    <t>RTS 24/ II</t>
  </si>
  <si>
    <t>Práce</t>
  </si>
  <si>
    <t>Běžná</t>
  </si>
  <si>
    <t>POL1_</t>
  </si>
  <si>
    <t>288,5+76,1</t>
  </si>
  <si>
    <t>VV</t>
  </si>
  <si>
    <t>113108405R00</t>
  </si>
  <si>
    <t>Odstranění asfaltové vrstvy pl.nad 50 m2, tl. 5 cm</t>
  </si>
  <si>
    <t>26,5+288,5+76,1+27</t>
  </si>
  <si>
    <t>113109405R00</t>
  </si>
  <si>
    <t>Odstranění podkladu pl. nad 50 m2, beton, tl. 5 cm</t>
  </si>
  <si>
    <t>113151119R00</t>
  </si>
  <si>
    <t>Fréz.živič.krytu pl.do 500 m2,pruh do 75cm,tl.10cm</t>
  </si>
  <si>
    <t>přefrézování : 37,2</t>
  </si>
  <si>
    <t>6,9</t>
  </si>
  <si>
    <t>113202111R00</t>
  </si>
  <si>
    <t>Vytrhání obrub obrubníků silničních a chodníkových</t>
  </si>
  <si>
    <t>m</t>
  </si>
  <si>
    <t>obrubník : 227,4</t>
  </si>
  <si>
    <t>přídlažba : 36,5</t>
  </si>
  <si>
    <t>120001101R00</t>
  </si>
  <si>
    <t>Příplatek za ztížení vykopávky v blízkosti vedení</t>
  </si>
  <si>
    <t>m3</t>
  </si>
  <si>
    <t>Odkaz na mn. položky pořadí 8 : 120,76670*0,1</t>
  </si>
  <si>
    <t>120901121RT3</t>
  </si>
  <si>
    <t>Bourání konstrukcí z prostého betonu v odkopávkách bagrem s kladivem</t>
  </si>
  <si>
    <t>skryté konstrukce : 3</t>
  </si>
  <si>
    <t>122202202R00</t>
  </si>
  <si>
    <t>Odkopávky pro silnice v hor. 3 do 1000 m3</t>
  </si>
  <si>
    <t>pojízdný chodník zám.dlažba tl. 8cm : 288,5*1,2*0,47</t>
  </si>
  <si>
    <t>chodník zám. dlažba tl. 8 cm : 76,1*1,1*0,37</t>
  </si>
  <si>
    <t>odpočty konstrukcí : -364,6*0,2</t>
  </si>
  <si>
    <t>122202209R00</t>
  </si>
  <si>
    <t>Příplatek za lepivost - odkop. pro silnice v hor.3</t>
  </si>
  <si>
    <t>Odkaz na mn. položky pořadí 8 : 120,76670*0,5</t>
  </si>
  <si>
    <t>162301101R00</t>
  </si>
  <si>
    <t>Vodorovné přemístění výkopku z hor.1-4 do 500 m</t>
  </si>
  <si>
    <t>Odkaz na mn. položky pořadí 15 : 10,20000</t>
  </si>
  <si>
    <t>162701105R00</t>
  </si>
  <si>
    <t>Vodorovné přemístění výkopku z hor.1-4 do 10000 m</t>
  </si>
  <si>
    <t>Odkaz na mn. položky pořadí 8 : 120,76670</t>
  </si>
  <si>
    <t>Odkaz na mn. položky pořadí 15 : 10,20000*-1</t>
  </si>
  <si>
    <t>162701109R00</t>
  </si>
  <si>
    <t>Příplatek k vod. přemístění hor.1-4 za další 1 km</t>
  </si>
  <si>
    <t>Odkaz na mn. položky pořadí 11 : 110,56670*4</t>
  </si>
  <si>
    <t>167101102R00</t>
  </si>
  <si>
    <t>Nakládání výkopku z hor. 1 ÷ 4 v množství nad 100 m3</t>
  </si>
  <si>
    <t>Odkaz na mn. položky pořadí 11 : 110,56670</t>
  </si>
  <si>
    <t>171201201R00</t>
  </si>
  <si>
    <t>Uložení sypaniny na skl.-sypanina na výšku přes 2m</t>
  </si>
  <si>
    <t>174101102R00</t>
  </si>
  <si>
    <t>Zásyp ruční se zhutněním</t>
  </si>
  <si>
    <t>zpětný zásyp kolem obrub : 0,06*170</t>
  </si>
  <si>
    <t>181102302R00</t>
  </si>
  <si>
    <t>Úprava pláně v zářezech se zhutněním</t>
  </si>
  <si>
    <t>Odkaz na mn. položky pořadí 38 : 429,91000</t>
  </si>
  <si>
    <t>199000002R00</t>
  </si>
  <si>
    <t>Poplatek za skládku horniny 1- 4, č. dle katal. odpadů 17 05 04</t>
  </si>
  <si>
    <t>167103101R00</t>
  </si>
  <si>
    <t>Nakládání výkopku zeminy schopné zúrodnění</t>
  </si>
  <si>
    <t>Odkaz na mn. položky pořadí 19 : 185,00000*0,15</t>
  </si>
  <si>
    <t>180402111R00</t>
  </si>
  <si>
    <t>Založení trávníku parkového výsevem v rovině</t>
  </si>
  <si>
    <t>plocha ze situace : 185</t>
  </si>
  <si>
    <t>181301111R00</t>
  </si>
  <si>
    <t>Rozprostření ornice, rovina, tl.do 10 cm,nad 500m2</t>
  </si>
  <si>
    <t>POL1_1</t>
  </si>
  <si>
    <t>Odkaz na mn. položky pořadí 19 : 185,00000</t>
  </si>
  <si>
    <t>182001111R00</t>
  </si>
  <si>
    <t>Plošná úprava terénu, nerovnosti do 10 cm v rovině</t>
  </si>
  <si>
    <t>183403113R00</t>
  </si>
  <si>
    <t>Obdělání půdy frézováním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</si>
  <si>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</si>
  <si>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</si>
  <si>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</si>
  <si>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</si>
  <si>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</si>
  <si>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</si>
  <si>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184851111R00</t>
  </si>
  <si>
    <t>Hnojení roztokem hnojiva v rovině</t>
  </si>
  <si>
    <t>Odkaz na mn. položky pořadí 19 : 185,00000*0,002</t>
  </si>
  <si>
    <t>185803111R00</t>
  </si>
  <si>
    <t>Ošetření trávníku v rovině</t>
  </si>
  <si>
    <t>00572420R</t>
  </si>
  <si>
    <t>Směs travní parková III. dekorativní PROFI</t>
  </si>
  <si>
    <t>kg</t>
  </si>
  <si>
    <t>SPCM</t>
  </si>
  <si>
    <t>Specifikace</t>
  </si>
  <si>
    <t>POL3_</t>
  </si>
  <si>
    <t>Odkaz na mn. položky pořadí 19 : 185,00000*0,025</t>
  </si>
  <si>
    <t>25191158R</t>
  </si>
  <si>
    <t>Trávníkové hnojivo</t>
  </si>
  <si>
    <t>Odkaz na mn. položky pořadí 19 : 185,00000*0,2</t>
  </si>
  <si>
    <t>25234000.AR</t>
  </si>
  <si>
    <t>Herbicid totální</t>
  </si>
  <si>
    <t>l</t>
  </si>
  <si>
    <t>POL3_0</t>
  </si>
  <si>
    <t>Odkaz na mn. položky pořadí 19 : 185,00000*0,003</t>
  </si>
  <si>
    <t>5832011R</t>
  </si>
  <si>
    <t>Zemina zahradní, netříděná</t>
  </si>
  <si>
    <t>t</t>
  </si>
  <si>
    <t>Odkaz na mn. položky pořadí 18 : 27,75000*1,4</t>
  </si>
  <si>
    <t>565131111RT3</t>
  </si>
  <si>
    <t>Podklad z obal kamen. ACP 16+, š. do 3 m, tl. 5 cm plochy 101-200 m2</t>
  </si>
  <si>
    <t>573231125R00</t>
  </si>
  <si>
    <t>Postřik spojovací z KAE, množství zbytkového asfaltu 0,5 kg/m2</t>
  </si>
  <si>
    <t>Odkaz na mn. položky pořadí 32 : 37,20000</t>
  </si>
  <si>
    <t>Odkaz na mn. položky pořadí 34 : 37,20000</t>
  </si>
  <si>
    <t>577141112RT3</t>
  </si>
  <si>
    <t>Beton asfalt. ACO 11+,do 3 m, tl.5 cm plochy 101-200 m2</t>
  </si>
  <si>
    <t>564861111RT2</t>
  </si>
  <si>
    <t>Podklad ze štěrkodrti po zhutnění tloušťky 20 cm štěrkodrť frakce 0-32 mm</t>
  </si>
  <si>
    <t>Odkaz na mn. položky pořadí 39 : 288,50000*1,2</t>
  </si>
  <si>
    <t>564871111RT2</t>
  </si>
  <si>
    <t>Podklad ze štěrkodrti po zhutnění tloušťky 25 cm štěrkodrť frakce 0-32 mm</t>
  </si>
  <si>
    <t>Odkaz na mn. položky pořadí 40 : 76,10000*1,1</t>
  </si>
  <si>
    <t>567122114R00</t>
  </si>
  <si>
    <t>Podklad z kameniva zpev.cementem SC C8/10 tl.15 cm</t>
  </si>
  <si>
    <t>Odkaz na mn. položky pořadí 39 : 288,50000*1,1</t>
  </si>
  <si>
    <t>568111111R00</t>
  </si>
  <si>
    <t>Zřízení vrstvy z geotextilie skl.do 1:5, š.do 3 m</t>
  </si>
  <si>
    <t>Odkaz na mn. položky pořadí 35 : 346,20000</t>
  </si>
  <si>
    <t>Odkaz na mn. položky pořadí 36 : 83,71000</t>
  </si>
  <si>
    <t>596215040R00</t>
  </si>
  <si>
    <t>Kladení zámkové dlažby tl. 8 cm do drtě tl. 4 cm</t>
  </si>
  <si>
    <t>pojízdný chodník : 288,5</t>
  </si>
  <si>
    <t>chodník : 76,1</t>
  </si>
  <si>
    <t>596291113R00</t>
  </si>
  <si>
    <t xml:space="preserve">Řezání zámkové dlažby tl. 80 mm </t>
  </si>
  <si>
    <t>Odkaz na mn. položky pořadí 39 : 288,50000*0,3</t>
  </si>
  <si>
    <t>Odkaz na mn. položky pořadí 40 : 76,10000*0,3</t>
  </si>
  <si>
    <t>59901NC</t>
  </si>
  <si>
    <t>Předláždění, výškové srovnání a napojení stávajících ploch</t>
  </si>
  <si>
    <t>Vlastní</t>
  </si>
  <si>
    <t>Indiv</t>
  </si>
  <si>
    <t>592451158R</t>
  </si>
  <si>
    <t>Dlažba skladebná SLP pro nevidomé 200 x 100 x 80 mm červená</t>
  </si>
  <si>
    <t>1,6+1,7</t>
  </si>
  <si>
    <t>Koeficient : 0,05</t>
  </si>
  <si>
    <t>5924511910R</t>
  </si>
  <si>
    <t>Dlažba betonová  200 x 200 x 80 mm, přírodní</t>
  </si>
  <si>
    <t>Odkaz na mn. položky pořadí 39 : 288,50000</t>
  </si>
  <si>
    <t>Odkaz na mn. položky pořadí 40 : 76,10000</t>
  </si>
  <si>
    <t>Odkaz na mn. položky pořadí 43 : 3,46500*-1</t>
  </si>
  <si>
    <t>67352004R</t>
  </si>
  <si>
    <t>Geotextilie netkaná PET 300 g/m2</t>
  </si>
  <si>
    <t>Koeficient : 0,2</t>
  </si>
  <si>
    <t>599141111R00</t>
  </si>
  <si>
    <t>Vyplnění spár živičnou zálivkou</t>
  </si>
  <si>
    <t>917862114R00</t>
  </si>
  <si>
    <t>Osazení stojatého obrubníku betonového, s boční opěrou, do lože z betonu C 25/30</t>
  </si>
  <si>
    <t>BO10/25 : 169,9</t>
  </si>
  <si>
    <t>BO15/15 : 8</t>
  </si>
  <si>
    <t>BO15/25 : 36,5-8</t>
  </si>
  <si>
    <t>919735112R00</t>
  </si>
  <si>
    <t>Řezání stávajícího živičného krytu tl. 5 - 10 cm</t>
  </si>
  <si>
    <t>Odkaz na mn. položky pořadí 46 : 39,20000</t>
  </si>
  <si>
    <t>919735113R00</t>
  </si>
  <si>
    <t>Řezání stávajícího živičného krytu tl. 10 - 15 cm</t>
  </si>
  <si>
    <t>917931132NC</t>
  </si>
  <si>
    <t xml:space="preserve">Osazení přídlažby,kostka drobná,2 řady, lože C20/25 včetně dodávky kamenných dlažebních kostek </t>
  </si>
  <si>
    <t>59217421R</t>
  </si>
  <si>
    <t>Obrubník chodníkový ABO 14-10 v. 250 x 100 x 1000 mm přírodní</t>
  </si>
  <si>
    <t>kus</t>
  </si>
  <si>
    <t>Odkaz na mn. položky pořadí 47 : 169,90000</t>
  </si>
  <si>
    <t>59217488R</t>
  </si>
  <si>
    <t>Obrubník silniční ABO 2-15 v. 250 x 150 x 1000 mm přírodní</t>
  </si>
  <si>
    <t>Odkaz na mn. položky pořadí 49 : 28,50000</t>
  </si>
  <si>
    <t>Odkaz na mn. položky pořadí 56 : 1,00000*-1</t>
  </si>
  <si>
    <t>Odkaz na mn. položky pořadí 57 : 1,00000*-1</t>
  </si>
  <si>
    <t>59217490R</t>
  </si>
  <si>
    <t xml:space="preserve">Obrubník silniční nájezdový ABO 2-15 N v. 150 x 150 x 1000 mm </t>
  </si>
  <si>
    <t>Odkaz na mn. položky pořadí 48 : 8,00000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</si>
  <si>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</si>
  <si>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</si>
  <si>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</si>
  <si>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</si>
  <si>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938908411R00</t>
  </si>
  <si>
    <t>Očištění povrchu krytu saponátovým roztokem</t>
  </si>
  <si>
    <t>938909311R00</t>
  </si>
  <si>
    <t>Odstranění nánosu z povrchu živičného nebo beton.</t>
  </si>
  <si>
    <t>998223011R00</t>
  </si>
  <si>
    <t>Přesun hmot, pozemní komunikace, kryt dlážděný</t>
  </si>
  <si>
    <t>Přesun hmot</t>
  </si>
  <si>
    <t>POL7_</t>
  </si>
  <si>
    <t xml:space="preserve">Hmotnosti z položek s pořadovými čísly: : </t>
  </si>
  <si>
    <t xml:space="preserve">28,29,30,31,32,33,34,35,36,37,39,40,41,42,43,44,45,46,47,48,49,52,53,54,55,56,57,58, : </t>
  </si>
  <si>
    <t>Součet: : 534,72290</t>
  </si>
  <si>
    <t>979990103R00</t>
  </si>
  <si>
    <t>Poplatek za uložení suti - beton, skupina odpadu 170101</t>
  </si>
  <si>
    <t>RTS 23/ II</t>
  </si>
  <si>
    <t>Odkaz na dem. hmot. položky pořadí 7 : 7,20000</t>
  </si>
  <si>
    <t>Odkaz na dem. hmot. položky pořadí 5 : 71,25300</t>
  </si>
  <si>
    <t>Odkaz na dem. hmot. položky pořadí 3 : 50,17200</t>
  </si>
  <si>
    <t>979999973R00</t>
  </si>
  <si>
    <t>Poplatek za uložení, zemina a kamení, (skup.170504)</t>
  </si>
  <si>
    <t>Odkaz na dem. hmot. položky pořadí 1 : 80,21200</t>
  </si>
  <si>
    <t>979999995R00</t>
  </si>
  <si>
    <t>Poplatek za recyklaci asfaltu, kusovost do 1600 cm2, (skup.170302)</t>
  </si>
  <si>
    <t>Odkaz na dem. hmot. položky pořadí 2 : 45,99100</t>
  </si>
  <si>
    <t>Odkaz na dem. hmot. položky pořadí 4 : 9,70200</t>
  </si>
  <si>
    <t>979087212R00</t>
  </si>
  <si>
    <t>Nakládání suti na dopravní prostředky - komunikace</t>
  </si>
  <si>
    <t>Přesun suti</t>
  </si>
  <si>
    <t>POL8_</t>
  </si>
  <si>
    <t xml:space="preserve">Demontážní hmotnosti z položek s pořadovými čísly: : </t>
  </si>
  <si>
    <t xml:space="preserve">1,2,3,4,5,7, : </t>
  </si>
  <si>
    <t>Součet: : 264,53000</t>
  </si>
  <si>
    <t>979081111R00</t>
  </si>
  <si>
    <t>Odvoz suti a vybour. hmot na skládku do 1 km</t>
  </si>
  <si>
    <t>979081121R00</t>
  </si>
  <si>
    <t>Příplatek k odvozu za každý další 1 km</t>
  </si>
  <si>
    <t>Předpoklad 14 km</t>
  </si>
  <si>
    <t>POP</t>
  </si>
  <si>
    <t>Součet: : 3703,42000</t>
  </si>
  <si>
    <t>979093111R00</t>
  </si>
  <si>
    <t>Uložení suti na skládku bez zhutnění</t>
  </si>
  <si>
    <t>R1</t>
  </si>
  <si>
    <t>Kompletační a koordinační činnost</t>
  </si>
  <si>
    <t>soubor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</si>
  <si>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</si>
  <si>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</si>
  <si>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</si>
  <si>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R4</t>
  </si>
  <si>
    <t>Úklid staveniště před protokolárním předáním a převzetím díla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</si>
  <si>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</si>
  <si>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</si>
  <si>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</si>
  <si>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</si>
  <si>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</si>
  <si>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</si>
  <si>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</si>
  <si>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</si>
  <si>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</si>
  <si>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</si>
  <si>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</si>
  <si>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</si>
  <si>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</si>
  <si>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</si>
  <si>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</si>
  <si>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</si>
  <si>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</si>
  <si>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</si>
  <si>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</si>
  <si>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</si>
  <si>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</si>
  <si>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</si>
  <si>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</si>
  <si>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</si>
  <si>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</si>
  <si>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</si>
  <si>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</si>
  <si>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</si>
  <si>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</si>
  <si>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</si>
  <si>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</si>
  <si>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</si>
  <si>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</si>
  <si>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</si>
  <si>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</si>
  <si>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</si>
  <si>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005599</t>
  </si>
  <si>
    <t>Zápis stavby do DTM-MSK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</si>
  <si>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</si>
  <si>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</si>
  <si>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</si>
  <si>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</si>
  <si>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SUM</t>
  </si>
  <si>
    <t>Poznámky uchazeče k zadání</t>
  </si>
  <si>
    <t>POPUZIV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</si>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</sst>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T14" sqref="T14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qGFPAl/1ThSIzsfAL8MGXTEcq0pPZfjFkSEEvQLsLjbTlqmJEeJ8FLSn/hT28sDGArjyBLfnGg8jX0AER6yeOw==" saltValue="wNIYAt4k6TmjuQuAf7mMY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7441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61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62</v>
      </c>
      <c r="J9" s="8"/>
    </row>
    <row r="10" spans="1:15" ht="15.75" hidden="1" customHeight="1" x14ac:dyDescent="0.2">
      <c r="A10" s="2"/>
      <c r="B10" s="34"/>
      <c r="C10" s="53"/>
      <c r="D10" s="105" t="s">
        <v>60</v>
      </c>
      <c r="E10" s="128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SUMIF(F49:F58,A16,I49:I58)+SUMIF(F49:F58,"PSU",I49:I58)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SUMIF(F49:F58,A17,I49:I58)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SUMIF(F49:F58,A18,I49:I58)</f>
        <v>0</v>
      </c>
      <c r="J18" s="81"/>
    </row>
    <row r="19" spans="1:10" ht="23.25" customHeight="1" x14ac:dyDescent="0.2">
      <c r="A19" s="196" t="s">
        <v>87</v>
      </c>
      <c r="B19" s="37" t="s">
        <v>29</v>
      </c>
      <c r="C19" s="58"/>
      <c r="D19" s="59"/>
      <c r="E19" s="79"/>
      <c r="F19" s="80"/>
      <c r="G19" s="79"/>
      <c r="H19" s="80"/>
      <c r="I19" s="79">
        <f>SUMIF(F49:F58,A19,I49:I58)</f>
        <v>0</v>
      </c>
      <c r="J19" s="81"/>
    </row>
    <row r="20" spans="1:10" ht="23.25" customHeight="1" x14ac:dyDescent="0.2">
      <c r="A20" s="196" t="s">
        <v>88</v>
      </c>
      <c r="B20" s="37" t="s">
        <v>30</v>
      </c>
      <c r="C20" s="58"/>
      <c r="D20" s="59"/>
      <c r="E20" s="79"/>
      <c r="F20" s="80"/>
      <c r="G20" s="79"/>
      <c r="H20" s="80"/>
      <c r="I20" s="79">
        <f>SUMIF(F49:F58,A20,I49:I58)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63</v>
      </c>
      <c r="C39" s="147"/>
      <c r="D39" s="147"/>
      <c r="E39" s="147"/>
      <c r="F39" s="148">
        <f>'SO.02 2.1 Pol'!AE211</f>
        <v>0</v>
      </c>
      <c r="G39" s="149">
        <f>'SO.02 2.1 Pol'!AF211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'SO.02 2.1 Pol'!AE211</f>
        <v>0</v>
      </c>
      <c r="G40" s="155">
        <f>'SO.02 2.1 Pol'!AF211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'SO.02 2.1 Pol'!AE211</f>
        <v>0</v>
      </c>
      <c r="G41" s="150">
        <f>'SO.02 2.1 Pol'!AF211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">
      <c r="A42" s="136"/>
      <c r="B42" s="159" t="s">
        <v>64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66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67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68</v>
      </c>
      <c r="C49" s="184" t="s">
        <v>69</v>
      </c>
      <c r="D49" s="185"/>
      <c r="E49" s="185"/>
      <c r="F49" s="192" t="s">
        <v>26</v>
      </c>
      <c r="G49" s="193"/>
      <c r="H49" s="193"/>
      <c r="I49" s="193">
        <f>'SO.02 2.1 Pol'!G8</f>
        <v>0</v>
      </c>
      <c r="J49" s="189" t="str">
        <f>IF(I59=0,"",I49/I59*100)</f>
        <v/>
      </c>
    </row>
    <row r="50" spans="1:10" ht="36.75" customHeight="1" x14ac:dyDescent="0.2">
      <c r="A50" s="178"/>
      <c r="B50" s="183" t="s">
        <v>70</v>
      </c>
      <c r="C50" s="184" t="s">
        <v>71</v>
      </c>
      <c r="D50" s="185"/>
      <c r="E50" s="185"/>
      <c r="F50" s="192" t="s">
        <v>26</v>
      </c>
      <c r="G50" s="193"/>
      <c r="H50" s="193"/>
      <c r="I50" s="193">
        <f>'SO.02 2.1 Pol'!G20</f>
        <v>0</v>
      </c>
      <c r="J50" s="189" t="str">
        <f>IF(I59=0,"",I50/I59*100)</f>
        <v/>
      </c>
    </row>
    <row r="51" spans="1:10" ht="36.75" customHeight="1" x14ac:dyDescent="0.2">
      <c r="A51" s="178"/>
      <c r="B51" s="183" t="s">
        <v>72</v>
      </c>
      <c r="C51" s="184" t="s">
        <v>73</v>
      </c>
      <c r="D51" s="185"/>
      <c r="E51" s="185"/>
      <c r="F51" s="192" t="s">
        <v>26</v>
      </c>
      <c r="G51" s="193"/>
      <c r="H51" s="193"/>
      <c r="I51" s="193">
        <f>'SO.02 2.1 Pol'!G48</f>
        <v>0</v>
      </c>
      <c r="J51" s="189" t="str">
        <f>IF(I59=0,"",I51/I59*100)</f>
        <v/>
      </c>
    </row>
    <row r="52" spans="1:10" ht="36.75" customHeight="1" x14ac:dyDescent="0.2">
      <c r="A52" s="178"/>
      <c r="B52" s="183" t="s">
        <v>74</v>
      </c>
      <c r="C52" s="184" t="s">
        <v>75</v>
      </c>
      <c r="D52" s="185"/>
      <c r="E52" s="185"/>
      <c r="F52" s="192" t="s">
        <v>26</v>
      </c>
      <c r="G52" s="193"/>
      <c r="H52" s="193"/>
      <c r="I52" s="193">
        <f>'SO.02 2.1 Pol'!G77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76</v>
      </c>
      <c r="C53" s="184" t="s">
        <v>77</v>
      </c>
      <c r="D53" s="185"/>
      <c r="E53" s="185"/>
      <c r="F53" s="192" t="s">
        <v>26</v>
      </c>
      <c r="G53" s="193"/>
      <c r="H53" s="193"/>
      <c r="I53" s="193">
        <f>'SO.02 2.1 Pol'!G83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78</v>
      </c>
      <c r="C54" s="184" t="s">
        <v>79</v>
      </c>
      <c r="D54" s="185"/>
      <c r="E54" s="185"/>
      <c r="F54" s="192" t="s">
        <v>26</v>
      </c>
      <c r="G54" s="193"/>
      <c r="H54" s="193"/>
      <c r="I54" s="193">
        <f>'SO.02 2.1 Pol'!G112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80</v>
      </c>
      <c r="C55" s="184" t="s">
        <v>81</v>
      </c>
      <c r="D55" s="185"/>
      <c r="E55" s="185"/>
      <c r="F55" s="192" t="s">
        <v>26</v>
      </c>
      <c r="G55" s="193"/>
      <c r="H55" s="193"/>
      <c r="I55" s="193">
        <f>'SO.02 2.1 Pol'!G138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82</v>
      </c>
      <c r="C56" s="184" t="s">
        <v>83</v>
      </c>
      <c r="D56" s="185"/>
      <c r="E56" s="185"/>
      <c r="F56" s="192" t="s">
        <v>26</v>
      </c>
      <c r="G56" s="193"/>
      <c r="H56" s="193"/>
      <c r="I56" s="193">
        <f>'SO.02 2.1 Pol'!G143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84</v>
      </c>
      <c r="C57" s="184" t="s">
        <v>85</v>
      </c>
      <c r="D57" s="185"/>
      <c r="E57" s="185"/>
      <c r="F57" s="192" t="s">
        <v>86</v>
      </c>
      <c r="G57" s="193"/>
      <c r="H57" s="193"/>
      <c r="I57" s="193">
        <f>'SO.02 2.1 Pol'!G148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87</v>
      </c>
      <c r="C58" s="184" t="s">
        <v>29</v>
      </c>
      <c r="D58" s="185"/>
      <c r="E58" s="185"/>
      <c r="F58" s="192" t="s">
        <v>87</v>
      </c>
      <c r="G58" s="193"/>
      <c r="H58" s="193"/>
      <c r="I58" s="193">
        <f>'SO.02 2.1 Pol'!G175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SUM(I49:I58)</f>
        <v>0</v>
      </c>
      <c r="J59" s="190">
        <f>SUM(J49:J58)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JRQb9HnAjv9EIE9o8OzffpgPeEZXN2/Cux1euQhnaqqkrDReSaaSfDSyWQNwK1hN1vgdENuSVM6YwDV9TZVAhA==" saltValue="U/uw+Q7HsNzzfuTXp8EpJ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z8T6KThiyM87iaz7kjUG5CWNOtoGKmZRMN24c/8xKvRe+awP0lpAqX7wMNh+RmVodLUGfWxoG/5q9huqAa/j+Q==" saltValue="2hfO8JG2xzo/OiHIvVKHE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8ED37-EFF7-42AF-9C4D-64729556858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89</v>
      </c>
    </row>
    <row r="2" spans="1:60" ht="24.95" customHeight="1" x14ac:dyDescent="0.2">
      <c r="A2" s="198" t="s">
        <v>8</v>
      </c>
      <c r="B2" s="48" t="s">
        <v>49</v>
      </c>
      <c r="C2" s="201" t="s">
        <v>50</v>
      </c>
      <c r="D2" s="199"/>
      <c r="E2" s="199"/>
      <c r="F2" s="199"/>
      <c r="G2" s="200"/>
      <c r="AG2" t="s">
        <v>90</v>
      </c>
    </row>
    <row r="3" spans="1:60" ht="24.95" customHeight="1" x14ac:dyDescent="0.2">
      <c r="A3" s="198" t="s">
        <v>9</v>
      </c>
      <c r="B3" s="48" t="s">
        <v>45</v>
      </c>
      <c r="C3" s="201" t="s">
        <v>46</v>
      </c>
      <c r="D3" s="199"/>
      <c r="E3" s="199"/>
      <c r="F3" s="199"/>
      <c r="G3" s="200"/>
      <c r="AC3" s="176" t="s">
        <v>90</v>
      </c>
      <c r="AG3" t="s">
        <v>91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92</v>
      </c>
    </row>
    <row r="5" spans="1:60" x14ac:dyDescent="0.2">
      <c r="D5" s="10"/>
    </row>
    <row r="6" spans="1:60" ht="38.25" x14ac:dyDescent="0.2">
      <c r="A6" s="208" t="s">
        <v>93</v>
      </c>
      <c r="B6" s="210" t="s">
        <v>94</v>
      </c>
      <c r="C6" s="210" t="s">
        <v>95</v>
      </c>
      <c r="D6" s="209" t="s">
        <v>96</v>
      </c>
      <c r="E6" s="208" t="s">
        <v>97</v>
      </c>
      <c r="F6" s="207" t="s">
        <v>98</v>
      </c>
      <c r="G6" s="208" t="s">
        <v>31</v>
      </c>
      <c r="H6" s="211" t="s">
        <v>32</v>
      </c>
      <c r="I6" s="211" t="s">
        <v>99</v>
      </c>
      <c r="J6" s="211" t="s">
        <v>33</v>
      </c>
      <c r="K6" s="211" t="s">
        <v>100</v>
      </c>
      <c r="L6" s="211" t="s">
        <v>101</v>
      </c>
      <c r="M6" s="211" t="s">
        <v>102</v>
      </c>
      <c r="N6" s="211" t="s">
        <v>103</v>
      </c>
      <c r="O6" s="211" t="s">
        <v>104</v>
      </c>
      <c r="P6" s="211" t="s">
        <v>105</v>
      </c>
      <c r="Q6" s="211" t="s">
        <v>106</v>
      </c>
      <c r="R6" s="211" t="s">
        <v>107</v>
      </c>
      <c r="S6" s="211" t="s">
        <v>108</v>
      </c>
      <c r="T6" s="211" t="s">
        <v>109</v>
      </c>
      <c r="U6" s="211" t="s">
        <v>110</v>
      </c>
      <c r="V6" s="211" t="s">
        <v>111</v>
      </c>
      <c r="W6" s="211" t="s">
        <v>112</v>
      </c>
      <c r="X6" s="211" t="s">
        <v>113</v>
      </c>
      <c r="Y6" s="211" t="s">
        <v>114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115</v>
      </c>
      <c r="B8" s="239" t="s">
        <v>68</v>
      </c>
      <c r="C8" s="262" t="s">
        <v>69</v>
      </c>
      <c r="D8" s="240"/>
      <c r="E8" s="241"/>
      <c r="F8" s="242"/>
      <c r="G8" s="242">
        <f>SUMIF(AG9:AG19,"&lt;&gt;NOR",G9:G19)</f>
        <v>0</v>
      </c>
      <c r="H8" s="242"/>
      <c r="I8" s="242">
        <f>SUM(I9:I19)</f>
        <v>0</v>
      </c>
      <c r="J8" s="242"/>
      <c r="K8" s="242">
        <f>SUM(K9:K19)</f>
        <v>0</v>
      </c>
      <c r="L8" s="242"/>
      <c r="M8" s="242">
        <f>SUM(M9:M19)</f>
        <v>0</v>
      </c>
      <c r="N8" s="241"/>
      <c r="O8" s="241">
        <f>SUM(O9:O19)</f>
        <v>0</v>
      </c>
      <c r="P8" s="241"/>
      <c r="Q8" s="241">
        <f>SUM(Q9:Q19)</f>
        <v>257.32</v>
      </c>
      <c r="R8" s="242"/>
      <c r="S8" s="242"/>
      <c r="T8" s="243"/>
      <c r="U8" s="237"/>
      <c r="V8" s="237">
        <f>SUM(V9:V19)</f>
        <v>80.23</v>
      </c>
      <c r="W8" s="237"/>
      <c r="X8" s="237"/>
      <c r="Y8" s="237"/>
      <c r="AG8" t="s">
        <v>116</v>
      </c>
    </row>
    <row r="9" spans="1:60" outlineLevel="1" x14ac:dyDescent="0.2">
      <c r="A9" s="245">
        <v>1</v>
      </c>
      <c r="B9" s="246" t="s">
        <v>117</v>
      </c>
      <c r="C9" s="263" t="s">
        <v>118</v>
      </c>
      <c r="D9" s="247" t="s">
        <v>119</v>
      </c>
      <c r="E9" s="248">
        <v>364.6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48">
        <v>0</v>
      </c>
      <c r="O9" s="248">
        <f>ROUND(E9*N9,2)</f>
        <v>0</v>
      </c>
      <c r="P9" s="248">
        <v>0.22</v>
      </c>
      <c r="Q9" s="248">
        <f>ROUND(E9*P9,2)</f>
        <v>80.209999999999994</v>
      </c>
      <c r="R9" s="250"/>
      <c r="S9" s="250" t="s">
        <v>120</v>
      </c>
      <c r="T9" s="251" t="s">
        <v>121</v>
      </c>
      <c r="U9" s="232">
        <v>0.05</v>
      </c>
      <c r="V9" s="232">
        <f>ROUND(E9*U9,2)</f>
        <v>18.23</v>
      </c>
      <c r="W9" s="232"/>
      <c r="X9" s="232" t="s">
        <v>122</v>
      </c>
      <c r="Y9" s="232" t="s">
        <v>123</v>
      </c>
      <c r="Z9" s="212"/>
      <c r="AA9" s="212"/>
      <c r="AB9" s="212"/>
      <c r="AC9" s="212"/>
      <c r="AD9" s="212"/>
      <c r="AE9" s="212"/>
      <c r="AF9" s="212"/>
      <c r="AG9" s="212" t="s">
        <v>124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4" t="s">
        <v>125</v>
      </c>
      <c r="D10" s="233"/>
      <c r="E10" s="234">
        <v>364.6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126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5">
        <v>2</v>
      </c>
      <c r="B11" s="246" t="s">
        <v>127</v>
      </c>
      <c r="C11" s="263" t="s">
        <v>128</v>
      </c>
      <c r="D11" s="247" t="s">
        <v>119</v>
      </c>
      <c r="E11" s="248">
        <v>418.1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21</v>
      </c>
      <c r="M11" s="250">
        <f>G11*(1+L11/100)</f>
        <v>0</v>
      </c>
      <c r="N11" s="248">
        <v>0</v>
      </c>
      <c r="O11" s="248">
        <f>ROUND(E11*N11,2)</f>
        <v>0</v>
      </c>
      <c r="P11" s="248">
        <v>0.11</v>
      </c>
      <c r="Q11" s="248">
        <f>ROUND(E11*P11,2)</f>
        <v>45.99</v>
      </c>
      <c r="R11" s="250"/>
      <c r="S11" s="250" t="s">
        <v>120</v>
      </c>
      <c r="T11" s="251" t="s">
        <v>121</v>
      </c>
      <c r="U11" s="232">
        <v>4.2999999999999997E-2</v>
      </c>
      <c r="V11" s="232">
        <f>ROUND(E11*U11,2)</f>
        <v>17.98</v>
      </c>
      <c r="W11" s="232"/>
      <c r="X11" s="232" t="s">
        <v>122</v>
      </c>
      <c r="Y11" s="232" t="s">
        <v>123</v>
      </c>
      <c r="Z11" s="212"/>
      <c r="AA11" s="212"/>
      <c r="AB11" s="212"/>
      <c r="AC11" s="212"/>
      <c r="AD11" s="212"/>
      <c r="AE11" s="212"/>
      <c r="AF11" s="212"/>
      <c r="AG11" s="212" t="s">
        <v>124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29"/>
      <c r="B12" s="230"/>
      <c r="C12" s="264" t="s">
        <v>129</v>
      </c>
      <c r="D12" s="233"/>
      <c r="E12" s="234">
        <v>418.1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126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52">
        <v>3</v>
      </c>
      <c r="B13" s="253" t="s">
        <v>130</v>
      </c>
      <c r="C13" s="265" t="s">
        <v>131</v>
      </c>
      <c r="D13" s="254" t="s">
        <v>119</v>
      </c>
      <c r="E13" s="255">
        <v>418.1</v>
      </c>
      <c r="F13" s="256"/>
      <c r="G13" s="257">
        <f>ROUND(E13*F13,2)</f>
        <v>0</v>
      </c>
      <c r="H13" s="256"/>
      <c r="I13" s="257">
        <f>ROUND(E13*H13,2)</f>
        <v>0</v>
      </c>
      <c r="J13" s="256"/>
      <c r="K13" s="257">
        <f>ROUND(E13*J13,2)</f>
        <v>0</v>
      </c>
      <c r="L13" s="257">
        <v>21</v>
      </c>
      <c r="M13" s="257">
        <f>G13*(1+L13/100)</f>
        <v>0</v>
      </c>
      <c r="N13" s="255">
        <v>0</v>
      </c>
      <c r="O13" s="255">
        <f>ROUND(E13*N13,2)</f>
        <v>0</v>
      </c>
      <c r="P13" s="255">
        <v>0.12</v>
      </c>
      <c r="Q13" s="255">
        <f>ROUND(E13*P13,2)</f>
        <v>50.17</v>
      </c>
      <c r="R13" s="257"/>
      <c r="S13" s="257" t="s">
        <v>120</v>
      </c>
      <c r="T13" s="258" t="s">
        <v>121</v>
      </c>
      <c r="U13" s="232">
        <v>1.4999999999999999E-2</v>
      </c>
      <c r="V13" s="232">
        <f>ROUND(E13*U13,2)</f>
        <v>6.27</v>
      </c>
      <c r="W13" s="232"/>
      <c r="X13" s="232" t="s">
        <v>122</v>
      </c>
      <c r="Y13" s="232" t="s">
        <v>123</v>
      </c>
      <c r="Z13" s="212"/>
      <c r="AA13" s="212"/>
      <c r="AB13" s="212"/>
      <c r="AC13" s="212"/>
      <c r="AD13" s="212"/>
      <c r="AE13" s="212"/>
      <c r="AF13" s="212"/>
      <c r="AG13" s="212" t="s">
        <v>124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5">
        <v>4</v>
      </c>
      <c r="B14" s="246" t="s">
        <v>132</v>
      </c>
      <c r="C14" s="263" t="s">
        <v>133</v>
      </c>
      <c r="D14" s="247" t="s">
        <v>119</v>
      </c>
      <c r="E14" s="248">
        <v>44.1</v>
      </c>
      <c r="F14" s="249"/>
      <c r="G14" s="250">
        <f>ROUND(E14*F14,2)</f>
        <v>0</v>
      </c>
      <c r="H14" s="249"/>
      <c r="I14" s="250">
        <f>ROUND(E14*H14,2)</f>
        <v>0</v>
      </c>
      <c r="J14" s="249"/>
      <c r="K14" s="250">
        <f>ROUND(E14*J14,2)</f>
        <v>0</v>
      </c>
      <c r="L14" s="250">
        <v>21</v>
      </c>
      <c r="M14" s="250">
        <f>G14*(1+L14/100)</f>
        <v>0</v>
      </c>
      <c r="N14" s="248">
        <v>0</v>
      </c>
      <c r="O14" s="248">
        <f>ROUND(E14*N14,2)</f>
        <v>0</v>
      </c>
      <c r="P14" s="248">
        <v>0.22</v>
      </c>
      <c r="Q14" s="248">
        <f>ROUND(E14*P14,2)</f>
        <v>9.6999999999999993</v>
      </c>
      <c r="R14" s="250"/>
      <c r="S14" s="250" t="s">
        <v>120</v>
      </c>
      <c r="T14" s="251" t="s">
        <v>121</v>
      </c>
      <c r="U14" s="232">
        <v>0.12</v>
      </c>
      <c r="V14" s="232">
        <f>ROUND(E14*U14,2)</f>
        <v>5.29</v>
      </c>
      <c r="W14" s="232"/>
      <c r="X14" s="232" t="s">
        <v>122</v>
      </c>
      <c r="Y14" s="232" t="s">
        <v>123</v>
      </c>
      <c r="Z14" s="212"/>
      <c r="AA14" s="212"/>
      <c r="AB14" s="212"/>
      <c r="AC14" s="212"/>
      <c r="AD14" s="212"/>
      <c r="AE14" s="212"/>
      <c r="AF14" s="212"/>
      <c r="AG14" s="212" t="s">
        <v>124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29"/>
      <c r="B15" s="230"/>
      <c r="C15" s="264" t="s">
        <v>134</v>
      </c>
      <c r="D15" s="233"/>
      <c r="E15" s="234">
        <v>37.200000000000003</v>
      </c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29"/>
      <c r="B16" s="230"/>
      <c r="C16" s="264" t="s">
        <v>135</v>
      </c>
      <c r="D16" s="233"/>
      <c r="E16" s="234">
        <v>6.9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126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5">
        <v>5</v>
      </c>
      <c r="B17" s="246" t="s">
        <v>136</v>
      </c>
      <c r="C17" s="263" t="s">
        <v>137</v>
      </c>
      <c r="D17" s="247" t="s">
        <v>138</v>
      </c>
      <c r="E17" s="248">
        <v>263.89999999999998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21</v>
      </c>
      <c r="M17" s="250">
        <f>G17*(1+L17/100)</f>
        <v>0</v>
      </c>
      <c r="N17" s="248">
        <v>0</v>
      </c>
      <c r="O17" s="248">
        <f>ROUND(E17*N17,2)</f>
        <v>0</v>
      </c>
      <c r="P17" s="248">
        <v>0.27</v>
      </c>
      <c r="Q17" s="248">
        <f>ROUND(E17*P17,2)</f>
        <v>71.25</v>
      </c>
      <c r="R17" s="250"/>
      <c r="S17" s="250" t="s">
        <v>120</v>
      </c>
      <c r="T17" s="251" t="s">
        <v>121</v>
      </c>
      <c r="U17" s="232">
        <v>0.123</v>
      </c>
      <c r="V17" s="232">
        <f>ROUND(E17*U17,2)</f>
        <v>32.46</v>
      </c>
      <c r="W17" s="232"/>
      <c r="X17" s="232" t="s">
        <v>122</v>
      </c>
      <c r="Y17" s="232" t="s">
        <v>123</v>
      </c>
      <c r="Z17" s="212"/>
      <c r="AA17" s="212"/>
      <c r="AB17" s="212"/>
      <c r="AC17" s="212"/>
      <c r="AD17" s="212"/>
      <c r="AE17" s="212"/>
      <c r="AF17" s="212"/>
      <c r="AG17" s="212" t="s">
        <v>124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29"/>
      <c r="B18" s="230"/>
      <c r="C18" s="264" t="s">
        <v>139</v>
      </c>
      <c r="D18" s="233"/>
      <c r="E18" s="234">
        <v>227.4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126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29"/>
      <c r="B19" s="230"/>
      <c r="C19" s="264" t="s">
        <v>140</v>
      </c>
      <c r="D19" s="233"/>
      <c r="E19" s="234">
        <v>36.5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126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38" t="s">
        <v>115</v>
      </c>
      <c r="B20" s="239" t="s">
        <v>70</v>
      </c>
      <c r="C20" s="262" t="s">
        <v>71</v>
      </c>
      <c r="D20" s="240"/>
      <c r="E20" s="241"/>
      <c r="F20" s="242"/>
      <c r="G20" s="242">
        <f>SUMIF(AG21:AG47,"&lt;&gt;NOR",G21:G47)</f>
        <v>0</v>
      </c>
      <c r="H20" s="242"/>
      <c r="I20" s="242">
        <f>SUM(I21:I47)</f>
        <v>0</v>
      </c>
      <c r="J20" s="242"/>
      <c r="K20" s="242">
        <f>SUM(K21:K47)</f>
        <v>0</v>
      </c>
      <c r="L20" s="242"/>
      <c r="M20" s="242">
        <f>SUM(M21:M47)</f>
        <v>0</v>
      </c>
      <c r="N20" s="241"/>
      <c r="O20" s="241">
        <f>SUM(O21:O47)</f>
        <v>0</v>
      </c>
      <c r="P20" s="241"/>
      <c r="Q20" s="241">
        <f>SUM(Q21:Q47)</f>
        <v>7.2</v>
      </c>
      <c r="R20" s="242"/>
      <c r="S20" s="242"/>
      <c r="T20" s="243"/>
      <c r="U20" s="237"/>
      <c r="V20" s="237">
        <f>SUM(V21:V47)</f>
        <v>84.78</v>
      </c>
      <c r="W20" s="237"/>
      <c r="X20" s="237"/>
      <c r="Y20" s="237"/>
      <c r="AG20" t="s">
        <v>116</v>
      </c>
    </row>
    <row r="21" spans="1:60" outlineLevel="1" x14ac:dyDescent="0.2">
      <c r="A21" s="245">
        <v>6</v>
      </c>
      <c r="B21" s="246" t="s">
        <v>141</v>
      </c>
      <c r="C21" s="263" t="s">
        <v>142</v>
      </c>
      <c r="D21" s="247" t="s">
        <v>143</v>
      </c>
      <c r="E21" s="248">
        <v>12.07667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21</v>
      </c>
      <c r="M21" s="250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50"/>
      <c r="S21" s="250" t="s">
        <v>120</v>
      </c>
      <c r="T21" s="251" t="s">
        <v>121</v>
      </c>
      <c r="U21" s="232">
        <v>1.548</v>
      </c>
      <c r="V21" s="232">
        <f>ROUND(E21*U21,2)</f>
        <v>18.690000000000001</v>
      </c>
      <c r="W21" s="232"/>
      <c r="X21" s="232" t="s">
        <v>122</v>
      </c>
      <c r="Y21" s="232" t="s">
        <v>123</v>
      </c>
      <c r="Z21" s="212"/>
      <c r="AA21" s="212"/>
      <c r="AB21" s="212"/>
      <c r="AC21" s="212"/>
      <c r="AD21" s="212"/>
      <c r="AE21" s="212"/>
      <c r="AF21" s="212"/>
      <c r="AG21" s="212" t="s">
        <v>124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29"/>
      <c r="B22" s="230"/>
      <c r="C22" s="264" t="s">
        <v>144</v>
      </c>
      <c r="D22" s="233"/>
      <c r="E22" s="234">
        <v>12.07667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126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45">
        <v>7</v>
      </c>
      <c r="B23" s="246" t="s">
        <v>145</v>
      </c>
      <c r="C23" s="263" t="s">
        <v>146</v>
      </c>
      <c r="D23" s="247" t="s">
        <v>143</v>
      </c>
      <c r="E23" s="248">
        <v>3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21</v>
      </c>
      <c r="M23" s="250">
        <f>G23*(1+L23/100)</f>
        <v>0</v>
      </c>
      <c r="N23" s="248">
        <v>0</v>
      </c>
      <c r="O23" s="248">
        <f>ROUND(E23*N23,2)</f>
        <v>0</v>
      </c>
      <c r="P23" s="248">
        <v>2.4</v>
      </c>
      <c r="Q23" s="248">
        <f>ROUND(E23*P23,2)</f>
        <v>7.2</v>
      </c>
      <c r="R23" s="250"/>
      <c r="S23" s="250" t="s">
        <v>120</v>
      </c>
      <c r="T23" s="251" t="s">
        <v>121</v>
      </c>
      <c r="U23" s="232">
        <v>0.77</v>
      </c>
      <c r="V23" s="232">
        <f>ROUND(E23*U23,2)</f>
        <v>2.31</v>
      </c>
      <c r="W23" s="232"/>
      <c r="X23" s="232" t="s">
        <v>122</v>
      </c>
      <c r="Y23" s="232" t="s">
        <v>123</v>
      </c>
      <c r="Z23" s="212"/>
      <c r="AA23" s="212"/>
      <c r="AB23" s="212"/>
      <c r="AC23" s="212"/>
      <c r="AD23" s="212"/>
      <c r="AE23" s="212"/>
      <c r="AF23" s="212"/>
      <c r="AG23" s="212" t="s">
        <v>124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29"/>
      <c r="B24" s="230"/>
      <c r="C24" s="264" t="s">
        <v>147</v>
      </c>
      <c r="D24" s="233"/>
      <c r="E24" s="234">
        <v>3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126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5">
        <v>8</v>
      </c>
      <c r="B25" s="246" t="s">
        <v>148</v>
      </c>
      <c r="C25" s="263" t="s">
        <v>149</v>
      </c>
      <c r="D25" s="247" t="s">
        <v>143</v>
      </c>
      <c r="E25" s="248">
        <v>120.7667</v>
      </c>
      <c r="F25" s="249"/>
      <c r="G25" s="250">
        <f>ROUND(E25*F25,2)</f>
        <v>0</v>
      </c>
      <c r="H25" s="249"/>
      <c r="I25" s="250">
        <f>ROUND(E25*H25,2)</f>
        <v>0</v>
      </c>
      <c r="J25" s="249"/>
      <c r="K25" s="250">
        <f>ROUND(E25*J25,2)</f>
        <v>0</v>
      </c>
      <c r="L25" s="250">
        <v>21</v>
      </c>
      <c r="M25" s="250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50"/>
      <c r="S25" s="250" t="s">
        <v>120</v>
      </c>
      <c r="T25" s="251" t="s">
        <v>121</v>
      </c>
      <c r="U25" s="232">
        <v>0.223</v>
      </c>
      <c r="V25" s="232">
        <f>ROUND(E25*U25,2)</f>
        <v>26.93</v>
      </c>
      <c r="W25" s="232"/>
      <c r="X25" s="232" t="s">
        <v>122</v>
      </c>
      <c r="Y25" s="232" t="s">
        <v>123</v>
      </c>
      <c r="Z25" s="212"/>
      <c r="AA25" s="212"/>
      <c r="AB25" s="212"/>
      <c r="AC25" s="212"/>
      <c r="AD25" s="212"/>
      <c r="AE25" s="212"/>
      <c r="AF25" s="212"/>
      <c r="AG25" s="212" t="s">
        <v>124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29"/>
      <c r="B26" s="230"/>
      <c r="C26" s="264" t="s">
        <v>150</v>
      </c>
      <c r="D26" s="233"/>
      <c r="E26" s="234">
        <v>162.714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126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29"/>
      <c r="B27" s="230"/>
      <c r="C27" s="264" t="s">
        <v>151</v>
      </c>
      <c r="D27" s="233"/>
      <c r="E27" s="234">
        <v>30.9727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126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29"/>
      <c r="B28" s="230"/>
      <c r="C28" s="264" t="s">
        <v>152</v>
      </c>
      <c r="D28" s="233"/>
      <c r="E28" s="234">
        <v>-72.92</v>
      </c>
      <c r="F28" s="232"/>
      <c r="G28" s="232"/>
      <c r="H28" s="232"/>
      <c r="I28" s="232"/>
      <c r="J28" s="232"/>
      <c r="K28" s="232"/>
      <c r="L28" s="232"/>
      <c r="M28" s="232"/>
      <c r="N28" s="231"/>
      <c r="O28" s="231"/>
      <c r="P28" s="231"/>
      <c r="Q28" s="231"/>
      <c r="R28" s="232"/>
      <c r="S28" s="232"/>
      <c r="T28" s="232"/>
      <c r="U28" s="232"/>
      <c r="V28" s="232"/>
      <c r="W28" s="232"/>
      <c r="X28" s="232"/>
      <c r="Y28" s="232"/>
      <c r="Z28" s="212"/>
      <c r="AA28" s="212"/>
      <c r="AB28" s="212"/>
      <c r="AC28" s="212"/>
      <c r="AD28" s="212"/>
      <c r="AE28" s="212"/>
      <c r="AF28" s="212"/>
      <c r="AG28" s="212" t="s">
        <v>126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5">
        <v>9</v>
      </c>
      <c r="B29" s="246" t="s">
        <v>153</v>
      </c>
      <c r="C29" s="263" t="s">
        <v>154</v>
      </c>
      <c r="D29" s="247" t="s">
        <v>143</v>
      </c>
      <c r="E29" s="248">
        <v>60.38335</v>
      </c>
      <c r="F29" s="249"/>
      <c r="G29" s="250">
        <f>ROUND(E29*F29,2)</f>
        <v>0</v>
      </c>
      <c r="H29" s="249"/>
      <c r="I29" s="250">
        <f>ROUND(E29*H29,2)</f>
        <v>0</v>
      </c>
      <c r="J29" s="249"/>
      <c r="K29" s="250">
        <f>ROUND(E29*J29,2)</f>
        <v>0</v>
      </c>
      <c r="L29" s="250">
        <v>21</v>
      </c>
      <c r="M29" s="250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50"/>
      <c r="S29" s="250" t="s">
        <v>120</v>
      </c>
      <c r="T29" s="251" t="s">
        <v>121</v>
      </c>
      <c r="U29" s="232">
        <v>0.09</v>
      </c>
      <c r="V29" s="232">
        <f>ROUND(E29*U29,2)</f>
        <v>5.43</v>
      </c>
      <c r="W29" s="232"/>
      <c r="X29" s="232" t="s">
        <v>122</v>
      </c>
      <c r="Y29" s="232" t="s">
        <v>123</v>
      </c>
      <c r="Z29" s="212"/>
      <c r="AA29" s="212"/>
      <c r="AB29" s="212"/>
      <c r="AC29" s="212"/>
      <c r="AD29" s="212"/>
      <c r="AE29" s="212"/>
      <c r="AF29" s="212"/>
      <c r="AG29" s="212" t="s">
        <v>124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29"/>
      <c r="B30" s="230"/>
      <c r="C30" s="264" t="s">
        <v>155</v>
      </c>
      <c r="D30" s="233"/>
      <c r="E30" s="234">
        <v>60.38335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126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5">
        <v>10</v>
      </c>
      <c r="B31" s="246" t="s">
        <v>156</v>
      </c>
      <c r="C31" s="263" t="s">
        <v>157</v>
      </c>
      <c r="D31" s="247" t="s">
        <v>143</v>
      </c>
      <c r="E31" s="248">
        <v>10.199999999999999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21</v>
      </c>
      <c r="M31" s="250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50"/>
      <c r="S31" s="250" t="s">
        <v>120</v>
      </c>
      <c r="T31" s="251" t="s">
        <v>121</v>
      </c>
      <c r="U31" s="232">
        <v>1.0999999999999999E-2</v>
      </c>
      <c r="V31" s="232">
        <f>ROUND(E31*U31,2)</f>
        <v>0.11</v>
      </c>
      <c r="W31" s="232"/>
      <c r="X31" s="232" t="s">
        <v>122</v>
      </c>
      <c r="Y31" s="232" t="s">
        <v>123</v>
      </c>
      <c r="Z31" s="212"/>
      <c r="AA31" s="212"/>
      <c r="AB31" s="212"/>
      <c r="AC31" s="212"/>
      <c r="AD31" s="212"/>
      <c r="AE31" s="212"/>
      <c r="AF31" s="212"/>
      <c r="AG31" s="212" t="s">
        <v>124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">
      <c r="A32" s="229"/>
      <c r="B32" s="230"/>
      <c r="C32" s="264" t="s">
        <v>158</v>
      </c>
      <c r="D32" s="233"/>
      <c r="E32" s="234">
        <v>10.199999999999999</v>
      </c>
      <c r="F32" s="232"/>
      <c r="G32" s="232"/>
      <c r="H32" s="232"/>
      <c r="I32" s="232"/>
      <c r="J32" s="232"/>
      <c r="K32" s="232"/>
      <c r="L32" s="232"/>
      <c r="M32" s="232"/>
      <c r="N32" s="231"/>
      <c r="O32" s="231"/>
      <c r="P32" s="231"/>
      <c r="Q32" s="231"/>
      <c r="R32" s="232"/>
      <c r="S32" s="232"/>
      <c r="T32" s="232"/>
      <c r="U32" s="232"/>
      <c r="V32" s="232"/>
      <c r="W32" s="232"/>
      <c r="X32" s="232"/>
      <c r="Y32" s="232"/>
      <c r="Z32" s="212"/>
      <c r="AA32" s="212"/>
      <c r="AB32" s="212"/>
      <c r="AC32" s="212"/>
      <c r="AD32" s="212"/>
      <c r="AE32" s="212"/>
      <c r="AF32" s="212"/>
      <c r="AG32" s="212" t="s">
        <v>126</v>
      </c>
      <c r="AH32" s="212">
        <v>5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45">
        <v>11</v>
      </c>
      <c r="B33" s="246" t="s">
        <v>159</v>
      </c>
      <c r="C33" s="263" t="s">
        <v>160</v>
      </c>
      <c r="D33" s="247" t="s">
        <v>143</v>
      </c>
      <c r="E33" s="248">
        <v>110.5667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50"/>
      <c r="S33" s="250" t="s">
        <v>120</v>
      </c>
      <c r="T33" s="251" t="s">
        <v>121</v>
      </c>
      <c r="U33" s="232">
        <v>0.01</v>
      </c>
      <c r="V33" s="232">
        <f>ROUND(E33*U33,2)</f>
        <v>1.1100000000000001</v>
      </c>
      <c r="W33" s="232"/>
      <c r="X33" s="232" t="s">
        <v>122</v>
      </c>
      <c r="Y33" s="232" t="s">
        <v>123</v>
      </c>
      <c r="Z33" s="212"/>
      <c r="AA33" s="212"/>
      <c r="AB33" s="212"/>
      <c r="AC33" s="212"/>
      <c r="AD33" s="212"/>
      <c r="AE33" s="212"/>
      <c r="AF33" s="212"/>
      <c r="AG33" s="212" t="s">
        <v>124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">
      <c r="A34" s="229"/>
      <c r="B34" s="230"/>
      <c r="C34" s="264" t="s">
        <v>161</v>
      </c>
      <c r="D34" s="233"/>
      <c r="E34" s="234">
        <v>120.7667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126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29"/>
      <c r="B35" s="230"/>
      <c r="C35" s="264" t="s">
        <v>162</v>
      </c>
      <c r="D35" s="233"/>
      <c r="E35" s="234">
        <v>-10.199999999999999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5">
        <v>12</v>
      </c>
      <c r="B36" s="246" t="s">
        <v>163</v>
      </c>
      <c r="C36" s="263" t="s">
        <v>164</v>
      </c>
      <c r="D36" s="247" t="s">
        <v>143</v>
      </c>
      <c r="E36" s="248">
        <v>442.26679999999999</v>
      </c>
      <c r="F36" s="249"/>
      <c r="G36" s="250">
        <f>ROUND(E36*F36,2)</f>
        <v>0</v>
      </c>
      <c r="H36" s="249"/>
      <c r="I36" s="250">
        <f>ROUND(E36*H36,2)</f>
        <v>0</v>
      </c>
      <c r="J36" s="249"/>
      <c r="K36" s="250">
        <f>ROUND(E36*J36,2)</f>
        <v>0</v>
      </c>
      <c r="L36" s="250">
        <v>21</v>
      </c>
      <c r="M36" s="250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50"/>
      <c r="S36" s="250" t="s">
        <v>120</v>
      </c>
      <c r="T36" s="251" t="s">
        <v>121</v>
      </c>
      <c r="U36" s="232">
        <v>0</v>
      </c>
      <c r="V36" s="232">
        <f>ROUND(E36*U36,2)</f>
        <v>0</v>
      </c>
      <c r="W36" s="232"/>
      <c r="X36" s="232" t="s">
        <v>122</v>
      </c>
      <c r="Y36" s="232" t="s">
        <v>123</v>
      </c>
      <c r="Z36" s="212"/>
      <c r="AA36" s="212"/>
      <c r="AB36" s="212"/>
      <c r="AC36" s="212"/>
      <c r="AD36" s="212"/>
      <c r="AE36" s="212"/>
      <c r="AF36" s="212"/>
      <c r="AG36" s="212" t="s">
        <v>124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29"/>
      <c r="B37" s="230"/>
      <c r="C37" s="264" t="s">
        <v>165</v>
      </c>
      <c r="D37" s="233"/>
      <c r="E37" s="234">
        <v>442.26679999999999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126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5">
        <v>13</v>
      </c>
      <c r="B38" s="246" t="s">
        <v>166</v>
      </c>
      <c r="C38" s="263" t="s">
        <v>167</v>
      </c>
      <c r="D38" s="247" t="s">
        <v>143</v>
      </c>
      <c r="E38" s="248">
        <v>110.5667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21</v>
      </c>
      <c r="M38" s="250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50"/>
      <c r="S38" s="250" t="s">
        <v>120</v>
      </c>
      <c r="T38" s="251" t="s">
        <v>121</v>
      </c>
      <c r="U38" s="232">
        <v>5.2999999999999999E-2</v>
      </c>
      <c r="V38" s="232">
        <f>ROUND(E38*U38,2)</f>
        <v>5.86</v>
      </c>
      <c r="W38" s="232"/>
      <c r="X38" s="232" t="s">
        <v>122</v>
      </c>
      <c r="Y38" s="232" t="s">
        <v>123</v>
      </c>
      <c r="Z38" s="212"/>
      <c r="AA38" s="212"/>
      <c r="AB38" s="212"/>
      <c r="AC38" s="212"/>
      <c r="AD38" s="212"/>
      <c r="AE38" s="212"/>
      <c r="AF38" s="212"/>
      <c r="AG38" s="212" t="s">
        <v>124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29"/>
      <c r="B39" s="230"/>
      <c r="C39" s="264" t="s">
        <v>168</v>
      </c>
      <c r="D39" s="233"/>
      <c r="E39" s="234">
        <v>110.5667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>
        <v>5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45">
        <v>14</v>
      </c>
      <c r="B40" s="246" t="s">
        <v>169</v>
      </c>
      <c r="C40" s="263" t="s">
        <v>170</v>
      </c>
      <c r="D40" s="247" t="s">
        <v>143</v>
      </c>
      <c r="E40" s="248">
        <v>110.5667</v>
      </c>
      <c r="F40" s="249"/>
      <c r="G40" s="250">
        <f>ROUND(E40*F40,2)</f>
        <v>0</v>
      </c>
      <c r="H40" s="249"/>
      <c r="I40" s="250">
        <f>ROUND(E40*H40,2)</f>
        <v>0</v>
      </c>
      <c r="J40" s="249"/>
      <c r="K40" s="250">
        <f>ROUND(E40*J40,2)</f>
        <v>0</v>
      </c>
      <c r="L40" s="250">
        <v>21</v>
      </c>
      <c r="M40" s="250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50"/>
      <c r="S40" s="250" t="s">
        <v>120</v>
      </c>
      <c r="T40" s="251" t="s">
        <v>121</v>
      </c>
      <c r="U40" s="232">
        <v>8.9999999999999993E-3</v>
      </c>
      <c r="V40" s="232">
        <f>ROUND(E40*U40,2)</f>
        <v>1</v>
      </c>
      <c r="W40" s="232"/>
      <c r="X40" s="232" t="s">
        <v>122</v>
      </c>
      <c r="Y40" s="232" t="s">
        <v>123</v>
      </c>
      <c r="Z40" s="212"/>
      <c r="AA40" s="212"/>
      <c r="AB40" s="212"/>
      <c r="AC40" s="212"/>
      <c r="AD40" s="212"/>
      <c r="AE40" s="212"/>
      <c r="AF40" s="212"/>
      <c r="AG40" s="212" t="s">
        <v>124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29"/>
      <c r="B41" s="230"/>
      <c r="C41" s="264" t="s">
        <v>168</v>
      </c>
      <c r="D41" s="233"/>
      <c r="E41" s="234">
        <v>110.5667</v>
      </c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5">
        <v>15</v>
      </c>
      <c r="B42" s="246" t="s">
        <v>171</v>
      </c>
      <c r="C42" s="263" t="s">
        <v>172</v>
      </c>
      <c r="D42" s="247" t="s">
        <v>143</v>
      </c>
      <c r="E42" s="248">
        <v>10.199999999999999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21</v>
      </c>
      <c r="M42" s="250">
        <f>G42*(1+L42/100)</f>
        <v>0</v>
      </c>
      <c r="N42" s="248">
        <v>0</v>
      </c>
      <c r="O42" s="248">
        <f>ROUND(E42*N42,2)</f>
        <v>0</v>
      </c>
      <c r="P42" s="248">
        <v>0</v>
      </c>
      <c r="Q42" s="248">
        <f>ROUND(E42*P42,2)</f>
        <v>0</v>
      </c>
      <c r="R42" s="250"/>
      <c r="S42" s="250" t="s">
        <v>120</v>
      </c>
      <c r="T42" s="251" t="s">
        <v>121</v>
      </c>
      <c r="U42" s="232">
        <v>1.1499999999999999</v>
      </c>
      <c r="V42" s="232">
        <f>ROUND(E42*U42,2)</f>
        <v>11.73</v>
      </c>
      <c r="W42" s="232"/>
      <c r="X42" s="232" t="s">
        <v>122</v>
      </c>
      <c r="Y42" s="232" t="s">
        <v>123</v>
      </c>
      <c r="Z42" s="212"/>
      <c r="AA42" s="212"/>
      <c r="AB42" s="212"/>
      <c r="AC42" s="212"/>
      <c r="AD42" s="212"/>
      <c r="AE42" s="212"/>
      <c r="AF42" s="212"/>
      <c r="AG42" s="212" t="s">
        <v>124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">
      <c r="A43" s="229"/>
      <c r="B43" s="230"/>
      <c r="C43" s="264" t="s">
        <v>173</v>
      </c>
      <c r="D43" s="233"/>
      <c r="E43" s="234">
        <v>10.199999999999999</v>
      </c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126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5">
        <v>16</v>
      </c>
      <c r="B44" s="246" t="s">
        <v>174</v>
      </c>
      <c r="C44" s="263" t="s">
        <v>175</v>
      </c>
      <c r="D44" s="247" t="s">
        <v>119</v>
      </c>
      <c r="E44" s="248">
        <v>429.91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50"/>
      <c r="S44" s="250" t="s">
        <v>120</v>
      </c>
      <c r="T44" s="251" t="s">
        <v>121</v>
      </c>
      <c r="U44" s="232">
        <v>2.7E-2</v>
      </c>
      <c r="V44" s="232">
        <f>ROUND(E44*U44,2)</f>
        <v>11.61</v>
      </c>
      <c r="W44" s="232"/>
      <c r="X44" s="232" t="s">
        <v>122</v>
      </c>
      <c r="Y44" s="232" t="s">
        <v>123</v>
      </c>
      <c r="Z44" s="212"/>
      <c r="AA44" s="212"/>
      <c r="AB44" s="212"/>
      <c r="AC44" s="212"/>
      <c r="AD44" s="212"/>
      <c r="AE44" s="212"/>
      <c r="AF44" s="212"/>
      <c r="AG44" s="212" t="s">
        <v>124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29"/>
      <c r="B45" s="230"/>
      <c r="C45" s="264" t="s">
        <v>176</v>
      </c>
      <c r="D45" s="233"/>
      <c r="E45" s="234">
        <v>429.91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126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5">
        <v>17</v>
      </c>
      <c r="B46" s="246" t="s">
        <v>177</v>
      </c>
      <c r="C46" s="263" t="s">
        <v>178</v>
      </c>
      <c r="D46" s="247" t="s">
        <v>143</v>
      </c>
      <c r="E46" s="248">
        <v>110.5667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21</v>
      </c>
      <c r="M46" s="250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50"/>
      <c r="S46" s="250" t="s">
        <v>120</v>
      </c>
      <c r="T46" s="251" t="s">
        <v>121</v>
      </c>
      <c r="U46" s="232">
        <v>0</v>
      </c>
      <c r="V46" s="232">
        <f>ROUND(E46*U46,2)</f>
        <v>0</v>
      </c>
      <c r="W46" s="232"/>
      <c r="X46" s="232" t="s">
        <v>122</v>
      </c>
      <c r="Y46" s="232" t="s">
        <v>123</v>
      </c>
      <c r="Z46" s="212"/>
      <c r="AA46" s="212"/>
      <c r="AB46" s="212"/>
      <c r="AC46" s="212"/>
      <c r="AD46" s="212"/>
      <c r="AE46" s="212"/>
      <c r="AF46" s="212"/>
      <c r="AG46" s="212" t="s">
        <v>124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2">
      <c r="A47" s="229"/>
      <c r="B47" s="230"/>
      <c r="C47" s="264" t="s">
        <v>168</v>
      </c>
      <c r="D47" s="233"/>
      <c r="E47" s="234">
        <v>110.5667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5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38" t="s">
        <v>115</v>
      </c>
      <c r="B48" s="239" t="s">
        <v>72</v>
      </c>
      <c r="C48" s="262" t="s">
        <v>73</v>
      </c>
      <c r="D48" s="240"/>
      <c r="E48" s="241"/>
      <c r="F48" s="242"/>
      <c r="G48" s="242">
        <f>SUMIF(AG49:AG76,"&lt;&gt;NOR",G49:G76)</f>
        <v>0</v>
      </c>
      <c r="H48" s="242"/>
      <c r="I48" s="242">
        <f>SUM(I49:I76)</f>
        <v>0</v>
      </c>
      <c r="J48" s="242"/>
      <c r="K48" s="242">
        <f>SUM(K49:K76)</f>
        <v>0</v>
      </c>
      <c r="L48" s="242"/>
      <c r="M48" s="242">
        <f>SUM(M49:M76)</f>
        <v>0</v>
      </c>
      <c r="N48" s="241"/>
      <c r="O48" s="241">
        <f>SUM(O49:O76)</f>
        <v>38.89</v>
      </c>
      <c r="P48" s="241"/>
      <c r="Q48" s="241">
        <f>SUM(Q49:Q76)</f>
        <v>0</v>
      </c>
      <c r="R48" s="242"/>
      <c r="S48" s="242"/>
      <c r="T48" s="243"/>
      <c r="U48" s="237"/>
      <c r="V48" s="237">
        <f>SUM(V49:V76)</f>
        <v>39.709999999999994</v>
      </c>
      <c r="W48" s="237"/>
      <c r="X48" s="237"/>
      <c r="Y48" s="237"/>
      <c r="AG48" t="s">
        <v>116</v>
      </c>
    </row>
    <row r="49" spans="1:60" outlineLevel="1" x14ac:dyDescent="0.2">
      <c r="A49" s="245">
        <v>18</v>
      </c>
      <c r="B49" s="246" t="s">
        <v>179</v>
      </c>
      <c r="C49" s="263" t="s">
        <v>180</v>
      </c>
      <c r="D49" s="247" t="s">
        <v>143</v>
      </c>
      <c r="E49" s="248">
        <v>27.75</v>
      </c>
      <c r="F49" s="249"/>
      <c r="G49" s="250">
        <f>ROUND(E49*F49,2)</f>
        <v>0</v>
      </c>
      <c r="H49" s="249"/>
      <c r="I49" s="250">
        <f>ROUND(E49*H49,2)</f>
        <v>0</v>
      </c>
      <c r="J49" s="249"/>
      <c r="K49" s="250">
        <f>ROUND(E49*J49,2)</f>
        <v>0</v>
      </c>
      <c r="L49" s="250">
        <v>21</v>
      </c>
      <c r="M49" s="250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50"/>
      <c r="S49" s="250" t="s">
        <v>120</v>
      </c>
      <c r="T49" s="251" t="s">
        <v>121</v>
      </c>
      <c r="U49" s="232">
        <v>6.7000000000000004E-2</v>
      </c>
      <c r="V49" s="232">
        <f>ROUND(E49*U49,2)</f>
        <v>1.86</v>
      </c>
      <c r="W49" s="232"/>
      <c r="X49" s="232" t="s">
        <v>122</v>
      </c>
      <c r="Y49" s="232" t="s">
        <v>123</v>
      </c>
      <c r="Z49" s="212"/>
      <c r="AA49" s="212"/>
      <c r="AB49" s="212"/>
      <c r="AC49" s="212"/>
      <c r="AD49" s="212"/>
      <c r="AE49" s="212"/>
      <c r="AF49" s="212"/>
      <c r="AG49" s="212" t="s">
        <v>124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29"/>
      <c r="B50" s="230"/>
      <c r="C50" s="264" t="s">
        <v>181</v>
      </c>
      <c r="D50" s="233"/>
      <c r="E50" s="234">
        <v>27.75</v>
      </c>
      <c r="F50" s="232"/>
      <c r="G50" s="232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126</v>
      </c>
      <c r="AH50" s="212">
        <v>5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45">
        <v>19</v>
      </c>
      <c r="B51" s="246" t="s">
        <v>182</v>
      </c>
      <c r="C51" s="263" t="s">
        <v>183</v>
      </c>
      <c r="D51" s="247" t="s">
        <v>119</v>
      </c>
      <c r="E51" s="248">
        <v>185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50"/>
      <c r="S51" s="250" t="s">
        <v>120</v>
      </c>
      <c r="T51" s="251" t="s">
        <v>121</v>
      </c>
      <c r="U51" s="232">
        <v>0.06</v>
      </c>
      <c r="V51" s="232">
        <f>ROUND(E51*U51,2)</f>
        <v>11.1</v>
      </c>
      <c r="W51" s="232"/>
      <c r="X51" s="232" t="s">
        <v>122</v>
      </c>
      <c r="Y51" s="232" t="s">
        <v>123</v>
      </c>
      <c r="Z51" s="212"/>
      <c r="AA51" s="212"/>
      <c r="AB51" s="212"/>
      <c r="AC51" s="212"/>
      <c r="AD51" s="212"/>
      <c r="AE51" s="212"/>
      <c r="AF51" s="212"/>
      <c r="AG51" s="212" t="s">
        <v>124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29"/>
      <c r="B52" s="230"/>
      <c r="C52" s="264" t="s">
        <v>184</v>
      </c>
      <c r="D52" s="233"/>
      <c r="E52" s="234">
        <v>185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126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5">
        <v>20</v>
      </c>
      <c r="B53" s="246" t="s">
        <v>185</v>
      </c>
      <c r="C53" s="263" t="s">
        <v>186</v>
      </c>
      <c r="D53" s="247" t="s">
        <v>119</v>
      </c>
      <c r="E53" s="248">
        <v>185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21</v>
      </c>
      <c r="M53" s="250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50"/>
      <c r="S53" s="250" t="s">
        <v>120</v>
      </c>
      <c r="T53" s="251" t="s">
        <v>121</v>
      </c>
      <c r="U53" s="232">
        <v>1.2E-2</v>
      </c>
      <c r="V53" s="232">
        <f>ROUND(E53*U53,2)</f>
        <v>2.2200000000000002</v>
      </c>
      <c r="W53" s="232"/>
      <c r="X53" s="232" t="s">
        <v>122</v>
      </c>
      <c r="Y53" s="232" t="s">
        <v>123</v>
      </c>
      <c r="Z53" s="212"/>
      <c r="AA53" s="212"/>
      <c r="AB53" s="212"/>
      <c r="AC53" s="212"/>
      <c r="AD53" s="212"/>
      <c r="AE53" s="212"/>
      <c r="AF53" s="212"/>
      <c r="AG53" s="212" t="s">
        <v>187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2">
      <c r="A54" s="229"/>
      <c r="B54" s="230"/>
      <c r="C54" s="264" t="s">
        <v>188</v>
      </c>
      <c r="D54" s="233"/>
      <c r="E54" s="234">
        <v>185</v>
      </c>
      <c r="F54" s="232"/>
      <c r="G54" s="23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126</v>
      </c>
      <c r="AH54" s="212">
        <v>5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45">
        <v>21</v>
      </c>
      <c r="B55" s="246" t="s">
        <v>189</v>
      </c>
      <c r="C55" s="263" t="s">
        <v>190</v>
      </c>
      <c r="D55" s="247" t="s">
        <v>119</v>
      </c>
      <c r="E55" s="248">
        <v>185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21</v>
      </c>
      <c r="M55" s="250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50"/>
      <c r="S55" s="250" t="s">
        <v>120</v>
      </c>
      <c r="T55" s="251" t="s">
        <v>121</v>
      </c>
      <c r="U55" s="232">
        <v>0.09</v>
      </c>
      <c r="V55" s="232">
        <f>ROUND(E55*U55,2)</f>
        <v>16.649999999999999</v>
      </c>
      <c r="W55" s="232"/>
      <c r="X55" s="232" t="s">
        <v>122</v>
      </c>
      <c r="Y55" s="232" t="s">
        <v>123</v>
      </c>
      <c r="Z55" s="212"/>
      <c r="AA55" s="212"/>
      <c r="AB55" s="212"/>
      <c r="AC55" s="212"/>
      <c r="AD55" s="212"/>
      <c r="AE55" s="212"/>
      <c r="AF55" s="212"/>
      <c r="AG55" s="212" t="s">
        <v>124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">
      <c r="A56" s="229"/>
      <c r="B56" s="230"/>
      <c r="C56" s="264" t="s">
        <v>188</v>
      </c>
      <c r="D56" s="233"/>
      <c r="E56" s="234">
        <v>185</v>
      </c>
      <c r="F56" s="232"/>
      <c r="G56" s="23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126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5">
        <v>22</v>
      </c>
      <c r="B57" s="246" t="s">
        <v>191</v>
      </c>
      <c r="C57" s="263" t="s">
        <v>192</v>
      </c>
      <c r="D57" s="247" t="s">
        <v>119</v>
      </c>
      <c r="E57" s="248">
        <v>185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21</v>
      </c>
      <c r="M57" s="250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50"/>
      <c r="S57" s="250" t="s">
        <v>120</v>
      </c>
      <c r="T57" s="251" t="s">
        <v>121</v>
      </c>
      <c r="U57" s="232">
        <v>2E-3</v>
      </c>
      <c r="V57" s="232">
        <f>ROUND(E57*U57,2)</f>
        <v>0.37</v>
      </c>
      <c r="W57" s="232"/>
      <c r="X57" s="232" t="s">
        <v>122</v>
      </c>
      <c r="Y57" s="232" t="s">
        <v>123</v>
      </c>
      <c r="Z57" s="212"/>
      <c r="AA57" s="212"/>
      <c r="AB57" s="212"/>
      <c r="AC57" s="212"/>
      <c r="AD57" s="212"/>
      <c r="AE57" s="212"/>
      <c r="AF57" s="212"/>
      <c r="AG57" s="212" t="s">
        <v>124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29"/>
      <c r="B58" s="230"/>
      <c r="C58" s="264" t="s">
        <v>188</v>
      </c>
      <c r="D58" s="233"/>
      <c r="E58" s="234">
        <v>185</v>
      </c>
      <c r="F58" s="232"/>
      <c r="G58" s="23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126</v>
      </c>
      <c r="AH58" s="212">
        <v>5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45">
        <v>23</v>
      </c>
      <c r="B59" s="246" t="s">
        <v>193</v>
      </c>
      <c r="C59" s="263" t="s">
        <v>194</v>
      </c>
      <c r="D59" s="247" t="s">
        <v>119</v>
      </c>
      <c r="E59" s="248">
        <v>185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21</v>
      </c>
      <c r="M59" s="250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50"/>
      <c r="S59" s="250" t="s">
        <v>120</v>
      </c>
      <c r="T59" s="251" t="s">
        <v>121</v>
      </c>
      <c r="U59" s="232">
        <v>1.4999999999999999E-2</v>
      </c>
      <c r="V59" s="232">
        <f>ROUND(E59*U59,2)</f>
        <v>2.78</v>
      </c>
      <c r="W59" s="232"/>
      <c r="X59" s="232" t="s">
        <v>122</v>
      </c>
      <c r="Y59" s="232" t="s">
        <v>123</v>
      </c>
      <c r="Z59" s="212"/>
      <c r="AA59" s="212"/>
      <c r="AB59" s="212"/>
      <c r="AC59" s="212"/>
      <c r="AD59" s="212"/>
      <c r="AE59" s="212"/>
      <c r="AF59" s="212"/>
      <c r="AG59" s="212" t="s">
        <v>124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">
      <c r="A60" s="229"/>
      <c r="B60" s="230"/>
      <c r="C60" s="264" t="s">
        <v>188</v>
      </c>
      <c r="D60" s="233"/>
      <c r="E60" s="234">
        <v>185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126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45">
        <v>24</v>
      </c>
      <c r="B61" s="246" t="s">
        <v>195</v>
      </c>
      <c r="C61" s="263" t="s">
        <v>196</v>
      </c>
      <c r="D61" s="247" t="s">
        <v>119</v>
      </c>
      <c r="E61" s="248">
        <v>185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21</v>
      </c>
      <c r="M61" s="250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50"/>
      <c r="S61" s="250" t="s">
        <v>120</v>
      </c>
      <c r="T61" s="251" t="s">
        <v>121</v>
      </c>
      <c r="U61" s="232">
        <v>1E-3</v>
      </c>
      <c r="V61" s="232">
        <f>ROUND(E61*U61,2)</f>
        <v>0.19</v>
      </c>
      <c r="W61" s="232"/>
      <c r="X61" s="232" t="s">
        <v>122</v>
      </c>
      <c r="Y61" s="232" t="s">
        <v>123</v>
      </c>
      <c r="Z61" s="212"/>
      <c r="AA61" s="212"/>
      <c r="AB61" s="212"/>
      <c r="AC61" s="212"/>
      <c r="AD61" s="212"/>
      <c r="AE61" s="212"/>
      <c r="AF61" s="212"/>
      <c r="AG61" s="212" t="s">
        <v>124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2" x14ac:dyDescent="0.2">
      <c r="A62" s="229"/>
      <c r="B62" s="230"/>
      <c r="C62" s="264" t="s">
        <v>188</v>
      </c>
      <c r="D62" s="233"/>
      <c r="E62" s="234">
        <v>185</v>
      </c>
      <c r="F62" s="232"/>
      <c r="G62" s="232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126</v>
      </c>
      <c r="AH62" s="212">
        <v>5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45">
        <v>25</v>
      </c>
      <c r="B63" s="246" t="s">
        <v>197</v>
      </c>
      <c r="C63" s="263" t="s">
        <v>198</v>
      </c>
      <c r="D63" s="247" t="s">
        <v>119</v>
      </c>
      <c r="E63" s="248">
        <v>185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21</v>
      </c>
      <c r="M63" s="250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50"/>
      <c r="S63" s="250" t="s">
        <v>120</v>
      </c>
      <c r="T63" s="251" t="s">
        <v>121</v>
      </c>
      <c r="U63" s="232">
        <v>3.5000000000000001E-3</v>
      </c>
      <c r="V63" s="232">
        <f>ROUND(E63*U63,2)</f>
        <v>0.65</v>
      </c>
      <c r="W63" s="232"/>
      <c r="X63" s="232" t="s">
        <v>122</v>
      </c>
      <c r="Y63" s="232" t="s">
        <v>123</v>
      </c>
      <c r="Z63" s="212"/>
      <c r="AA63" s="212"/>
      <c r="AB63" s="212"/>
      <c r="AC63" s="212"/>
      <c r="AD63" s="212"/>
      <c r="AE63" s="212"/>
      <c r="AF63" s="212"/>
      <c r="AG63" s="212" t="s">
        <v>124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">
      <c r="A64" s="229"/>
      <c r="B64" s="230"/>
      <c r="C64" s="264" t="s">
        <v>188</v>
      </c>
      <c r="D64" s="233"/>
      <c r="E64" s="234">
        <v>185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126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45">
        <v>26</v>
      </c>
      <c r="B65" s="246" t="s">
        <v>199</v>
      </c>
      <c r="C65" s="263" t="s">
        <v>200</v>
      </c>
      <c r="D65" s="247" t="s">
        <v>143</v>
      </c>
      <c r="E65" s="248">
        <v>0.37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21</v>
      </c>
      <c r="M65" s="250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50"/>
      <c r="S65" s="250" t="s">
        <v>120</v>
      </c>
      <c r="T65" s="251" t="s">
        <v>121</v>
      </c>
      <c r="U65" s="232">
        <v>4.9870000000000001</v>
      </c>
      <c r="V65" s="232">
        <f>ROUND(E65*U65,2)</f>
        <v>1.85</v>
      </c>
      <c r="W65" s="232"/>
      <c r="X65" s="232" t="s">
        <v>122</v>
      </c>
      <c r="Y65" s="232" t="s">
        <v>123</v>
      </c>
      <c r="Z65" s="212"/>
      <c r="AA65" s="212"/>
      <c r="AB65" s="212"/>
      <c r="AC65" s="212"/>
      <c r="AD65" s="212"/>
      <c r="AE65" s="212"/>
      <c r="AF65" s="212"/>
      <c r="AG65" s="212" t="s">
        <v>124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29"/>
      <c r="B66" s="230"/>
      <c r="C66" s="264" t="s">
        <v>201</v>
      </c>
      <c r="D66" s="233"/>
      <c r="E66" s="234">
        <v>0.37</v>
      </c>
      <c r="F66" s="232"/>
      <c r="G66" s="232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126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45">
        <v>27</v>
      </c>
      <c r="B67" s="246" t="s">
        <v>202</v>
      </c>
      <c r="C67" s="263" t="s">
        <v>203</v>
      </c>
      <c r="D67" s="247" t="s">
        <v>119</v>
      </c>
      <c r="E67" s="248">
        <v>185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21</v>
      </c>
      <c r="M67" s="250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50"/>
      <c r="S67" s="250" t="s">
        <v>120</v>
      </c>
      <c r="T67" s="251" t="s">
        <v>121</v>
      </c>
      <c r="U67" s="232">
        <v>1.0999999999999999E-2</v>
      </c>
      <c r="V67" s="232">
        <f>ROUND(E67*U67,2)</f>
        <v>2.04</v>
      </c>
      <c r="W67" s="232"/>
      <c r="X67" s="232" t="s">
        <v>122</v>
      </c>
      <c r="Y67" s="232" t="s">
        <v>123</v>
      </c>
      <c r="Z67" s="212"/>
      <c r="AA67" s="212"/>
      <c r="AB67" s="212"/>
      <c r="AC67" s="212"/>
      <c r="AD67" s="212"/>
      <c r="AE67" s="212"/>
      <c r="AF67" s="212"/>
      <c r="AG67" s="212" t="s">
        <v>124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2">
      <c r="A68" s="229"/>
      <c r="B68" s="230"/>
      <c r="C68" s="264" t="s">
        <v>188</v>
      </c>
      <c r="D68" s="233"/>
      <c r="E68" s="234">
        <v>185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126</v>
      </c>
      <c r="AH68" s="212">
        <v>5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5">
        <v>28</v>
      </c>
      <c r="B69" s="246" t="s">
        <v>204</v>
      </c>
      <c r="C69" s="263" t="s">
        <v>205</v>
      </c>
      <c r="D69" s="247" t="s">
        <v>206</v>
      </c>
      <c r="E69" s="248">
        <v>4.625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21</v>
      </c>
      <c r="M69" s="250">
        <f>G69*(1+L69/100)</f>
        <v>0</v>
      </c>
      <c r="N69" s="248">
        <v>1E-3</v>
      </c>
      <c r="O69" s="248">
        <f>ROUND(E69*N69,2)</f>
        <v>0</v>
      </c>
      <c r="P69" s="248">
        <v>0</v>
      </c>
      <c r="Q69" s="248">
        <f>ROUND(E69*P69,2)</f>
        <v>0</v>
      </c>
      <c r="R69" s="250" t="s">
        <v>207</v>
      </c>
      <c r="S69" s="250" t="s">
        <v>120</v>
      </c>
      <c r="T69" s="251" t="s">
        <v>121</v>
      </c>
      <c r="U69" s="232">
        <v>0</v>
      </c>
      <c r="V69" s="232">
        <f>ROUND(E69*U69,2)</f>
        <v>0</v>
      </c>
      <c r="W69" s="232"/>
      <c r="X69" s="232" t="s">
        <v>208</v>
      </c>
      <c r="Y69" s="232" t="s">
        <v>123</v>
      </c>
      <c r="Z69" s="212"/>
      <c r="AA69" s="212"/>
      <c r="AB69" s="212"/>
      <c r="AC69" s="212"/>
      <c r="AD69" s="212"/>
      <c r="AE69" s="212"/>
      <c r="AF69" s="212"/>
      <c r="AG69" s="212" t="s">
        <v>209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">
      <c r="A70" s="229"/>
      <c r="B70" s="230"/>
      <c r="C70" s="264" t="s">
        <v>210</v>
      </c>
      <c r="D70" s="233"/>
      <c r="E70" s="234">
        <v>4.625</v>
      </c>
      <c r="F70" s="232"/>
      <c r="G70" s="232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126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5">
        <v>29</v>
      </c>
      <c r="B71" s="246" t="s">
        <v>211</v>
      </c>
      <c r="C71" s="263" t="s">
        <v>212</v>
      </c>
      <c r="D71" s="247" t="s">
        <v>206</v>
      </c>
      <c r="E71" s="248">
        <v>37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21</v>
      </c>
      <c r="M71" s="250">
        <f>G71*(1+L71/100)</f>
        <v>0</v>
      </c>
      <c r="N71" s="248">
        <v>1E-3</v>
      </c>
      <c r="O71" s="248">
        <f>ROUND(E71*N71,2)</f>
        <v>0.04</v>
      </c>
      <c r="P71" s="248">
        <v>0</v>
      </c>
      <c r="Q71" s="248">
        <f>ROUND(E71*P71,2)</f>
        <v>0</v>
      </c>
      <c r="R71" s="250" t="s">
        <v>207</v>
      </c>
      <c r="S71" s="250" t="s">
        <v>120</v>
      </c>
      <c r="T71" s="251" t="s">
        <v>121</v>
      </c>
      <c r="U71" s="232">
        <v>0</v>
      </c>
      <c r="V71" s="232">
        <f>ROUND(E71*U71,2)</f>
        <v>0</v>
      </c>
      <c r="W71" s="232"/>
      <c r="X71" s="232" t="s">
        <v>208</v>
      </c>
      <c r="Y71" s="232" t="s">
        <v>123</v>
      </c>
      <c r="Z71" s="212"/>
      <c r="AA71" s="212"/>
      <c r="AB71" s="212"/>
      <c r="AC71" s="212"/>
      <c r="AD71" s="212"/>
      <c r="AE71" s="212"/>
      <c r="AF71" s="212"/>
      <c r="AG71" s="212" t="s">
        <v>209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29"/>
      <c r="B72" s="230"/>
      <c r="C72" s="264" t="s">
        <v>213</v>
      </c>
      <c r="D72" s="233"/>
      <c r="E72" s="234">
        <v>37</v>
      </c>
      <c r="F72" s="232"/>
      <c r="G72" s="232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126</v>
      </c>
      <c r="AH72" s="212">
        <v>5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45">
        <v>30</v>
      </c>
      <c r="B73" s="246" t="s">
        <v>214</v>
      </c>
      <c r="C73" s="263" t="s">
        <v>215</v>
      </c>
      <c r="D73" s="247" t="s">
        <v>216</v>
      </c>
      <c r="E73" s="248">
        <v>0.55500000000000005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48">
        <v>1E-3</v>
      </c>
      <c r="O73" s="248">
        <f>ROUND(E73*N73,2)</f>
        <v>0</v>
      </c>
      <c r="P73" s="248">
        <v>0</v>
      </c>
      <c r="Q73" s="248">
        <f>ROUND(E73*P73,2)</f>
        <v>0</v>
      </c>
      <c r="R73" s="250" t="s">
        <v>207</v>
      </c>
      <c r="S73" s="250" t="s">
        <v>120</v>
      </c>
      <c r="T73" s="251" t="s">
        <v>121</v>
      </c>
      <c r="U73" s="232">
        <v>0</v>
      </c>
      <c r="V73" s="232">
        <f>ROUND(E73*U73,2)</f>
        <v>0</v>
      </c>
      <c r="W73" s="232"/>
      <c r="X73" s="232" t="s">
        <v>208</v>
      </c>
      <c r="Y73" s="232" t="s">
        <v>123</v>
      </c>
      <c r="Z73" s="212"/>
      <c r="AA73" s="212"/>
      <c r="AB73" s="212"/>
      <c r="AC73" s="212"/>
      <c r="AD73" s="212"/>
      <c r="AE73" s="212"/>
      <c r="AF73" s="212"/>
      <c r="AG73" s="212" t="s">
        <v>217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">
      <c r="A74" s="229"/>
      <c r="B74" s="230"/>
      <c r="C74" s="264" t="s">
        <v>218</v>
      </c>
      <c r="D74" s="233"/>
      <c r="E74" s="234">
        <v>0.55500000000000005</v>
      </c>
      <c r="F74" s="232"/>
      <c r="G74" s="232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5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5">
        <v>31</v>
      </c>
      <c r="B75" s="246" t="s">
        <v>219</v>
      </c>
      <c r="C75" s="263" t="s">
        <v>220</v>
      </c>
      <c r="D75" s="247" t="s">
        <v>221</v>
      </c>
      <c r="E75" s="248">
        <v>38.85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21</v>
      </c>
      <c r="M75" s="250">
        <f>G75*(1+L75/100)</f>
        <v>0</v>
      </c>
      <c r="N75" s="248">
        <v>1</v>
      </c>
      <c r="O75" s="248">
        <f>ROUND(E75*N75,2)</f>
        <v>38.85</v>
      </c>
      <c r="P75" s="248">
        <v>0</v>
      </c>
      <c r="Q75" s="248">
        <f>ROUND(E75*P75,2)</f>
        <v>0</v>
      </c>
      <c r="R75" s="250" t="s">
        <v>207</v>
      </c>
      <c r="S75" s="250" t="s">
        <v>120</v>
      </c>
      <c r="T75" s="251" t="s">
        <v>121</v>
      </c>
      <c r="U75" s="232">
        <v>0</v>
      </c>
      <c r="V75" s="232">
        <f>ROUND(E75*U75,2)</f>
        <v>0</v>
      </c>
      <c r="W75" s="232"/>
      <c r="X75" s="232" t="s">
        <v>208</v>
      </c>
      <c r="Y75" s="232" t="s">
        <v>123</v>
      </c>
      <c r="Z75" s="212"/>
      <c r="AA75" s="212"/>
      <c r="AB75" s="212"/>
      <c r="AC75" s="212"/>
      <c r="AD75" s="212"/>
      <c r="AE75" s="212"/>
      <c r="AF75" s="212"/>
      <c r="AG75" s="212" t="s">
        <v>209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">
      <c r="A76" s="229"/>
      <c r="B76" s="230"/>
      <c r="C76" s="264" t="s">
        <v>222</v>
      </c>
      <c r="D76" s="233"/>
      <c r="E76" s="234">
        <v>38.85</v>
      </c>
      <c r="F76" s="232"/>
      <c r="G76" s="232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126</v>
      </c>
      <c r="AH76" s="212">
        <v>5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x14ac:dyDescent="0.2">
      <c r="A77" s="238" t="s">
        <v>115</v>
      </c>
      <c r="B77" s="239" t="s">
        <v>74</v>
      </c>
      <c r="C77" s="262" t="s">
        <v>75</v>
      </c>
      <c r="D77" s="240"/>
      <c r="E77" s="241"/>
      <c r="F77" s="242"/>
      <c r="G77" s="242">
        <f>SUMIF(AG78:AG82,"&lt;&gt;NOR",G78:G82)</f>
        <v>0</v>
      </c>
      <c r="H77" s="242"/>
      <c r="I77" s="242">
        <f>SUM(I78:I82)</f>
        <v>0</v>
      </c>
      <c r="J77" s="242"/>
      <c r="K77" s="242">
        <f>SUM(K78:K82)</f>
        <v>0</v>
      </c>
      <c r="L77" s="242"/>
      <c r="M77" s="242">
        <f>SUM(M78:M82)</f>
        <v>0</v>
      </c>
      <c r="N77" s="241"/>
      <c r="O77" s="241">
        <f>SUM(O78:O82)</f>
        <v>9.77</v>
      </c>
      <c r="P77" s="241"/>
      <c r="Q77" s="241">
        <f>SUM(Q78:Q82)</f>
        <v>0</v>
      </c>
      <c r="R77" s="242"/>
      <c r="S77" s="242"/>
      <c r="T77" s="243"/>
      <c r="U77" s="237"/>
      <c r="V77" s="237">
        <f>SUM(V78:V82)</f>
        <v>4.6500000000000004</v>
      </c>
      <c r="W77" s="237"/>
      <c r="X77" s="237"/>
      <c r="Y77" s="237"/>
      <c r="AG77" t="s">
        <v>116</v>
      </c>
    </row>
    <row r="78" spans="1:60" ht="22.5" outlineLevel="1" x14ac:dyDescent="0.2">
      <c r="A78" s="252">
        <v>32</v>
      </c>
      <c r="B78" s="253" t="s">
        <v>223</v>
      </c>
      <c r="C78" s="265" t="s">
        <v>224</v>
      </c>
      <c r="D78" s="254" t="s">
        <v>119</v>
      </c>
      <c r="E78" s="255">
        <v>37.200000000000003</v>
      </c>
      <c r="F78" s="256"/>
      <c r="G78" s="257">
        <f>ROUND(E78*F78,2)</f>
        <v>0</v>
      </c>
      <c r="H78" s="256"/>
      <c r="I78" s="257">
        <f>ROUND(E78*H78,2)</f>
        <v>0</v>
      </c>
      <c r="J78" s="256"/>
      <c r="K78" s="257">
        <f>ROUND(E78*J78,2)</f>
        <v>0</v>
      </c>
      <c r="L78" s="257">
        <v>21</v>
      </c>
      <c r="M78" s="257">
        <f>G78*(1+L78/100)</f>
        <v>0</v>
      </c>
      <c r="N78" s="255">
        <v>0.13188</v>
      </c>
      <c r="O78" s="255">
        <f>ROUND(E78*N78,2)</f>
        <v>4.91</v>
      </c>
      <c r="P78" s="255">
        <v>0</v>
      </c>
      <c r="Q78" s="255">
        <f>ROUND(E78*P78,2)</f>
        <v>0</v>
      </c>
      <c r="R78" s="257"/>
      <c r="S78" s="257" t="s">
        <v>120</v>
      </c>
      <c r="T78" s="258" t="s">
        <v>121</v>
      </c>
      <c r="U78" s="232">
        <v>4.9000000000000002E-2</v>
      </c>
      <c r="V78" s="232">
        <f>ROUND(E78*U78,2)</f>
        <v>1.82</v>
      </c>
      <c r="W78" s="232"/>
      <c r="X78" s="232" t="s">
        <v>122</v>
      </c>
      <c r="Y78" s="232" t="s">
        <v>123</v>
      </c>
      <c r="Z78" s="212"/>
      <c r="AA78" s="212"/>
      <c r="AB78" s="212"/>
      <c r="AC78" s="212"/>
      <c r="AD78" s="212"/>
      <c r="AE78" s="212"/>
      <c r="AF78" s="212"/>
      <c r="AG78" s="212" t="s">
        <v>124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45">
        <v>33</v>
      </c>
      <c r="B79" s="246" t="s">
        <v>225</v>
      </c>
      <c r="C79" s="263" t="s">
        <v>226</v>
      </c>
      <c r="D79" s="247" t="s">
        <v>119</v>
      </c>
      <c r="E79" s="248">
        <v>74.400000000000006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21</v>
      </c>
      <c r="M79" s="250">
        <f>G79*(1+L79/100)</f>
        <v>0</v>
      </c>
      <c r="N79" s="248">
        <v>5.0000000000000001E-4</v>
      </c>
      <c r="O79" s="248">
        <f>ROUND(E79*N79,2)</f>
        <v>0.04</v>
      </c>
      <c r="P79" s="248">
        <v>0</v>
      </c>
      <c r="Q79" s="248">
        <f>ROUND(E79*P79,2)</f>
        <v>0</v>
      </c>
      <c r="R79" s="250"/>
      <c r="S79" s="250" t="s">
        <v>120</v>
      </c>
      <c r="T79" s="251" t="s">
        <v>121</v>
      </c>
      <c r="U79" s="232">
        <v>2E-3</v>
      </c>
      <c r="V79" s="232">
        <f>ROUND(E79*U79,2)</f>
        <v>0.15</v>
      </c>
      <c r="W79" s="232"/>
      <c r="X79" s="232" t="s">
        <v>122</v>
      </c>
      <c r="Y79" s="232" t="s">
        <v>123</v>
      </c>
      <c r="Z79" s="212"/>
      <c r="AA79" s="212"/>
      <c r="AB79" s="212"/>
      <c r="AC79" s="212"/>
      <c r="AD79" s="212"/>
      <c r="AE79" s="212"/>
      <c r="AF79" s="212"/>
      <c r="AG79" s="212" t="s">
        <v>124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2">
      <c r="A80" s="229"/>
      <c r="B80" s="230"/>
      <c r="C80" s="264" t="s">
        <v>227</v>
      </c>
      <c r="D80" s="233"/>
      <c r="E80" s="234">
        <v>37.200000000000003</v>
      </c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126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29"/>
      <c r="B81" s="230"/>
      <c r="C81" s="264" t="s">
        <v>228</v>
      </c>
      <c r="D81" s="233"/>
      <c r="E81" s="234">
        <v>37.200000000000003</v>
      </c>
      <c r="F81" s="232"/>
      <c r="G81" s="232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52">
        <v>34</v>
      </c>
      <c r="B82" s="253" t="s">
        <v>229</v>
      </c>
      <c r="C82" s="265" t="s">
        <v>230</v>
      </c>
      <c r="D82" s="254" t="s">
        <v>119</v>
      </c>
      <c r="E82" s="255">
        <v>37.200000000000003</v>
      </c>
      <c r="F82" s="256"/>
      <c r="G82" s="257">
        <f>ROUND(E82*F82,2)</f>
        <v>0</v>
      </c>
      <c r="H82" s="256"/>
      <c r="I82" s="257">
        <f>ROUND(E82*H82,2)</f>
        <v>0</v>
      </c>
      <c r="J82" s="256"/>
      <c r="K82" s="257">
        <f>ROUND(E82*J82,2)</f>
        <v>0</v>
      </c>
      <c r="L82" s="257">
        <v>21</v>
      </c>
      <c r="M82" s="257">
        <f>G82*(1+L82/100)</f>
        <v>0</v>
      </c>
      <c r="N82" s="255">
        <v>0.12966</v>
      </c>
      <c r="O82" s="255">
        <f>ROUND(E82*N82,2)</f>
        <v>4.82</v>
      </c>
      <c r="P82" s="255">
        <v>0</v>
      </c>
      <c r="Q82" s="255">
        <f>ROUND(E82*P82,2)</f>
        <v>0</v>
      </c>
      <c r="R82" s="257"/>
      <c r="S82" s="257" t="s">
        <v>120</v>
      </c>
      <c r="T82" s="258" t="s">
        <v>121</v>
      </c>
      <c r="U82" s="232">
        <v>7.1999999999999995E-2</v>
      </c>
      <c r="V82" s="232">
        <f>ROUND(E82*U82,2)</f>
        <v>2.68</v>
      </c>
      <c r="W82" s="232"/>
      <c r="X82" s="232" t="s">
        <v>122</v>
      </c>
      <c r="Y82" s="232" t="s">
        <v>123</v>
      </c>
      <c r="Z82" s="212"/>
      <c r="AA82" s="212"/>
      <c r="AB82" s="212"/>
      <c r="AC82" s="212"/>
      <c r="AD82" s="212"/>
      <c r="AE82" s="212"/>
      <c r="AF82" s="212"/>
      <c r="AG82" s="212" t="s">
        <v>124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">
      <c r="A83" s="238" t="s">
        <v>115</v>
      </c>
      <c r="B83" s="239" t="s">
        <v>76</v>
      </c>
      <c r="C83" s="262" t="s">
        <v>77</v>
      </c>
      <c r="D83" s="240"/>
      <c r="E83" s="241"/>
      <c r="F83" s="242"/>
      <c r="G83" s="242">
        <f>SUMIF(AG84:AG111,"&lt;&gt;NOR",G84:G111)</f>
        <v>0</v>
      </c>
      <c r="H83" s="242"/>
      <c r="I83" s="242">
        <f>SUM(I84:I111)</f>
        <v>0</v>
      </c>
      <c r="J83" s="242"/>
      <c r="K83" s="242">
        <f>SUM(K84:K111)</f>
        <v>0</v>
      </c>
      <c r="L83" s="242"/>
      <c r="M83" s="242">
        <f>SUM(M84:M111)</f>
        <v>0</v>
      </c>
      <c r="N83" s="241"/>
      <c r="O83" s="241">
        <f>SUM(O84:O111)</f>
        <v>423.25</v>
      </c>
      <c r="P83" s="241"/>
      <c r="Q83" s="241">
        <f>SUM(Q84:Q111)</f>
        <v>0</v>
      </c>
      <c r="R83" s="242"/>
      <c r="S83" s="242"/>
      <c r="T83" s="243"/>
      <c r="U83" s="237"/>
      <c r="V83" s="237">
        <f>SUM(V84:V111)</f>
        <v>280.98</v>
      </c>
      <c r="W83" s="237"/>
      <c r="X83" s="237"/>
      <c r="Y83" s="237"/>
      <c r="AG83" t="s">
        <v>116</v>
      </c>
    </row>
    <row r="84" spans="1:60" ht="22.5" outlineLevel="1" x14ac:dyDescent="0.2">
      <c r="A84" s="245">
        <v>35</v>
      </c>
      <c r="B84" s="246" t="s">
        <v>231</v>
      </c>
      <c r="C84" s="263" t="s">
        <v>232</v>
      </c>
      <c r="D84" s="247" t="s">
        <v>119</v>
      </c>
      <c r="E84" s="248">
        <v>346.2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21</v>
      </c>
      <c r="M84" s="250">
        <f>G84*(1+L84/100)</f>
        <v>0</v>
      </c>
      <c r="N84" s="248">
        <v>0.46</v>
      </c>
      <c r="O84" s="248">
        <f>ROUND(E84*N84,2)</f>
        <v>159.25</v>
      </c>
      <c r="P84" s="248">
        <v>0</v>
      </c>
      <c r="Q84" s="248">
        <f>ROUND(E84*P84,2)</f>
        <v>0</v>
      </c>
      <c r="R84" s="250"/>
      <c r="S84" s="250" t="s">
        <v>120</v>
      </c>
      <c r="T84" s="251" t="s">
        <v>121</v>
      </c>
      <c r="U84" s="232">
        <v>2.9000000000000001E-2</v>
      </c>
      <c r="V84" s="232">
        <f>ROUND(E84*U84,2)</f>
        <v>10.039999999999999</v>
      </c>
      <c r="W84" s="232"/>
      <c r="X84" s="232" t="s">
        <v>122</v>
      </c>
      <c r="Y84" s="232" t="s">
        <v>123</v>
      </c>
      <c r="Z84" s="212"/>
      <c r="AA84" s="212"/>
      <c r="AB84" s="212"/>
      <c r="AC84" s="212"/>
      <c r="AD84" s="212"/>
      <c r="AE84" s="212"/>
      <c r="AF84" s="212"/>
      <c r="AG84" s="212" t="s">
        <v>124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29"/>
      <c r="B85" s="230"/>
      <c r="C85" s="264" t="s">
        <v>233</v>
      </c>
      <c r="D85" s="233"/>
      <c r="E85" s="234">
        <v>346.2</v>
      </c>
      <c r="F85" s="232"/>
      <c r="G85" s="232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126</v>
      </c>
      <c r="AH85" s="212">
        <v>5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45">
        <v>36</v>
      </c>
      <c r="B86" s="246" t="s">
        <v>234</v>
      </c>
      <c r="C86" s="263" t="s">
        <v>235</v>
      </c>
      <c r="D86" s="247" t="s">
        <v>119</v>
      </c>
      <c r="E86" s="248">
        <v>83.71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21</v>
      </c>
      <c r="M86" s="250">
        <f>G86*(1+L86/100)</f>
        <v>0</v>
      </c>
      <c r="N86" s="248">
        <v>0.57499999999999996</v>
      </c>
      <c r="O86" s="248">
        <f>ROUND(E86*N86,2)</f>
        <v>48.13</v>
      </c>
      <c r="P86" s="248">
        <v>0</v>
      </c>
      <c r="Q86" s="248">
        <f>ROUND(E86*P86,2)</f>
        <v>0</v>
      </c>
      <c r="R86" s="250"/>
      <c r="S86" s="250" t="s">
        <v>120</v>
      </c>
      <c r="T86" s="251" t="s">
        <v>121</v>
      </c>
      <c r="U86" s="232">
        <v>2.7E-2</v>
      </c>
      <c r="V86" s="232">
        <f>ROUND(E86*U86,2)</f>
        <v>2.2599999999999998</v>
      </c>
      <c r="W86" s="232"/>
      <c r="X86" s="232" t="s">
        <v>122</v>
      </c>
      <c r="Y86" s="232" t="s">
        <v>123</v>
      </c>
      <c r="Z86" s="212"/>
      <c r="AA86" s="212"/>
      <c r="AB86" s="212"/>
      <c r="AC86" s="212"/>
      <c r="AD86" s="212"/>
      <c r="AE86" s="212"/>
      <c r="AF86" s="212"/>
      <c r="AG86" s="212" t="s">
        <v>124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2">
      <c r="A87" s="229"/>
      <c r="B87" s="230"/>
      <c r="C87" s="264" t="s">
        <v>236</v>
      </c>
      <c r="D87" s="233"/>
      <c r="E87" s="234">
        <v>83.71</v>
      </c>
      <c r="F87" s="232"/>
      <c r="G87" s="232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126</v>
      </c>
      <c r="AH87" s="212">
        <v>5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2.5" outlineLevel="1" x14ac:dyDescent="0.2">
      <c r="A88" s="245">
        <v>37</v>
      </c>
      <c r="B88" s="246" t="s">
        <v>237</v>
      </c>
      <c r="C88" s="263" t="s">
        <v>238</v>
      </c>
      <c r="D88" s="247" t="s">
        <v>119</v>
      </c>
      <c r="E88" s="248">
        <v>317.35000000000002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21</v>
      </c>
      <c r="M88" s="250">
        <f>G88*(1+L88/100)</f>
        <v>0</v>
      </c>
      <c r="N88" s="248">
        <v>0.38313999999999998</v>
      </c>
      <c r="O88" s="248">
        <f>ROUND(E88*N88,2)</f>
        <v>121.59</v>
      </c>
      <c r="P88" s="248">
        <v>0</v>
      </c>
      <c r="Q88" s="248">
        <f>ROUND(E88*P88,2)</f>
        <v>0</v>
      </c>
      <c r="R88" s="250"/>
      <c r="S88" s="250" t="s">
        <v>120</v>
      </c>
      <c r="T88" s="251" t="s">
        <v>121</v>
      </c>
      <c r="U88" s="232">
        <v>2.5999999999999999E-2</v>
      </c>
      <c r="V88" s="232">
        <f>ROUND(E88*U88,2)</f>
        <v>8.25</v>
      </c>
      <c r="W88" s="232"/>
      <c r="X88" s="232" t="s">
        <v>122</v>
      </c>
      <c r="Y88" s="232" t="s">
        <v>123</v>
      </c>
      <c r="Z88" s="212"/>
      <c r="AA88" s="212"/>
      <c r="AB88" s="212"/>
      <c r="AC88" s="212"/>
      <c r="AD88" s="212"/>
      <c r="AE88" s="212"/>
      <c r="AF88" s="212"/>
      <c r="AG88" s="212" t="s">
        <v>124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">
      <c r="A89" s="229"/>
      <c r="B89" s="230"/>
      <c r="C89" s="264" t="s">
        <v>239</v>
      </c>
      <c r="D89" s="233"/>
      <c r="E89" s="234">
        <v>317.35000000000002</v>
      </c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126</v>
      </c>
      <c r="AH89" s="212">
        <v>5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5">
        <v>38</v>
      </c>
      <c r="B90" s="246" t="s">
        <v>240</v>
      </c>
      <c r="C90" s="263" t="s">
        <v>241</v>
      </c>
      <c r="D90" s="247" t="s">
        <v>119</v>
      </c>
      <c r="E90" s="248">
        <v>429.91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21</v>
      </c>
      <c r="M90" s="250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50"/>
      <c r="S90" s="250" t="s">
        <v>120</v>
      </c>
      <c r="T90" s="251" t="s">
        <v>121</v>
      </c>
      <c r="U90" s="232">
        <v>9.0999999999999998E-2</v>
      </c>
      <c r="V90" s="232">
        <f>ROUND(E90*U90,2)</f>
        <v>39.119999999999997</v>
      </c>
      <c r="W90" s="232"/>
      <c r="X90" s="232" t="s">
        <v>122</v>
      </c>
      <c r="Y90" s="232" t="s">
        <v>123</v>
      </c>
      <c r="Z90" s="212"/>
      <c r="AA90" s="212"/>
      <c r="AB90" s="212"/>
      <c r="AC90" s="212"/>
      <c r="AD90" s="212"/>
      <c r="AE90" s="212"/>
      <c r="AF90" s="212"/>
      <c r="AG90" s="212" t="s">
        <v>124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29"/>
      <c r="B91" s="230"/>
      <c r="C91" s="264" t="s">
        <v>242</v>
      </c>
      <c r="D91" s="233"/>
      <c r="E91" s="234">
        <v>346.2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126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29"/>
      <c r="B92" s="230"/>
      <c r="C92" s="264" t="s">
        <v>243</v>
      </c>
      <c r="D92" s="233"/>
      <c r="E92" s="234">
        <v>83.71</v>
      </c>
      <c r="F92" s="232"/>
      <c r="G92" s="232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5">
        <v>39</v>
      </c>
      <c r="B93" s="246" t="s">
        <v>244</v>
      </c>
      <c r="C93" s="263" t="s">
        <v>245</v>
      </c>
      <c r="D93" s="247" t="s">
        <v>119</v>
      </c>
      <c r="E93" s="248">
        <v>288.5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21</v>
      </c>
      <c r="M93" s="250">
        <f>G93*(1+L93/100)</f>
        <v>0</v>
      </c>
      <c r="N93" s="248">
        <v>7.3899999999999993E-2</v>
      </c>
      <c r="O93" s="248">
        <f>ROUND(E93*N93,2)</f>
        <v>21.32</v>
      </c>
      <c r="P93" s="248">
        <v>0</v>
      </c>
      <c r="Q93" s="248">
        <f>ROUND(E93*P93,2)</f>
        <v>0</v>
      </c>
      <c r="R93" s="250"/>
      <c r="S93" s="250" t="s">
        <v>120</v>
      </c>
      <c r="T93" s="251" t="s">
        <v>121</v>
      </c>
      <c r="U93" s="232">
        <v>0.47799999999999998</v>
      </c>
      <c r="V93" s="232">
        <f>ROUND(E93*U93,2)</f>
        <v>137.9</v>
      </c>
      <c r="W93" s="232"/>
      <c r="X93" s="232" t="s">
        <v>122</v>
      </c>
      <c r="Y93" s="232" t="s">
        <v>123</v>
      </c>
      <c r="Z93" s="212"/>
      <c r="AA93" s="212"/>
      <c r="AB93" s="212"/>
      <c r="AC93" s="212"/>
      <c r="AD93" s="212"/>
      <c r="AE93" s="212"/>
      <c r="AF93" s="212"/>
      <c r="AG93" s="212" t="s">
        <v>124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">
      <c r="A94" s="229"/>
      <c r="B94" s="230"/>
      <c r="C94" s="264" t="s">
        <v>246</v>
      </c>
      <c r="D94" s="233"/>
      <c r="E94" s="234">
        <v>288.5</v>
      </c>
      <c r="F94" s="232"/>
      <c r="G94" s="232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126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5">
        <v>40</v>
      </c>
      <c r="B95" s="246" t="s">
        <v>244</v>
      </c>
      <c r="C95" s="263" t="s">
        <v>245</v>
      </c>
      <c r="D95" s="247" t="s">
        <v>119</v>
      </c>
      <c r="E95" s="248">
        <v>76.099999999999994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48">
        <v>7.3899999999999993E-2</v>
      </c>
      <c r="O95" s="248">
        <f>ROUND(E95*N95,2)</f>
        <v>5.62</v>
      </c>
      <c r="P95" s="248">
        <v>0</v>
      </c>
      <c r="Q95" s="248">
        <f>ROUND(E95*P95,2)</f>
        <v>0</v>
      </c>
      <c r="R95" s="250"/>
      <c r="S95" s="250" t="s">
        <v>120</v>
      </c>
      <c r="T95" s="251" t="s">
        <v>121</v>
      </c>
      <c r="U95" s="232">
        <v>0.47799999999999998</v>
      </c>
      <c r="V95" s="232">
        <f>ROUND(E95*U95,2)</f>
        <v>36.380000000000003</v>
      </c>
      <c r="W95" s="232"/>
      <c r="X95" s="232" t="s">
        <v>122</v>
      </c>
      <c r="Y95" s="232" t="s">
        <v>123</v>
      </c>
      <c r="Z95" s="212"/>
      <c r="AA95" s="212"/>
      <c r="AB95" s="212"/>
      <c r="AC95" s="212"/>
      <c r="AD95" s="212"/>
      <c r="AE95" s="212"/>
      <c r="AF95" s="212"/>
      <c r="AG95" s="212" t="s">
        <v>124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">
      <c r="A96" s="229"/>
      <c r="B96" s="230"/>
      <c r="C96" s="264" t="s">
        <v>247</v>
      </c>
      <c r="D96" s="233"/>
      <c r="E96" s="234">
        <v>76.099999999999994</v>
      </c>
      <c r="F96" s="232"/>
      <c r="G96" s="23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126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45">
        <v>41</v>
      </c>
      <c r="B97" s="246" t="s">
        <v>248</v>
      </c>
      <c r="C97" s="263" t="s">
        <v>249</v>
      </c>
      <c r="D97" s="247" t="s">
        <v>138</v>
      </c>
      <c r="E97" s="248">
        <v>109.38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21</v>
      </c>
      <c r="M97" s="250">
        <f>G97*(1+L97/100)</f>
        <v>0</v>
      </c>
      <c r="N97" s="248">
        <v>3.6000000000000002E-4</v>
      </c>
      <c r="O97" s="248">
        <f>ROUND(E97*N97,2)</f>
        <v>0.04</v>
      </c>
      <c r="P97" s="248">
        <v>0</v>
      </c>
      <c r="Q97" s="248">
        <f>ROUND(E97*P97,2)</f>
        <v>0</v>
      </c>
      <c r="R97" s="250"/>
      <c r="S97" s="250" t="s">
        <v>120</v>
      </c>
      <c r="T97" s="251" t="s">
        <v>121</v>
      </c>
      <c r="U97" s="232">
        <v>0.43</v>
      </c>
      <c r="V97" s="232">
        <f>ROUND(E97*U97,2)</f>
        <v>47.03</v>
      </c>
      <c r="W97" s="232"/>
      <c r="X97" s="232" t="s">
        <v>122</v>
      </c>
      <c r="Y97" s="232" t="s">
        <v>123</v>
      </c>
      <c r="Z97" s="212"/>
      <c r="AA97" s="212"/>
      <c r="AB97" s="212"/>
      <c r="AC97" s="212"/>
      <c r="AD97" s="212"/>
      <c r="AE97" s="212"/>
      <c r="AF97" s="212"/>
      <c r="AG97" s="212" t="s">
        <v>124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29"/>
      <c r="B98" s="230"/>
      <c r="C98" s="264" t="s">
        <v>250</v>
      </c>
      <c r="D98" s="233"/>
      <c r="E98" s="234">
        <v>86.55</v>
      </c>
      <c r="F98" s="232"/>
      <c r="G98" s="232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126</v>
      </c>
      <c r="AH98" s="212">
        <v>5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29"/>
      <c r="B99" s="230"/>
      <c r="C99" s="264" t="s">
        <v>251</v>
      </c>
      <c r="D99" s="233"/>
      <c r="E99" s="234">
        <v>22.83</v>
      </c>
      <c r="F99" s="232"/>
      <c r="G99" s="23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126</v>
      </c>
      <c r="AH99" s="212">
        <v>5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52">
        <v>42</v>
      </c>
      <c r="B100" s="253" t="s">
        <v>252</v>
      </c>
      <c r="C100" s="265" t="s">
        <v>253</v>
      </c>
      <c r="D100" s="254" t="s">
        <v>119</v>
      </c>
      <c r="E100" s="255">
        <v>2</v>
      </c>
      <c r="F100" s="256"/>
      <c r="G100" s="257">
        <f>ROUND(E100*F100,2)</f>
        <v>0</v>
      </c>
      <c r="H100" s="256"/>
      <c r="I100" s="257">
        <f>ROUND(E100*H100,2)</f>
        <v>0</v>
      </c>
      <c r="J100" s="256"/>
      <c r="K100" s="257">
        <f>ROUND(E100*J100,2)</f>
        <v>0</v>
      </c>
      <c r="L100" s="257">
        <v>21</v>
      </c>
      <c r="M100" s="257">
        <f>G100*(1+L100/100)</f>
        <v>0</v>
      </c>
      <c r="N100" s="255">
        <v>7.0000000000000007E-2</v>
      </c>
      <c r="O100" s="255">
        <f>ROUND(E100*N100,2)</f>
        <v>0.14000000000000001</v>
      </c>
      <c r="P100" s="255">
        <v>0</v>
      </c>
      <c r="Q100" s="255">
        <f>ROUND(E100*P100,2)</f>
        <v>0</v>
      </c>
      <c r="R100" s="257"/>
      <c r="S100" s="257" t="s">
        <v>254</v>
      </c>
      <c r="T100" s="258" t="s">
        <v>255</v>
      </c>
      <c r="U100" s="232">
        <v>0</v>
      </c>
      <c r="V100" s="232">
        <f>ROUND(E100*U100,2)</f>
        <v>0</v>
      </c>
      <c r="W100" s="232"/>
      <c r="X100" s="232" t="s">
        <v>122</v>
      </c>
      <c r="Y100" s="232" t="s">
        <v>123</v>
      </c>
      <c r="Z100" s="212"/>
      <c r="AA100" s="212"/>
      <c r="AB100" s="212"/>
      <c r="AC100" s="212"/>
      <c r="AD100" s="212"/>
      <c r="AE100" s="212"/>
      <c r="AF100" s="212"/>
      <c r="AG100" s="212" t="s">
        <v>124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45">
        <v>43</v>
      </c>
      <c r="B101" s="246" t="s">
        <v>256</v>
      </c>
      <c r="C101" s="263" t="s">
        <v>257</v>
      </c>
      <c r="D101" s="247" t="s">
        <v>119</v>
      </c>
      <c r="E101" s="248">
        <v>3.4649999999999999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21</v>
      </c>
      <c r="M101" s="250">
        <f>G101*(1+L101/100)</f>
        <v>0</v>
      </c>
      <c r="N101" s="248">
        <v>0.17824000000000001</v>
      </c>
      <c r="O101" s="248">
        <f>ROUND(E101*N101,2)</f>
        <v>0.62</v>
      </c>
      <c r="P101" s="248">
        <v>0</v>
      </c>
      <c r="Q101" s="248">
        <f>ROUND(E101*P101,2)</f>
        <v>0</v>
      </c>
      <c r="R101" s="250" t="s">
        <v>207</v>
      </c>
      <c r="S101" s="250" t="s">
        <v>120</v>
      </c>
      <c r="T101" s="251" t="s">
        <v>121</v>
      </c>
      <c r="U101" s="232">
        <v>0</v>
      </c>
      <c r="V101" s="232">
        <f>ROUND(E101*U101,2)</f>
        <v>0</v>
      </c>
      <c r="W101" s="232"/>
      <c r="X101" s="232" t="s">
        <v>208</v>
      </c>
      <c r="Y101" s="232" t="s">
        <v>123</v>
      </c>
      <c r="Z101" s="212"/>
      <c r="AA101" s="212"/>
      <c r="AB101" s="212"/>
      <c r="AC101" s="212"/>
      <c r="AD101" s="212"/>
      <c r="AE101" s="212"/>
      <c r="AF101" s="212"/>
      <c r="AG101" s="212" t="s">
        <v>209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2" x14ac:dyDescent="0.2">
      <c r="A102" s="229"/>
      <c r="B102" s="230"/>
      <c r="C102" s="264" t="s">
        <v>258</v>
      </c>
      <c r="D102" s="233"/>
      <c r="E102" s="234">
        <v>3.3</v>
      </c>
      <c r="F102" s="232"/>
      <c r="G102" s="232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126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29"/>
      <c r="B103" s="230"/>
      <c r="C103" s="266" t="s">
        <v>259</v>
      </c>
      <c r="D103" s="235"/>
      <c r="E103" s="236">
        <v>0.16500000000000001</v>
      </c>
      <c r="F103" s="232"/>
      <c r="G103" s="232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126</v>
      </c>
      <c r="AH103" s="212">
        <v>4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5">
        <v>44</v>
      </c>
      <c r="B104" s="246" t="s">
        <v>260</v>
      </c>
      <c r="C104" s="263" t="s">
        <v>261</v>
      </c>
      <c r="D104" s="247" t="s">
        <v>119</v>
      </c>
      <c r="E104" s="248">
        <v>379.36500000000001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21</v>
      </c>
      <c r="M104" s="250">
        <f>G104*(1+L104/100)</f>
        <v>0</v>
      </c>
      <c r="N104" s="248">
        <v>0.17499999999999999</v>
      </c>
      <c r="O104" s="248">
        <f>ROUND(E104*N104,2)</f>
        <v>66.39</v>
      </c>
      <c r="P104" s="248">
        <v>0</v>
      </c>
      <c r="Q104" s="248">
        <f>ROUND(E104*P104,2)</f>
        <v>0</v>
      </c>
      <c r="R104" s="250" t="s">
        <v>207</v>
      </c>
      <c r="S104" s="250" t="s">
        <v>120</v>
      </c>
      <c r="T104" s="251" t="s">
        <v>121</v>
      </c>
      <c r="U104" s="232">
        <v>0</v>
      </c>
      <c r="V104" s="232">
        <f>ROUND(E104*U104,2)</f>
        <v>0</v>
      </c>
      <c r="W104" s="232"/>
      <c r="X104" s="232" t="s">
        <v>208</v>
      </c>
      <c r="Y104" s="232" t="s">
        <v>123</v>
      </c>
      <c r="Z104" s="212"/>
      <c r="AA104" s="212"/>
      <c r="AB104" s="212"/>
      <c r="AC104" s="212"/>
      <c r="AD104" s="212"/>
      <c r="AE104" s="212"/>
      <c r="AF104" s="212"/>
      <c r="AG104" s="212" t="s">
        <v>209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">
      <c r="A105" s="229"/>
      <c r="B105" s="230"/>
      <c r="C105" s="264" t="s">
        <v>262</v>
      </c>
      <c r="D105" s="233"/>
      <c r="E105" s="234">
        <v>288.5</v>
      </c>
      <c r="F105" s="232"/>
      <c r="G105" s="232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126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29"/>
      <c r="B106" s="230"/>
      <c r="C106" s="264" t="s">
        <v>263</v>
      </c>
      <c r="D106" s="233"/>
      <c r="E106" s="234">
        <v>76.099999999999994</v>
      </c>
      <c r="F106" s="232"/>
      <c r="G106" s="23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126</v>
      </c>
      <c r="AH106" s="212">
        <v>5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29"/>
      <c r="B107" s="230"/>
      <c r="C107" s="266" t="s">
        <v>259</v>
      </c>
      <c r="D107" s="235"/>
      <c r="E107" s="236">
        <v>18.23</v>
      </c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4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29"/>
      <c r="B108" s="230"/>
      <c r="C108" s="264" t="s">
        <v>264</v>
      </c>
      <c r="D108" s="233"/>
      <c r="E108" s="234">
        <v>-3.4649999999999999</v>
      </c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126</v>
      </c>
      <c r="AH108" s="212">
        <v>5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45">
        <v>45</v>
      </c>
      <c r="B109" s="246" t="s">
        <v>265</v>
      </c>
      <c r="C109" s="263" t="s">
        <v>266</v>
      </c>
      <c r="D109" s="247" t="s">
        <v>119</v>
      </c>
      <c r="E109" s="248">
        <v>515.89200000000005</v>
      </c>
      <c r="F109" s="249"/>
      <c r="G109" s="250">
        <f>ROUND(E109*F109,2)</f>
        <v>0</v>
      </c>
      <c r="H109" s="249"/>
      <c r="I109" s="250">
        <f>ROUND(E109*H109,2)</f>
        <v>0</v>
      </c>
      <c r="J109" s="249"/>
      <c r="K109" s="250">
        <f>ROUND(E109*J109,2)</f>
        <v>0</v>
      </c>
      <c r="L109" s="250">
        <v>21</v>
      </c>
      <c r="M109" s="250">
        <f>G109*(1+L109/100)</f>
        <v>0</v>
      </c>
      <c r="N109" s="248">
        <v>2.9999999999999997E-4</v>
      </c>
      <c r="O109" s="248">
        <f>ROUND(E109*N109,2)</f>
        <v>0.15</v>
      </c>
      <c r="P109" s="248">
        <v>0</v>
      </c>
      <c r="Q109" s="248">
        <f>ROUND(E109*P109,2)</f>
        <v>0</v>
      </c>
      <c r="R109" s="250" t="s">
        <v>207</v>
      </c>
      <c r="S109" s="250" t="s">
        <v>120</v>
      </c>
      <c r="T109" s="251" t="s">
        <v>121</v>
      </c>
      <c r="U109" s="232">
        <v>0</v>
      </c>
      <c r="V109" s="232">
        <f>ROUND(E109*U109,2)</f>
        <v>0</v>
      </c>
      <c r="W109" s="232"/>
      <c r="X109" s="232" t="s">
        <v>208</v>
      </c>
      <c r="Y109" s="232" t="s">
        <v>123</v>
      </c>
      <c r="Z109" s="212"/>
      <c r="AA109" s="212"/>
      <c r="AB109" s="212"/>
      <c r="AC109" s="212"/>
      <c r="AD109" s="212"/>
      <c r="AE109" s="212"/>
      <c r="AF109" s="212"/>
      <c r="AG109" s="212" t="s">
        <v>209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2" x14ac:dyDescent="0.2">
      <c r="A110" s="229"/>
      <c r="B110" s="230"/>
      <c r="C110" s="264" t="s">
        <v>176</v>
      </c>
      <c r="D110" s="233"/>
      <c r="E110" s="234">
        <v>429.91</v>
      </c>
      <c r="F110" s="232"/>
      <c r="G110" s="232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126</v>
      </c>
      <c r="AH110" s="212">
        <v>5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29"/>
      <c r="B111" s="230"/>
      <c r="C111" s="266" t="s">
        <v>267</v>
      </c>
      <c r="D111" s="235"/>
      <c r="E111" s="236">
        <v>85.981999999999999</v>
      </c>
      <c r="F111" s="232"/>
      <c r="G111" s="232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126</v>
      </c>
      <c r="AH111" s="212">
        <v>4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x14ac:dyDescent="0.2">
      <c r="A112" s="238" t="s">
        <v>115</v>
      </c>
      <c r="B112" s="239" t="s">
        <v>78</v>
      </c>
      <c r="C112" s="262" t="s">
        <v>79</v>
      </c>
      <c r="D112" s="240"/>
      <c r="E112" s="241"/>
      <c r="F112" s="242"/>
      <c r="G112" s="242">
        <f>SUMIF(AG113:AG137,"&lt;&gt;NOR",G113:G137)</f>
        <v>0</v>
      </c>
      <c r="H112" s="242"/>
      <c r="I112" s="242">
        <f>SUM(I113:I137)</f>
        <v>0</v>
      </c>
      <c r="J112" s="242"/>
      <c r="K112" s="242">
        <f>SUM(K113:K137)</f>
        <v>0</v>
      </c>
      <c r="L112" s="242"/>
      <c r="M112" s="242">
        <f>SUM(M113:M137)</f>
        <v>0</v>
      </c>
      <c r="N112" s="241"/>
      <c r="O112" s="241">
        <f>SUM(O113:O137)</f>
        <v>62.79999999999999</v>
      </c>
      <c r="P112" s="241"/>
      <c r="Q112" s="241">
        <f>SUM(Q113:Q137)</f>
        <v>0</v>
      </c>
      <c r="R112" s="242"/>
      <c r="S112" s="242"/>
      <c r="T112" s="243"/>
      <c r="U112" s="237"/>
      <c r="V112" s="237">
        <f>SUM(V113:V137)</f>
        <v>76.31</v>
      </c>
      <c r="W112" s="237"/>
      <c r="X112" s="237"/>
      <c r="Y112" s="237"/>
      <c r="AG112" t="s">
        <v>116</v>
      </c>
    </row>
    <row r="113" spans="1:60" outlineLevel="1" x14ac:dyDescent="0.2">
      <c r="A113" s="252">
        <v>46</v>
      </c>
      <c r="B113" s="253" t="s">
        <v>268</v>
      </c>
      <c r="C113" s="265" t="s">
        <v>269</v>
      </c>
      <c r="D113" s="254" t="s">
        <v>138</v>
      </c>
      <c r="E113" s="255">
        <v>39.200000000000003</v>
      </c>
      <c r="F113" s="256"/>
      <c r="G113" s="257">
        <f>ROUND(E113*F113,2)</f>
        <v>0</v>
      </c>
      <c r="H113" s="256"/>
      <c r="I113" s="257">
        <f>ROUND(E113*H113,2)</f>
        <v>0</v>
      </c>
      <c r="J113" s="256"/>
      <c r="K113" s="257">
        <f>ROUND(E113*J113,2)</f>
        <v>0</v>
      </c>
      <c r="L113" s="257">
        <v>21</v>
      </c>
      <c r="M113" s="257">
        <f>G113*(1+L113/100)</f>
        <v>0</v>
      </c>
      <c r="N113" s="255">
        <v>3.5999999999999999E-3</v>
      </c>
      <c r="O113" s="255">
        <f>ROUND(E113*N113,2)</f>
        <v>0.14000000000000001</v>
      </c>
      <c r="P113" s="255">
        <v>0</v>
      </c>
      <c r="Q113" s="255">
        <f>ROUND(E113*P113,2)</f>
        <v>0</v>
      </c>
      <c r="R113" s="257"/>
      <c r="S113" s="257" t="s">
        <v>120</v>
      </c>
      <c r="T113" s="258" t="s">
        <v>121</v>
      </c>
      <c r="U113" s="232">
        <v>0.05</v>
      </c>
      <c r="V113" s="232">
        <f>ROUND(E113*U113,2)</f>
        <v>1.96</v>
      </c>
      <c r="W113" s="232"/>
      <c r="X113" s="232" t="s">
        <v>122</v>
      </c>
      <c r="Y113" s="232" t="s">
        <v>123</v>
      </c>
      <c r="Z113" s="212"/>
      <c r="AA113" s="212"/>
      <c r="AB113" s="212"/>
      <c r="AC113" s="212"/>
      <c r="AD113" s="212"/>
      <c r="AE113" s="212"/>
      <c r="AF113" s="212"/>
      <c r="AG113" s="212" t="s">
        <v>124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45">
        <v>47</v>
      </c>
      <c r="B114" s="246" t="s">
        <v>270</v>
      </c>
      <c r="C114" s="263" t="s">
        <v>271</v>
      </c>
      <c r="D114" s="247" t="s">
        <v>138</v>
      </c>
      <c r="E114" s="248">
        <v>169.9</v>
      </c>
      <c r="F114" s="249"/>
      <c r="G114" s="250">
        <f>ROUND(E114*F114,2)</f>
        <v>0</v>
      </c>
      <c r="H114" s="249"/>
      <c r="I114" s="250">
        <f>ROUND(E114*H114,2)</f>
        <v>0</v>
      </c>
      <c r="J114" s="249"/>
      <c r="K114" s="250">
        <f>ROUND(E114*J114,2)</f>
        <v>0</v>
      </c>
      <c r="L114" s="250">
        <v>21</v>
      </c>
      <c r="M114" s="250">
        <f>G114*(1+L114/100)</f>
        <v>0</v>
      </c>
      <c r="N114" s="248">
        <v>0.188</v>
      </c>
      <c r="O114" s="248">
        <f>ROUND(E114*N114,2)</f>
        <v>31.94</v>
      </c>
      <c r="P114" s="248">
        <v>0</v>
      </c>
      <c r="Q114" s="248">
        <f>ROUND(E114*P114,2)</f>
        <v>0</v>
      </c>
      <c r="R114" s="250"/>
      <c r="S114" s="250" t="s">
        <v>120</v>
      </c>
      <c r="T114" s="251" t="s">
        <v>121</v>
      </c>
      <c r="U114" s="232">
        <v>0.27200000000000002</v>
      </c>
      <c r="V114" s="232">
        <f>ROUND(E114*U114,2)</f>
        <v>46.21</v>
      </c>
      <c r="W114" s="232"/>
      <c r="X114" s="232" t="s">
        <v>122</v>
      </c>
      <c r="Y114" s="232" t="s">
        <v>123</v>
      </c>
      <c r="Z114" s="212"/>
      <c r="AA114" s="212"/>
      <c r="AB114" s="212"/>
      <c r="AC114" s="212"/>
      <c r="AD114" s="212"/>
      <c r="AE114" s="212"/>
      <c r="AF114" s="212"/>
      <c r="AG114" s="212" t="s">
        <v>124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">
      <c r="A115" s="229"/>
      <c r="B115" s="230"/>
      <c r="C115" s="264" t="s">
        <v>272</v>
      </c>
      <c r="D115" s="233"/>
      <c r="E115" s="234">
        <v>169.9</v>
      </c>
      <c r="F115" s="232"/>
      <c r="G115" s="232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126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45">
        <v>48</v>
      </c>
      <c r="B116" s="246" t="s">
        <v>270</v>
      </c>
      <c r="C116" s="263" t="s">
        <v>271</v>
      </c>
      <c r="D116" s="247" t="s">
        <v>138</v>
      </c>
      <c r="E116" s="248">
        <v>8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21</v>
      </c>
      <c r="M116" s="250">
        <f>G116*(1+L116/100)</f>
        <v>0</v>
      </c>
      <c r="N116" s="248">
        <v>0.188</v>
      </c>
      <c r="O116" s="248">
        <f>ROUND(E116*N116,2)</f>
        <v>1.5</v>
      </c>
      <c r="P116" s="248">
        <v>0</v>
      </c>
      <c r="Q116" s="248">
        <f>ROUND(E116*P116,2)</f>
        <v>0</v>
      </c>
      <c r="R116" s="250"/>
      <c r="S116" s="250" t="s">
        <v>120</v>
      </c>
      <c r="T116" s="251" t="s">
        <v>121</v>
      </c>
      <c r="U116" s="232">
        <v>0.27200000000000002</v>
      </c>
      <c r="V116" s="232">
        <f>ROUND(E116*U116,2)</f>
        <v>2.1800000000000002</v>
      </c>
      <c r="W116" s="232"/>
      <c r="X116" s="232" t="s">
        <v>122</v>
      </c>
      <c r="Y116" s="232" t="s">
        <v>123</v>
      </c>
      <c r="Z116" s="212"/>
      <c r="AA116" s="212"/>
      <c r="AB116" s="212"/>
      <c r="AC116" s="212"/>
      <c r="AD116" s="212"/>
      <c r="AE116" s="212"/>
      <c r="AF116" s="212"/>
      <c r="AG116" s="212" t="s">
        <v>124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">
      <c r="A117" s="229"/>
      <c r="B117" s="230"/>
      <c r="C117" s="264" t="s">
        <v>273</v>
      </c>
      <c r="D117" s="233"/>
      <c r="E117" s="234">
        <v>8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126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 x14ac:dyDescent="0.2">
      <c r="A118" s="245">
        <v>49</v>
      </c>
      <c r="B118" s="246" t="s">
        <v>270</v>
      </c>
      <c r="C118" s="263" t="s">
        <v>271</v>
      </c>
      <c r="D118" s="247" t="s">
        <v>138</v>
      </c>
      <c r="E118" s="248">
        <v>28.5</v>
      </c>
      <c r="F118" s="249"/>
      <c r="G118" s="250">
        <f>ROUND(E118*F118,2)</f>
        <v>0</v>
      </c>
      <c r="H118" s="249"/>
      <c r="I118" s="250">
        <f>ROUND(E118*H118,2)</f>
        <v>0</v>
      </c>
      <c r="J118" s="249"/>
      <c r="K118" s="250">
        <f>ROUND(E118*J118,2)</f>
        <v>0</v>
      </c>
      <c r="L118" s="250">
        <v>21</v>
      </c>
      <c r="M118" s="250">
        <f>G118*(1+L118/100)</f>
        <v>0</v>
      </c>
      <c r="N118" s="248">
        <v>0.188</v>
      </c>
      <c r="O118" s="248">
        <f>ROUND(E118*N118,2)</f>
        <v>5.36</v>
      </c>
      <c r="P118" s="248">
        <v>0</v>
      </c>
      <c r="Q118" s="248">
        <f>ROUND(E118*P118,2)</f>
        <v>0</v>
      </c>
      <c r="R118" s="250"/>
      <c r="S118" s="250" t="s">
        <v>120</v>
      </c>
      <c r="T118" s="251" t="s">
        <v>121</v>
      </c>
      <c r="U118" s="232">
        <v>0.27200000000000002</v>
      </c>
      <c r="V118" s="232">
        <f>ROUND(E118*U118,2)</f>
        <v>7.75</v>
      </c>
      <c r="W118" s="232"/>
      <c r="X118" s="232" t="s">
        <v>122</v>
      </c>
      <c r="Y118" s="232" t="s">
        <v>123</v>
      </c>
      <c r="Z118" s="212"/>
      <c r="AA118" s="212"/>
      <c r="AB118" s="212"/>
      <c r="AC118" s="212"/>
      <c r="AD118" s="212"/>
      <c r="AE118" s="212"/>
      <c r="AF118" s="212"/>
      <c r="AG118" s="212" t="s">
        <v>124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29"/>
      <c r="B119" s="230"/>
      <c r="C119" s="264" t="s">
        <v>274</v>
      </c>
      <c r="D119" s="233"/>
      <c r="E119" s="234">
        <v>28.5</v>
      </c>
      <c r="F119" s="232"/>
      <c r="G119" s="23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126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5">
        <v>50</v>
      </c>
      <c r="B120" s="246" t="s">
        <v>275</v>
      </c>
      <c r="C120" s="263" t="s">
        <v>276</v>
      </c>
      <c r="D120" s="247" t="s">
        <v>138</v>
      </c>
      <c r="E120" s="248">
        <v>39.200000000000003</v>
      </c>
      <c r="F120" s="249"/>
      <c r="G120" s="250">
        <f>ROUND(E120*F120,2)</f>
        <v>0</v>
      </c>
      <c r="H120" s="249"/>
      <c r="I120" s="250">
        <f>ROUND(E120*H120,2)</f>
        <v>0</v>
      </c>
      <c r="J120" s="249"/>
      <c r="K120" s="250">
        <f>ROUND(E120*J120,2)</f>
        <v>0</v>
      </c>
      <c r="L120" s="250">
        <v>21</v>
      </c>
      <c r="M120" s="250">
        <f>G120*(1+L120/100)</f>
        <v>0</v>
      </c>
      <c r="N120" s="248">
        <v>0</v>
      </c>
      <c r="O120" s="248">
        <f>ROUND(E120*N120,2)</f>
        <v>0</v>
      </c>
      <c r="P120" s="248">
        <v>0</v>
      </c>
      <c r="Q120" s="248">
        <f>ROUND(E120*P120,2)</f>
        <v>0</v>
      </c>
      <c r="R120" s="250"/>
      <c r="S120" s="250" t="s">
        <v>120</v>
      </c>
      <c r="T120" s="251" t="s">
        <v>121</v>
      </c>
      <c r="U120" s="232">
        <v>3.6999999999999998E-2</v>
      </c>
      <c r="V120" s="232">
        <f>ROUND(E120*U120,2)</f>
        <v>1.45</v>
      </c>
      <c r="W120" s="232"/>
      <c r="X120" s="232" t="s">
        <v>122</v>
      </c>
      <c r="Y120" s="232" t="s">
        <v>123</v>
      </c>
      <c r="Z120" s="212"/>
      <c r="AA120" s="212"/>
      <c r="AB120" s="212"/>
      <c r="AC120" s="212"/>
      <c r="AD120" s="212"/>
      <c r="AE120" s="212"/>
      <c r="AF120" s="212"/>
      <c r="AG120" s="212" t="s">
        <v>124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2">
      <c r="A121" s="229"/>
      <c r="B121" s="230"/>
      <c r="C121" s="264" t="s">
        <v>277</v>
      </c>
      <c r="D121" s="233"/>
      <c r="E121" s="234">
        <v>39.200000000000003</v>
      </c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126</v>
      </c>
      <c r="AH121" s="212">
        <v>5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45">
        <v>51</v>
      </c>
      <c r="B122" s="246" t="s">
        <v>278</v>
      </c>
      <c r="C122" s="263" t="s">
        <v>279</v>
      </c>
      <c r="D122" s="247" t="s">
        <v>138</v>
      </c>
      <c r="E122" s="248">
        <v>39.200000000000003</v>
      </c>
      <c r="F122" s="249"/>
      <c r="G122" s="250">
        <f>ROUND(E122*F122,2)</f>
        <v>0</v>
      </c>
      <c r="H122" s="249"/>
      <c r="I122" s="250">
        <f>ROUND(E122*H122,2)</f>
        <v>0</v>
      </c>
      <c r="J122" s="249"/>
      <c r="K122" s="250">
        <f>ROUND(E122*J122,2)</f>
        <v>0</v>
      </c>
      <c r="L122" s="250">
        <v>21</v>
      </c>
      <c r="M122" s="250">
        <f>G122*(1+L122/100)</f>
        <v>0</v>
      </c>
      <c r="N122" s="248">
        <v>0</v>
      </c>
      <c r="O122" s="248">
        <f>ROUND(E122*N122,2)</f>
        <v>0</v>
      </c>
      <c r="P122" s="248">
        <v>0</v>
      </c>
      <c r="Q122" s="248">
        <f>ROUND(E122*P122,2)</f>
        <v>0</v>
      </c>
      <c r="R122" s="250"/>
      <c r="S122" s="250" t="s">
        <v>120</v>
      </c>
      <c r="T122" s="251" t="s">
        <v>121</v>
      </c>
      <c r="U122" s="232">
        <v>5.5E-2</v>
      </c>
      <c r="V122" s="232">
        <f>ROUND(E122*U122,2)</f>
        <v>2.16</v>
      </c>
      <c r="W122" s="232"/>
      <c r="X122" s="232" t="s">
        <v>122</v>
      </c>
      <c r="Y122" s="232" t="s">
        <v>123</v>
      </c>
      <c r="Z122" s="212"/>
      <c r="AA122" s="212"/>
      <c r="AB122" s="212"/>
      <c r="AC122" s="212"/>
      <c r="AD122" s="212"/>
      <c r="AE122" s="212"/>
      <c r="AF122" s="212"/>
      <c r="AG122" s="212" t="s">
        <v>124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2">
      <c r="A123" s="229"/>
      <c r="B123" s="230"/>
      <c r="C123" s="264" t="s">
        <v>277</v>
      </c>
      <c r="D123" s="233"/>
      <c r="E123" s="234">
        <v>39.200000000000003</v>
      </c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126</v>
      </c>
      <c r="AH123" s="212">
        <v>5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33.75" outlineLevel="1" x14ac:dyDescent="0.2">
      <c r="A124" s="252">
        <v>52</v>
      </c>
      <c r="B124" s="253" t="s">
        <v>280</v>
      </c>
      <c r="C124" s="265" t="s">
        <v>281</v>
      </c>
      <c r="D124" s="254" t="s">
        <v>138</v>
      </c>
      <c r="E124" s="255">
        <v>36.5</v>
      </c>
      <c r="F124" s="256"/>
      <c r="G124" s="257">
        <f>ROUND(E124*F124,2)</f>
        <v>0</v>
      </c>
      <c r="H124" s="256"/>
      <c r="I124" s="257">
        <f>ROUND(E124*H124,2)</f>
        <v>0</v>
      </c>
      <c r="J124" s="256"/>
      <c r="K124" s="257">
        <f>ROUND(E124*J124,2)</f>
        <v>0</v>
      </c>
      <c r="L124" s="257">
        <v>21</v>
      </c>
      <c r="M124" s="257">
        <f>G124*(1+L124/100)</f>
        <v>0</v>
      </c>
      <c r="N124" s="255">
        <v>0.28349999999999997</v>
      </c>
      <c r="O124" s="255">
        <f>ROUND(E124*N124,2)</f>
        <v>10.35</v>
      </c>
      <c r="P124" s="255">
        <v>0</v>
      </c>
      <c r="Q124" s="255">
        <f>ROUND(E124*P124,2)</f>
        <v>0</v>
      </c>
      <c r="R124" s="257"/>
      <c r="S124" s="257" t="s">
        <v>254</v>
      </c>
      <c r="T124" s="258" t="s">
        <v>255</v>
      </c>
      <c r="U124" s="232">
        <v>0.4</v>
      </c>
      <c r="V124" s="232">
        <f>ROUND(E124*U124,2)</f>
        <v>14.6</v>
      </c>
      <c r="W124" s="232"/>
      <c r="X124" s="232" t="s">
        <v>122</v>
      </c>
      <c r="Y124" s="232" t="s">
        <v>123</v>
      </c>
      <c r="Z124" s="212"/>
      <c r="AA124" s="212"/>
      <c r="AB124" s="212"/>
      <c r="AC124" s="212"/>
      <c r="AD124" s="212"/>
      <c r="AE124" s="212"/>
      <c r="AF124" s="212"/>
      <c r="AG124" s="212" t="s">
        <v>124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45">
        <v>53</v>
      </c>
      <c r="B125" s="246" t="s">
        <v>282</v>
      </c>
      <c r="C125" s="263" t="s">
        <v>283</v>
      </c>
      <c r="D125" s="247" t="s">
        <v>284</v>
      </c>
      <c r="E125" s="248">
        <v>178.39500000000001</v>
      </c>
      <c r="F125" s="249"/>
      <c r="G125" s="250">
        <f>ROUND(E125*F125,2)</f>
        <v>0</v>
      </c>
      <c r="H125" s="249"/>
      <c r="I125" s="250">
        <f>ROUND(E125*H125,2)</f>
        <v>0</v>
      </c>
      <c r="J125" s="249"/>
      <c r="K125" s="250">
        <f>ROUND(E125*J125,2)</f>
        <v>0</v>
      </c>
      <c r="L125" s="250">
        <v>21</v>
      </c>
      <c r="M125" s="250">
        <f>G125*(1+L125/100)</f>
        <v>0</v>
      </c>
      <c r="N125" s="248">
        <v>0.06</v>
      </c>
      <c r="O125" s="248">
        <f>ROUND(E125*N125,2)</f>
        <v>10.7</v>
      </c>
      <c r="P125" s="248">
        <v>0</v>
      </c>
      <c r="Q125" s="248">
        <f>ROUND(E125*P125,2)</f>
        <v>0</v>
      </c>
      <c r="R125" s="250" t="s">
        <v>207</v>
      </c>
      <c r="S125" s="250" t="s">
        <v>120</v>
      </c>
      <c r="T125" s="251" t="s">
        <v>121</v>
      </c>
      <c r="U125" s="232">
        <v>0</v>
      </c>
      <c r="V125" s="232">
        <f>ROUND(E125*U125,2)</f>
        <v>0</v>
      </c>
      <c r="W125" s="232"/>
      <c r="X125" s="232" t="s">
        <v>208</v>
      </c>
      <c r="Y125" s="232" t="s">
        <v>123</v>
      </c>
      <c r="Z125" s="212"/>
      <c r="AA125" s="212"/>
      <c r="AB125" s="212"/>
      <c r="AC125" s="212"/>
      <c r="AD125" s="212"/>
      <c r="AE125" s="212"/>
      <c r="AF125" s="212"/>
      <c r="AG125" s="212" t="s">
        <v>209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29"/>
      <c r="B126" s="230"/>
      <c r="C126" s="264" t="s">
        <v>285</v>
      </c>
      <c r="D126" s="233"/>
      <c r="E126" s="234">
        <v>169.9</v>
      </c>
      <c r="F126" s="232"/>
      <c r="G126" s="232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126</v>
      </c>
      <c r="AH126" s="212">
        <v>5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29"/>
      <c r="B127" s="230"/>
      <c r="C127" s="266" t="s">
        <v>259</v>
      </c>
      <c r="D127" s="235"/>
      <c r="E127" s="236">
        <v>8.4949999999999992</v>
      </c>
      <c r="F127" s="232"/>
      <c r="G127" s="232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126</v>
      </c>
      <c r="AH127" s="212">
        <v>4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45">
        <v>54</v>
      </c>
      <c r="B128" s="246" t="s">
        <v>286</v>
      </c>
      <c r="C128" s="263" t="s">
        <v>287</v>
      </c>
      <c r="D128" s="247" t="s">
        <v>284</v>
      </c>
      <c r="E128" s="248">
        <v>27.925000000000001</v>
      </c>
      <c r="F128" s="249"/>
      <c r="G128" s="250">
        <f>ROUND(E128*F128,2)</f>
        <v>0</v>
      </c>
      <c r="H128" s="249"/>
      <c r="I128" s="250">
        <f>ROUND(E128*H128,2)</f>
        <v>0</v>
      </c>
      <c r="J128" s="249"/>
      <c r="K128" s="250">
        <f>ROUND(E128*J128,2)</f>
        <v>0</v>
      </c>
      <c r="L128" s="250">
        <v>21</v>
      </c>
      <c r="M128" s="250">
        <f>G128*(1+L128/100)</f>
        <v>0</v>
      </c>
      <c r="N128" s="248">
        <v>0.08</v>
      </c>
      <c r="O128" s="248">
        <f>ROUND(E128*N128,2)</f>
        <v>2.23</v>
      </c>
      <c r="P128" s="248">
        <v>0</v>
      </c>
      <c r="Q128" s="248">
        <f>ROUND(E128*P128,2)</f>
        <v>0</v>
      </c>
      <c r="R128" s="250" t="s">
        <v>207</v>
      </c>
      <c r="S128" s="250" t="s">
        <v>120</v>
      </c>
      <c r="T128" s="251" t="s">
        <v>121</v>
      </c>
      <c r="U128" s="232">
        <v>0</v>
      </c>
      <c r="V128" s="232">
        <f>ROUND(E128*U128,2)</f>
        <v>0</v>
      </c>
      <c r="W128" s="232"/>
      <c r="X128" s="232" t="s">
        <v>208</v>
      </c>
      <c r="Y128" s="232" t="s">
        <v>123</v>
      </c>
      <c r="Z128" s="212"/>
      <c r="AA128" s="212"/>
      <c r="AB128" s="212"/>
      <c r="AC128" s="212"/>
      <c r="AD128" s="212"/>
      <c r="AE128" s="212"/>
      <c r="AF128" s="212"/>
      <c r="AG128" s="212" t="s">
        <v>209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2" x14ac:dyDescent="0.2">
      <c r="A129" s="229"/>
      <c r="B129" s="230"/>
      <c r="C129" s="264" t="s">
        <v>288</v>
      </c>
      <c r="D129" s="233"/>
      <c r="E129" s="234">
        <v>28.5</v>
      </c>
      <c r="F129" s="232"/>
      <c r="G129" s="232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126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29"/>
      <c r="B130" s="230"/>
      <c r="C130" s="266" t="s">
        <v>259</v>
      </c>
      <c r="D130" s="235"/>
      <c r="E130" s="236">
        <v>1.425</v>
      </c>
      <c r="F130" s="232"/>
      <c r="G130" s="232"/>
      <c r="H130" s="232"/>
      <c r="I130" s="232"/>
      <c r="J130" s="232"/>
      <c r="K130" s="232"/>
      <c r="L130" s="232"/>
      <c r="M130" s="232"/>
      <c r="N130" s="231"/>
      <c r="O130" s="231"/>
      <c r="P130" s="231"/>
      <c r="Q130" s="231"/>
      <c r="R130" s="232"/>
      <c r="S130" s="232"/>
      <c r="T130" s="232"/>
      <c r="U130" s="232"/>
      <c r="V130" s="232"/>
      <c r="W130" s="232"/>
      <c r="X130" s="232"/>
      <c r="Y130" s="232"/>
      <c r="Z130" s="212"/>
      <c r="AA130" s="212"/>
      <c r="AB130" s="212"/>
      <c r="AC130" s="212"/>
      <c r="AD130" s="212"/>
      <c r="AE130" s="212"/>
      <c r="AF130" s="212"/>
      <c r="AG130" s="212" t="s">
        <v>126</v>
      </c>
      <c r="AH130" s="212">
        <v>4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29"/>
      <c r="B131" s="230"/>
      <c r="C131" s="264" t="s">
        <v>289</v>
      </c>
      <c r="D131" s="233"/>
      <c r="E131" s="234">
        <v>-1</v>
      </c>
      <c r="F131" s="232"/>
      <c r="G131" s="232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126</v>
      </c>
      <c r="AH131" s="212">
        <v>5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29"/>
      <c r="B132" s="230"/>
      <c r="C132" s="264" t="s">
        <v>290</v>
      </c>
      <c r="D132" s="233"/>
      <c r="E132" s="234">
        <v>-1</v>
      </c>
      <c r="F132" s="232"/>
      <c r="G132" s="232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126</v>
      </c>
      <c r="AH132" s="212">
        <v>5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45">
        <v>55</v>
      </c>
      <c r="B133" s="246" t="s">
        <v>291</v>
      </c>
      <c r="C133" s="263" t="s">
        <v>292</v>
      </c>
      <c r="D133" s="247" t="s">
        <v>284</v>
      </c>
      <c r="E133" s="248">
        <v>8.4</v>
      </c>
      <c r="F133" s="249"/>
      <c r="G133" s="250">
        <f>ROUND(E133*F133,2)</f>
        <v>0</v>
      </c>
      <c r="H133" s="249"/>
      <c r="I133" s="250">
        <f>ROUND(E133*H133,2)</f>
        <v>0</v>
      </c>
      <c r="J133" s="249"/>
      <c r="K133" s="250">
        <f>ROUND(E133*J133,2)</f>
        <v>0</v>
      </c>
      <c r="L133" s="250">
        <v>21</v>
      </c>
      <c r="M133" s="250">
        <f>G133*(1+L133/100)</f>
        <v>0</v>
      </c>
      <c r="N133" s="248">
        <v>5.1999999999999998E-2</v>
      </c>
      <c r="O133" s="248">
        <f>ROUND(E133*N133,2)</f>
        <v>0.44</v>
      </c>
      <c r="P133" s="248">
        <v>0</v>
      </c>
      <c r="Q133" s="248">
        <f>ROUND(E133*P133,2)</f>
        <v>0</v>
      </c>
      <c r="R133" s="250" t="s">
        <v>207</v>
      </c>
      <c r="S133" s="250" t="s">
        <v>120</v>
      </c>
      <c r="T133" s="251" t="s">
        <v>121</v>
      </c>
      <c r="U133" s="232">
        <v>0</v>
      </c>
      <c r="V133" s="232">
        <f>ROUND(E133*U133,2)</f>
        <v>0</v>
      </c>
      <c r="W133" s="232"/>
      <c r="X133" s="232" t="s">
        <v>208</v>
      </c>
      <c r="Y133" s="232" t="s">
        <v>123</v>
      </c>
      <c r="Z133" s="212"/>
      <c r="AA133" s="212"/>
      <c r="AB133" s="212"/>
      <c r="AC133" s="212"/>
      <c r="AD133" s="212"/>
      <c r="AE133" s="212"/>
      <c r="AF133" s="212"/>
      <c r="AG133" s="212" t="s">
        <v>209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2">
      <c r="A134" s="229"/>
      <c r="B134" s="230"/>
      <c r="C134" s="264" t="s">
        <v>293</v>
      </c>
      <c r="D134" s="233"/>
      <c r="E134" s="234">
        <v>8</v>
      </c>
      <c r="F134" s="232"/>
      <c r="G134" s="232"/>
      <c r="H134" s="232"/>
      <c r="I134" s="232"/>
      <c r="J134" s="232"/>
      <c r="K134" s="232"/>
      <c r="L134" s="232"/>
      <c r="M134" s="232"/>
      <c r="N134" s="231"/>
      <c r="O134" s="231"/>
      <c r="P134" s="231"/>
      <c r="Q134" s="231"/>
      <c r="R134" s="232"/>
      <c r="S134" s="232"/>
      <c r="T134" s="232"/>
      <c r="U134" s="232"/>
      <c r="V134" s="232"/>
      <c r="W134" s="232"/>
      <c r="X134" s="232"/>
      <c r="Y134" s="232"/>
      <c r="Z134" s="212"/>
      <c r="AA134" s="212"/>
      <c r="AB134" s="212"/>
      <c r="AC134" s="212"/>
      <c r="AD134" s="212"/>
      <c r="AE134" s="212"/>
      <c r="AF134" s="212"/>
      <c r="AG134" s="212" t="s">
        <v>126</v>
      </c>
      <c r="AH134" s="212">
        <v>5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29"/>
      <c r="B135" s="230"/>
      <c r="C135" s="266" t="s">
        <v>259</v>
      </c>
      <c r="D135" s="235"/>
      <c r="E135" s="236">
        <v>0.4</v>
      </c>
      <c r="F135" s="232"/>
      <c r="G135" s="232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126</v>
      </c>
      <c r="AH135" s="212">
        <v>4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52">
        <v>56</v>
      </c>
      <c r="B136" s="253" t="s">
        <v>294</v>
      </c>
      <c r="C136" s="265" t="s">
        <v>295</v>
      </c>
      <c r="D136" s="254" t="s">
        <v>284</v>
      </c>
      <c r="E136" s="255">
        <v>1</v>
      </c>
      <c r="F136" s="256"/>
      <c r="G136" s="257">
        <f>ROUND(E136*F136,2)</f>
        <v>0</v>
      </c>
      <c r="H136" s="256"/>
      <c r="I136" s="257">
        <f>ROUND(E136*H136,2)</f>
        <v>0</v>
      </c>
      <c r="J136" s="256"/>
      <c r="K136" s="257">
        <f>ROUND(E136*J136,2)</f>
        <v>0</v>
      </c>
      <c r="L136" s="257">
        <v>21</v>
      </c>
      <c r="M136" s="257">
        <f>G136*(1+L136/100)</f>
        <v>0</v>
      </c>
      <c r="N136" s="255">
        <v>6.9000000000000006E-2</v>
      </c>
      <c r="O136" s="255">
        <f>ROUND(E136*N136,2)</f>
        <v>7.0000000000000007E-2</v>
      </c>
      <c r="P136" s="255">
        <v>0</v>
      </c>
      <c r="Q136" s="255">
        <f>ROUND(E136*P136,2)</f>
        <v>0</v>
      </c>
      <c r="R136" s="257" t="s">
        <v>207</v>
      </c>
      <c r="S136" s="257" t="s">
        <v>120</v>
      </c>
      <c r="T136" s="258" t="s">
        <v>121</v>
      </c>
      <c r="U136" s="232">
        <v>0</v>
      </c>
      <c r="V136" s="232">
        <f>ROUND(E136*U136,2)</f>
        <v>0</v>
      </c>
      <c r="W136" s="232"/>
      <c r="X136" s="232" t="s">
        <v>208</v>
      </c>
      <c r="Y136" s="232" t="s">
        <v>123</v>
      </c>
      <c r="Z136" s="212"/>
      <c r="AA136" s="212"/>
      <c r="AB136" s="212"/>
      <c r="AC136" s="212"/>
      <c r="AD136" s="212"/>
      <c r="AE136" s="212"/>
      <c r="AF136" s="212"/>
      <c r="AG136" s="212" t="s">
        <v>209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2.5" outlineLevel="1" x14ac:dyDescent="0.2">
      <c r="A137" s="252">
        <v>57</v>
      </c>
      <c r="B137" s="253" t="s">
        <v>296</v>
      </c>
      <c r="C137" s="265" t="s">
        <v>297</v>
      </c>
      <c r="D137" s="254" t="s">
        <v>284</v>
      </c>
      <c r="E137" s="255">
        <v>1</v>
      </c>
      <c r="F137" s="256"/>
      <c r="G137" s="257">
        <f>ROUND(E137*F137,2)</f>
        <v>0</v>
      </c>
      <c r="H137" s="256"/>
      <c r="I137" s="257">
        <f>ROUND(E137*H137,2)</f>
        <v>0</v>
      </c>
      <c r="J137" s="256"/>
      <c r="K137" s="257">
        <f>ROUND(E137*J137,2)</f>
        <v>0</v>
      </c>
      <c r="L137" s="257">
        <v>21</v>
      </c>
      <c r="M137" s="257">
        <f>G137*(1+L137/100)</f>
        <v>0</v>
      </c>
      <c r="N137" s="255">
        <v>6.9000000000000006E-2</v>
      </c>
      <c r="O137" s="255">
        <f>ROUND(E137*N137,2)</f>
        <v>7.0000000000000007E-2</v>
      </c>
      <c r="P137" s="255">
        <v>0</v>
      </c>
      <c r="Q137" s="255">
        <f>ROUND(E137*P137,2)</f>
        <v>0</v>
      </c>
      <c r="R137" s="257" t="s">
        <v>207</v>
      </c>
      <c r="S137" s="257" t="s">
        <v>120</v>
      </c>
      <c r="T137" s="258" t="s">
        <v>121</v>
      </c>
      <c r="U137" s="232">
        <v>0</v>
      </c>
      <c r="V137" s="232">
        <f>ROUND(E137*U137,2)</f>
        <v>0</v>
      </c>
      <c r="W137" s="232"/>
      <c r="X137" s="232" t="s">
        <v>208</v>
      </c>
      <c r="Y137" s="232" t="s">
        <v>123</v>
      </c>
      <c r="Z137" s="212"/>
      <c r="AA137" s="212"/>
      <c r="AB137" s="212"/>
      <c r="AC137" s="212"/>
      <c r="AD137" s="212"/>
      <c r="AE137" s="212"/>
      <c r="AF137" s="212"/>
      <c r="AG137" s="212" t="s">
        <v>209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">
      <c r="A138" s="238" t="s">
        <v>115</v>
      </c>
      <c r="B138" s="239" t="s">
        <v>80</v>
      </c>
      <c r="C138" s="262" t="s">
        <v>81</v>
      </c>
      <c r="D138" s="240"/>
      <c r="E138" s="241"/>
      <c r="F138" s="242"/>
      <c r="G138" s="242">
        <f>SUMIF(AG139:AG142,"&lt;&gt;NOR",G139:G142)</f>
        <v>0</v>
      </c>
      <c r="H138" s="242"/>
      <c r="I138" s="242">
        <f>SUM(I139:I142)</f>
        <v>0</v>
      </c>
      <c r="J138" s="242"/>
      <c r="K138" s="242">
        <f>SUM(K139:K142)</f>
        <v>0</v>
      </c>
      <c r="L138" s="242"/>
      <c r="M138" s="242">
        <f>SUM(M139:M142)</f>
        <v>0</v>
      </c>
      <c r="N138" s="241"/>
      <c r="O138" s="241">
        <f>SUM(O139:O142)</f>
        <v>0</v>
      </c>
      <c r="P138" s="241"/>
      <c r="Q138" s="241">
        <f>SUM(Q139:Q142)</f>
        <v>0</v>
      </c>
      <c r="R138" s="242"/>
      <c r="S138" s="242"/>
      <c r="T138" s="243"/>
      <c r="U138" s="237"/>
      <c r="V138" s="237">
        <f>SUM(V139:V142)</f>
        <v>0.66999999999999993</v>
      </c>
      <c r="W138" s="237"/>
      <c r="X138" s="237"/>
      <c r="Y138" s="237"/>
      <c r="AG138" t="s">
        <v>116</v>
      </c>
    </row>
    <row r="139" spans="1:60" outlineLevel="1" x14ac:dyDescent="0.2">
      <c r="A139" s="245">
        <v>58</v>
      </c>
      <c r="B139" s="246" t="s">
        <v>298</v>
      </c>
      <c r="C139" s="263" t="s">
        <v>299</v>
      </c>
      <c r="D139" s="247" t="s">
        <v>119</v>
      </c>
      <c r="E139" s="248">
        <v>37.200000000000003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21</v>
      </c>
      <c r="M139" s="250">
        <f>G139*(1+L139/100)</f>
        <v>0</v>
      </c>
      <c r="N139" s="248">
        <v>1.0000000000000001E-5</v>
      </c>
      <c r="O139" s="248">
        <f>ROUND(E139*N139,2)</f>
        <v>0</v>
      </c>
      <c r="P139" s="248">
        <v>0</v>
      </c>
      <c r="Q139" s="248">
        <f>ROUND(E139*P139,2)</f>
        <v>0</v>
      </c>
      <c r="R139" s="250"/>
      <c r="S139" s="250" t="s">
        <v>120</v>
      </c>
      <c r="T139" s="251" t="s">
        <v>121</v>
      </c>
      <c r="U139" s="232">
        <v>1.6E-2</v>
      </c>
      <c r="V139" s="232">
        <f>ROUND(E139*U139,2)</f>
        <v>0.6</v>
      </c>
      <c r="W139" s="232"/>
      <c r="X139" s="232" t="s">
        <v>122</v>
      </c>
      <c r="Y139" s="232" t="s">
        <v>123</v>
      </c>
      <c r="Z139" s="212"/>
      <c r="AA139" s="212"/>
      <c r="AB139" s="212"/>
      <c r="AC139" s="212"/>
      <c r="AD139" s="212"/>
      <c r="AE139" s="212"/>
      <c r="AF139" s="212"/>
      <c r="AG139" s="212" t="s">
        <v>124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">
      <c r="A140" s="229"/>
      <c r="B140" s="230"/>
      <c r="C140" s="264" t="s">
        <v>227</v>
      </c>
      <c r="D140" s="233"/>
      <c r="E140" s="234">
        <v>37.200000000000003</v>
      </c>
      <c r="F140" s="232"/>
      <c r="G140" s="232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2"/>
      <c r="AA140" s="212"/>
      <c r="AB140" s="212"/>
      <c r="AC140" s="212"/>
      <c r="AD140" s="212"/>
      <c r="AE140" s="212"/>
      <c r="AF140" s="212"/>
      <c r="AG140" s="212" t="s">
        <v>126</v>
      </c>
      <c r="AH140" s="212">
        <v>5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45">
        <v>59</v>
      </c>
      <c r="B141" s="246" t="s">
        <v>300</v>
      </c>
      <c r="C141" s="263" t="s">
        <v>301</v>
      </c>
      <c r="D141" s="247" t="s">
        <v>119</v>
      </c>
      <c r="E141" s="248">
        <v>37.200000000000003</v>
      </c>
      <c r="F141" s="249"/>
      <c r="G141" s="250">
        <f>ROUND(E141*F141,2)</f>
        <v>0</v>
      </c>
      <c r="H141" s="249"/>
      <c r="I141" s="250">
        <f>ROUND(E141*H141,2)</f>
        <v>0</v>
      </c>
      <c r="J141" s="249"/>
      <c r="K141" s="250">
        <f>ROUND(E141*J141,2)</f>
        <v>0</v>
      </c>
      <c r="L141" s="250">
        <v>21</v>
      </c>
      <c r="M141" s="250">
        <f>G141*(1+L141/100)</f>
        <v>0</v>
      </c>
      <c r="N141" s="248">
        <v>0</v>
      </c>
      <c r="O141" s="248">
        <f>ROUND(E141*N141,2)</f>
        <v>0</v>
      </c>
      <c r="P141" s="248">
        <v>0</v>
      </c>
      <c r="Q141" s="248">
        <f>ROUND(E141*P141,2)</f>
        <v>0</v>
      </c>
      <c r="R141" s="250"/>
      <c r="S141" s="250" t="s">
        <v>120</v>
      </c>
      <c r="T141" s="251" t="s">
        <v>121</v>
      </c>
      <c r="U141" s="232">
        <v>2E-3</v>
      </c>
      <c r="V141" s="232">
        <f>ROUND(E141*U141,2)</f>
        <v>7.0000000000000007E-2</v>
      </c>
      <c r="W141" s="232"/>
      <c r="X141" s="232" t="s">
        <v>122</v>
      </c>
      <c r="Y141" s="232" t="s">
        <v>123</v>
      </c>
      <c r="Z141" s="212"/>
      <c r="AA141" s="212"/>
      <c r="AB141" s="212"/>
      <c r="AC141" s="212"/>
      <c r="AD141" s="212"/>
      <c r="AE141" s="212"/>
      <c r="AF141" s="212"/>
      <c r="AG141" s="212" t="s">
        <v>124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29"/>
      <c r="B142" s="230"/>
      <c r="C142" s="264" t="s">
        <v>227</v>
      </c>
      <c r="D142" s="233"/>
      <c r="E142" s="234">
        <v>37.200000000000003</v>
      </c>
      <c r="F142" s="232"/>
      <c r="G142" s="232"/>
      <c r="H142" s="232"/>
      <c r="I142" s="232"/>
      <c r="J142" s="232"/>
      <c r="K142" s="232"/>
      <c r="L142" s="232"/>
      <c r="M142" s="232"/>
      <c r="N142" s="231"/>
      <c r="O142" s="231"/>
      <c r="P142" s="231"/>
      <c r="Q142" s="231"/>
      <c r="R142" s="232"/>
      <c r="S142" s="232"/>
      <c r="T142" s="232"/>
      <c r="U142" s="232"/>
      <c r="V142" s="232"/>
      <c r="W142" s="232"/>
      <c r="X142" s="232"/>
      <c r="Y142" s="232"/>
      <c r="Z142" s="212"/>
      <c r="AA142" s="212"/>
      <c r="AB142" s="212"/>
      <c r="AC142" s="212"/>
      <c r="AD142" s="212"/>
      <c r="AE142" s="212"/>
      <c r="AF142" s="212"/>
      <c r="AG142" s="212" t="s">
        <v>126</v>
      </c>
      <c r="AH142" s="212">
        <v>5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x14ac:dyDescent="0.2">
      <c r="A143" s="238" t="s">
        <v>115</v>
      </c>
      <c r="B143" s="239" t="s">
        <v>82</v>
      </c>
      <c r="C143" s="262" t="s">
        <v>83</v>
      </c>
      <c r="D143" s="240"/>
      <c r="E143" s="241"/>
      <c r="F143" s="242"/>
      <c r="G143" s="242">
        <f>SUMIF(AG144:AG147,"&lt;&gt;NOR",G144:G147)</f>
        <v>0</v>
      </c>
      <c r="H143" s="242"/>
      <c r="I143" s="242">
        <f>SUM(I144:I147)</f>
        <v>0</v>
      </c>
      <c r="J143" s="242"/>
      <c r="K143" s="242">
        <f>SUM(K144:K147)</f>
        <v>0</v>
      </c>
      <c r="L143" s="242"/>
      <c r="M143" s="242">
        <f>SUM(M144:M147)</f>
        <v>0</v>
      </c>
      <c r="N143" s="241"/>
      <c r="O143" s="241">
        <f>SUM(O144:O147)</f>
        <v>0</v>
      </c>
      <c r="P143" s="241"/>
      <c r="Q143" s="241">
        <f>SUM(Q144:Q147)</f>
        <v>0</v>
      </c>
      <c r="R143" s="242"/>
      <c r="S143" s="242"/>
      <c r="T143" s="243"/>
      <c r="U143" s="237"/>
      <c r="V143" s="237">
        <f>SUM(V144:V147)</f>
        <v>208.54</v>
      </c>
      <c r="W143" s="237"/>
      <c r="X143" s="237"/>
      <c r="Y143" s="237"/>
      <c r="AG143" t="s">
        <v>116</v>
      </c>
    </row>
    <row r="144" spans="1:60" outlineLevel="1" x14ac:dyDescent="0.2">
      <c r="A144" s="245">
        <v>60</v>
      </c>
      <c r="B144" s="246" t="s">
        <v>302</v>
      </c>
      <c r="C144" s="263" t="s">
        <v>303</v>
      </c>
      <c r="D144" s="247" t="s">
        <v>221</v>
      </c>
      <c r="E144" s="248">
        <v>534.72289999999998</v>
      </c>
      <c r="F144" s="249"/>
      <c r="G144" s="250">
        <f>ROUND(E144*F144,2)</f>
        <v>0</v>
      </c>
      <c r="H144" s="249"/>
      <c r="I144" s="250">
        <f>ROUND(E144*H144,2)</f>
        <v>0</v>
      </c>
      <c r="J144" s="249"/>
      <c r="K144" s="250">
        <f>ROUND(E144*J144,2)</f>
        <v>0</v>
      </c>
      <c r="L144" s="250">
        <v>21</v>
      </c>
      <c r="M144" s="250">
        <f>G144*(1+L144/100)</f>
        <v>0</v>
      </c>
      <c r="N144" s="248">
        <v>0</v>
      </c>
      <c r="O144" s="248">
        <f>ROUND(E144*N144,2)</f>
        <v>0</v>
      </c>
      <c r="P144" s="248">
        <v>0</v>
      </c>
      <c r="Q144" s="248">
        <f>ROUND(E144*P144,2)</f>
        <v>0</v>
      </c>
      <c r="R144" s="250"/>
      <c r="S144" s="250" t="s">
        <v>120</v>
      </c>
      <c r="T144" s="251" t="s">
        <v>121</v>
      </c>
      <c r="U144" s="232">
        <v>0.39</v>
      </c>
      <c r="V144" s="232">
        <f>ROUND(E144*U144,2)</f>
        <v>208.54</v>
      </c>
      <c r="W144" s="232"/>
      <c r="X144" s="232" t="s">
        <v>304</v>
      </c>
      <c r="Y144" s="232" t="s">
        <v>123</v>
      </c>
      <c r="Z144" s="212"/>
      <c r="AA144" s="212"/>
      <c r="AB144" s="212"/>
      <c r="AC144" s="212"/>
      <c r="AD144" s="212"/>
      <c r="AE144" s="212"/>
      <c r="AF144" s="212"/>
      <c r="AG144" s="212" t="s">
        <v>305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29"/>
      <c r="B145" s="230"/>
      <c r="C145" s="264" t="s">
        <v>306</v>
      </c>
      <c r="D145" s="233"/>
      <c r="E145" s="234"/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126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3" x14ac:dyDescent="0.2">
      <c r="A146" s="229"/>
      <c r="B146" s="230"/>
      <c r="C146" s="264" t="s">
        <v>307</v>
      </c>
      <c r="D146" s="233"/>
      <c r="E146" s="234"/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126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29"/>
      <c r="B147" s="230"/>
      <c r="C147" s="264" t="s">
        <v>308</v>
      </c>
      <c r="D147" s="233"/>
      <c r="E147" s="234">
        <v>534.72289999999998</v>
      </c>
      <c r="F147" s="232"/>
      <c r="G147" s="232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2"/>
      <c r="AA147" s="212"/>
      <c r="AB147" s="212"/>
      <c r="AC147" s="212"/>
      <c r="AD147" s="212"/>
      <c r="AE147" s="212"/>
      <c r="AF147" s="212"/>
      <c r="AG147" s="212" t="s">
        <v>126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38" t="s">
        <v>115</v>
      </c>
      <c r="B148" s="239" t="s">
        <v>84</v>
      </c>
      <c r="C148" s="262" t="s">
        <v>85</v>
      </c>
      <c r="D148" s="240"/>
      <c r="E148" s="241"/>
      <c r="F148" s="242"/>
      <c r="G148" s="242">
        <f>SUMIF(AG149:AG174,"&lt;&gt;NOR",G149:G174)</f>
        <v>0</v>
      </c>
      <c r="H148" s="242"/>
      <c r="I148" s="242">
        <f>SUM(I149:I174)</f>
        <v>0</v>
      </c>
      <c r="J148" s="242"/>
      <c r="K148" s="242">
        <f>SUM(K149:K174)</f>
        <v>0</v>
      </c>
      <c r="L148" s="242"/>
      <c r="M148" s="242">
        <f>SUM(M149:M174)</f>
        <v>0</v>
      </c>
      <c r="N148" s="241"/>
      <c r="O148" s="241">
        <f>SUM(O149:O174)</f>
        <v>0</v>
      </c>
      <c r="P148" s="241"/>
      <c r="Q148" s="241">
        <f>SUM(Q149:Q174)</f>
        <v>0</v>
      </c>
      <c r="R148" s="242"/>
      <c r="S148" s="242"/>
      <c r="T148" s="243"/>
      <c r="U148" s="237"/>
      <c r="V148" s="237">
        <f>SUM(V149:V174)</f>
        <v>158.46</v>
      </c>
      <c r="W148" s="237"/>
      <c r="X148" s="237"/>
      <c r="Y148" s="237"/>
      <c r="AG148" t="s">
        <v>116</v>
      </c>
    </row>
    <row r="149" spans="1:60" ht="22.5" outlineLevel="1" x14ac:dyDescent="0.2">
      <c r="A149" s="245">
        <v>61</v>
      </c>
      <c r="B149" s="246" t="s">
        <v>309</v>
      </c>
      <c r="C149" s="263" t="s">
        <v>310</v>
      </c>
      <c r="D149" s="247" t="s">
        <v>221</v>
      </c>
      <c r="E149" s="248">
        <v>128.625</v>
      </c>
      <c r="F149" s="249"/>
      <c r="G149" s="250">
        <f>ROUND(E149*F149,2)</f>
        <v>0</v>
      </c>
      <c r="H149" s="249"/>
      <c r="I149" s="250">
        <f>ROUND(E149*H149,2)</f>
        <v>0</v>
      </c>
      <c r="J149" s="249"/>
      <c r="K149" s="250">
        <f>ROUND(E149*J149,2)</f>
        <v>0</v>
      </c>
      <c r="L149" s="250">
        <v>21</v>
      </c>
      <c r="M149" s="250">
        <f>G149*(1+L149/100)</f>
        <v>0</v>
      </c>
      <c r="N149" s="248">
        <v>0</v>
      </c>
      <c r="O149" s="248">
        <f>ROUND(E149*N149,2)</f>
        <v>0</v>
      </c>
      <c r="P149" s="248">
        <v>0</v>
      </c>
      <c r="Q149" s="248">
        <f>ROUND(E149*P149,2)</f>
        <v>0</v>
      </c>
      <c r="R149" s="250"/>
      <c r="S149" s="250" t="s">
        <v>311</v>
      </c>
      <c r="T149" s="251" t="s">
        <v>255</v>
      </c>
      <c r="U149" s="232">
        <v>0</v>
      </c>
      <c r="V149" s="232">
        <f>ROUND(E149*U149,2)</f>
        <v>0</v>
      </c>
      <c r="W149" s="232"/>
      <c r="X149" s="232" t="s">
        <v>122</v>
      </c>
      <c r="Y149" s="232" t="s">
        <v>123</v>
      </c>
      <c r="Z149" s="212"/>
      <c r="AA149" s="212"/>
      <c r="AB149" s="212"/>
      <c r="AC149" s="212"/>
      <c r="AD149" s="212"/>
      <c r="AE149" s="212"/>
      <c r="AF149" s="212"/>
      <c r="AG149" s="212" t="s">
        <v>124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2">
      <c r="A150" s="229"/>
      <c r="B150" s="230"/>
      <c r="C150" s="264" t="s">
        <v>312</v>
      </c>
      <c r="D150" s="233"/>
      <c r="E150" s="234">
        <v>7.2</v>
      </c>
      <c r="F150" s="232"/>
      <c r="G150" s="232"/>
      <c r="H150" s="232"/>
      <c r="I150" s="232"/>
      <c r="J150" s="232"/>
      <c r="K150" s="232"/>
      <c r="L150" s="232"/>
      <c r="M150" s="232"/>
      <c r="N150" s="231"/>
      <c r="O150" s="231"/>
      <c r="P150" s="231"/>
      <c r="Q150" s="231"/>
      <c r="R150" s="232"/>
      <c r="S150" s="232"/>
      <c r="T150" s="232"/>
      <c r="U150" s="232"/>
      <c r="V150" s="232"/>
      <c r="W150" s="232"/>
      <c r="X150" s="232"/>
      <c r="Y150" s="232"/>
      <c r="Z150" s="212"/>
      <c r="AA150" s="212"/>
      <c r="AB150" s="212"/>
      <c r="AC150" s="212"/>
      <c r="AD150" s="212"/>
      <c r="AE150" s="212"/>
      <c r="AF150" s="212"/>
      <c r="AG150" s="212" t="s">
        <v>126</v>
      </c>
      <c r="AH150" s="212">
        <v>7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29"/>
      <c r="B151" s="230"/>
      <c r="C151" s="264" t="s">
        <v>313</v>
      </c>
      <c r="D151" s="233"/>
      <c r="E151" s="234">
        <v>71.253</v>
      </c>
      <c r="F151" s="232"/>
      <c r="G151" s="232"/>
      <c r="H151" s="232"/>
      <c r="I151" s="232"/>
      <c r="J151" s="232"/>
      <c r="K151" s="232"/>
      <c r="L151" s="232"/>
      <c r="M151" s="232"/>
      <c r="N151" s="231"/>
      <c r="O151" s="231"/>
      <c r="P151" s="231"/>
      <c r="Q151" s="231"/>
      <c r="R151" s="232"/>
      <c r="S151" s="232"/>
      <c r="T151" s="232"/>
      <c r="U151" s="232"/>
      <c r="V151" s="232"/>
      <c r="W151" s="232"/>
      <c r="X151" s="232"/>
      <c r="Y151" s="232"/>
      <c r="Z151" s="212"/>
      <c r="AA151" s="212"/>
      <c r="AB151" s="212"/>
      <c r="AC151" s="212"/>
      <c r="AD151" s="212"/>
      <c r="AE151" s="212"/>
      <c r="AF151" s="212"/>
      <c r="AG151" s="212" t="s">
        <v>126</v>
      </c>
      <c r="AH151" s="212">
        <v>7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2">
      <c r="A152" s="229"/>
      <c r="B152" s="230"/>
      <c r="C152" s="264" t="s">
        <v>314</v>
      </c>
      <c r="D152" s="233"/>
      <c r="E152" s="234">
        <v>50.171999999999997</v>
      </c>
      <c r="F152" s="232"/>
      <c r="G152" s="232"/>
      <c r="H152" s="232"/>
      <c r="I152" s="232"/>
      <c r="J152" s="232"/>
      <c r="K152" s="232"/>
      <c r="L152" s="232"/>
      <c r="M152" s="232"/>
      <c r="N152" s="231"/>
      <c r="O152" s="231"/>
      <c r="P152" s="231"/>
      <c r="Q152" s="231"/>
      <c r="R152" s="232"/>
      <c r="S152" s="232"/>
      <c r="T152" s="232"/>
      <c r="U152" s="232"/>
      <c r="V152" s="232"/>
      <c r="W152" s="232"/>
      <c r="X152" s="232"/>
      <c r="Y152" s="232"/>
      <c r="Z152" s="212"/>
      <c r="AA152" s="212"/>
      <c r="AB152" s="212"/>
      <c r="AC152" s="212"/>
      <c r="AD152" s="212"/>
      <c r="AE152" s="212"/>
      <c r="AF152" s="212"/>
      <c r="AG152" s="212" t="s">
        <v>126</v>
      </c>
      <c r="AH152" s="212">
        <v>7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45">
        <v>62</v>
      </c>
      <c r="B153" s="246" t="s">
        <v>315</v>
      </c>
      <c r="C153" s="263" t="s">
        <v>316</v>
      </c>
      <c r="D153" s="247" t="s">
        <v>221</v>
      </c>
      <c r="E153" s="248">
        <v>80.212000000000003</v>
      </c>
      <c r="F153" s="249"/>
      <c r="G153" s="250">
        <f>ROUND(E153*F153,2)</f>
        <v>0</v>
      </c>
      <c r="H153" s="249"/>
      <c r="I153" s="250">
        <f>ROUND(E153*H153,2)</f>
        <v>0</v>
      </c>
      <c r="J153" s="249"/>
      <c r="K153" s="250">
        <f>ROUND(E153*J153,2)</f>
        <v>0</v>
      </c>
      <c r="L153" s="250">
        <v>21</v>
      </c>
      <c r="M153" s="250">
        <f>G153*(1+L153/100)</f>
        <v>0</v>
      </c>
      <c r="N153" s="248">
        <v>0</v>
      </c>
      <c r="O153" s="248">
        <f>ROUND(E153*N153,2)</f>
        <v>0</v>
      </c>
      <c r="P153" s="248">
        <v>0</v>
      </c>
      <c r="Q153" s="248">
        <f>ROUND(E153*P153,2)</f>
        <v>0</v>
      </c>
      <c r="R153" s="250"/>
      <c r="S153" s="250" t="s">
        <v>120</v>
      </c>
      <c r="T153" s="251" t="s">
        <v>121</v>
      </c>
      <c r="U153" s="232">
        <v>0</v>
      </c>
      <c r="V153" s="232">
        <f>ROUND(E153*U153,2)</f>
        <v>0</v>
      </c>
      <c r="W153" s="232"/>
      <c r="X153" s="232" t="s">
        <v>122</v>
      </c>
      <c r="Y153" s="232" t="s">
        <v>123</v>
      </c>
      <c r="Z153" s="212"/>
      <c r="AA153" s="212"/>
      <c r="AB153" s="212"/>
      <c r="AC153" s="212"/>
      <c r="AD153" s="212"/>
      <c r="AE153" s="212"/>
      <c r="AF153" s="212"/>
      <c r="AG153" s="212" t="s">
        <v>124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">
      <c r="A154" s="229"/>
      <c r="B154" s="230"/>
      <c r="C154" s="264" t="s">
        <v>317</v>
      </c>
      <c r="D154" s="233"/>
      <c r="E154" s="234">
        <v>80.212000000000003</v>
      </c>
      <c r="F154" s="232"/>
      <c r="G154" s="232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32"/>
      <c r="Z154" s="212"/>
      <c r="AA154" s="212"/>
      <c r="AB154" s="212"/>
      <c r="AC154" s="212"/>
      <c r="AD154" s="212"/>
      <c r="AE154" s="212"/>
      <c r="AF154" s="212"/>
      <c r="AG154" s="212" t="s">
        <v>126</v>
      </c>
      <c r="AH154" s="212">
        <v>7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45">
        <v>63</v>
      </c>
      <c r="B155" s="246" t="s">
        <v>318</v>
      </c>
      <c r="C155" s="263" t="s">
        <v>319</v>
      </c>
      <c r="D155" s="247" t="s">
        <v>221</v>
      </c>
      <c r="E155" s="248">
        <v>55.692999999999998</v>
      </c>
      <c r="F155" s="249"/>
      <c r="G155" s="250">
        <f>ROUND(E155*F155,2)</f>
        <v>0</v>
      </c>
      <c r="H155" s="249"/>
      <c r="I155" s="250">
        <f>ROUND(E155*H155,2)</f>
        <v>0</v>
      </c>
      <c r="J155" s="249"/>
      <c r="K155" s="250">
        <f>ROUND(E155*J155,2)</f>
        <v>0</v>
      </c>
      <c r="L155" s="250">
        <v>21</v>
      </c>
      <c r="M155" s="250">
        <f>G155*(1+L155/100)</f>
        <v>0</v>
      </c>
      <c r="N155" s="248">
        <v>0</v>
      </c>
      <c r="O155" s="248">
        <f>ROUND(E155*N155,2)</f>
        <v>0</v>
      </c>
      <c r="P155" s="248">
        <v>0</v>
      </c>
      <c r="Q155" s="248">
        <f>ROUND(E155*P155,2)</f>
        <v>0</v>
      </c>
      <c r="R155" s="250"/>
      <c r="S155" s="250" t="s">
        <v>120</v>
      </c>
      <c r="T155" s="251" t="s">
        <v>121</v>
      </c>
      <c r="U155" s="232">
        <v>0</v>
      </c>
      <c r="V155" s="232">
        <f>ROUND(E155*U155,2)</f>
        <v>0</v>
      </c>
      <c r="W155" s="232"/>
      <c r="X155" s="232" t="s">
        <v>122</v>
      </c>
      <c r="Y155" s="232" t="s">
        <v>123</v>
      </c>
      <c r="Z155" s="212"/>
      <c r="AA155" s="212"/>
      <c r="AB155" s="212"/>
      <c r="AC155" s="212"/>
      <c r="AD155" s="212"/>
      <c r="AE155" s="212"/>
      <c r="AF155" s="212"/>
      <c r="AG155" s="212" t="s">
        <v>124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29"/>
      <c r="B156" s="230"/>
      <c r="C156" s="264" t="s">
        <v>320</v>
      </c>
      <c r="D156" s="233"/>
      <c r="E156" s="234">
        <v>45.991</v>
      </c>
      <c r="F156" s="232"/>
      <c r="G156" s="232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2"/>
      <c r="AA156" s="212"/>
      <c r="AB156" s="212"/>
      <c r="AC156" s="212"/>
      <c r="AD156" s="212"/>
      <c r="AE156" s="212"/>
      <c r="AF156" s="212"/>
      <c r="AG156" s="212" t="s">
        <v>126</v>
      </c>
      <c r="AH156" s="212">
        <v>7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29"/>
      <c r="B157" s="230"/>
      <c r="C157" s="264" t="s">
        <v>321</v>
      </c>
      <c r="D157" s="233"/>
      <c r="E157" s="234">
        <v>9.702</v>
      </c>
      <c r="F157" s="232"/>
      <c r="G157" s="232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126</v>
      </c>
      <c r="AH157" s="212">
        <v>7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45">
        <v>64</v>
      </c>
      <c r="B158" s="246" t="s">
        <v>322</v>
      </c>
      <c r="C158" s="263" t="s">
        <v>323</v>
      </c>
      <c r="D158" s="247" t="s">
        <v>221</v>
      </c>
      <c r="E158" s="248">
        <v>264.52999999999997</v>
      </c>
      <c r="F158" s="249"/>
      <c r="G158" s="250">
        <f>ROUND(E158*F158,2)</f>
        <v>0</v>
      </c>
      <c r="H158" s="249"/>
      <c r="I158" s="250">
        <f>ROUND(E158*H158,2)</f>
        <v>0</v>
      </c>
      <c r="J158" s="249"/>
      <c r="K158" s="250">
        <f>ROUND(E158*J158,2)</f>
        <v>0</v>
      </c>
      <c r="L158" s="250">
        <v>21</v>
      </c>
      <c r="M158" s="250">
        <f>G158*(1+L158/100)</f>
        <v>0</v>
      </c>
      <c r="N158" s="248">
        <v>0</v>
      </c>
      <c r="O158" s="248">
        <f>ROUND(E158*N158,2)</f>
        <v>0</v>
      </c>
      <c r="P158" s="248">
        <v>0</v>
      </c>
      <c r="Q158" s="248">
        <f>ROUND(E158*P158,2)</f>
        <v>0</v>
      </c>
      <c r="R158" s="250"/>
      <c r="S158" s="250" t="s">
        <v>120</v>
      </c>
      <c r="T158" s="251" t="s">
        <v>121</v>
      </c>
      <c r="U158" s="232">
        <v>9.9000000000000005E-2</v>
      </c>
      <c r="V158" s="232">
        <f>ROUND(E158*U158,2)</f>
        <v>26.19</v>
      </c>
      <c r="W158" s="232"/>
      <c r="X158" s="232" t="s">
        <v>324</v>
      </c>
      <c r="Y158" s="232" t="s">
        <v>123</v>
      </c>
      <c r="Z158" s="212"/>
      <c r="AA158" s="212"/>
      <c r="AB158" s="212"/>
      <c r="AC158" s="212"/>
      <c r="AD158" s="212"/>
      <c r="AE158" s="212"/>
      <c r="AF158" s="212"/>
      <c r="AG158" s="212" t="s">
        <v>325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2" x14ac:dyDescent="0.2">
      <c r="A159" s="229"/>
      <c r="B159" s="230"/>
      <c r="C159" s="264" t="s">
        <v>326</v>
      </c>
      <c r="D159" s="233"/>
      <c r="E159" s="234"/>
      <c r="F159" s="232"/>
      <c r="G159" s="232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29"/>
      <c r="B160" s="230"/>
      <c r="C160" s="264" t="s">
        <v>327</v>
      </c>
      <c r="D160" s="233"/>
      <c r="E160" s="234"/>
      <c r="F160" s="232"/>
      <c r="G160" s="232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32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29"/>
      <c r="B161" s="230"/>
      <c r="C161" s="264" t="s">
        <v>328</v>
      </c>
      <c r="D161" s="233"/>
      <c r="E161" s="234">
        <v>264.52999999999997</v>
      </c>
      <c r="F161" s="232"/>
      <c r="G161" s="232"/>
      <c r="H161" s="232"/>
      <c r="I161" s="232"/>
      <c r="J161" s="232"/>
      <c r="K161" s="232"/>
      <c r="L161" s="232"/>
      <c r="M161" s="232"/>
      <c r="N161" s="231"/>
      <c r="O161" s="231"/>
      <c r="P161" s="231"/>
      <c r="Q161" s="231"/>
      <c r="R161" s="232"/>
      <c r="S161" s="232"/>
      <c r="T161" s="232"/>
      <c r="U161" s="232"/>
      <c r="V161" s="232"/>
      <c r="W161" s="232"/>
      <c r="X161" s="232"/>
      <c r="Y161" s="232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45">
        <v>65</v>
      </c>
      <c r="B162" s="246" t="s">
        <v>329</v>
      </c>
      <c r="C162" s="263" t="s">
        <v>330</v>
      </c>
      <c r="D162" s="247" t="s">
        <v>221</v>
      </c>
      <c r="E162" s="248">
        <v>264.52999999999997</v>
      </c>
      <c r="F162" s="249"/>
      <c r="G162" s="250">
        <f>ROUND(E162*F162,2)</f>
        <v>0</v>
      </c>
      <c r="H162" s="249"/>
      <c r="I162" s="250">
        <f>ROUND(E162*H162,2)</f>
        <v>0</v>
      </c>
      <c r="J162" s="249"/>
      <c r="K162" s="250">
        <f>ROUND(E162*J162,2)</f>
        <v>0</v>
      </c>
      <c r="L162" s="250">
        <v>21</v>
      </c>
      <c r="M162" s="250">
        <f>G162*(1+L162/100)</f>
        <v>0</v>
      </c>
      <c r="N162" s="248">
        <v>0</v>
      </c>
      <c r="O162" s="248">
        <f>ROUND(E162*N162,2)</f>
        <v>0</v>
      </c>
      <c r="P162" s="248">
        <v>0</v>
      </c>
      <c r="Q162" s="248">
        <f>ROUND(E162*P162,2)</f>
        <v>0</v>
      </c>
      <c r="R162" s="250"/>
      <c r="S162" s="250" t="s">
        <v>120</v>
      </c>
      <c r="T162" s="251" t="s">
        <v>121</v>
      </c>
      <c r="U162" s="232">
        <v>0.49</v>
      </c>
      <c r="V162" s="232">
        <f>ROUND(E162*U162,2)</f>
        <v>129.62</v>
      </c>
      <c r="W162" s="232"/>
      <c r="X162" s="232" t="s">
        <v>324</v>
      </c>
      <c r="Y162" s="232" t="s">
        <v>123</v>
      </c>
      <c r="Z162" s="212"/>
      <c r="AA162" s="212"/>
      <c r="AB162" s="212"/>
      <c r="AC162" s="212"/>
      <c r="AD162" s="212"/>
      <c r="AE162" s="212"/>
      <c r="AF162" s="212"/>
      <c r="AG162" s="212" t="s">
        <v>325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2" x14ac:dyDescent="0.2">
      <c r="A163" s="229"/>
      <c r="B163" s="230"/>
      <c r="C163" s="264" t="s">
        <v>326</v>
      </c>
      <c r="D163" s="233"/>
      <c r="E163" s="234"/>
      <c r="F163" s="232"/>
      <c r="G163" s="232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126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29"/>
      <c r="B164" s="230"/>
      <c r="C164" s="264" t="s">
        <v>327</v>
      </c>
      <c r="D164" s="233"/>
      <c r="E164" s="234"/>
      <c r="F164" s="232"/>
      <c r="G164" s="232"/>
      <c r="H164" s="232"/>
      <c r="I164" s="232"/>
      <c r="J164" s="232"/>
      <c r="K164" s="232"/>
      <c r="L164" s="232"/>
      <c r="M164" s="232"/>
      <c r="N164" s="231"/>
      <c r="O164" s="231"/>
      <c r="P164" s="231"/>
      <c r="Q164" s="231"/>
      <c r="R164" s="232"/>
      <c r="S164" s="232"/>
      <c r="T164" s="232"/>
      <c r="U164" s="232"/>
      <c r="V164" s="232"/>
      <c r="W164" s="232"/>
      <c r="X164" s="232"/>
      <c r="Y164" s="232"/>
      <c r="Z164" s="212"/>
      <c r="AA164" s="212"/>
      <c r="AB164" s="212"/>
      <c r="AC164" s="212"/>
      <c r="AD164" s="212"/>
      <c r="AE164" s="212"/>
      <c r="AF164" s="212"/>
      <c r="AG164" s="212" t="s">
        <v>126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29"/>
      <c r="B165" s="230"/>
      <c r="C165" s="264" t="s">
        <v>328</v>
      </c>
      <c r="D165" s="233"/>
      <c r="E165" s="234">
        <v>264.52999999999997</v>
      </c>
      <c r="F165" s="232"/>
      <c r="G165" s="232"/>
      <c r="H165" s="232"/>
      <c r="I165" s="232"/>
      <c r="J165" s="232"/>
      <c r="K165" s="232"/>
      <c r="L165" s="232"/>
      <c r="M165" s="232"/>
      <c r="N165" s="231"/>
      <c r="O165" s="231"/>
      <c r="P165" s="231"/>
      <c r="Q165" s="231"/>
      <c r="R165" s="232"/>
      <c r="S165" s="232"/>
      <c r="T165" s="232"/>
      <c r="U165" s="232"/>
      <c r="V165" s="232"/>
      <c r="W165" s="232"/>
      <c r="X165" s="232"/>
      <c r="Y165" s="232"/>
      <c r="Z165" s="212"/>
      <c r="AA165" s="212"/>
      <c r="AB165" s="212"/>
      <c r="AC165" s="212"/>
      <c r="AD165" s="212"/>
      <c r="AE165" s="212"/>
      <c r="AF165" s="212"/>
      <c r="AG165" s="212" t="s">
        <v>126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45">
        <v>66</v>
      </c>
      <c r="B166" s="246" t="s">
        <v>331</v>
      </c>
      <c r="C166" s="263" t="s">
        <v>332</v>
      </c>
      <c r="D166" s="247" t="s">
        <v>221</v>
      </c>
      <c r="E166" s="248">
        <v>3703.42</v>
      </c>
      <c r="F166" s="249"/>
      <c r="G166" s="250">
        <f>ROUND(E166*F166,2)</f>
        <v>0</v>
      </c>
      <c r="H166" s="249"/>
      <c r="I166" s="250">
        <f>ROUND(E166*H166,2)</f>
        <v>0</v>
      </c>
      <c r="J166" s="249"/>
      <c r="K166" s="250">
        <f>ROUND(E166*J166,2)</f>
        <v>0</v>
      </c>
      <c r="L166" s="250">
        <v>21</v>
      </c>
      <c r="M166" s="250">
        <f>G166*(1+L166/100)</f>
        <v>0</v>
      </c>
      <c r="N166" s="248">
        <v>0</v>
      </c>
      <c r="O166" s="248">
        <f>ROUND(E166*N166,2)</f>
        <v>0</v>
      </c>
      <c r="P166" s="248">
        <v>0</v>
      </c>
      <c r="Q166" s="248">
        <f>ROUND(E166*P166,2)</f>
        <v>0</v>
      </c>
      <c r="R166" s="250"/>
      <c r="S166" s="250" t="s">
        <v>120</v>
      </c>
      <c r="T166" s="251" t="s">
        <v>121</v>
      </c>
      <c r="U166" s="232">
        <v>0</v>
      </c>
      <c r="V166" s="232">
        <f>ROUND(E166*U166,2)</f>
        <v>0</v>
      </c>
      <c r="W166" s="232"/>
      <c r="X166" s="232" t="s">
        <v>324</v>
      </c>
      <c r="Y166" s="232" t="s">
        <v>123</v>
      </c>
      <c r="Z166" s="212"/>
      <c r="AA166" s="212"/>
      <c r="AB166" s="212"/>
      <c r="AC166" s="212"/>
      <c r="AD166" s="212"/>
      <c r="AE166" s="212"/>
      <c r="AF166" s="212"/>
      <c r="AG166" s="212" t="s">
        <v>325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">
      <c r="A167" s="229"/>
      <c r="B167" s="230"/>
      <c r="C167" s="267" t="s">
        <v>333</v>
      </c>
      <c r="D167" s="259"/>
      <c r="E167" s="259"/>
      <c r="F167" s="259"/>
      <c r="G167" s="259"/>
      <c r="H167" s="232"/>
      <c r="I167" s="232"/>
      <c r="J167" s="232"/>
      <c r="K167" s="232"/>
      <c r="L167" s="232"/>
      <c r="M167" s="232"/>
      <c r="N167" s="231"/>
      <c r="O167" s="231"/>
      <c r="P167" s="231"/>
      <c r="Q167" s="231"/>
      <c r="R167" s="232"/>
      <c r="S167" s="232"/>
      <c r="T167" s="232"/>
      <c r="U167" s="232"/>
      <c r="V167" s="232"/>
      <c r="W167" s="232"/>
      <c r="X167" s="232"/>
      <c r="Y167" s="232"/>
      <c r="Z167" s="212"/>
      <c r="AA167" s="212"/>
      <c r="AB167" s="212"/>
      <c r="AC167" s="212"/>
      <c r="AD167" s="212"/>
      <c r="AE167" s="212"/>
      <c r="AF167" s="212"/>
      <c r="AG167" s="212" t="s">
        <v>334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2.5" outlineLevel="2" x14ac:dyDescent="0.2">
      <c r="A168" s="229"/>
      <c r="B168" s="230"/>
      <c r="C168" s="264" t="s">
        <v>326</v>
      </c>
      <c r="D168" s="233"/>
      <c r="E168" s="234"/>
      <c r="F168" s="232"/>
      <c r="G168" s="232"/>
      <c r="H168" s="232"/>
      <c r="I168" s="232"/>
      <c r="J168" s="232"/>
      <c r="K168" s="232"/>
      <c r="L168" s="232"/>
      <c r="M168" s="232"/>
      <c r="N168" s="231"/>
      <c r="O168" s="231"/>
      <c r="P168" s="231"/>
      <c r="Q168" s="231"/>
      <c r="R168" s="232"/>
      <c r="S168" s="232"/>
      <c r="T168" s="232"/>
      <c r="U168" s="232"/>
      <c r="V168" s="232"/>
      <c r="W168" s="232"/>
      <c r="X168" s="232"/>
      <c r="Y168" s="232"/>
      <c r="Z168" s="212"/>
      <c r="AA168" s="212"/>
      <c r="AB168" s="212"/>
      <c r="AC168" s="212"/>
      <c r="AD168" s="212"/>
      <c r="AE168" s="212"/>
      <c r="AF168" s="212"/>
      <c r="AG168" s="212" t="s">
        <v>126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29"/>
      <c r="B169" s="230"/>
      <c r="C169" s="264" t="s">
        <v>327</v>
      </c>
      <c r="D169" s="233"/>
      <c r="E169" s="234"/>
      <c r="F169" s="232"/>
      <c r="G169" s="232"/>
      <c r="H169" s="232"/>
      <c r="I169" s="232"/>
      <c r="J169" s="232"/>
      <c r="K169" s="232"/>
      <c r="L169" s="232"/>
      <c r="M169" s="232"/>
      <c r="N169" s="231"/>
      <c r="O169" s="231"/>
      <c r="P169" s="231"/>
      <c r="Q169" s="231"/>
      <c r="R169" s="232"/>
      <c r="S169" s="232"/>
      <c r="T169" s="232"/>
      <c r="U169" s="232"/>
      <c r="V169" s="232"/>
      <c r="W169" s="232"/>
      <c r="X169" s="232"/>
      <c r="Y169" s="232"/>
      <c r="Z169" s="212"/>
      <c r="AA169" s="212"/>
      <c r="AB169" s="212"/>
      <c r="AC169" s="212"/>
      <c r="AD169" s="212"/>
      <c r="AE169" s="212"/>
      <c r="AF169" s="212"/>
      <c r="AG169" s="212" t="s">
        <v>126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29"/>
      <c r="B170" s="230"/>
      <c r="C170" s="264" t="s">
        <v>335</v>
      </c>
      <c r="D170" s="233"/>
      <c r="E170" s="234">
        <v>3703.42</v>
      </c>
      <c r="F170" s="232"/>
      <c r="G170" s="232"/>
      <c r="H170" s="232"/>
      <c r="I170" s="232"/>
      <c r="J170" s="232"/>
      <c r="K170" s="232"/>
      <c r="L170" s="232"/>
      <c r="M170" s="232"/>
      <c r="N170" s="231"/>
      <c r="O170" s="231"/>
      <c r="P170" s="231"/>
      <c r="Q170" s="231"/>
      <c r="R170" s="232"/>
      <c r="S170" s="232"/>
      <c r="T170" s="232"/>
      <c r="U170" s="232"/>
      <c r="V170" s="232"/>
      <c r="W170" s="232"/>
      <c r="X170" s="232"/>
      <c r="Y170" s="232"/>
      <c r="Z170" s="212"/>
      <c r="AA170" s="212"/>
      <c r="AB170" s="212"/>
      <c r="AC170" s="212"/>
      <c r="AD170" s="212"/>
      <c r="AE170" s="212"/>
      <c r="AF170" s="212"/>
      <c r="AG170" s="212" t="s">
        <v>126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5">
        <v>67</v>
      </c>
      <c r="B171" s="246" t="s">
        <v>336</v>
      </c>
      <c r="C171" s="263" t="s">
        <v>337</v>
      </c>
      <c r="D171" s="247" t="s">
        <v>221</v>
      </c>
      <c r="E171" s="248">
        <v>264.52999999999997</v>
      </c>
      <c r="F171" s="249"/>
      <c r="G171" s="250">
        <f>ROUND(E171*F171,2)</f>
        <v>0</v>
      </c>
      <c r="H171" s="249"/>
      <c r="I171" s="250">
        <f>ROUND(E171*H171,2)</f>
        <v>0</v>
      </c>
      <c r="J171" s="249"/>
      <c r="K171" s="250">
        <f>ROUND(E171*J171,2)</f>
        <v>0</v>
      </c>
      <c r="L171" s="250">
        <v>21</v>
      </c>
      <c r="M171" s="250">
        <f>G171*(1+L171/100)</f>
        <v>0</v>
      </c>
      <c r="N171" s="248">
        <v>0</v>
      </c>
      <c r="O171" s="248">
        <f>ROUND(E171*N171,2)</f>
        <v>0</v>
      </c>
      <c r="P171" s="248">
        <v>0</v>
      </c>
      <c r="Q171" s="248">
        <f>ROUND(E171*P171,2)</f>
        <v>0</v>
      </c>
      <c r="R171" s="250"/>
      <c r="S171" s="250" t="s">
        <v>120</v>
      </c>
      <c r="T171" s="251" t="s">
        <v>121</v>
      </c>
      <c r="U171" s="232">
        <v>0.01</v>
      </c>
      <c r="V171" s="232">
        <f>ROUND(E171*U171,2)</f>
        <v>2.65</v>
      </c>
      <c r="W171" s="232"/>
      <c r="X171" s="232" t="s">
        <v>324</v>
      </c>
      <c r="Y171" s="232" t="s">
        <v>123</v>
      </c>
      <c r="Z171" s="212"/>
      <c r="AA171" s="212"/>
      <c r="AB171" s="212"/>
      <c r="AC171" s="212"/>
      <c r="AD171" s="212"/>
      <c r="AE171" s="212"/>
      <c r="AF171" s="212"/>
      <c r="AG171" s="212" t="s">
        <v>325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2" x14ac:dyDescent="0.2">
      <c r="A172" s="229"/>
      <c r="B172" s="230"/>
      <c r="C172" s="264" t="s">
        <v>326</v>
      </c>
      <c r="D172" s="233"/>
      <c r="E172" s="234"/>
      <c r="F172" s="232"/>
      <c r="G172" s="232"/>
      <c r="H172" s="232"/>
      <c r="I172" s="232"/>
      <c r="J172" s="232"/>
      <c r="K172" s="232"/>
      <c r="L172" s="232"/>
      <c r="M172" s="232"/>
      <c r="N172" s="231"/>
      <c r="O172" s="231"/>
      <c r="P172" s="231"/>
      <c r="Q172" s="231"/>
      <c r="R172" s="232"/>
      <c r="S172" s="232"/>
      <c r="T172" s="232"/>
      <c r="U172" s="232"/>
      <c r="V172" s="232"/>
      <c r="W172" s="232"/>
      <c r="X172" s="232"/>
      <c r="Y172" s="232"/>
      <c r="Z172" s="212"/>
      <c r="AA172" s="212"/>
      <c r="AB172" s="212"/>
      <c r="AC172" s="212"/>
      <c r="AD172" s="212"/>
      <c r="AE172" s="212"/>
      <c r="AF172" s="212"/>
      <c r="AG172" s="212" t="s">
        <v>126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29"/>
      <c r="B173" s="230"/>
      <c r="C173" s="264" t="s">
        <v>327</v>
      </c>
      <c r="D173" s="233"/>
      <c r="E173" s="234"/>
      <c r="F173" s="232"/>
      <c r="G173" s="232"/>
      <c r="H173" s="232"/>
      <c r="I173" s="232"/>
      <c r="J173" s="232"/>
      <c r="K173" s="232"/>
      <c r="L173" s="232"/>
      <c r="M173" s="232"/>
      <c r="N173" s="231"/>
      <c r="O173" s="231"/>
      <c r="P173" s="231"/>
      <c r="Q173" s="231"/>
      <c r="R173" s="232"/>
      <c r="S173" s="232"/>
      <c r="T173" s="232"/>
      <c r="U173" s="232"/>
      <c r="V173" s="232"/>
      <c r="W173" s="232"/>
      <c r="X173" s="232"/>
      <c r="Y173" s="232"/>
      <c r="Z173" s="212"/>
      <c r="AA173" s="212"/>
      <c r="AB173" s="212"/>
      <c r="AC173" s="212"/>
      <c r="AD173" s="212"/>
      <c r="AE173" s="212"/>
      <c r="AF173" s="212"/>
      <c r="AG173" s="212" t="s">
        <v>126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2">
      <c r="A174" s="229"/>
      <c r="B174" s="230"/>
      <c r="C174" s="264" t="s">
        <v>328</v>
      </c>
      <c r="D174" s="233"/>
      <c r="E174" s="234">
        <v>264.52999999999997</v>
      </c>
      <c r="F174" s="232"/>
      <c r="G174" s="232"/>
      <c r="H174" s="232"/>
      <c r="I174" s="232"/>
      <c r="J174" s="232"/>
      <c r="K174" s="232"/>
      <c r="L174" s="232"/>
      <c r="M174" s="232"/>
      <c r="N174" s="231"/>
      <c r="O174" s="231"/>
      <c r="P174" s="231"/>
      <c r="Q174" s="231"/>
      <c r="R174" s="232"/>
      <c r="S174" s="232"/>
      <c r="T174" s="232"/>
      <c r="U174" s="232"/>
      <c r="V174" s="232"/>
      <c r="W174" s="232"/>
      <c r="X174" s="232"/>
      <c r="Y174" s="232"/>
      <c r="Z174" s="212"/>
      <c r="AA174" s="212"/>
      <c r="AB174" s="212"/>
      <c r="AC174" s="212"/>
      <c r="AD174" s="212"/>
      <c r="AE174" s="212"/>
      <c r="AF174" s="212"/>
      <c r="AG174" s="212" t="s">
        <v>126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x14ac:dyDescent="0.2">
      <c r="A175" s="238" t="s">
        <v>115</v>
      </c>
      <c r="B175" s="239" t="s">
        <v>87</v>
      </c>
      <c r="C175" s="262" t="s">
        <v>29</v>
      </c>
      <c r="D175" s="240"/>
      <c r="E175" s="241"/>
      <c r="F175" s="242"/>
      <c r="G175" s="242">
        <f>SUMIF(AG176:AG209,"&lt;&gt;NOR",G176:G209)</f>
        <v>0</v>
      </c>
      <c r="H175" s="242"/>
      <c r="I175" s="242">
        <f>SUM(I176:I209)</f>
        <v>0</v>
      </c>
      <c r="J175" s="242"/>
      <c r="K175" s="242">
        <f>SUM(K176:K209)</f>
        <v>0</v>
      </c>
      <c r="L175" s="242"/>
      <c r="M175" s="242">
        <f>SUM(M176:M209)</f>
        <v>0</v>
      </c>
      <c r="N175" s="241"/>
      <c r="O175" s="241">
        <f>SUM(O176:O209)</f>
        <v>0</v>
      </c>
      <c r="P175" s="241"/>
      <c r="Q175" s="241">
        <f>SUM(Q176:Q209)</f>
        <v>0</v>
      </c>
      <c r="R175" s="242"/>
      <c r="S175" s="242"/>
      <c r="T175" s="243"/>
      <c r="U175" s="237"/>
      <c r="V175" s="237">
        <f>SUM(V176:V209)</f>
        <v>0</v>
      </c>
      <c r="W175" s="237"/>
      <c r="X175" s="237"/>
      <c r="Y175" s="237"/>
      <c r="AG175" t="s">
        <v>116</v>
      </c>
    </row>
    <row r="176" spans="1:60" outlineLevel="1" x14ac:dyDescent="0.2">
      <c r="A176" s="252">
        <v>68</v>
      </c>
      <c r="B176" s="253" t="s">
        <v>338</v>
      </c>
      <c r="C176" s="265" t="s">
        <v>339</v>
      </c>
      <c r="D176" s="254" t="s">
        <v>340</v>
      </c>
      <c r="E176" s="255">
        <v>1</v>
      </c>
      <c r="F176" s="256"/>
      <c r="G176" s="257">
        <f>ROUND(E176*F176,2)</f>
        <v>0</v>
      </c>
      <c r="H176" s="256"/>
      <c r="I176" s="257">
        <f>ROUND(E176*H176,2)</f>
        <v>0</v>
      </c>
      <c r="J176" s="256"/>
      <c r="K176" s="257">
        <f>ROUND(E176*J176,2)</f>
        <v>0</v>
      </c>
      <c r="L176" s="257">
        <v>21</v>
      </c>
      <c r="M176" s="257">
        <f>G176*(1+L176/100)</f>
        <v>0</v>
      </c>
      <c r="N176" s="255">
        <v>0</v>
      </c>
      <c r="O176" s="255">
        <f>ROUND(E176*N176,2)</f>
        <v>0</v>
      </c>
      <c r="P176" s="255">
        <v>0</v>
      </c>
      <c r="Q176" s="255">
        <f>ROUND(E176*P176,2)</f>
        <v>0</v>
      </c>
      <c r="R176" s="257"/>
      <c r="S176" s="257" t="s">
        <v>254</v>
      </c>
      <c r="T176" s="258" t="s">
        <v>255</v>
      </c>
      <c r="U176" s="232">
        <v>0</v>
      </c>
      <c r="V176" s="232">
        <f>ROUND(E176*U176,2)</f>
        <v>0</v>
      </c>
      <c r="W176" s="232"/>
      <c r="X176" s="232" t="s">
        <v>122</v>
      </c>
      <c r="Y176" s="232" t="s">
        <v>123</v>
      </c>
      <c r="Z176" s="212"/>
      <c r="AA176" s="212"/>
      <c r="AB176" s="212"/>
      <c r="AC176" s="212"/>
      <c r="AD176" s="212"/>
      <c r="AE176" s="212"/>
      <c r="AF176" s="212"/>
      <c r="AG176" s="212" t="s">
        <v>124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45">
        <v>69</v>
      </c>
      <c r="B177" s="246" t="s">
        <v>341</v>
      </c>
      <c r="C177" s="263" t="s">
        <v>342</v>
      </c>
      <c r="D177" s="247" t="s">
        <v>340</v>
      </c>
      <c r="E177" s="248">
        <v>1</v>
      </c>
      <c r="F177" s="249"/>
      <c r="G177" s="250">
        <f>ROUND(E177*F177,2)</f>
        <v>0</v>
      </c>
      <c r="H177" s="249"/>
      <c r="I177" s="250">
        <f>ROUND(E177*H177,2)</f>
        <v>0</v>
      </c>
      <c r="J177" s="249"/>
      <c r="K177" s="250">
        <f>ROUND(E177*J177,2)</f>
        <v>0</v>
      </c>
      <c r="L177" s="250">
        <v>21</v>
      </c>
      <c r="M177" s="250">
        <f>G177*(1+L177/100)</f>
        <v>0</v>
      </c>
      <c r="N177" s="248">
        <v>0</v>
      </c>
      <c r="O177" s="248">
        <f>ROUND(E177*N177,2)</f>
        <v>0</v>
      </c>
      <c r="P177" s="248">
        <v>0</v>
      </c>
      <c r="Q177" s="248">
        <f>ROUND(E177*P177,2)</f>
        <v>0</v>
      </c>
      <c r="R177" s="250"/>
      <c r="S177" s="250" t="s">
        <v>254</v>
      </c>
      <c r="T177" s="251" t="s">
        <v>255</v>
      </c>
      <c r="U177" s="232">
        <v>0</v>
      </c>
      <c r="V177" s="232">
        <f>ROUND(E177*U177,2)</f>
        <v>0</v>
      </c>
      <c r="W177" s="232"/>
      <c r="X177" s="232" t="s">
        <v>122</v>
      </c>
      <c r="Y177" s="232" t="s">
        <v>123</v>
      </c>
      <c r="Z177" s="212"/>
      <c r="AA177" s="212"/>
      <c r="AB177" s="212"/>
      <c r="AC177" s="212"/>
      <c r="AD177" s="212"/>
      <c r="AE177" s="212"/>
      <c r="AF177" s="212"/>
      <c r="AG177" s="212" t="s">
        <v>124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33.75" outlineLevel="2" x14ac:dyDescent="0.2">
      <c r="A178" s="229"/>
      <c r="B178" s="230"/>
      <c r="C178" s="267" t="s">
        <v>343</v>
      </c>
      <c r="D178" s="259"/>
      <c r="E178" s="259"/>
      <c r="F178" s="259"/>
      <c r="G178" s="259"/>
      <c r="H178" s="232"/>
      <c r="I178" s="232"/>
      <c r="J178" s="232"/>
      <c r="K178" s="232"/>
      <c r="L178" s="232"/>
      <c r="M178" s="232"/>
      <c r="N178" s="231"/>
      <c r="O178" s="231"/>
      <c r="P178" s="231"/>
      <c r="Q178" s="231"/>
      <c r="R178" s="232"/>
      <c r="S178" s="232"/>
      <c r="T178" s="232"/>
      <c r="U178" s="232"/>
      <c r="V178" s="232"/>
      <c r="W178" s="232"/>
      <c r="X178" s="232"/>
      <c r="Y178" s="232"/>
      <c r="Z178" s="212"/>
      <c r="AA178" s="212"/>
      <c r="AB178" s="212"/>
      <c r="AC178" s="212"/>
      <c r="AD178" s="212"/>
      <c r="AE178" s="212"/>
      <c r="AF178" s="212"/>
      <c r="AG178" s="212" t="s">
        <v>334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60" t="str">
        <f>C178</f>
        <v>Uvedení všech povrchů dotčených stavbou do původního stavu (komunikace, chodníky zeleň, příkopy, propustky), včetně opravy, údržby a průběžného čištění, kropení komunikací užívaných v průběhu stavby</v>
      </c>
      <c r="BB178" s="212"/>
      <c r="BC178" s="212"/>
      <c r="BD178" s="212"/>
      <c r="BE178" s="212"/>
      <c r="BF178" s="212"/>
      <c r="BG178" s="212"/>
      <c r="BH178" s="212"/>
    </row>
    <row r="179" spans="1:60" ht="22.5" outlineLevel="1" x14ac:dyDescent="0.2">
      <c r="A179" s="252">
        <v>70</v>
      </c>
      <c r="B179" s="253" t="s">
        <v>344</v>
      </c>
      <c r="C179" s="265" t="s">
        <v>345</v>
      </c>
      <c r="D179" s="254" t="s">
        <v>340</v>
      </c>
      <c r="E179" s="255">
        <v>1</v>
      </c>
      <c r="F179" s="256"/>
      <c r="G179" s="257">
        <f>ROUND(E179*F179,2)</f>
        <v>0</v>
      </c>
      <c r="H179" s="256"/>
      <c r="I179" s="257">
        <f>ROUND(E179*H179,2)</f>
        <v>0</v>
      </c>
      <c r="J179" s="256"/>
      <c r="K179" s="257">
        <f>ROUND(E179*J179,2)</f>
        <v>0</v>
      </c>
      <c r="L179" s="257">
        <v>21</v>
      </c>
      <c r="M179" s="257">
        <f>G179*(1+L179/100)</f>
        <v>0</v>
      </c>
      <c r="N179" s="255">
        <v>0</v>
      </c>
      <c r="O179" s="255">
        <f>ROUND(E179*N179,2)</f>
        <v>0</v>
      </c>
      <c r="P179" s="255">
        <v>0</v>
      </c>
      <c r="Q179" s="255">
        <f>ROUND(E179*P179,2)</f>
        <v>0</v>
      </c>
      <c r="R179" s="257"/>
      <c r="S179" s="257" t="s">
        <v>254</v>
      </c>
      <c r="T179" s="258" t="s">
        <v>255</v>
      </c>
      <c r="U179" s="232">
        <v>0</v>
      </c>
      <c r="V179" s="232">
        <f>ROUND(E179*U179,2)</f>
        <v>0</v>
      </c>
      <c r="W179" s="232"/>
      <c r="X179" s="232" t="s">
        <v>122</v>
      </c>
      <c r="Y179" s="232" t="s">
        <v>123</v>
      </c>
      <c r="Z179" s="212"/>
      <c r="AA179" s="212"/>
      <c r="AB179" s="212"/>
      <c r="AC179" s="212"/>
      <c r="AD179" s="212"/>
      <c r="AE179" s="212"/>
      <c r="AF179" s="212"/>
      <c r="AG179" s="212" t="s">
        <v>124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45">
        <v>71</v>
      </c>
      <c r="B180" s="246" t="s">
        <v>346</v>
      </c>
      <c r="C180" s="263" t="s">
        <v>347</v>
      </c>
      <c r="D180" s="247" t="s">
        <v>348</v>
      </c>
      <c r="E180" s="248">
        <v>1</v>
      </c>
      <c r="F180" s="249"/>
      <c r="G180" s="250">
        <f>ROUND(E180*F180,2)</f>
        <v>0</v>
      </c>
      <c r="H180" s="249"/>
      <c r="I180" s="250">
        <f>ROUND(E180*H180,2)</f>
        <v>0</v>
      </c>
      <c r="J180" s="249"/>
      <c r="K180" s="250">
        <f>ROUND(E180*J180,2)</f>
        <v>0</v>
      </c>
      <c r="L180" s="250">
        <v>21</v>
      </c>
      <c r="M180" s="250">
        <f>G180*(1+L180/100)</f>
        <v>0</v>
      </c>
      <c r="N180" s="248">
        <v>0</v>
      </c>
      <c r="O180" s="248">
        <f>ROUND(E180*N180,2)</f>
        <v>0</v>
      </c>
      <c r="P180" s="248">
        <v>0</v>
      </c>
      <c r="Q180" s="248">
        <f>ROUND(E180*P180,2)</f>
        <v>0</v>
      </c>
      <c r="R180" s="250"/>
      <c r="S180" s="250" t="s">
        <v>120</v>
      </c>
      <c r="T180" s="251" t="s">
        <v>255</v>
      </c>
      <c r="U180" s="232">
        <v>0</v>
      </c>
      <c r="V180" s="232">
        <f>ROUND(E180*U180,2)</f>
        <v>0</v>
      </c>
      <c r="W180" s="232"/>
      <c r="X180" s="232" t="s">
        <v>349</v>
      </c>
      <c r="Y180" s="232" t="s">
        <v>123</v>
      </c>
      <c r="Z180" s="212"/>
      <c r="AA180" s="212"/>
      <c r="AB180" s="212"/>
      <c r="AC180" s="212"/>
      <c r="AD180" s="212"/>
      <c r="AE180" s="212"/>
      <c r="AF180" s="212"/>
      <c r="AG180" s="212" t="s">
        <v>350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">
      <c r="A181" s="229"/>
      <c r="B181" s="230"/>
      <c r="C181" s="267" t="s">
        <v>391</v>
      </c>
      <c r="D181" s="259"/>
      <c r="E181" s="259"/>
      <c r="F181" s="259"/>
      <c r="G181" s="259"/>
      <c r="H181" s="232"/>
      <c r="I181" s="232"/>
      <c r="J181" s="232"/>
      <c r="K181" s="232"/>
      <c r="L181" s="232"/>
      <c r="M181" s="232"/>
      <c r="N181" s="231"/>
      <c r="O181" s="231"/>
      <c r="P181" s="231"/>
      <c r="Q181" s="231"/>
      <c r="R181" s="232"/>
      <c r="S181" s="232"/>
      <c r="T181" s="232"/>
      <c r="U181" s="232"/>
      <c r="V181" s="232"/>
      <c r="W181" s="232"/>
      <c r="X181" s="232"/>
      <c r="Y181" s="232"/>
      <c r="Z181" s="212"/>
      <c r="AA181" s="212"/>
      <c r="AB181" s="212"/>
      <c r="AC181" s="212"/>
      <c r="AD181" s="212"/>
      <c r="AE181" s="212"/>
      <c r="AF181" s="212"/>
      <c r="AG181" s="212" t="s">
        <v>334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ht="22.5" outlineLevel="3" x14ac:dyDescent="0.2">
      <c r="A182" s="229"/>
      <c r="B182" s="230"/>
      <c r="C182" s="268" t="s">
        <v>351</v>
      </c>
      <c r="D182" s="261"/>
      <c r="E182" s="261"/>
      <c r="F182" s="261"/>
      <c r="G182" s="261"/>
      <c r="H182" s="232"/>
      <c r="I182" s="232"/>
      <c r="J182" s="232"/>
      <c r="K182" s="232"/>
      <c r="L182" s="232"/>
      <c r="M182" s="232"/>
      <c r="N182" s="231"/>
      <c r="O182" s="231"/>
      <c r="P182" s="231"/>
      <c r="Q182" s="231"/>
      <c r="R182" s="232"/>
      <c r="S182" s="232"/>
      <c r="T182" s="232"/>
      <c r="U182" s="232"/>
      <c r="V182" s="232"/>
      <c r="W182" s="232"/>
      <c r="X182" s="232"/>
      <c r="Y182" s="232"/>
      <c r="Z182" s="212"/>
      <c r="AA182" s="212"/>
      <c r="AB182" s="212"/>
      <c r="AC182" s="212"/>
      <c r="AD182" s="212"/>
      <c r="AE182" s="212"/>
      <c r="AF182" s="212"/>
      <c r="AG182" s="212" t="s">
        <v>334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60" t="str">
        <f>C182</f>
        <v>Vyhotovení protokolu o vytyčení stavby se seznamem souřadnic vytyčených bodů a jejich polohopisnými (S-JTSK) a výškopisnými (Bpv) hodnotami.</v>
      </c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45">
        <v>72</v>
      </c>
      <c r="B183" s="246" t="s">
        <v>352</v>
      </c>
      <c r="C183" s="263" t="s">
        <v>353</v>
      </c>
      <c r="D183" s="247" t="s">
        <v>348</v>
      </c>
      <c r="E183" s="248">
        <v>1</v>
      </c>
      <c r="F183" s="249"/>
      <c r="G183" s="250">
        <f>ROUND(E183*F183,2)</f>
        <v>0</v>
      </c>
      <c r="H183" s="249"/>
      <c r="I183" s="250">
        <f>ROUND(E183*H183,2)</f>
        <v>0</v>
      </c>
      <c r="J183" s="249"/>
      <c r="K183" s="250">
        <f>ROUND(E183*J183,2)</f>
        <v>0</v>
      </c>
      <c r="L183" s="250">
        <v>21</v>
      </c>
      <c r="M183" s="250">
        <f>G183*(1+L183/100)</f>
        <v>0</v>
      </c>
      <c r="N183" s="248">
        <v>0</v>
      </c>
      <c r="O183" s="248">
        <f>ROUND(E183*N183,2)</f>
        <v>0</v>
      </c>
      <c r="P183" s="248">
        <v>0</v>
      </c>
      <c r="Q183" s="248">
        <f>ROUND(E183*P183,2)</f>
        <v>0</v>
      </c>
      <c r="R183" s="250"/>
      <c r="S183" s="250" t="s">
        <v>120</v>
      </c>
      <c r="T183" s="251" t="s">
        <v>255</v>
      </c>
      <c r="U183" s="232">
        <v>0</v>
      </c>
      <c r="V183" s="232">
        <f>ROUND(E183*U183,2)</f>
        <v>0</v>
      </c>
      <c r="W183" s="232"/>
      <c r="X183" s="232" t="s">
        <v>349</v>
      </c>
      <c r="Y183" s="232" t="s">
        <v>123</v>
      </c>
      <c r="Z183" s="212"/>
      <c r="AA183" s="212"/>
      <c r="AB183" s="212"/>
      <c r="AC183" s="212"/>
      <c r="AD183" s="212"/>
      <c r="AE183" s="212"/>
      <c r="AF183" s="212"/>
      <c r="AG183" s="212" t="s">
        <v>350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2.5" outlineLevel="2" x14ac:dyDescent="0.2">
      <c r="A184" s="229"/>
      <c r="B184" s="230"/>
      <c r="C184" s="267" t="s">
        <v>354</v>
      </c>
      <c r="D184" s="259"/>
      <c r="E184" s="259"/>
      <c r="F184" s="259"/>
      <c r="G184" s="259"/>
      <c r="H184" s="232"/>
      <c r="I184" s="232"/>
      <c r="J184" s="232"/>
      <c r="K184" s="232"/>
      <c r="L184" s="232"/>
      <c r="M184" s="232"/>
      <c r="N184" s="231"/>
      <c r="O184" s="231"/>
      <c r="P184" s="231"/>
      <c r="Q184" s="231"/>
      <c r="R184" s="232"/>
      <c r="S184" s="232"/>
      <c r="T184" s="232"/>
      <c r="U184" s="232"/>
      <c r="V184" s="232"/>
      <c r="W184" s="232"/>
      <c r="X184" s="232"/>
      <c r="Y184" s="232"/>
      <c r="Z184" s="212"/>
      <c r="AA184" s="212"/>
      <c r="AB184" s="212"/>
      <c r="AC184" s="212"/>
      <c r="AD184" s="212"/>
      <c r="AE184" s="212"/>
      <c r="AF184" s="212"/>
      <c r="AG184" s="212" t="s">
        <v>334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60" t="str">
        <f>C184</f>
        <v>Zaměření a vytýčení stávajících inženýrských sítí v místě stavby z hlediska jejich ochrany při provádění stavby.</v>
      </c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45">
        <v>73</v>
      </c>
      <c r="B185" s="246" t="s">
        <v>355</v>
      </c>
      <c r="C185" s="263" t="s">
        <v>356</v>
      </c>
      <c r="D185" s="247" t="s">
        <v>348</v>
      </c>
      <c r="E185" s="248">
        <v>1</v>
      </c>
      <c r="F185" s="249"/>
      <c r="G185" s="250">
        <f>ROUND(E185*F185,2)</f>
        <v>0</v>
      </c>
      <c r="H185" s="249"/>
      <c r="I185" s="250">
        <f>ROUND(E185*H185,2)</f>
        <v>0</v>
      </c>
      <c r="J185" s="249"/>
      <c r="K185" s="250">
        <f>ROUND(E185*J185,2)</f>
        <v>0</v>
      </c>
      <c r="L185" s="250">
        <v>21</v>
      </c>
      <c r="M185" s="250">
        <f>G185*(1+L185/100)</f>
        <v>0</v>
      </c>
      <c r="N185" s="248">
        <v>0</v>
      </c>
      <c r="O185" s="248">
        <f>ROUND(E185*N185,2)</f>
        <v>0</v>
      </c>
      <c r="P185" s="248">
        <v>0</v>
      </c>
      <c r="Q185" s="248">
        <f>ROUND(E185*P185,2)</f>
        <v>0</v>
      </c>
      <c r="R185" s="250"/>
      <c r="S185" s="250" t="s">
        <v>120</v>
      </c>
      <c r="T185" s="251" t="s">
        <v>255</v>
      </c>
      <c r="U185" s="232">
        <v>0</v>
      </c>
      <c r="V185" s="232">
        <f>ROUND(E185*U185,2)</f>
        <v>0</v>
      </c>
      <c r="W185" s="232"/>
      <c r="X185" s="232" t="s">
        <v>349</v>
      </c>
      <c r="Y185" s="232" t="s">
        <v>123</v>
      </c>
      <c r="Z185" s="212"/>
      <c r="AA185" s="212"/>
      <c r="AB185" s="212"/>
      <c r="AC185" s="212"/>
      <c r="AD185" s="212"/>
      <c r="AE185" s="212"/>
      <c r="AF185" s="212"/>
      <c r="AG185" s="212" t="s">
        <v>350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78.75" outlineLevel="2" x14ac:dyDescent="0.2">
      <c r="A186" s="229"/>
      <c r="B186" s="230"/>
      <c r="C186" s="267" t="s">
        <v>357</v>
      </c>
      <c r="D186" s="259"/>
      <c r="E186" s="259"/>
      <c r="F186" s="259"/>
      <c r="G186" s="259"/>
      <c r="H186" s="232"/>
      <c r="I186" s="232"/>
      <c r="J186" s="232"/>
      <c r="K186" s="232"/>
      <c r="L186" s="232"/>
      <c r="M186" s="232"/>
      <c r="N186" s="231"/>
      <c r="O186" s="231"/>
      <c r="P186" s="231"/>
      <c r="Q186" s="231"/>
      <c r="R186" s="232"/>
      <c r="S186" s="232"/>
      <c r="T186" s="232"/>
      <c r="U186" s="232"/>
      <c r="V186" s="232"/>
      <c r="W186" s="232"/>
      <c r="X186" s="232"/>
      <c r="Y186" s="232"/>
      <c r="Z186" s="212"/>
      <c r="AA186" s="212"/>
      <c r="AB186" s="212"/>
      <c r="AC186" s="212"/>
      <c r="AD186" s="212"/>
      <c r="AE186" s="212"/>
      <c r="AF186" s="212"/>
      <c r="AG186" s="212" t="s">
        <v>334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60" t="str">
        <f>C186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45">
        <v>74</v>
      </c>
      <c r="B187" s="246" t="s">
        <v>358</v>
      </c>
      <c r="C187" s="263" t="s">
        <v>359</v>
      </c>
      <c r="D187" s="247" t="s">
        <v>348</v>
      </c>
      <c r="E187" s="248">
        <v>1</v>
      </c>
      <c r="F187" s="249"/>
      <c r="G187" s="250">
        <f>ROUND(E187*F187,2)</f>
        <v>0</v>
      </c>
      <c r="H187" s="249"/>
      <c r="I187" s="250">
        <f>ROUND(E187*H187,2)</f>
        <v>0</v>
      </c>
      <c r="J187" s="249"/>
      <c r="K187" s="250">
        <f>ROUND(E187*J187,2)</f>
        <v>0</v>
      </c>
      <c r="L187" s="250">
        <v>21</v>
      </c>
      <c r="M187" s="250">
        <f>G187*(1+L187/100)</f>
        <v>0</v>
      </c>
      <c r="N187" s="248">
        <v>0</v>
      </c>
      <c r="O187" s="248">
        <f>ROUND(E187*N187,2)</f>
        <v>0</v>
      </c>
      <c r="P187" s="248">
        <v>0</v>
      </c>
      <c r="Q187" s="248">
        <f>ROUND(E187*P187,2)</f>
        <v>0</v>
      </c>
      <c r="R187" s="250"/>
      <c r="S187" s="250" t="s">
        <v>120</v>
      </c>
      <c r="T187" s="251" t="s">
        <v>255</v>
      </c>
      <c r="U187" s="232">
        <v>0</v>
      </c>
      <c r="V187" s="232">
        <f>ROUND(E187*U187,2)</f>
        <v>0</v>
      </c>
      <c r="W187" s="232"/>
      <c r="X187" s="232" t="s">
        <v>349</v>
      </c>
      <c r="Y187" s="232" t="s">
        <v>123</v>
      </c>
      <c r="Z187" s="212"/>
      <c r="AA187" s="212"/>
      <c r="AB187" s="212"/>
      <c r="AC187" s="212"/>
      <c r="AD187" s="212"/>
      <c r="AE187" s="212"/>
      <c r="AF187" s="212"/>
      <c r="AG187" s="212" t="s">
        <v>350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ht="33.75" outlineLevel="2" x14ac:dyDescent="0.2">
      <c r="A188" s="229"/>
      <c r="B188" s="230"/>
      <c r="C188" s="267" t="s">
        <v>360</v>
      </c>
      <c r="D188" s="259"/>
      <c r="E188" s="259"/>
      <c r="F188" s="259"/>
      <c r="G188" s="259"/>
      <c r="H188" s="232"/>
      <c r="I188" s="232"/>
      <c r="J188" s="232"/>
      <c r="K188" s="232"/>
      <c r="L188" s="232"/>
      <c r="M188" s="232"/>
      <c r="N188" s="231"/>
      <c r="O188" s="231"/>
      <c r="P188" s="231"/>
      <c r="Q188" s="231"/>
      <c r="R188" s="232"/>
      <c r="S188" s="232"/>
      <c r="T188" s="232"/>
      <c r="U188" s="232"/>
      <c r="V188" s="232"/>
      <c r="W188" s="232"/>
      <c r="X188" s="232"/>
      <c r="Y188" s="232"/>
      <c r="Z188" s="212"/>
      <c r="AA188" s="212"/>
      <c r="AB188" s="212"/>
      <c r="AC188" s="212"/>
      <c r="AD188" s="212"/>
      <c r="AE188" s="212"/>
      <c r="AF188" s="212"/>
      <c r="AG188" s="212" t="s">
        <v>334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60" t="str">
        <f>C188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45">
        <v>75</v>
      </c>
      <c r="B189" s="246" t="s">
        <v>361</v>
      </c>
      <c r="C189" s="263" t="s">
        <v>362</v>
      </c>
      <c r="D189" s="247" t="s">
        <v>348</v>
      </c>
      <c r="E189" s="248">
        <v>1</v>
      </c>
      <c r="F189" s="249"/>
      <c r="G189" s="250">
        <f>ROUND(E189*F189,2)</f>
        <v>0</v>
      </c>
      <c r="H189" s="249"/>
      <c r="I189" s="250">
        <f>ROUND(E189*H189,2)</f>
        <v>0</v>
      </c>
      <c r="J189" s="249"/>
      <c r="K189" s="250">
        <f>ROUND(E189*J189,2)</f>
        <v>0</v>
      </c>
      <c r="L189" s="250">
        <v>21</v>
      </c>
      <c r="M189" s="250">
        <f>G189*(1+L189/100)</f>
        <v>0</v>
      </c>
      <c r="N189" s="248">
        <v>0</v>
      </c>
      <c r="O189" s="248">
        <f>ROUND(E189*N189,2)</f>
        <v>0</v>
      </c>
      <c r="P189" s="248">
        <v>0</v>
      </c>
      <c r="Q189" s="248">
        <f>ROUND(E189*P189,2)</f>
        <v>0</v>
      </c>
      <c r="R189" s="250"/>
      <c r="S189" s="250" t="s">
        <v>120</v>
      </c>
      <c r="T189" s="251" t="s">
        <v>255</v>
      </c>
      <c r="U189" s="232">
        <v>0</v>
      </c>
      <c r="V189" s="232">
        <f>ROUND(E189*U189,2)</f>
        <v>0</v>
      </c>
      <c r="W189" s="232"/>
      <c r="X189" s="232" t="s">
        <v>349</v>
      </c>
      <c r="Y189" s="232" t="s">
        <v>123</v>
      </c>
      <c r="Z189" s="212"/>
      <c r="AA189" s="212"/>
      <c r="AB189" s="212"/>
      <c r="AC189" s="212"/>
      <c r="AD189" s="212"/>
      <c r="AE189" s="212"/>
      <c r="AF189" s="212"/>
      <c r="AG189" s="212" t="s">
        <v>350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33.75" outlineLevel="2" x14ac:dyDescent="0.2">
      <c r="A190" s="229"/>
      <c r="B190" s="230"/>
      <c r="C190" s="267" t="s">
        <v>363</v>
      </c>
      <c r="D190" s="259"/>
      <c r="E190" s="259"/>
      <c r="F190" s="259"/>
      <c r="G190" s="259"/>
      <c r="H190" s="232"/>
      <c r="I190" s="232"/>
      <c r="J190" s="232"/>
      <c r="K190" s="232"/>
      <c r="L190" s="232"/>
      <c r="M190" s="232"/>
      <c r="N190" s="231"/>
      <c r="O190" s="231"/>
      <c r="P190" s="231"/>
      <c r="Q190" s="231"/>
      <c r="R190" s="232"/>
      <c r="S190" s="232"/>
      <c r="T190" s="232"/>
      <c r="U190" s="232"/>
      <c r="V190" s="232"/>
      <c r="W190" s="232"/>
      <c r="X190" s="232"/>
      <c r="Y190" s="232"/>
      <c r="Z190" s="212"/>
      <c r="AA190" s="212"/>
      <c r="AB190" s="212"/>
      <c r="AC190" s="212"/>
      <c r="AD190" s="212"/>
      <c r="AE190" s="212"/>
      <c r="AF190" s="212"/>
      <c r="AG190" s="212" t="s">
        <v>334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60" t="str">
        <f>C190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45">
        <v>76</v>
      </c>
      <c r="B191" s="246" t="s">
        <v>364</v>
      </c>
      <c r="C191" s="263" t="s">
        <v>365</v>
      </c>
      <c r="D191" s="247" t="s">
        <v>348</v>
      </c>
      <c r="E191" s="248">
        <v>1</v>
      </c>
      <c r="F191" s="249"/>
      <c r="G191" s="250">
        <f>ROUND(E191*F191,2)</f>
        <v>0</v>
      </c>
      <c r="H191" s="249"/>
      <c r="I191" s="250">
        <f>ROUND(E191*H191,2)</f>
        <v>0</v>
      </c>
      <c r="J191" s="249"/>
      <c r="K191" s="250">
        <f>ROUND(E191*J191,2)</f>
        <v>0</v>
      </c>
      <c r="L191" s="250">
        <v>21</v>
      </c>
      <c r="M191" s="250">
        <f>G191*(1+L191/100)</f>
        <v>0</v>
      </c>
      <c r="N191" s="248">
        <v>0</v>
      </c>
      <c r="O191" s="248">
        <f>ROUND(E191*N191,2)</f>
        <v>0</v>
      </c>
      <c r="P191" s="248">
        <v>0</v>
      </c>
      <c r="Q191" s="248">
        <f>ROUND(E191*P191,2)</f>
        <v>0</v>
      </c>
      <c r="R191" s="250"/>
      <c r="S191" s="250" t="s">
        <v>120</v>
      </c>
      <c r="T191" s="251" t="s">
        <v>255</v>
      </c>
      <c r="U191" s="232">
        <v>0</v>
      </c>
      <c r="V191" s="232">
        <f>ROUND(E191*U191,2)</f>
        <v>0</v>
      </c>
      <c r="W191" s="232"/>
      <c r="X191" s="232" t="s">
        <v>349</v>
      </c>
      <c r="Y191" s="232" t="s">
        <v>123</v>
      </c>
      <c r="Z191" s="212"/>
      <c r="AA191" s="212"/>
      <c r="AB191" s="212"/>
      <c r="AC191" s="212"/>
      <c r="AD191" s="212"/>
      <c r="AE191" s="212"/>
      <c r="AF191" s="212"/>
      <c r="AG191" s="212" t="s">
        <v>350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2" x14ac:dyDescent="0.2">
      <c r="A192" s="229"/>
      <c r="B192" s="230"/>
      <c r="C192" s="267" t="s">
        <v>366</v>
      </c>
      <c r="D192" s="259"/>
      <c r="E192" s="259"/>
      <c r="F192" s="259"/>
      <c r="G192" s="259"/>
      <c r="H192" s="232"/>
      <c r="I192" s="232"/>
      <c r="J192" s="232"/>
      <c r="K192" s="232"/>
      <c r="L192" s="232"/>
      <c r="M192" s="232"/>
      <c r="N192" s="231"/>
      <c r="O192" s="231"/>
      <c r="P192" s="231"/>
      <c r="Q192" s="231"/>
      <c r="R192" s="232"/>
      <c r="S192" s="232"/>
      <c r="T192" s="232"/>
      <c r="U192" s="232"/>
      <c r="V192" s="232"/>
      <c r="W192" s="232"/>
      <c r="X192" s="232"/>
      <c r="Y192" s="232"/>
      <c r="Z192" s="212"/>
      <c r="AA192" s="212"/>
      <c r="AB192" s="212"/>
      <c r="AC192" s="212"/>
      <c r="AD192" s="212"/>
      <c r="AE192" s="212"/>
      <c r="AF192" s="212"/>
      <c r="AG192" s="212" t="s">
        <v>334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60" t="str">
        <f>C192</f>
        <v>Náklady zhotovitele, související s prováděním zkoušek a revizí předepsaných technickými normami, TP nebo objednatelem a které jsou pro provedení díla nezbytné.</v>
      </c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29"/>
      <c r="B193" s="230"/>
      <c r="C193" s="268" t="s">
        <v>367</v>
      </c>
      <c r="D193" s="261"/>
      <c r="E193" s="261"/>
      <c r="F193" s="261"/>
      <c r="G193" s="261"/>
      <c r="H193" s="232"/>
      <c r="I193" s="232"/>
      <c r="J193" s="232"/>
      <c r="K193" s="232"/>
      <c r="L193" s="232"/>
      <c r="M193" s="232"/>
      <c r="N193" s="231"/>
      <c r="O193" s="231"/>
      <c r="P193" s="231"/>
      <c r="Q193" s="231"/>
      <c r="R193" s="232"/>
      <c r="S193" s="232"/>
      <c r="T193" s="232"/>
      <c r="U193" s="232"/>
      <c r="V193" s="232"/>
      <c r="W193" s="232"/>
      <c r="X193" s="232"/>
      <c r="Y193" s="232"/>
      <c r="Z193" s="212"/>
      <c r="AA193" s="212"/>
      <c r="AB193" s="212"/>
      <c r="AC193" s="212"/>
      <c r="AD193" s="212"/>
      <c r="AE193" s="212"/>
      <c r="AF193" s="212"/>
      <c r="AG193" s="212" t="s">
        <v>334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29"/>
      <c r="B194" s="230"/>
      <c r="C194" s="268" t="s">
        <v>368</v>
      </c>
      <c r="D194" s="261"/>
      <c r="E194" s="261"/>
      <c r="F194" s="261"/>
      <c r="G194" s="261"/>
      <c r="H194" s="232"/>
      <c r="I194" s="232"/>
      <c r="J194" s="232"/>
      <c r="K194" s="232"/>
      <c r="L194" s="232"/>
      <c r="M194" s="232"/>
      <c r="N194" s="231"/>
      <c r="O194" s="231"/>
      <c r="P194" s="231"/>
      <c r="Q194" s="231"/>
      <c r="R194" s="232"/>
      <c r="S194" s="232"/>
      <c r="T194" s="232"/>
      <c r="U194" s="232"/>
      <c r="V194" s="232"/>
      <c r="W194" s="232"/>
      <c r="X194" s="232"/>
      <c r="Y194" s="232"/>
      <c r="Z194" s="212"/>
      <c r="AA194" s="212"/>
      <c r="AB194" s="212"/>
      <c r="AC194" s="212"/>
      <c r="AD194" s="212"/>
      <c r="AE194" s="212"/>
      <c r="AF194" s="212"/>
      <c r="AG194" s="212" t="s">
        <v>334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29"/>
      <c r="B195" s="230"/>
      <c r="C195" s="268" t="s">
        <v>369</v>
      </c>
      <c r="D195" s="261"/>
      <c r="E195" s="261"/>
      <c r="F195" s="261"/>
      <c r="G195" s="261"/>
      <c r="H195" s="232"/>
      <c r="I195" s="232"/>
      <c r="J195" s="232"/>
      <c r="K195" s="232"/>
      <c r="L195" s="232"/>
      <c r="M195" s="232"/>
      <c r="N195" s="231"/>
      <c r="O195" s="231"/>
      <c r="P195" s="231"/>
      <c r="Q195" s="231"/>
      <c r="R195" s="232"/>
      <c r="S195" s="232"/>
      <c r="T195" s="232"/>
      <c r="U195" s="232"/>
      <c r="V195" s="232"/>
      <c r="W195" s="232"/>
      <c r="X195" s="232"/>
      <c r="Y195" s="232"/>
      <c r="Z195" s="212"/>
      <c r="AA195" s="212"/>
      <c r="AB195" s="212"/>
      <c r="AC195" s="212"/>
      <c r="AD195" s="212"/>
      <c r="AE195" s="212"/>
      <c r="AF195" s="212"/>
      <c r="AG195" s="212" t="s">
        <v>334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29"/>
      <c r="B196" s="230"/>
      <c r="C196" s="268" t="s">
        <v>370</v>
      </c>
      <c r="D196" s="261"/>
      <c r="E196" s="261"/>
      <c r="F196" s="261"/>
      <c r="G196" s="261"/>
      <c r="H196" s="232"/>
      <c r="I196" s="232"/>
      <c r="J196" s="232"/>
      <c r="K196" s="232"/>
      <c r="L196" s="232"/>
      <c r="M196" s="232"/>
      <c r="N196" s="231"/>
      <c r="O196" s="231"/>
      <c r="P196" s="231"/>
      <c r="Q196" s="231"/>
      <c r="R196" s="232"/>
      <c r="S196" s="232"/>
      <c r="T196" s="232"/>
      <c r="U196" s="232"/>
      <c r="V196" s="232"/>
      <c r="W196" s="232"/>
      <c r="X196" s="232"/>
      <c r="Y196" s="232"/>
      <c r="Z196" s="212"/>
      <c r="AA196" s="212"/>
      <c r="AB196" s="212"/>
      <c r="AC196" s="212"/>
      <c r="AD196" s="212"/>
      <c r="AE196" s="212"/>
      <c r="AF196" s="212"/>
      <c r="AG196" s="212" t="s">
        <v>334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29"/>
      <c r="B197" s="230"/>
      <c r="C197" s="268" t="s">
        <v>371</v>
      </c>
      <c r="D197" s="261"/>
      <c r="E197" s="261"/>
      <c r="F197" s="261"/>
      <c r="G197" s="261"/>
      <c r="H197" s="232"/>
      <c r="I197" s="232"/>
      <c r="J197" s="232"/>
      <c r="K197" s="232"/>
      <c r="L197" s="232"/>
      <c r="M197" s="232"/>
      <c r="N197" s="231"/>
      <c r="O197" s="231"/>
      <c r="P197" s="231"/>
      <c r="Q197" s="231"/>
      <c r="R197" s="232"/>
      <c r="S197" s="232"/>
      <c r="T197" s="232"/>
      <c r="U197" s="232"/>
      <c r="V197" s="232"/>
      <c r="W197" s="232"/>
      <c r="X197" s="232"/>
      <c r="Y197" s="232"/>
      <c r="Z197" s="212"/>
      <c r="AA197" s="212"/>
      <c r="AB197" s="212"/>
      <c r="AC197" s="212"/>
      <c r="AD197" s="212"/>
      <c r="AE197" s="212"/>
      <c r="AF197" s="212"/>
      <c r="AG197" s="212" t="s">
        <v>334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29"/>
      <c r="B198" s="230"/>
      <c r="C198" s="268" t="s">
        <v>372</v>
      </c>
      <c r="D198" s="261"/>
      <c r="E198" s="261"/>
      <c r="F198" s="261"/>
      <c r="G198" s="261"/>
      <c r="H198" s="232"/>
      <c r="I198" s="232"/>
      <c r="J198" s="232"/>
      <c r="K198" s="232"/>
      <c r="L198" s="232"/>
      <c r="M198" s="232"/>
      <c r="N198" s="231"/>
      <c r="O198" s="231"/>
      <c r="P198" s="231"/>
      <c r="Q198" s="231"/>
      <c r="R198" s="232"/>
      <c r="S198" s="232"/>
      <c r="T198" s="232"/>
      <c r="U198" s="232"/>
      <c r="V198" s="232"/>
      <c r="W198" s="232"/>
      <c r="X198" s="232"/>
      <c r="Y198" s="232"/>
      <c r="Z198" s="212"/>
      <c r="AA198" s="212"/>
      <c r="AB198" s="212"/>
      <c r="AC198" s="212"/>
      <c r="AD198" s="212"/>
      <c r="AE198" s="212"/>
      <c r="AF198" s="212"/>
      <c r="AG198" s="212" t="s">
        <v>334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29"/>
      <c r="B199" s="230"/>
      <c r="C199" s="268" t="s">
        <v>373</v>
      </c>
      <c r="D199" s="261"/>
      <c r="E199" s="261"/>
      <c r="F199" s="261"/>
      <c r="G199" s="261"/>
      <c r="H199" s="232"/>
      <c r="I199" s="232"/>
      <c r="J199" s="232"/>
      <c r="K199" s="232"/>
      <c r="L199" s="232"/>
      <c r="M199" s="232"/>
      <c r="N199" s="231"/>
      <c r="O199" s="231"/>
      <c r="P199" s="231"/>
      <c r="Q199" s="231"/>
      <c r="R199" s="232"/>
      <c r="S199" s="232"/>
      <c r="T199" s="232"/>
      <c r="U199" s="232"/>
      <c r="V199" s="232"/>
      <c r="W199" s="232"/>
      <c r="X199" s="232"/>
      <c r="Y199" s="232"/>
      <c r="Z199" s="212"/>
      <c r="AA199" s="212"/>
      <c r="AB199" s="212"/>
      <c r="AC199" s="212"/>
      <c r="AD199" s="212"/>
      <c r="AE199" s="212"/>
      <c r="AF199" s="212"/>
      <c r="AG199" s="212" t="s">
        <v>334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29"/>
      <c r="B200" s="230"/>
      <c r="C200" s="268" t="s">
        <v>374</v>
      </c>
      <c r="D200" s="261"/>
      <c r="E200" s="261"/>
      <c r="F200" s="261"/>
      <c r="G200" s="261"/>
      <c r="H200" s="232"/>
      <c r="I200" s="232"/>
      <c r="J200" s="232"/>
      <c r="K200" s="232"/>
      <c r="L200" s="232"/>
      <c r="M200" s="232"/>
      <c r="N200" s="231"/>
      <c r="O200" s="231"/>
      <c r="P200" s="231"/>
      <c r="Q200" s="231"/>
      <c r="R200" s="232"/>
      <c r="S200" s="232"/>
      <c r="T200" s="232"/>
      <c r="U200" s="232"/>
      <c r="V200" s="232"/>
      <c r="W200" s="232"/>
      <c r="X200" s="232"/>
      <c r="Y200" s="232"/>
      <c r="Z200" s="212"/>
      <c r="AA200" s="212"/>
      <c r="AB200" s="212"/>
      <c r="AC200" s="212"/>
      <c r="AD200" s="212"/>
      <c r="AE200" s="212"/>
      <c r="AF200" s="212"/>
      <c r="AG200" s="212" t="s">
        <v>334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45">
        <v>77</v>
      </c>
      <c r="B201" s="246" t="s">
        <v>375</v>
      </c>
      <c r="C201" s="263" t="s">
        <v>376</v>
      </c>
      <c r="D201" s="247" t="s">
        <v>348</v>
      </c>
      <c r="E201" s="248">
        <v>1</v>
      </c>
      <c r="F201" s="249"/>
      <c r="G201" s="250">
        <f>ROUND(E201*F201,2)</f>
        <v>0</v>
      </c>
      <c r="H201" s="249"/>
      <c r="I201" s="250">
        <f>ROUND(E201*H201,2)</f>
        <v>0</v>
      </c>
      <c r="J201" s="249"/>
      <c r="K201" s="250">
        <f>ROUND(E201*J201,2)</f>
        <v>0</v>
      </c>
      <c r="L201" s="250">
        <v>21</v>
      </c>
      <c r="M201" s="250">
        <f>G201*(1+L201/100)</f>
        <v>0</v>
      </c>
      <c r="N201" s="248">
        <v>0</v>
      </c>
      <c r="O201" s="248">
        <f>ROUND(E201*N201,2)</f>
        <v>0</v>
      </c>
      <c r="P201" s="248">
        <v>0</v>
      </c>
      <c r="Q201" s="248">
        <f>ROUND(E201*P201,2)</f>
        <v>0</v>
      </c>
      <c r="R201" s="250"/>
      <c r="S201" s="250" t="s">
        <v>120</v>
      </c>
      <c r="T201" s="251" t="s">
        <v>255</v>
      </c>
      <c r="U201" s="232">
        <v>0</v>
      </c>
      <c r="V201" s="232">
        <f>ROUND(E201*U201,2)</f>
        <v>0</v>
      </c>
      <c r="W201" s="232"/>
      <c r="X201" s="232" t="s">
        <v>349</v>
      </c>
      <c r="Y201" s="232" t="s">
        <v>123</v>
      </c>
      <c r="Z201" s="212"/>
      <c r="AA201" s="212"/>
      <c r="AB201" s="212"/>
      <c r="AC201" s="212"/>
      <c r="AD201" s="212"/>
      <c r="AE201" s="212"/>
      <c r="AF201" s="212"/>
      <c r="AG201" s="212" t="s">
        <v>350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2" x14ac:dyDescent="0.2">
      <c r="A202" s="229"/>
      <c r="B202" s="230"/>
      <c r="C202" s="267" t="s">
        <v>377</v>
      </c>
      <c r="D202" s="259"/>
      <c r="E202" s="259"/>
      <c r="F202" s="259"/>
      <c r="G202" s="259"/>
      <c r="H202" s="232"/>
      <c r="I202" s="232"/>
      <c r="J202" s="232"/>
      <c r="K202" s="232"/>
      <c r="L202" s="232"/>
      <c r="M202" s="232"/>
      <c r="N202" s="231"/>
      <c r="O202" s="231"/>
      <c r="P202" s="231"/>
      <c r="Q202" s="231"/>
      <c r="R202" s="232"/>
      <c r="S202" s="232"/>
      <c r="T202" s="232"/>
      <c r="U202" s="232"/>
      <c r="V202" s="232"/>
      <c r="W202" s="232"/>
      <c r="X202" s="232"/>
      <c r="Y202" s="232"/>
      <c r="Z202" s="212"/>
      <c r="AA202" s="212"/>
      <c r="AB202" s="212"/>
      <c r="AC202" s="212"/>
      <c r="AD202" s="212"/>
      <c r="AE202" s="212"/>
      <c r="AF202" s="212"/>
      <c r="AG202" s="212" t="s">
        <v>334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60" t="str">
        <f>C202</f>
        <v>Náklady na vyhotovení dokumentace skutečného provedení stavby a její předání objednateli v požadované formě a požadovaném počtu.</v>
      </c>
      <c r="BB202" s="212"/>
      <c r="BC202" s="212"/>
      <c r="BD202" s="212"/>
      <c r="BE202" s="212"/>
      <c r="BF202" s="212"/>
      <c r="BG202" s="212"/>
      <c r="BH202" s="212"/>
    </row>
    <row r="203" spans="1:60" ht="22.5" outlineLevel="3" x14ac:dyDescent="0.2">
      <c r="A203" s="229"/>
      <c r="B203" s="230"/>
      <c r="C203" s="268" t="s">
        <v>378</v>
      </c>
      <c r="D203" s="261"/>
      <c r="E203" s="261"/>
      <c r="F203" s="261"/>
      <c r="G203" s="261"/>
      <c r="H203" s="232"/>
      <c r="I203" s="232"/>
      <c r="J203" s="232"/>
      <c r="K203" s="232"/>
      <c r="L203" s="232"/>
      <c r="M203" s="232"/>
      <c r="N203" s="231"/>
      <c r="O203" s="231"/>
      <c r="P203" s="231"/>
      <c r="Q203" s="231"/>
      <c r="R203" s="232"/>
      <c r="S203" s="232"/>
      <c r="T203" s="232"/>
      <c r="U203" s="232"/>
      <c r="V203" s="232"/>
      <c r="W203" s="232"/>
      <c r="X203" s="232"/>
      <c r="Y203" s="232"/>
      <c r="Z203" s="212"/>
      <c r="AA203" s="212"/>
      <c r="AB203" s="212"/>
      <c r="AC203" s="212"/>
      <c r="AD203" s="212"/>
      <c r="AE203" s="212"/>
      <c r="AF203" s="212"/>
      <c r="AG203" s="212" t="s">
        <v>334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60" t="str">
        <f>C203</f>
        <v>- 3x vyhotovení - dokumentace v listinné a 2x na CD vdigitální podobě v souladu se stavebním zákonem a provádějícími předpisy, zakreslení změn PD, vč. revizí, prohlášení o shodě apod.</v>
      </c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45">
        <v>78</v>
      </c>
      <c r="B204" s="246" t="s">
        <v>379</v>
      </c>
      <c r="C204" s="263" t="s">
        <v>380</v>
      </c>
      <c r="D204" s="247" t="s">
        <v>348</v>
      </c>
      <c r="E204" s="248">
        <v>1</v>
      </c>
      <c r="F204" s="249"/>
      <c r="G204" s="250">
        <f>ROUND(E204*F204,2)</f>
        <v>0</v>
      </c>
      <c r="H204" s="249"/>
      <c r="I204" s="250">
        <f>ROUND(E204*H204,2)</f>
        <v>0</v>
      </c>
      <c r="J204" s="249"/>
      <c r="K204" s="250">
        <f>ROUND(E204*J204,2)</f>
        <v>0</v>
      </c>
      <c r="L204" s="250">
        <v>21</v>
      </c>
      <c r="M204" s="250">
        <f>G204*(1+L204/100)</f>
        <v>0</v>
      </c>
      <c r="N204" s="248">
        <v>0</v>
      </c>
      <c r="O204" s="248">
        <f>ROUND(E204*N204,2)</f>
        <v>0</v>
      </c>
      <c r="P204" s="248">
        <v>0</v>
      </c>
      <c r="Q204" s="248">
        <f>ROUND(E204*P204,2)</f>
        <v>0</v>
      </c>
      <c r="R204" s="250"/>
      <c r="S204" s="250" t="s">
        <v>120</v>
      </c>
      <c r="T204" s="251" t="s">
        <v>255</v>
      </c>
      <c r="U204" s="232">
        <v>0</v>
      </c>
      <c r="V204" s="232">
        <f>ROUND(E204*U204,2)</f>
        <v>0</v>
      </c>
      <c r="W204" s="232"/>
      <c r="X204" s="232" t="s">
        <v>349</v>
      </c>
      <c r="Y204" s="232" t="s">
        <v>123</v>
      </c>
      <c r="Z204" s="212"/>
      <c r="AA204" s="212"/>
      <c r="AB204" s="212"/>
      <c r="AC204" s="212"/>
      <c r="AD204" s="212"/>
      <c r="AE204" s="212"/>
      <c r="AF204" s="212"/>
      <c r="AG204" s="212" t="s">
        <v>350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2" x14ac:dyDescent="0.2">
      <c r="A205" s="229"/>
      <c r="B205" s="230"/>
      <c r="C205" s="267" t="s">
        <v>381</v>
      </c>
      <c r="D205" s="259"/>
      <c r="E205" s="259"/>
      <c r="F205" s="259"/>
      <c r="G205" s="259"/>
      <c r="H205" s="232"/>
      <c r="I205" s="232"/>
      <c r="J205" s="232"/>
      <c r="K205" s="232"/>
      <c r="L205" s="232"/>
      <c r="M205" s="232"/>
      <c r="N205" s="231"/>
      <c r="O205" s="231"/>
      <c r="P205" s="231"/>
      <c r="Q205" s="231"/>
      <c r="R205" s="232"/>
      <c r="S205" s="232"/>
      <c r="T205" s="232"/>
      <c r="U205" s="232"/>
      <c r="V205" s="232"/>
      <c r="W205" s="232"/>
      <c r="X205" s="232"/>
      <c r="Y205" s="232"/>
      <c r="Z205" s="212"/>
      <c r="AA205" s="212"/>
      <c r="AB205" s="212"/>
      <c r="AC205" s="212"/>
      <c r="AD205" s="212"/>
      <c r="AE205" s="212"/>
      <c r="AF205" s="212"/>
      <c r="AG205" s="212" t="s">
        <v>334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60" t="str">
        <f>C205</f>
        <v>- náklady na provedení skutečného zaměření stavby v rozsahu nezbytném pro zápis změny do katastru nemovitostí.</v>
      </c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52">
        <v>79</v>
      </c>
      <c r="B206" s="253" t="s">
        <v>382</v>
      </c>
      <c r="C206" s="265" t="s">
        <v>383</v>
      </c>
      <c r="D206" s="254" t="s">
        <v>348</v>
      </c>
      <c r="E206" s="255">
        <v>1</v>
      </c>
      <c r="F206" s="256"/>
      <c r="G206" s="257">
        <f>ROUND(E206*F206,2)</f>
        <v>0</v>
      </c>
      <c r="H206" s="256"/>
      <c r="I206" s="257">
        <f>ROUND(E206*H206,2)</f>
        <v>0</v>
      </c>
      <c r="J206" s="256"/>
      <c r="K206" s="257">
        <f>ROUND(E206*J206,2)</f>
        <v>0</v>
      </c>
      <c r="L206" s="257">
        <v>21</v>
      </c>
      <c r="M206" s="257">
        <f>G206*(1+L206/100)</f>
        <v>0</v>
      </c>
      <c r="N206" s="255">
        <v>0</v>
      </c>
      <c r="O206" s="255">
        <f>ROUND(E206*N206,2)</f>
        <v>0</v>
      </c>
      <c r="P206" s="255">
        <v>0</v>
      </c>
      <c r="Q206" s="255">
        <f>ROUND(E206*P206,2)</f>
        <v>0</v>
      </c>
      <c r="R206" s="257"/>
      <c r="S206" s="257" t="s">
        <v>254</v>
      </c>
      <c r="T206" s="258" t="s">
        <v>255</v>
      </c>
      <c r="U206" s="232">
        <v>0</v>
      </c>
      <c r="V206" s="232">
        <f>ROUND(E206*U206,2)</f>
        <v>0</v>
      </c>
      <c r="W206" s="232"/>
      <c r="X206" s="232" t="s">
        <v>349</v>
      </c>
      <c r="Y206" s="232" t="s">
        <v>123</v>
      </c>
      <c r="Z206" s="212"/>
      <c r="AA206" s="212"/>
      <c r="AB206" s="212"/>
      <c r="AC206" s="212"/>
      <c r="AD206" s="212"/>
      <c r="AE206" s="212"/>
      <c r="AF206" s="212"/>
      <c r="AG206" s="212" t="s">
        <v>350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45">
        <v>80</v>
      </c>
      <c r="B207" s="246" t="s">
        <v>384</v>
      </c>
      <c r="C207" s="263" t="s">
        <v>385</v>
      </c>
      <c r="D207" s="247" t="s">
        <v>340</v>
      </c>
      <c r="E207" s="248">
        <v>1</v>
      </c>
      <c r="F207" s="249"/>
      <c r="G207" s="250">
        <f>ROUND(E207*F207,2)</f>
        <v>0</v>
      </c>
      <c r="H207" s="249"/>
      <c r="I207" s="250">
        <f>ROUND(E207*H207,2)</f>
        <v>0</v>
      </c>
      <c r="J207" s="249"/>
      <c r="K207" s="250">
        <f>ROUND(E207*J207,2)</f>
        <v>0</v>
      </c>
      <c r="L207" s="250">
        <v>21</v>
      </c>
      <c r="M207" s="250">
        <f>G207*(1+L207/100)</f>
        <v>0</v>
      </c>
      <c r="N207" s="248">
        <v>0</v>
      </c>
      <c r="O207" s="248">
        <f>ROUND(E207*N207,2)</f>
        <v>0</v>
      </c>
      <c r="P207" s="248">
        <v>0</v>
      </c>
      <c r="Q207" s="248">
        <f>ROUND(E207*P207,2)</f>
        <v>0</v>
      </c>
      <c r="R207" s="250"/>
      <c r="S207" s="250" t="s">
        <v>254</v>
      </c>
      <c r="T207" s="251" t="s">
        <v>255</v>
      </c>
      <c r="U207" s="232">
        <v>0</v>
      </c>
      <c r="V207" s="232">
        <f>ROUND(E207*U207,2)</f>
        <v>0</v>
      </c>
      <c r="W207" s="232"/>
      <c r="X207" s="232" t="s">
        <v>349</v>
      </c>
      <c r="Y207" s="232" t="s">
        <v>123</v>
      </c>
      <c r="Z207" s="212"/>
      <c r="AA207" s="212"/>
      <c r="AB207" s="212"/>
      <c r="AC207" s="212"/>
      <c r="AD207" s="212"/>
      <c r="AE207" s="212"/>
      <c r="AF207" s="212"/>
      <c r="AG207" s="212" t="s">
        <v>350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ht="22.5" outlineLevel="2" x14ac:dyDescent="0.2">
      <c r="A208" s="229"/>
      <c r="B208" s="230"/>
      <c r="C208" s="267" t="s">
        <v>386</v>
      </c>
      <c r="D208" s="259"/>
      <c r="E208" s="259"/>
      <c r="F208" s="259"/>
      <c r="G208" s="259"/>
      <c r="H208" s="232"/>
      <c r="I208" s="232"/>
      <c r="J208" s="232"/>
      <c r="K208" s="232"/>
      <c r="L208" s="232"/>
      <c r="M208" s="232"/>
      <c r="N208" s="231"/>
      <c r="O208" s="231"/>
      <c r="P208" s="231"/>
      <c r="Q208" s="231"/>
      <c r="R208" s="232"/>
      <c r="S208" s="232"/>
      <c r="T208" s="232"/>
      <c r="U208" s="232"/>
      <c r="V208" s="232"/>
      <c r="W208" s="232"/>
      <c r="X208" s="232"/>
      <c r="Y208" s="232"/>
      <c r="Z208" s="212"/>
      <c r="AA208" s="212"/>
      <c r="AB208" s="212"/>
      <c r="AC208" s="212"/>
      <c r="AD208" s="212"/>
      <c r="AE208" s="212"/>
      <c r="AF208" s="212"/>
      <c r="AG208" s="212" t="s">
        <v>334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60" t="str">
        <f>C208</f>
        <v>Fotodokumentace stavby před zahájením stavby, v průběhu výstavby a po stavbě. Zařazení fotek do fotoalba v časové posloupnosti a popisem činnosti a číslem objektů v listinné a digitální podobě.</v>
      </c>
      <c r="BB208" s="212"/>
      <c r="BC208" s="212"/>
      <c r="BD208" s="212"/>
      <c r="BE208" s="212"/>
      <c r="BF208" s="212"/>
      <c r="BG208" s="212"/>
      <c r="BH208" s="212"/>
    </row>
    <row r="209" spans="1:60" ht="33.75" outlineLevel="3" x14ac:dyDescent="0.2">
      <c r="A209" s="229"/>
      <c r="B209" s="230"/>
      <c r="C209" s="268" t="s">
        <v>387</v>
      </c>
      <c r="D209" s="261"/>
      <c r="E209" s="261"/>
      <c r="F209" s="261"/>
      <c r="G209" s="261"/>
      <c r="H209" s="232"/>
      <c r="I209" s="232"/>
      <c r="J209" s="232"/>
      <c r="K209" s="232"/>
      <c r="L209" s="232"/>
      <c r="M209" s="232"/>
      <c r="N209" s="231"/>
      <c r="O209" s="231"/>
      <c r="P209" s="231"/>
      <c r="Q209" s="231"/>
      <c r="R209" s="232"/>
      <c r="S209" s="232"/>
      <c r="T209" s="232"/>
      <c r="U209" s="232"/>
      <c r="V209" s="232"/>
      <c r="W209" s="232"/>
      <c r="X209" s="232"/>
      <c r="Y209" s="232"/>
      <c r="Z209" s="212"/>
      <c r="AA209" s="212"/>
      <c r="AB209" s="212"/>
      <c r="AC209" s="212"/>
      <c r="AD209" s="212"/>
      <c r="AE209" s="212"/>
      <c r="AF209" s="212"/>
      <c r="AG209" s="212" t="s">
        <v>334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60" t="str">
        <f>C209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209" s="212"/>
      <c r="BC209" s="212"/>
      <c r="BD209" s="212"/>
      <c r="BE209" s="212"/>
      <c r="BF209" s="212"/>
      <c r="BG209" s="212"/>
      <c r="BH209" s="212"/>
    </row>
    <row r="210" spans="1:60" x14ac:dyDescent="0.2">
      <c r="A210" s="3"/>
      <c r="B210" s="4"/>
      <c r="C210" s="269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AE210">
        <v>12</v>
      </c>
      <c r="AF210">
        <v>21</v>
      </c>
      <c r="AG210" t="s">
        <v>101</v>
      </c>
    </row>
    <row r="211" spans="1:60" x14ac:dyDescent="0.2">
      <c r="A211" s="215"/>
      <c r="B211" s="216" t="s">
        <v>31</v>
      </c>
      <c r="C211" s="270"/>
      <c r="D211" s="217"/>
      <c r="E211" s="218"/>
      <c r="F211" s="218"/>
      <c r="G211" s="244">
        <f>G8+G20+G48+G77+G83+G112+G138+G143+G148+G175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AE211">
        <f>SUMIF(L7:L209,AE210,G7:G209)</f>
        <v>0</v>
      </c>
      <c r="AF211">
        <f>SUMIF(L7:L209,AF210,G7:G209)</f>
        <v>0</v>
      </c>
      <c r="AG211" t="s">
        <v>388</v>
      </c>
    </row>
    <row r="212" spans="1:60" x14ac:dyDescent="0.2">
      <c r="A212" s="3"/>
      <c r="B212" s="4"/>
      <c r="C212" s="269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60" x14ac:dyDescent="0.2">
      <c r="A213" s="3"/>
      <c r="B213" s="4"/>
      <c r="C213" s="269"/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60" x14ac:dyDescent="0.2">
      <c r="A214" s="219" t="s">
        <v>389</v>
      </c>
      <c r="B214" s="219"/>
      <c r="C214" s="271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60" x14ac:dyDescent="0.2">
      <c r="A215" s="220"/>
      <c r="B215" s="221"/>
      <c r="C215" s="272"/>
      <c r="D215" s="221"/>
      <c r="E215" s="221"/>
      <c r="F215" s="221"/>
      <c r="G215" s="222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AG215" t="s">
        <v>390</v>
      </c>
    </row>
    <row r="216" spans="1:60" x14ac:dyDescent="0.2">
      <c r="A216" s="223"/>
      <c r="B216" s="224"/>
      <c r="C216" s="273"/>
      <c r="D216" s="224"/>
      <c r="E216" s="224"/>
      <c r="F216" s="224"/>
      <c r="G216" s="225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60" x14ac:dyDescent="0.2">
      <c r="A217" s="223"/>
      <c r="B217" s="224"/>
      <c r="C217" s="273"/>
      <c r="D217" s="224"/>
      <c r="E217" s="224"/>
      <c r="F217" s="224"/>
      <c r="G217" s="225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60" x14ac:dyDescent="0.2">
      <c r="A218" s="223"/>
      <c r="B218" s="224"/>
      <c r="C218" s="273"/>
      <c r="D218" s="224"/>
      <c r="E218" s="224"/>
      <c r="F218" s="224"/>
      <c r="G218" s="225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">
      <c r="A219" s="226"/>
      <c r="B219" s="227"/>
      <c r="C219" s="274"/>
      <c r="D219" s="227"/>
      <c r="E219" s="227"/>
      <c r="F219" s="227"/>
      <c r="G219" s="228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">
      <c r="A220" s="3"/>
      <c r="B220" s="4"/>
      <c r="C220" s="269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60" x14ac:dyDescent="0.2">
      <c r="C221" s="275"/>
      <c r="D221" s="10"/>
      <c r="AG221" t="s">
        <v>392</v>
      </c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BgIl0OD2+rGzGQYRxkkbCP/8v48rPdDjRvJCNICcsHJdnL6xtzv29by4BD+13XGIGRFutnLOeu+JPPXdELKKw==" saltValue="dlhfqPbTONVxk45ajW6Qmg==" spinCount="100000" sheet="1" formatRows="0"/>
  <mergeCells count="28">
    <mergeCell ref="C200:G200"/>
    <mergeCell ref="C202:G202"/>
    <mergeCell ref="C203:G203"/>
    <mergeCell ref="C205:G205"/>
    <mergeCell ref="C208:G208"/>
    <mergeCell ref="C209:G209"/>
    <mergeCell ref="C194:G194"/>
    <mergeCell ref="C195:G195"/>
    <mergeCell ref="C196:G196"/>
    <mergeCell ref="C197:G197"/>
    <mergeCell ref="C198:G198"/>
    <mergeCell ref="C199:G199"/>
    <mergeCell ref="C184:G184"/>
    <mergeCell ref="C186:G186"/>
    <mergeCell ref="C188:G188"/>
    <mergeCell ref="C190:G190"/>
    <mergeCell ref="C192:G192"/>
    <mergeCell ref="C193:G193"/>
    <mergeCell ref="A1:G1"/>
    <mergeCell ref="C2:G2"/>
    <mergeCell ref="C3:G3"/>
    <mergeCell ref="C4:G4"/>
    <mergeCell ref="A214:C214"/>
    <mergeCell ref="A215:G219"/>
    <mergeCell ref="C167:G167"/>
    <mergeCell ref="C178:G178"/>
    <mergeCell ref="C181:G181"/>
    <mergeCell ref="C182:G18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SO.02 2.1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'SO.02 2.1 Pol'!Názvy_tisku</vt:lpstr>
      <vt:lpstr>oadresa</vt:lpstr>
      <vt:lpstr>Stavba!Objednatel</vt:lpstr>
      <vt:lpstr>Stavba!Objekt</vt:lpstr>
      <vt:lpstr>'SO.02 2.1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2025-04-03T10:18:53Z</dcterms:modified>
</cp:coreProperties>
</file>