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5 STAVBY\2025 NELLPROJEKT\25.01.13 Chodníky Kopřivnice\0 VÝSTUP 3 Polní změny\"/>
    </mc:Choice>
  </mc:AlternateContent>
  <xr:revisionPtr revIDLastSave="0" documentId="8_{CF5780BF-3E2C-4A59-A8AC-B35089C2100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2 2.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'SO.02 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'SO.02 2.2 Pol'!$A$1:$Y$227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17" i="12"/>
  <c r="BA215" i="12"/>
  <c r="BA214" i="12"/>
  <c r="BA211" i="12"/>
  <c r="BA209" i="12"/>
  <c r="BA208" i="12"/>
  <c r="BA198" i="12"/>
  <c r="BA196" i="12"/>
  <c r="BA194" i="12"/>
  <c r="BA192" i="12"/>
  <c r="BA190" i="12"/>
  <c r="BA188" i="12"/>
  <c r="BA184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M8" i="12" s="1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5" i="12"/>
  <c r="I15" i="12"/>
  <c r="I14" i="12" s="1"/>
  <c r="K15" i="12"/>
  <c r="K14" i="12" s="1"/>
  <c r="M15" i="12"/>
  <c r="O15" i="12"/>
  <c r="O14" i="12" s="1"/>
  <c r="Q15" i="12"/>
  <c r="V15" i="12"/>
  <c r="G17" i="12"/>
  <c r="M17" i="12" s="1"/>
  <c r="I17" i="12"/>
  <c r="K17" i="12"/>
  <c r="O17" i="12"/>
  <c r="Q17" i="12"/>
  <c r="Q14" i="12" s="1"/>
  <c r="V17" i="12"/>
  <c r="G19" i="12"/>
  <c r="I19" i="12"/>
  <c r="K19" i="12"/>
  <c r="M19" i="12"/>
  <c r="O19" i="12"/>
  <c r="Q19" i="12"/>
  <c r="V19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V14" i="12" s="1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4" i="12"/>
  <c r="I44" i="12"/>
  <c r="I43" i="12" s="1"/>
  <c r="K44" i="12"/>
  <c r="M44" i="12"/>
  <c r="O44" i="12"/>
  <c r="O43" i="12" s="1"/>
  <c r="Q44" i="12"/>
  <c r="V44" i="12"/>
  <c r="V43" i="12" s="1"/>
  <c r="G46" i="12"/>
  <c r="M46" i="12" s="1"/>
  <c r="I46" i="12"/>
  <c r="K46" i="12"/>
  <c r="K43" i="12" s="1"/>
  <c r="O46" i="12"/>
  <c r="Q46" i="12"/>
  <c r="V46" i="12"/>
  <c r="G48" i="12"/>
  <c r="G43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Q43" i="12" s="1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K72" i="12"/>
  <c r="O72" i="12"/>
  <c r="G73" i="12"/>
  <c r="G72" i="12" s="1"/>
  <c r="I73" i="12"/>
  <c r="I72" i="12" s="1"/>
  <c r="K73" i="12"/>
  <c r="M73" i="12"/>
  <c r="M72" i="12" s="1"/>
  <c r="O73" i="12"/>
  <c r="Q73" i="12"/>
  <c r="Q72" i="12" s="1"/>
  <c r="V73" i="12"/>
  <c r="V72" i="12" s="1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79" i="12"/>
  <c r="M79" i="12" s="1"/>
  <c r="I79" i="12"/>
  <c r="I78" i="12" s="1"/>
  <c r="K79" i="12"/>
  <c r="K78" i="12" s="1"/>
  <c r="O79" i="12"/>
  <c r="O78" i="12" s="1"/>
  <c r="Q79" i="12"/>
  <c r="Q78" i="12" s="1"/>
  <c r="V79" i="12"/>
  <c r="G81" i="12"/>
  <c r="M81" i="12" s="1"/>
  <c r="I81" i="12"/>
  <c r="K81" i="12"/>
  <c r="O81" i="12"/>
  <c r="Q81" i="12"/>
  <c r="V81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V78" i="12" s="1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5" i="12"/>
  <c r="M105" i="12" s="1"/>
  <c r="I105" i="12"/>
  <c r="K105" i="12"/>
  <c r="O105" i="12"/>
  <c r="Q105" i="12"/>
  <c r="V105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5" i="12"/>
  <c r="M115" i="12" s="1"/>
  <c r="I115" i="12"/>
  <c r="I114" i="12" s="1"/>
  <c r="K115" i="12"/>
  <c r="O115" i="12"/>
  <c r="O114" i="12" s="1"/>
  <c r="Q115" i="12"/>
  <c r="V115" i="12"/>
  <c r="V114" i="12" s="1"/>
  <c r="G116" i="12"/>
  <c r="M116" i="12" s="1"/>
  <c r="I116" i="12"/>
  <c r="K116" i="12"/>
  <c r="K114" i="12" s="1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Q114" i="12" s="1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4" i="12"/>
  <c r="I134" i="12"/>
  <c r="K134" i="12"/>
  <c r="M134" i="12"/>
  <c r="O134" i="12"/>
  <c r="Q134" i="12"/>
  <c r="V134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O144" i="12"/>
  <c r="V144" i="12"/>
  <c r="G145" i="12"/>
  <c r="G144" i="12" s="1"/>
  <c r="I145" i="12"/>
  <c r="I144" i="12" s="1"/>
  <c r="K145" i="12"/>
  <c r="K144" i="12" s="1"/>
  <c r="O145" i="12"/>
  <c r="Q145" i="12"/>
  <c r="Q144" i="12" s="1"/>
  <c r="V145" i="12"/>
  <c r="G147" i="12"/>
  <c r="M147" i="12" s="1"/>
  <c r="I147" i="12"/>
  <c r="K147" i="12"/>
  <c r="O147" i="12"/>
  <c r="Q147" i="12"/>
  <c r="V147" i="12"/>
  <c r="I149" i="12"/>
  <c r="G150" i="12"/>
  <c r="G149" i="12" s="1"/>
  <c r="I150" i="12"/>
  <c r="K150" i="12"/>
  <c r="K149" i="12" s="1"/>
  <c r="M150" i="12"/>
  <c r="M149" i="12" s="1"/>
  <c r="O150" i="12"/>
  <c r="O149" i="12" s="1"/>
  <c r="Q150" i="12"/>
  <c r="Q149" i="12" s="1"/>
  <c r="V150" i="12"/>
  <c r="V149" i="12" s="1"/>
  <c r="G155" i="12"/>
  <c r="I155" i="12"/>
  <c r="I154" i="12" s="1"/>
  <c r="K155" i="12"/>
  <c r="K154" i="12" s="1"/>
  <c r="M155" i="12"/>
  <c r="O155" i="12"/>
  <c r="O154" i="12" s="1"/>
  <c r="Q155" i="12"/>
  <c r="Q154" i="12" s="1"/>
  <c r="V155" i="12"/>
  <c r="V154" i="12" s="1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8" i="12"/>
  <c r="M168" i="12" s="1"/>
  <c r="I168" i="12"/>
  <c r="K168" i="12"/>
  <c r="O168" i="12"/>
  <c r="Q168" i="12"/>
  <c r="V168" i="12"/>
  <c r="G172" i="12"/>
  <c r="M172" i="12" s="1"/>
  <c r="I172" i="12"/>
  <c r="K172" i="12"/>
  <c r="O172" i="12"/>
  <c r="Q172" i="12"/>
  <c r="V172" i="12"/>
  <c r="G177" i="12"/>
  <c r="I177" i="12"/>
  <c r="K177" i="12"/>
  <c r="M177" i="12"/>
  <c r="O177" i="12"/>
  <c r="Q177" i="12"/>
  <c r="V177" i="12"/>
  <c r="G182" i="12"/>
  <c r="I182" i="12"/>
  <c r="I181" i="12" s="1"/>
  <c r="K182" i="12"/>
  <c r="K181" i="12" s="1"/>
  <c r="M182" i="12"/>
  <c r="O182" i="12"/>
  <c r="Q182" i="12"/>
  <c r="Q181" i="12" s="1"/>
  <c r="V182" i="12"/>
  <c r="V181" i="12" s="1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O181" i="12" s="1"/>
  <c r="Q195" i="12"/>
  <c r="V195" i="12"/>
  <c r="G197" i="12"/>
  <c r="I197" i="12"/>
  <c r="K197" i="12"/>
  <c r="M197" i="12"/>
  <c r="O197" i="12"/>
  <c r="Q197" i="12"/>
  <c r="V197" i="12"/>
  <c r="G207" i="12"/>
  <c r="I207" i="12"/>
  <c r="K207" i="12"/>
  <c r="M207" i="12"/>
  <c r="O207" i="12"/>
  <c r="Q207" i="12"/>
  <c r="V207" i="12"/>
  <c r="G210" i="12"/>
  <c r="I210" i="12"/>
  <c r="K210" i="12"/>
  <c r="M210" i="12"/>
  <c r="O210" i="12"/>
  <c r="Q210" i="12"/>
  <c r="V210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AE217" i="12"/>
  <c r="AF217" i="12"/>
  <c r="I20" i="1"/>
  <c r="I19" i="1"/>
  <c r="I18" i="1"/>
  <c r="I17" i="1"/>
  <c r="I16" i="1"/>
  <c r="I59" i="1"/>
  <c r="J58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4" i="1" l="1"/>
  <c r="J56" i="1"/>
  <c r="J51" i="1"/>
  <c r="J55" i="1"/>
  <c r="J50" i="1"/>
  <c r="J52" i="1"/>
  <c r="J57" i="1"/>
  <c r="J49" i="1"/>
  <c r="G26" i="1"/>
  <c r="A26" i="1"/>
  <c r="G28" i="1"/>
  <c r="G23" i="1"/>
  <c r="M78" i="12"/>
  <c r="M154" i="12"/>
  <c r="M181" i="12"/>
  <c r="M14" i="12"/>
  <c r="M114" i="12"/>
  <c r="G114" i="12"/>
  <c r="G78" i="12"/>
  <c r="G14" i="12"/>
  <c r="G181" i="12"/>
  <c r="G154" i="12"/>
  <c r="M145" i="12"/>
  <c r="M144" i="12" s="1"/>
  <c r="M48" i="12"/>
  <c r="M43" i="12" s="1"/>
  <c r="I21" i="1"/>
  <c r="J53" i="1"/>
  <c r="I39" i="1"/>
  <c r="I42" i="1" s="1"/>
  <c r="J59" i="1" l="1"/>
  <c r="A23" i="1"/>
  <c r="J40" i="1"/>
  <c r="J39" i="1"/>
  <c r="J42" i="1" s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16B68F98-1511-4BE2-9A6B-F0072143D33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2E7357E-ADC4-46E2-9F14-6086A62010E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<sst xmlns="http://schemas.openxmlformats.org/spreadsheetml/2006/main" count="1125" uniqueCount="403">
  <si>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</si>
  <si>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</si>
  <si>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</si>
  <si>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</si>
  <si>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</si>
  <si>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</si>
  <si>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</si>
  <si>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</si>
  <si>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</si>
  <si>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</si>
  <si>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</si>
  <si>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</si>
  <si>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</si>
  <si>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</si>
  <si>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</si>
  <si>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</si>
  <si>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</si>
  <si>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</si>
  <si>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</si>
  <si>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</si>
  <si>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</si>
  <si>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</si>
  <si>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</si>
  <si>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</si>
  <si>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</si>
  <si>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</si>
  <si>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</si>
  <si>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</si>
  <si>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</si>
  <si>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</si>
  <si>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</si>
  <si>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</si>
  <si>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</si>
  <si>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</si>
  <si>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</si>
  <si>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</si>
  <si>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</si>
  <si>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</si>
  <si>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</si>
  <si>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</si>
  <si>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</si>
  <si>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</si>
  <si>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</si>
  <si>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2.2</t>
  </si>
  <si>
    <t>Etapa č. 2</t>
  </si>
  <si>
    <t>SO.02</t>
  </si>
  <si>
    <t>Ul. Polní</t>
  </si>
  <si>
    <t>Objekt:</t>
  </si>
  <si>
    <t>Rozpočet:</t>
  </si>
  <si>
    <t>NP25001</t>
  </si>
  <si>
    <t>Oprava vybraných chodníků ve městě Kopřivnici</t>
  </si>
  <si>
    <t>Město Kopřivnice</t>
  </si>
  <si>
    <t>Štefánikova 1163/12</t>
  </si>
  <si>
    <t>Kopřivnice</t>
  </si>
  <si>
    <t>74221</t>
  </si>
  <si>
    <t>00298077</t>
  </si>
  <si>
    <t>CZ00298077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</si>
  <si>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</si>
  <si>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</si>
  <si>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</si>
  <si>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</si>
  <si>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</si>
  <si>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</si>
  <si>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</si>
  <si>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</si>
  <si>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</si>
  <si>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</si>
  <si>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</si>
  <si>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</si>
  <si>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</si>
  <si>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</si>
  <si>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</si>
  <si>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</si>
  <si>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</si>
  <si>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57</t>
  </si>
  <si>
    <t>Kryty komunikací živičné a z kameniva</t>
  </si>
  <si>
    <t>59</t>
  </si>
  <si>
    <t>Dlažby a předlažby komunikací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</si>
  <si>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</si>
  <si>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</si>
  <si>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</si>
  <si>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</si>
  <si>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</si>
  <si>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</si>
  <si>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</si>
  <si>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</si>
  <si>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</si>
  <si>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</si>
  <si>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</si>
  <si>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</si>
  <si>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</si>
  <si>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</si>
  <si>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</si>
  <si>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</si>
  <si>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</si>
  <si>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</si>
  <si>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</si>
  <si>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</si>
  <si>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</si>
  <si>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</si>
  <si>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</si>
  <si>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</si>
  <si>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</si>
  <si>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</si>
  <si>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</si>
  <si>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</si>
  <si>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</si>
  <si>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</si>
  <si>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</si>
  <si>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</si>
  <si>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</si>
  <si>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</si>
  <si>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</si>
  <si>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</si>
  <si>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</si>
  <si>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</si>
  <si>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</si>
  <si>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113107610R00</t>
  </si>
  <si>
    <t>Odstranění podkladu nad 50 m2,kam.drcené tl.10 cm</t>
  </si>
  <si>
    <t>m2</t>
  </si>
  <si>
    <t>RTS 25/ I</t>
  </si>
  <si>
    <t>RTS 24/ II</t>
  </si>
  <si>
    <t>Práce</t>
  </si>
  <si>
    <t>Běžná</t>
  </si>
  <si>
    <t>POL1_</t>
  </si>
  <si>
    <t>113108405R00</t>
  </si>
  <si>
    <t>Odstranění asfaltové vrstvy pl.nad 50 m2, tl. 5 cm</t>
  </si>
  <si>
    <t>113109405R00</t>
  </si>
  <si>
    <t>Odstranění podkladu pl. nad 50 m2, beton, tl. 5 cm</t>
  </si>
  <si>
    <t>113151119R00</t>
  </si>
  <si>
    <t>Fréz.živič.krytu pl.do 500 m2,pruh do 75cm,tl.10cm</t>
  </si>
  <si>
    <t>113202111R00</t>
  </si>
  <si>
    <t>Vytrhání obrub obrubníků silničních a chodníkových</t>
  </si>
  <si>
    <t>m</t>
  </si>
  <si>
    <t>120001101R00</t>
  </si>
  <si>
    <t>Příplatek za ztížení vykopávky v blízkosti vedení</t>
  </si>
  <si>
    <t>m3</t>
  </si>
  <si>
    <t>Odkaz na mn. položky pořadí 8 : 95,78810*0,1</t>
  </si>
  <si>
    <t>VV</t>
  </si>
  <si>
    <t>120901121RT3</t>
  </si>
  <si>
    <t>Bourání konstrukcí z prostého betonu v odkopávkách bagrem s kladivem</t>
  </si>
  <si>
    <t>skryté konstrukce : 4</t>
  </si>
  <si>
    <t>122202202R00</t>
  </si>
  <si>
    <t>Odkopávky pro silnice v hor. 3 do 1000 m3</t>
  </si>
  <si>
    <t>pojízdná dlažba20x10x8cm : 38,9*1,2*0,47</t>
  </si>
  <si>
    <t>chodník 20x20x8 cm : 126,5*1,1*0,37</t>
  </si>
  <si>
    <t>chodník 30x30x6 cm : 299,8*1,1*0,35</t>
  </si>
  <si>
    <t>odpočty konstrukcí : -465,3*0,2</t>
  </si>
  <si>
    <t>122202209R00</t>
  </si>
  <si>
    <t>Příplatek za lepivost - odkop. pro silnice v hor.3</t>
  </si>
  <si>
    <t>Odkaz na mn. položky pořadí 8 : 95,78810*0,5</t>
  </si>
  <si>
    <t>162301101R00</t>
  </si>
  <si>
    <t>Vodorovné přemístění výkopku z hor.1-4 do 500 m</t>
  </si>
  <si>
    <t>Odkaz na mn. položky pořadí 15 : 10,98000</t>
  </si>
  <si>
    <t>162701105R00</t>
  </si>
  <si>
    <t>Vodorovné přemístění výkopku z hor.1-4 do 10000 m</t>
  </si>
  <si>
    <t>Odkaz na mn. položky pořadí 8 : 95,78810</t>
  </si>
  <si>
    <t>Odkaz na mn. položky pořadí 15 : 10,98000*-1</t>
  </si>
  <si>
    <t>162701109R00</t>
  </si>
  <si>
    <t>Příplatek k vod. přemístění hor.1-4 za další 1 km</t>
  </si>
  <si>
    <t>Odkaz na mn. položky pořadí 11 : 84,80810*4</t>
  </si>
  <si>
    <t>167101102R00</t>
  </si>
  <si>
    <t>Nakládání výkopku z hor. 1 ÷ 4 v množství nad 100 m3</t>
  </si>
  <si>
    <t>Odkaz na mn. položky pořadí 11 : 84,80810</t>
  </si>
  <si>
    <t>171201201R00</t>
  </si>
  <si>
    <t>Uložení sypaniny na skl.-sypanina na výšku přes 2m</t>
  </si>
  <si>
    <t>174101102R00</t>
  </si>
  <si>
    <t>Zásyp ruční se zhutněním</t>
  </si>
  <si>
    <t>zpětný zásyp kolem obrub : 0,06*183</t>
  </si>
  <si>
    <t>181102302R00</t>
  </si>
  <si>
    <t>Úprava pláně v zářezech se zhutněním</t>
  </si>
  <si>
    <t>Odkaz na mn. položky pořadí 38 : 515,61000</t>
  </si>
  <si>
    <t>199000002R00</t>
  </si>
  <si>
    <t>Poplatek za skládku horniny 1- 4, č. dle katal. odpadů 17 05 04</t>
  </si>
  <si>
    <t>167103101R00</t>
  </si>
  <si>
    <t>Nakládání výkopku zeminy schopné zúrodnění</t>
  </si>
  <si>
    <t>Odkaz na mn. položky pořadí 19 : 165,70000*0,1</t>
  </si>
  <si>
    <t>180402111R00</t>
  </si>
  <si>
    <t>Založení trávníku parkového výsevem v rovině</t>
  </si>
  <si>
    <t>plocha ze situace : 165,7</t>
  </si>
  <si>
    <t>181301111R00</t>
  </si>
  <si>
    <t>Rozprostření ornice, rovina, tl.do 10 cm,nad 500m2</t>
  </si>
  <si>
    <t>POL1_1</t>
  </si>
  <si>
    <t>Odkaz na mn. položky pořadí 19 : 165,70000</t>
  </si>
  <si>
    <t>182001111R00</t>
  </si>
  <si>
    <t>Plošná úprava terénu, nerovnosti do 10 cm v rovině</t>
  </si>
  <si>
    <t>183403113R00</t>
  </si>
  <si>
    <t>Obdělání půdy frézováním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</si>
  <si>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</si>
  <si>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</si>
  <si>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</si>
  <si>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</si>
  <si>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</si>
  <si>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</si>
  <si>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184851111R00</t>
  </si>
  <si>
    <t>Hnojení roztokem hnojiva v rovině</t>
  </si>
  <si>
    <t>Odkaz na mn. položky pořadí 19 : 165,70000*0,002</t>
  </si>
  <si>
    <t>185803111R00</t>
  </si>
  <si>
    <t>Ošetření trávníku v rovině</t>
  </si>
  <si>
    <t>00572420R</t>
  </si>
  <si>
    <t>Směs travní parková III. dekorativní PROFI</t>
  </si>
  <si>
    <t>kg</t>
  </si>
  <si>
    <t>SPCM</t>
  </si>
  <si>
    <t>Specifikace</t>
  </si>
  <si>
    <t>POL3_</t>
  </si>
  <si>
    <t>Odkaz na mn. položky pořadí 19 : 165,70000*0,025</t>
  </si>
  <si>
    <t>25191158R</t>
  </si>
  <si>
    <t>Trávníkové hnojivo</t>
  </si>
  <si>
    <t>Odkaz na mn. položky pořadí 19 : 165,70000*0,2</t>
  </si>
  <si>
    <t>25234000.AR</t>
  </si>
  <si>
    <t>Herbicid totální</t>
  </si>
  <si>
    <t>l</t>
  </si>
  <si>
    <t>POL3_0</t>
  </si>
  <si>
    <t>Odkaz na mn. položky pořadí 19 : 165,70000*0,003</t>
  </si>
  <si>
    <t>5832011R</t>
  </si>
  <si>
    <t>Zemina zahradní, netříděná</t>
  </si>
  <si>
    <t>t</t>
  </si>
  <si>
    <t>Odkaz na mn. položky pořadí 18 : 16,57000*1,4</t>
  </si>
  <si>
    <t>565131111RT3</t>
  </si>
  <si>
    <t>Podklad z obal kamen. ACP 16+, š. do 3 m, tl. 5 cm plochy 101-200 m2</t>
  </si>
  <si>
    <t>573231125R00</t>
  </si>
  <si>
    <t>Postřik spojovací z KAE, množství zbytkového asfaltu 0,5 kg/m2</t>
  </si>
  <si>
    <t>Odkaz na mn. položky pořadí 32 : 108,70000</t>
  </si>
  <si>
    <t>Odkaz na mn. položky pořadí 34 : 108,70000</t>
  </si>
  <si>
    <t>577141112RT3</t>
  </si>
  <si>
    <t>Beton asfalt. ACO 11+,do 3 m, tl.5 cm plochy 101-200 m2</t>
  </si>
  <si>
    <t>564861111RT2</t>
  </si>
  <si>
    <t>Podklad ze štěrkodrti po zhutnění tloušťky 20 cm štěrkodrť frakce 0-32 mm</t>
  </si>
  <si>
    <t>Odkaz na mn. položky pořadí 40 : 38,90000*1,2</t>
  </si>
  <si>
    <t>564871111RT2</t>
  </si>
  <si>
    <t>Podklad ze štěrkodrti po zhutnění tloušťky 25 cm štěrkodrť frakce 0-32 mm</t>
  </si>
  <si>
    <t>Odkaz na mn. položky pořadí 39 : 299,80000*1,1</t>
  </si>
  <si>
    <t>Odkaz na mn. položky pořadí 41 : 126,50000*1,1</t>
  </si>
  <si>
    <t>567122114R00</t>
  </si>
  <si>
    <t>Podklad z kameniva zpev.cementem SC C8/10 tl.15 cm</t>
  </si>
  <si>
    <t>Odkaz na mn. položky pořadí 40 : 38,90000*1,1</t>
  </si>
  <si>
    <t>568111111R00</t>
  </si>
  <si>
    <t>Zřízení vrstvy z geotextilie skl.do 1:5, š.do 3 m</t>
  </si>
  <si>
    <t>Odkaz na mn. položky pořadí 35 : 46,68000</t>
  </si>
  <si>
    <t>Odkaz na mn. položky pořadí 36 : 468,93000</t>
  </si>
  <si>
    <t>596215021R00</t>
  </si>
  <si>
    <t>Kladení zámkové dlažby tl. 6 cm do drtě tl. 4 cm</t>
  </si>
  <si>
    <t>chodník 30x30x6 : 299,8</t>
  </si>
  <si>
    <t>596215040R00</t>
  </si>
  <si>
    <t>Kladení zámkové dlažby tl. 8 cm do drtě tl. 4 cm</t>
  </si>
  <si>
    <t>pojízdná dlažba : 38,9</t>
  </si>
  <si>
    <t>chodník 20x20x8 : 126,5</t>
  </si>
  <si>
    <t>596291113R00</t>
  </si>
  <si>
    <t xml:space="preserve">Řezání zámkové dlažby tl. 80 mm </t>
  </si>
  <si>
    <t>Odkaz na mn. položky pořadí 40 : 38,90000*0,3</t>
  </si>
  <si>
    <t>Odkaz na mn. položky pořadí 41 : 126,50000*0,3</t>
  </si>
  <si>
    <t>59901NC</t>
  </si>
  <si>
    <t>Předláždění, výškové srovnání a napojení stávajících ploch</t>
  </si>
  <si>
    <t>Vlastní</t>
  </si>
  <si>
    <t>Indiv</t>
  </si>
  <si>
    <t>592451158R</t>
  </si>
  <si>
    <t>Dlažba skladebná SLP pro nevidomé 200 x 100 x 80 mm červená</t>
  </si>
  <si>
    <t>7,6</t>
  </si>
  <si>
    <t>Koeficient : 0,05</t>
  </si>
  <si>
    <t>592451170R</t>
  </si>
  <si>
    <t>Dlažba zámková 200 x 100 x 80 mm přírodní</t>
  </si>
  <si>
    <t>Odkaz na mn. položky pořadí 40 : 38,90000</t>
  </si>
  <si>
    <t>5924511910R</t>
  </si>
  <si>
    <t>Dlažba betonová 200 x 200 x 80 mm přírodní</t>
  </si>
  <si>
    <t>Odkaz na mn. položky pořadí 41 : 126,50000</t>
  </si>
  <si>
    <t>592451210R</t>
  </si>
  <si>
    <t>Dlažba betonová skladebná 300 x 300 x 60 mm, přírodní</t>
  </si>
  <si>
    <t>Odkaz na mn. položky pořadí 39 : 299,80000</t>
  </si>
  <si>
    <t>67352004R</t>
  </si>
  <si>
    <t>Geotextilie netkaná PET 300 g/m2</t>
  </si>
  <si>
    <t>Koeficient : 0,2</t>
  </si>
  <si>
    <t>599141111R00</t>
  </si>
  <si>
    <t>Vyplnění spár živičnou zálivkou</t>
  </si>
  <si>
    <t>915721111R00</t>
  </si>
  <si>
    <t>Vodorovné značení střík.barvou stopčar,zeber atd.</t>
  </si>
  <si>
    <t>imobilní : 1,5</t>
  </si>
  <si>
    <t>915791112R00</t>
  </si>
  <si>
    <t>Předznačení pro značení stopčáry, zebry, nápisů</t>
  </si>
  <si>
    <t>Odkaz na mn. položky pořadí 50 : 1,50000</t>
  </si>
  <si>
    <t>917862114R00</t>
  </si>
  <si>
    <t>Osazení stojatého obrubníku betonového, s boční opěrou, do lože z betonu C 25/30</t>
  </si>
  <si>
    <t>BO10/25 : 190,6-2-1,6-3,5-3,4-3+5</t>
  </si>
  <si>
    <t>BO15/15 : 9+5+4</t>
  </si>
  <si>
    <t>BO15/25 : 107,4-18+14,6+5</t>
  </si>
  <si>
    <t>919735112R00</t>
  </si>
  <si>
    <t>Řezání stávajícího živičného krytu tl. 5 - 10 cm</t>
  </si>
  <si>
    <t>Odkaz na mn. položky pořadí 49 : 122,20000</t>
  </si>
  <si>
    <t>919735113R00</t>
  </si>
  <si>
    <t>Řezání stávajícího živičného krytu tl. 10 - 15 cm</t>
  </si>
  <si>
    <t>917931132NC</t>
  </si>
  <si>
    <t xml:space="preserve">Osazení přídlažby,kostka drobná,2 řady, lože C20/25 včetně dodávky kamenných dlažebních kostek </t>
  </si>
  <si>
    <t>59217421R</t>
  </si>
  <si>
    <t>Obrubník chodníkový ABO 14-10 v. 250 x 100 x 1000 mm přírodní</t>
  </si>
  <si>
    <t>kus</t>
  </si>
  <si>
    <t>Odkaz na mn. položky pořadí 52 : 182,10000</t>
  </si>
  <si>
    <t>59217488R</t>
  </si>
  <si>
    <t>Obrubník silniční ABO 2-15 v. 250 x 150 x 1000 mm přírodní</t>
  </si>
  <si>
    <t>Odkaz na mn. položky pořadí 54 : 109,00000</t>
  </si>
  <si>
    <t>Odkaz na mn. položky pořadí 61 : 3,00000*-1</t>
  </si>
  <si>
    <t>Odkaz na mn. položky pořadí 62 : 2,00000*-1</t>
  </si>
  <si>
    <t>59217490R</t>
  </si>
  <si>
    <t xml:space="preserve">Obrubník silniční nájezdový ABO 2-15 N v. 150 x 150 x 1000 mm </t>
  </si>
  <si>
    <t>Odkaz na mn. položky pořadí 53 : 18,00000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</si>
  <si>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</si>
  <si>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</si>
  <si>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</si>
  <si>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</si>
  <si>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938908411R00</t>
  </si>
  <si>
    <t>Očištění povrchu krytu saponátovým roztokem</t>
  </si>
  <si>
    <t>938909311R00</t>
  </si>
  <si>
    <t>Odstranění nánosu z povrchu živičného nebo beton.</t>
  </si>
  <si>
    <t>Odkaz na mn. položky pořadí 63 : 108,70000</t>
  </si>
  <si>
    <t>998223011R00</t>
  </si>
  <si>
    <t>Přesun hmot, pozemní komunikace, kryt dlážděný</t>
  </si>
  <si>
    <t>Přesun hmot</t>
  </si>
  <si>
    <t>POL7_</t>
  </si>
  <si>
    <t xml:space="preserve">Hmotnosti z položek s pořadovými čísly: : </t>
  </si>
  <si>
    <t xml:space="preserve">28,29,30,31,32,33,34,35,36,37,39,40,41,42,43,44,45,46,47,48,49,50,52,53,54,57,58,59,60,61,62,63, : </t>
  </si>
  <si>
    <t>Součet: : 580,10336</t>
  </si>
  <si>
    <t>979990103R00</t>
  </si>
  <si>
    <t>Poplatek za uložení suti - beton, skupina odpadu 170101</t>
  </si>
  <si>
    <t>RTS 23/ II</t>
  </si>
  <si>
    <t>Odkaz na dem. hmot. položky pořadí 7 : 9,60000</t>
  </si>
  <si>
    <t>Odkaz na dem. hmot. položky pořadí 5 : 83,70000</t>
  </si>
  <si>
    <t>Odkaz na dem. hmot. položky pořadí 3 : 55,83600</t>
  </si>
  <si>
    <t>979999973R00</t>
  </si>
  <si>
    <t>Poplatek za uložení, zemina a kamení, (skup.170504)</t>
  </si>
  <si>
    <t>Odkaz na dem. hmot. položky pořadí 1 : 102,36600</t>
  </si>
  <si>
    <t>979999995R00</t>
  </si>
  <si>
    <t>Poplatek za recyklaci asfaltu, kusovost do 1600 cm2, (skup.170302)</t>
  </si>
  <si>
    <t>Odkaz na dem. hmot. položky pořadí 2 : 51,18300</t>
  </si>
  <si>
    <t>Odkaz na dem. hmot. položky pořadí 4 : 28,40200</t>
  </si>
  <si>
    <t>979087212R00</t>
  </si>
  <si>
    <t>Nakládání suti na dopravní prostředky - komunikace</t>
  </si>
  <si>
    <t>Přesun suti</t>
  </si>
  <si>
    <t>POL8_</t>
  </si>
  <si>
    <t xml:space="preserve">Demontážní hmotnosti z položek s pořadovými čísly: : </t>
  </si>
  <si>
    <t xml:space="preserve">1,2,3,4,5,7, : </t>
  </si>
  <si>
    <t>Součet: : 331,08700</t>
  </si>
  <si>
    <t>979081111R00</t>
  </si>
  <si>
    <t>Odvoz suti a vybour. hmot na skládku do 1 km</t>
  </si>
  <si>
    <t>979081121R00</t>
  </si>
  <si>
    <t>Příplatek k odvozu za každý další 1 km</t>
  </si>
  <si>
    <t>Předpoklad 14 km</t>
  </si>
  <si>
    <t>POP</t>
  </si>
  <si>
    <t>Součet: : 4635,21800</t>
  </si>
  <si>
    <t>979093111R00</t>
  </si>
  <si>
    <t>Uložení suti na skládku bez zhutnění</t>
  </si>
  <si>
    <t>R1</t>
  </si>
  <si>
    <t>Kompletační a koordinační činnost</t>
  </si>
  <si>
    <t>soubor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</si>
  <si>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</si>
  <si>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</si>
  <si>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</si>
  <si>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R4</t>
  </si>
  <si>
    <t>Úklid staveniště před protokolárním předáním a převzetím díla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</si>
  <si>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</si>
  <si>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</si>
  <si>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</si>
  <si>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</si>
  <si>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</si>
  <si>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</si>
  <si>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</si>
  <si>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</si>
  <si>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</si>
  <si>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</si>
  <si>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</si>
  <si>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</si>
  <si>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</si>
  <si>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</si>
  <si>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</si>
  <si>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</si>
  <si>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</si>
  <si>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</si>
  <si>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</si>
  <si>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</si>
  <si>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</si>
  <si>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</si>
  <si>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</si>
  <si>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</si>
  <si>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</si>
  <si>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</si>
  <si>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</si>
  <si>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</si>
  <si>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</si>
  <si>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</si>
  <si>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</si>
  <si>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</si>
  <si>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</si>
  <si>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</si>
  <si>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</si>
  <si>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</si>
  <si>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005599</t>
  </si>
  <si>
    <t>Zápis stavby do DTM-MSK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</si>
  <si>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</si>
  <si>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</si>
  <si>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</si>
  <si>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</si>
  <si>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SUM</t>
  </si>
  <si>
    <t>Poznámky uchazeče k zadání</t>
  </si>
  <si>
    <t>POPUZIV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</si>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</sst>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vE7Cjzxe+ybh0ActmrVBDlRDdVl0OZWrEc1m5pXK8UKEfIrbECFeeJVBCjvuOlqh3DGx7NGYcWvyvQTVGvdNow==" saltValue="vAIkpj2r38iR8knGQxBdM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7442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SUMIF(F49:F58,A16,I49:I58)+SUMIF(F49:F58,"PSU",I49:I58)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SUMIF(F49:F58,A17,I49:I58)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SUMIF(F49:F58,A18,I49:I58)</f>
        <v>0</v>
      </c>
      <c r="J18" s="81"/>
    </row>
    <row r="19" spans="1:10" ht="23.25" customHeight="1" x14ac:dyDescent="0.2">
      <c r="A19" s="196" t="s">
        <v>87</v>
      </c>
      <c r="B19" s="37" t="s">
        <v>29</v>
      </c>
      <c r="C19" s="58"/>
      <c r="D19" s="59"/>
      <c r="E19" s="79"/>
      <c r="F19" s="80"/>
      <c r="G19" s="79"/>
      <c r="H19" s="80"/>
      <c r="I19" s="79">
        <f>SUMIF(F49:F58,A19,I49:I58)</f>
        <v>0</v>
      </c>
      <c r="J19" s="81"/>
    </row>
    <row r="20" spans="1:10" ht="23.25" customHeight="1" x14ac:dyDescent="0.2">
      <c r="A20" s="196" t="s">
        <v>88</v>
      </c>
      <c r="B20" s="37" t="s">
        <v>30</v>
      </c>
      <c r="C20" s="58"/>
      <c r="D20" s="59"/>
      <c r="E20" s="79"/>
      <c r="F20" s="80"/>
      <c r="G20" s="79"/>
      <c r="H20" s="80"/>
      <c r="I20" s="79">
        <f>SUMIF(F49:F58,A20,I49:I58)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63</v>
      </c>
      <c r="C39" s="147"/>
      <c r="D39" s="147"/>
      <c r="E39" s="147"/>
      <c r="F39" s="148">
        <f>'SO.02 2.2 Pol'!AE217</f>
        <v>0</v>
      </c>
      <c r="G39" s="149">
        <f>'SO.02 2.2 Pol'!AF217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'SO.02 2.2 Pol'!AE217</f>
        <v>0</v>
      </c>
      <c r="G40" s="155">
        <f>'SO.02 2.2 Pol'!AF217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'SO.02 2.2 Pol'!AE217</f>
        <v>0</v>
      </c>
      <c r="G41" s="150">
        <f>'SO.02 2.2 Pol'!AF217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67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68</v>
      </c>
      <c r="C49" s="184" t="s">
        <v>69</v>
      </c>
      <c r="D49" s="185"/>
      <c r="E49" s="185"/>
      <c r="F49" s="192" t="s">
        <v>26</v>
      </c>
      <c r="G49" s="193"/>
      <c r="H49" s="193"/>
      <c r="I49" s="193">
        <f>'SO.02 2.2 Pol'!G8</f>
        <v>0</v>
      </c>
      <c r="J49" s="189" t="str">
        <f>IF(I59=0,"",I49/I59*100)</f>
        <v/>
      </c>
    </row>
    <row r="50" spans="1:10" ht="36.75" customHeight="1" x14ac:dyDescent="0.2">
      <c r="A50" s="178"/>
      <c r="B50" s="183" t="s">
        <v>70</v>
      </c>
      <c r="C50" s="184" t="s">
        <v>71</v>
      </c>
      <c r="D50" s="185"/>
      <c r="E50" s="185"/>
      <c r="F50" s="192" t="s">
        <v>26</v>
      </c>
      <c r="G50" s="193"/>
      <c r="H50" s="193"/>
      <c r="I50" s="193">
        <f>'SO.02 2.2 Pol'!G14</f>
        <v>0</v>
      </c>
      <c r="J50" s="189" t="str">
        <f>IF(I59=0,"",I50/I59*100)</f>
        <v/>
      </c>
    </row>
    <row r="51" spans="1:10" ht="36.75" customHeight="1" x14ac:dyDescent="0.2">
      <c r="A51" s="178"/>
      <c r="B51" s="183" t="s">
        <v>72</v>
      </c>
      <c r="C51" s="184" t="s">
        <v>73</v>
      </c>
      <c r="D51" s="185"/>
      <c r="E51" s="185"/>
      <c r="F51" s="192" t="s">
        <v>26</v>
      </c>
      <c r="G51" s="193"/>
      <c r="H51" s="193"/>
      <c r="I51" s="193">
        <f>'SO.02 2.2 Pol'!G43</f>
        <v>0</v>
      </c>
      <c r="J51" s="189" t="str">
        <f>IF(I59=0,"",I51/I59*100)</f>
        <v/>
      </c>
    </row>
    <row r="52" spans="1:10" ht="36.75" customHeight="1" x14ac:dyDescent="0.2">
      <c r="A52" s="178"/>
      <c r="B52" s="183" t="s">
        <v>74</v>
      </c>
      <c r="C52" s="184" t="s">
        <v>75</v>
      </c>
      <c r="D52" s="185"/>
      <c r="E52" s="185"/>
      <c r="F52" s="192" t="s">
        <v>26</v>
      </c>
      <c r="G52" s="193"/>
      <c r="H52" s="193"/>
      <c r="I52" s="193">
        <f>'SO.02 2.2 Pol'!G72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76</v>
      </c>
      <c r="C53" s="184" t="s">
        <v>77</v>
      </c>
      <c r="D53" s="185"/>
      <c r="E53" s="185"/>
      <c r="F53" s="192" t="s">
        <v>26</v>
      </c>
      <c r="G53" s="193"/>
      <c r="H53" s="193"/>
      <c r="I53" s="193">
        <f>'SO.02 2.2 Pol'!G78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78</v>
      </c>
      <c r="C54" s="184" t="s">
        <v>79</v>
      </c>
      <c r="D54" s="185"/>
      <c r="E54" s="185"/>
      <c r="F54" s="192" t="s">
        <v>26</v>
      </c>
      <c r="G54" s="193"/>
      <c r="H54" s="193"/>
      <c r="I54" s="193">
        <f>'SO.02 2.2 Pol'!G114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80</v>
      </c>
      <c r="C55" s="184" t="s">
        <v>81</v>
      </c>
      <c r="D55" s="185"/>
      <c r="E55" s="185"/>
      <c r="F55" s="192" t="s">
        <v>26</v>
      </c>
      <c r="G55" s="193"/>
      <c r="H55" s="193"/>
      <c r="I55" s="193">
        <f>'SO.02 2.2 Pol'!G144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82</v>
      </c>
      <c r="C56" s="184" t="s">
        <v>83</v>
      </c>
      <c r="D56" s="185"/>
      <c r="E56" s="185"/>
      <c r="F56" s="192" t="s">
        <v>26</v>
      </c>
      <c r="G56" s="193"/>
      <c r="H56" s="193"/>
      <c r="I56" s="193">
        <f>'SO.02 2.2 Pol'!G149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84</v>
      </c>
      <c r="C57" s="184" t="s">
        <v>85</v>
      </c>
      <c r="D57" s="185"/>
      <c r="E57" s="185"/>
      <c r="F57" s="192" t="s">
        <v>86</v>
      </c>
      <c r="G57" s="193"/>
      <c r="H57" s="193"/>
      <c r="I57" s="193">
        <f>'SO.02 2.2 Pol'!G154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87</v>
      </c>
      <c r="C58" s="184" t="s">
        <v>29</v>
      </c>
      <c r="D58" s="185"/>
      <c r="E58" s="185"/>
      <c r="F58" s="192" t="s">
        <v>87</v>
      </c>
      <c r="G58" s="193"/>
      <c r="H58" s="193"/>
      <c r="I58" s="193">
        <f>'SO.02 2.2 Pol'!G181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SUM(I49:I58)</f>
        <v>0</v>
      </c>
      <c r="J59" s="190">
        <f>SUM(J49:J58)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+edYl69jaMMG0wtRsH9/9J+/zstJQxNhIgLXPm4azBVTcRYbFq309yBI/GzjCFcBvMhvfbimVWGJEUJEzp04pA==" saltValue="10uIQhyZ1VzrcifFi9xY7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My2gh3tfivW8xrYeiQ3DOMigBwKKBwb60HXgisMuYyR4XU/upMaDZ9U/X81XbYgExaWTN+caLr+ExQrA7+0REQ==" saltValue="iDSFTwtwNSSrWyvuNkKgr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51DD-C8C4-40DC-A470-1FFD41FDB47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89</v>
      </c>
    </row>
    <row r="2" spans="1:60" ht="24.95" customHeight="1" x14ac:dyDescent="0.2">
      <c r="A2" s="198" t="s">
        <v>8</v>
      </c>
      <c r="B2" s="48" t="s">
        <v>49</v>
      </c>
      <c r="C2" s="201" t="s">
        <v>50</v>
      </c>
      <c r="D2" s="199"/>
      <c r="E2" s="199"/>
      <c r="F2" s="199"/>
      <c r="G2" s="200"/>
      <c r="AG2" t="s">
        <v>90</v>
      </c>
    </row>
    <row r="3" spans="1:60" ht="24.95" customHeight="1" x14ac:dyDescent="0.2">
      <c r="A3" s="198" t="s">
        <v>9</v>
      </c>
      <c r="B3" s="48" t="s">
        <v>45</v>
      </c>
      <c r="C3" s="201" t="s">
        <v>46</v>
      </c>
      <c r="D3" s="199"/>
      <c r="E3" s="199"/>
      <c r="F3" s="199"/>
      <c r="G3" s="200"/>
      <c r="AC3" s="176" t="s">
        <v>90</v>
      </c>
      <c r="AG3" t="s">
        <v>91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31</v>
      </c>
      <c r="H6" s="211" t="s">
        <v>32</v>
      </c>
      <c r="I6" s="211" t="s">
        <v>99</v>
      </c>
      <c r="J6" s="211" t="s">
        <v>33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  <c r="Y6" s="211" t="s">
        <v>114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115</v>
      </c>
      <c r="B8" s="239" t="s">
        <v>68</v>
      </c>
      <c r="C8" s="262" t="s">
        <v>69</v>
      </c>
      <c r="D8" s="240"/>
      <c r="E8" s="241"/>
      <c r="F8" s="242"/>
      <c r="G8" s="242">
        <f>SUMIF(AG9:AG13,"&lt;&gt;NOR",G9:G13)</f>
        <v>0</v>
      </c>
      <c r="H8" s="242"/>
      <c r="I8" s="242">
        <f>SUM(I9:I13)</f>
        <v>0</v>
      </c>
      <c r="J8" s="242"/>
      <c r="K8" s="242">
        <f>SUM(K9:K13)</f>
        <v>0</v>
      </c>
      <c r="L8" s="242"/>
      <c r="M8" s="242">
        <f>SUM(M9:M13)</f>
        <v>0</v>
      </c>
      <c r="N8" s="241"/>
      <c r="O8" s="241">
        <f>SUM(O9:O13)</f>
        <v>0</v>
      </c>
      <c r="P8" s="241"/>
      <c r="Q8" s="241">
        <f>SUM(Q9:Q13)</f>
        <v>321.49</v>
      </c>
      <c r="R8" s="242"/>
      <c r="S8" s="242"/>
      <c r="T8" s="243"/>
      <c r="U8" s="237"/>
      <c r="V8" s="237">
        <f>SUM(V9:V13)</f>
        <v>103.88</v>
      </c>
      <c r="W8" s="237"/>
      <c r="X8" s="237"/>
      <c r="Y8" s="237"/>
      <c r="AG8" t="s">
        <v>116</v>
      </c>
    </row>
    <row r="9" spans="1:60" outlineLevel="1" x14ac:dyDescent="0.2">
      <c r="A9" s="252">
        <v>1</v>
      </c>
      <c r="B9" s="253" t="s">
        <v>117</v>
      </c>
      <c r="C9" s="263" t="s">
        <v>118</v>
      </c>
      <c r="D9" s="254" t="s">
        <v>119</v>
      </c>
      <c r="E9" s="255">
        <v>465.3</v>
      </c>
      <c r="F9" s="256"/>
      <c r="G9" s="257">
        <f>ROUND(E9*F9,2)</f>
        <v>0</v>
      </c>
      <c r="H9" s="256"/>
      <c r="I9" s="257">
        <f>ROUND(E9*H9,2)</f>
        <v>0</v>
      </c>
      <c r="J9" s="256"/>
      <c r="K9" s="257">
        <f>ROUND(E9*J9,2)</f>
        <v>0</v>
      </c>
      <c r="L9" s="257">
        <v>21</v>
      </c>
      <c r="M9" s="257">
        <f>G9*(1+L9/100)</f>
        <v>0</v>
      </c>
      <c r="N9" s="255">
        <v>0</v>
      </c>
      <c r="O9" s="255">
        <f>ROUND(E9*N9,2)</f>
        <v>0</v>
      </c>
      <c r="P9" s="255">
        <v>0.22</v>
      </c>
      <c r="Q9" s="255">
        <f>ROUND(E9*P9,2)</f>
        <v>102.37</v>
      </c>
      <c r="R9" s="257"/>
      <c r="S9" s="257" t="s">
        <v>120</v>
      </c>
      <c r="T9" s="258" t="s">
        <v>121</v>
      </c>
      <c r="U9" s="232">
        <v>0.05</v>
      </c>
      <c r="V9" s="232">
        <f>ROUND(E9*U9,2)</f>
        <v>23.27</v>
      </c>
      <c r="W9" s="232"/>
      <c r="X9" s="232" t="s">
        <v>122</v>
      </c>
      <c r="Y9" s="232" t="s">
        <v>123</v>
      </c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2">
        <v>2</v>
      </c>
      <c r="B10" s="253" t="s">
        <v>125</v>
      </c>
      <c r="C10" s="263" t="s">
        <v>126</v>
      </c>
      <c r="D10" s="254" t="s">
        <v>119</v>
      </c>
      <c r="E10" s="255">
        <v>465.3</v>
      </c>
      <c r="F10" s="256"/>
      <c r="G10" s="257">
        <f>ROUND(E10*F10,2)</f>
        <v>0</v>
      </c>
      <c r="H10" s="256"/>
      <c r="I10" s="257">
        <f>ROUND(E10*H10,2)</f>
        <v>0</v>
      </c>
      <c r="J10" s="256"/>
      <c r="K10" s="257">
        <f>ROUND(E10*J10,2)</f>
        <v>0</v>
      </c>
      <c r="L10" s="257">
        <v>21</v>
      </c>
      <c r="M10" s="257">
        <f>G10*(1+L10/100)</f>
        <v>0</v>
      </c>
      <c r="N10" s="255">
        <v>0</v>
      </c>
      <c r="O10" s="255">
        <f>ROUND(E10*N10,2)</f>
        <v>0</v>
      </c>
      <c r="P10" s="255">
        <v>0.11</v>
      </c>
      <c r="Q10" s="255">
        <f>ROUND(E10*P10,2)</f>
        <v>51.18</v>
      </c>
      <c r="R10" s="257"/>
      <c r="S10" s="257" t="s">
        <v>120</v>
      </c>
      <c r="T10" s="258" t="s">
        <v>121</v>
      </c>
      <c r="U10" s="232">
        <v>4.2999999999999997E-2</v>
      </c>
      <c r="V10" s="232">
        <f>ROUND(E10*U10,2)</f>
        <v>20.010000000000002</v>
      </c>
      <c r="W10" s="232"/>
      <c r="X10" s="232" t="s">
        <v>122</v>
      </c>
      <c r="Y10" s="232" t="s">
        <v>123</v>
      </c>
      <c r="Z10" s="212"/>
      <c r="AA10" s="212"/>
      <c r="AB10" s="212"/>
      <c r="AC10" s="212"/>
      <c r="AD10" s="212"/>
      <c r="AE10" s="212"/>
      <c r="AF10" s="212"/>
      <c r="AG10" s="212" t="s">
        <v>124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2">
        <v>3</v>
      </c>
      <c r="B11" s="253" t="s">
        <v>127</v>
      </c>
      <c r="C11" s="263" t="s">
        <v>128</v>
      </c>
      <c r="D11" s="254" t="s">
        <v>119</v>
      </c>
      <c r="E11" s="255">
        <v>465.3</v>
      </c>
      <c r="F11" s="256"/>
      <c r="G11" s="257">
        <f>ROUND(E11*F11,2)</f>
        <v>0</v>
      </c>
      <c r="H11" s="256"/>
      <c r="I11" s="257">
        <f>ROUND(E11*H11,2)</f>
        <v>0</v>
      </c>
      <c r="J11" s="256"/>
      <c r="K11" s="257">
        <f>ROUND(E11*J11,2)</f>
        <v>0</v>
      </c>
      <c r="L11" s="257">
        <v>21</v>
      </c>
      <c r="M11" s="257">
        <f>G11*(1+L11/100)</f>
        <v>0</v>
      </c>
      <c r="N11" s="255">
        <v>0</v>
      </c>
      <c r="O11" s="255">
        <f>ROUND(E11*N11,2)</f>
        <v>0</v>
      </c>
      <c r="P11" s="255">
        <v>0.12</v>
      </c>
      <c r="Q11" s="255">
        <f>ROUND(E11*P11,2)</f>
        <v>55.84</v>
      </c>
      <c r="R11" s="257"/>
      <c r="S11" s="257" t="s">
        <v>120</v>
      </c>
      <c r="T11" s="258" t="s">
        <v>121</v>
      </c>
      <c r="U11" s="232">
        <v>1.4999999999999999E-2</v>
      </c>
      <c r="V11" s="232">
        <f>ROUND(E11*U11,2)</f>
        <v>6.98</v>
      </c>
      <c r="W11" s="232"/>
      <c r="X11" s="232" t="s">
        <v>122</v>
      </c>
      <c r="Y11" s="232" t="s">
        <v>123</v>
      </c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2">
        <v>4</v>
      </c>
      <c r="B12" s="253" t="s">
        <v>129</v>
      </c>
      <c r="C12" s="263" t="s">
        <v>130</v>
      </c>
      <c r="D12" s="254" t="s">
        <v>119</v>
      </c>
      <c r="E12" s="255">
        <v>129.1</v>
      </c>
      <c r="F12" s="256"/>
      <c r="G12" s="257">
        <f>ROUND(E12*F12,2)</f>
        <v>0</v>
      </c>
      <c r="H12" s="256"/>
      <c r="I12" s="257">
        <f>ROUND(E12*H12,2)</f>
        <v>0</v>
      </c>
      <c r="J12" s="256"/>
      <c r="K12" s="257">
        <f>ROUND(E12*J12,2)</f>
        <v>0</v>
      </c>
      <c r="L12" s="257">
        <v>21</v>
      </c>
      <c r="M12" s="257">
        <f>G12*(1+L12/100)</f>
        <v>0</v>
      </c>
      <c r="N12" s="255">
        <v>0</v>
      </c>
      <c r="O12" s="255">
        <f>ROUND(E12*N12,2)</f>
        <v>0</v>
      </c>
      <c r="P12" s="255">
        <v>0.22</v>
      </c>
      <c r="Q12" s="255">
        <f>ROUND(E12*P12,2)</f>
        <v>28.4</v>
      </c>
      <c r="R12" s="257"/>
      <c r="S12" s="257" t="s">
        <v>120</v>
      </c>
      <c r="T12" s="258" t="s">
        <v>121</v>
      </c>
      <c r="U12" s="232">
        <v>0.12</v>
      </c>
      <c r="V12" s="232">
        <f>ROUND(E12*U12,2)</f>
        <v>15.49</v>
      </c>
      <c r="W12" s="232"/>
      <c r="X12" s="232" t="s">
        <v>122</v>
      </c>
      <c r="Y12" s="232" t="s">
        <v>123</v>
      </c>
      <c r="Z12" s="212"/>
      <c r="AA12" s="212"/>
      <c r="AB12" s="212"/>
      <c r="AC12" s="212"/>
      <c r="AD12" s="212"/>
      <c r="AE12" s="212"/>
      <c r="AF12" s="212"/>
      <c r="AG12" s="212" t="s">
        <v>124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52">
        <v>5</v>
      </c>
      <c r="B13" s="253" t="s">
        <v>131</v>
      </c>
      <c r="C13" s="263" t="s">
        <v>132</v>
      </c>
      <c r="D13" s="254" t="s">
        <v>133</v>
      </c>
      <c r="E13" s="255">
        <v>310</v>
      </c>
      <c r="F13" s="256"/>
      <c r="G13" s="257">
        <f>ROUND(E13*F13,2)</f>
        <v>0</v>
      </c>
      <c r="H13" s="256"/>
      <c r="I13" s="257">
        <f>ROUND(E13*H13,2)</f>
        <v>0</v>
      </c>
      <c r="J13" s="256"/>
      <c r="K13" s="257">
        <f>ROUND(E13*J13,2)</f>
        <v>0</v>
      </c>
      <c r="L13" s="257">
        <v>21</v>
      </c>
      <c r="M13" s="257">
        <f>G13*(1+L13/100)</f>
        <v>0</v>
      </c>
      <c r="N13" s="255">
        <v>0</v>
      </c>
      <c r="O13" s="255">
        <f>ROUND(E13*N13,2)</f>
        <v>0</v>
      </c>
      <c r="P13" s="255">
        <v>0.27</v>
      </c>
      <c r="Q13" s="255">
        <f>ROUND(E13*P13,2)</f>
        <v>83.7</v>
      </c>
      <c r="R13" s="257"/>
      <c r="S13" s="257" t="s">
        <v>120</v>
      </c>
      <c r="T13" s="258" t="s">
        <v>121</v>
      </c>
      <c r="U13" s="232">
        <v>0.123</v>
      </c>
      <c r="V13" s="232">
        <f>ROUND(E13*U13,2)</f>
        <v>38.130000000000003</v>
      </c>
      <c r="W13" s="232"/>
      <c r="X13" s="232" t="s">
        <v>122</v>
      </c>
      <c r="Y13" s="232" t="s">
        <v>123</v>
      </c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38" t="s">
        <v>115</v>
      </c>
      <c r="B14" s="239" t="s">
        <v>70</v>
      </c>
      <c r="C14" s="262" t="s">
        <v>71</v>
      </c>
      <c r="D14" s="240"/>
      <c r="E14" s="241"/>
      <c r="F14" s="242"/>
      <c r="G14" s="242">
        <f>SUMIF(AG15:AG42,"&lt;&gt;NOR",G15:G42)</f>
        <v>0</v>
      </c>
      <c r="H14" s="242"/>
      <c r="I14" s="242">
        <f>SUM(I15:I42)</f>
        <v>0</v>
      </c>
      <c r="J14" s="242"/>
      <c r="K14" s="242">
        <f>SUM(K15:K42)</f>
        <v>0</v>
      </c>
      <c r="L14" s="242"/>
      <c r="M14" s="242">
        <f>SUM(M15:M42)</f>
        <v>0</v>
      </c>
      <c r="N14" s="241"/>
      <c r="O14" s="241">
        <f>SUM(O15:O42)</f>
        <v>0</v>
      </c>
      <c r="P14" s="241"/>
      <c r="Q14" s="241">
        <f>SUM(Q15:Q42)</f>
        <v>9.6</v>
      </c>
      <c r="R14" s="242"/>
      <c r="S14" s="242"/>
      <c r="T14" s="243"/>
      <c r="U14" s="237"/>
      <c r="V14" s="237">
        <f>SUM(V15:V42)</f>
        <v>76.349999999999994</v>
      </c>
      <c r="W14" s="237"/>
      <c r="X14" s="237"/>
      <c r="Y14" s="237"/>
      <c r="AG14" t="s">
        <v>116</v>
      </c>
    </row>
    <row r="15" spans="1:60" outlineLevel="1" x14ac:dyDescent="0.2">
      <c r="A15" s="245">
        <v>6</v>
      </c>
      <c r="B15" s="246" t="s">
        <v>134</v>
      </c>
      <c r="C15" s="264" t="s">
        <v>135</v>
      </c>
      <c r="D15" s="247" t="s">
        <v>136</v>
      </c>
      <c r="E15" s="248">
        <v>9.5788100000000007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50"/>
      <c r="S15" s="250" t="s">
        <v>120</v>
      </c>
      <c r="T15" s="251" t="s">
        <v>121</v>
      </c>
      <c r="U15" s="232">
        <v>1.548</v>
      </c>
      <c r="V15" s="232">
        <f>ROUND(E15*U15,2)</f>
        <v>14.83</v>
      </c>
      <c r="W15" s="232"/>
      <c r="X15" s="232" t="s">
        <v>122</v>
      </c>
      <c r="Y15" s="232" t="s">
        <v>123</v>
      </c>
      <c r="Z15" s="212"/>
      <c r="AA15" s="212"/>
      <c r="AB15" s="212"/>
      <c r="AC15" s="212"/>
      <c r="AD15" s="212"/>
      <c r="AE15" s="212"/>
      <c r="AF15" s="212"/>
      <c r="AG15" s="212" t="s">
        <v>124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29"/>
      <c r="B16" s="230"/>
      <c r="C16" s="265" t="s">
        <v>137</v>
      </c>
      <c r="D16" s="233"/>
      <c r="E16" s="234">
        <v>9.5788100000000007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138</v>
      </c>
      <c r="AH16" s="212">
        <v>5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5">
        <v>7</v>
      </c>
      <c r="B17" s="246" t="s">
        <v>139</v>
      </c>
      <c r="C17" s="264" t="s">
        <v>140</v>
      </c>
      <c r="D17" s="247" t="s">
        <v>136</v>
      </c>
      <c r="E17" s="248">
        <v>4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21</v>
      </c>
      <c r="M17" s="250">
        <f>G17*(1+L17/100)</f>
        <v>0</v>
      </c>
      <c r="N17" s="248">
        <v>0</v>
      </c>
      <c r="O17" s="248">
        <f>ROUND(E17*N17,2)</f>
        <v>0</v>
      </c>
      <c r="P17" s="248">
        <v>2.4</v>
      </c>
      <c r="Q17" s="248">
        <f>ROUND(E17*P17,2)</f>
        <v>9.6</v>
      </c>
      <c r="R17" s="250"/>
      <c r="S17" s="250" t="s">
        <v>120</v>
      </c>
      <c r="T17" s="251" t="s">
        <v>121</v>
      </c>
      <c r="U17" s="232">
        <v>0.77</v>
      </c>
      <c r="V17" s="232">
        <f>ROUND(E17*U17,2)</f>
        <v>3.08</v>
      </c>
      <c r="W17" s="232"/>
      <c r="X17" s="232" t="s">
        <v>122</v>
      </c>
      <c r="Y17" s="232" t="s">
        <v>123</v>
      </c>
      <c r="Z17" s="212"/>
      <c r="AA17" s="212"/>
      <c r="AB17" s="212"/>
      <c r="AC17" s="212"/>
      <c r="AD17" s="212"/>
      <c r="AE17" s="212"/>
      <c r="AF17" s="212"/>
      <c r="AG17" s="212" t="s">
        <v>124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29"/>
      <c r="B18" s="230"/>
      <c r="C18" s="265" t="s">
        <v>141</v>
      </c>
      <c r="D18" s="233"/>
      <c r="E18" s="234">
        <v>4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138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5">
        <v>8</v>
      </c>
      <c r="B19" s="246" t="s">
        <v>142</v>
      </c>
      <c r="C19" s="264" t="s">
        <v>143</v>
      </c>
      <c r="D19" s="247" t="s">
        <v>136</v>
      </c>
      <c r="E19" s="248">
        <v>95.7881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21</v>
      </c>
      <c r="M19" s="250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50"/>
      <c r="S19" s="250" t="s">
        <v>120</v>
      </c>
      <c r="T19" s="251" t="s">
        <v>121</v>
      </c>
      <c r="U19" s="232">
        <v>0.223</v>
      </c>
      <c r="V19" s="232">
        <f>ROUND(E19*U19,2)</f>
        <v>21.36</v>
      </c>
      <c r="W19" s="232"/>
      <c r="X19" s="232" t="s">
        <v>122</v>
      </c>
      <c r="Y19" s="232" t="s">
        <v>123</v>
      </c>
      <c r="Z19" s="212"/>
      <c r="AA19" s="212"/>
      <c r="AB19" s="212"/>
      <c r="AC19" s="212"/>
      <c r="AD19" s="212"/>
      <c r="AE19" s="212"/>
      <c r="AF19" s="212"/>
      <c r="AG19" s="212" t="s">
        <v>124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29"/>
      <c r="B20" s="230"/>
      <c r="C20" s="265" t="s">
        <v>144</v>
      </c>
      <c r="D20" s="233"/>
      <c r="E20" s="234">
        <v>21.939599999999999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138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29"/>
      <c r="B21" s="230"/>
      <c r="C21" s="265" t="s">
        <v>145</v>
      </c>
      <c r="D21" s="233"/>
      <c r="E21" s="234">
        <v>51.485500000000002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138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29"/>
      <c r="B22" s="230"/>
      <c r="C22" s="265" t="s">
        <v>146</v>
      </c>
      <c r="D22" s="233"/>
      <c r="E22" s="234">
        <v>115.423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138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29"/>
      <c r="B23" s="230"/>
      <c r="C23" s="265" t="s">
        <v>147</v>
      </c>
      <c r="D23" s="233"/>
      <c r="E23" s="234">
        <v>-93.06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138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5">
        <v>9</v>
      </c>
      <c r="B24" s="246" t="s">
        <v>148</v>
      </c>
      <c r="C24" s="264" t="s">
        <v>149</v>
      </c>
      <c r="D24" s="247" t="s">
        <v>136</v>
      </c>
      <c r="E24" s="248">
        <v>47.89405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21</v>
      </c>
      <c r="M24" s="250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50"/>
      <c r="S24" s="250" t="s">
        <v>120</v>
      </c>
      <c r="T24" s="251" t="s">
        <v>121</v>
      </c>
      <c r="U24" s="232">
        <v>0.09</v>
      </c>
      <c r="V24" s="232">
        <f>ROUND(E24*U24,2)</f>
        <v>4.3099999999999996</v>
      </c>
      <c r="W24" s="232"/>
      <c r="X24" s="232" t="s">
        <v>122</v>
      </c>
      <c r="Y24" s="232" t="s">
        <v>123</v>
      </c>
      <c r="Z24" s="212"/>
      <c r="AA24" s="212"/>
      <c r="AB24" s="212"/>
      <c r="AC24" s="212"/>
      <c r="AD24" s="212"/>
      <c r="AE24" s="212"/>
      <c r="AF24" s="212"/>
      <c r="AG24" s="212" t="s">
        <v>124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">
      <c r="A25" s="229"/>
      <c r="B25" s="230"/>
      <c r="C25" s="265" t="s">
        <v>150</v>
      </c>
      <c r="D25" s="233"/>
      <c r="E25" s="234">
        <v>47.89405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138</v>
      </c>
      <c r="AH25" s="212">
        <v>5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5">
        <v>10</v>
      </c>
      <c r="B26" s="246" t="s">
        <v>151</v>
      </c>
      <c r="C26" s="264" t="s">
        <v>152</v>
      </c>
      <c r="D26" s="247" t="s">
        <v>136</v>
      </c>
      <c r="E26" s="248">
        <v>10.98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21</v>
      </c>
      <c r="M26" s="250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50"/>
      <c r="S26" s="250" t="s">
        <v>120</v>
      </c>
      <c r="T26" s="251" t="s">
        <v>121</v>
      </c>
      <c r="U26" s="232">
        <v>1.0999999999999999E-2</v>
      </c>
      <c r="V26" s="232">
        <f>ROUND(E26*U26,2)</f>
        <v>0.12</v>
      </c>
      <c r="W26" s="232"/>
      <c r="X26" s="232" t="s">
        <v>122</v>
      </c>
      <c r="Y26" s="232" t="s">
        <v>123</v>
      </c>
      <c r="Z26" s="212"/>
      <c r="AA26" s="212"/>
      <c r="AB26" s="212"/>
      <c r="AC26" s="212"/>
      <c r="AD26" s="212"/>
      <c r="AE26" s="212"/>
      <c r="AF26" s="212"/>
      <c r="AG26" s="212" t="s">
        <v>124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2">
      <c r="A27" s="229"/>
      <c r="B27" s="230"/>
      <c r="C27" s="265" t="s">
        <v>153</v>
      </c>
      <c r="D27" s="233"/>
      <c r="E27" s="234">
        <v>10.98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138</v>
      </c>
      <c r="AH27" s="212">
        <v>5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5">
        <v>11</v>
      </c>
      <c r="B28" s="246" t="s">
        <v>154</v>
      </c>
      <c r="C28" s="264" t="s">
        <v>155</v>
      </c>
      <c r="D28" s="247" t="s">
        <v>136</v>
      </c>
      <c r="E28" s="248">
        <v>84.808099999999996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21</v>
      </c>
      <c r="M28" s="250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50"/>
      <c r="S28" s="250" t="s">
        <v>120</v>
      </c>
      <c r="T28" s="251" t="s">
        <v>121</v>
      </c>
      <c r="U28" s="232">
        <v>0.01</v>
      </c>
      <c r="V28" s="232">
        <f>ROUND(E28*U28,2)</f>
        <v>0.85</v>
      </c>
      <c r="W28" s="232"/>
      <c r="X28" s="232" t="s">
        <v>122</v>
      </c>
      <c r="Y28" s="232" t="s">
        <v>123</v>
      </c>
      <c r="Z28" s="212"/>
      <c r="AA28" s="212"/>
      <c r="AB28" s="212"/>
      <c r="AC28" s="212"/>
      <c r="AD28" s="212"/>
      <c r="AE28" s="212"/>
      <c r="AF28" s="212"/>
      <c r="AG28" s="212" t="s">
        <v>124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65" t="s">
        <v>156</v>
      </c>
      <c r="D29" s="233"/>
      <c r="E29" s="234">
        <v>95.7881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138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29"/>
      <c r="B30" s="230"/>
      <c r="C30" s="265" t="s">
        <v>157</v>
      </c>
      <c r="D30" s="233"/>
      <c r="E30" s="234">
        <v>-10.98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138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5">
        <v>12</v>
      </c>
      <c r="B31" s="246" t="s">
        <v>158</v>
      </c>
      <c r="C31" s="264" t="s">
        <v>159</v>
      </c>
      <c r="D31" s="247" t="s">
        <v>136</v>
      </c>
      <c r="E31" s="248">
        <v>339.23239999999998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21</v>
      </c>
      <c r="M31" s="250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50"/>
      <c r="S31" s="250" t="s">
        <v>120</v>
      </c>
      <c r="T31" s="251" t="s">
        <v>121</v>
      </c>
      <c r="U31" s="232">
        <v>0</v>
      </c>
      <c r="V31" s="232">
        <f>ROUND(E31*U31,2)</f>
        <v>0</v>
      </c>
      <c r="W31" s="232"/>
      <c r="X31" s="232" t="s">
        <v>122</v>
      </c>
      <c r="Y31" s="232" t="s">
        <v>123</v>
      </c>
      <c r="Z31" s="212"/>
      <c r="AA31" s="212"/>
      <c r="AB31" s="212"/>
      <c r="AC31" s="212"/>
      <c r="AD31" s="212"/>
      <c r="AE31" s="212"/>
      <c r="AF31" s="212"/>
      <c r="AG31" s="212" t="s">
        <v>124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29"/>
      <c r="B32" s="230"/>
      <c r="C32" s="265" t="s">
        <v>160</v>
      </c>
      <c r="D32" s="233"/>
      <c r="E32" s="234">
        <v>339.23239999999998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138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5">
        <v>13</v>
      </c>
      <c r="B33" s="246" t="s">
        <v>161</v>
      </c>
      <c r="C33" s="264" t="s">
        <v>162</v>
      </c>
      <c r="D33" s="247" t="s">
        <v>136</v>
      </c>
      <c r="E33" s="248">
        <v>84.808099999999996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50"/>
      <c r="S33" s="250" t="s">
        <v>120</v>
      </c>
      <c r="T33" s="251" t="s">
        <v>121</v>
      </c>
      <c r="U33" s="232">
        <v>5.2999999999999999E-2</v>
      </c>
      <c r="V33" s="232">
        <f>ROUND(E33*U33,2)</f>
        <v>4.49</v>
      </c>
      <c r="W33" s="232"/>
      <c r="X33" s="232" t="s">
        <v>122</v>
      </c>
      <c r="Y33" s="232" t="s">
        <v>123</v>
      </c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29"/>
      <c r="B34" s="230"/>
      <c r="C34" s="265" t="s">
        <v>163</v>
      </c>
      <c r="D34" s="233"/>
      <c r="E34" s="234">
        <v>84.808099999999996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138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5">
        <v>14</v>
      </c>
      <c r="B35" s="246" t="s">
        <v>164</v>
      </c>
      <c r="C35" s="264" t="s">
        <v>165</v>
      </c>
      <c r="D35" s="247" t="s">
        <v>136</v>
      </c>
      <c r="E35" s="248">
        <v>84.808099999999996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21</v>
      </c>
      <c r="M35" s="250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50"/>
      <c r="S35" s="250" t="s">
        <v>120</v>
      </c>
      <c r="T35" s="251" t="s">
        <v>121</v>
      </c>
      <c r="U35" s="232">
        <v>8.9999999999999993E-3</v>
      </c>
      <c r="V35" s="232">
        <f>ROUND(E35*U35,2)</f>
        <v>0.76</v>
      </c>
      <c r="W35" s="232"/>
      <c r="X35" s="232" t="s">
        <v>122</v>
      </c>
      <c r="Y35" s="232" t="s">
        <v>123</v>
      </c>
      <c r="Z35" s="212"/>
      <c r="AA35" s="212"/>
      <c r="AB35" s="212"/>
      <c r="AC35" s="212"/>
      <c r="AD35" s="212"/>
      <c r="AE35" s="212"/>
      <c r="AF35" s="212"/>
      <c r="AG35" s="212" t="s">
        <v>124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29"/>
      <c r="B36" s="230"/>
      <c r="C36" s="265" t="s">
        <v>163</v>
      </c>
      <c r="D36" s="233"/>
      <c r="E36" s="234">
        <v>84.808099999999996</v>
      </c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138</v>
      </c>
      <c r="AH36" s="212">
        <v>5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45">
        <v>15</v>
      </c>
      <c r="B37" s="246" t="s">
        <v>166</v>
      </c>
      <c r="C37" s="264" t="s">
        <v>167</v>
      </c>
      <c r="D37" s="247" t="s">
        <v>136</v>
      </c>
      <c r="E37" s="248">
        <v>10.98</v>
      </c>
      <c r="F37" s="249"/>
      <c r="G37" s="250">
        <f>ROUND(E37*F37,2)</f>
        <v>0</v>
      </c>
      <c r="H37" s="249"/>
      <c r="I37" s="250">
        <f>ROUND(E37*H37,2)</f>
        <v>0</v>
      </c>
      <c r="J37" s="249"/>
      <c r="K37" s="250">
        <f>ROUND(E37*J37,2)</f>
        <v>0</v>
      </c>
      <c r="L37" s="250">
        <v>21</v>
      </c>
      <c r="M37" s="250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50"/>
      <c r="S37" s="250" t="s">
        <v>120</v>
      </c>
      <c r="T37" s="251" t="s">
        <v>121</v>
      </c>
      <c r="U37" s="232">
        <v>1.1499999999999999</v>
      </c>
      <c r="V37" s="232">
        <f>ROUND(E37*U37,2)</f>
        <v>12.63</v>
      </c>
      <c r="W37" s="232"/>
      <c r="X37" s="232" t="s">
        <v>122</v>
      </c>
      <c r="Y37" s="232" t="s">
        <v>123</v>
      </c>
      <c r="Z37" s="212"/>
      <c r="AA37" s="212"/>
      <c r="AB37" s="212"/>
      <c r="AC37" s="212"/>
      <c r="AD37" s="212"/>
      <c r="AE37" s="212"/>
      <c r="AF37" s="212"/>
      <c r="AG37" s="212" t="s">
        <v>124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29"/>
      <c r="B38" s="230"/>
      <c r="C38" s="265" t="s">
        <v>168</v>
      </c>
      <c r="D38" s="233"/>
      <c r="E38" s="234">
        <v>10.98</v>
      </c>
      <c r="F38" s="232"/>
      <c r="G38" s="232"/>
      <c r="H38" s="232"/>
      <c r="I38" s="232"/>
      <c r="J38" s="232"/>
      <c r="K38" s="232"/>
      <c r="L38" s="232"/>
      <c r="M38" s="232"/>
      <c r="N38" s="231"/>
      <c r="O38" s="231"/>
      <c r="P38" s="231"/>
      <c r="Q38" s="231"/>
      <c r="R38" s="232"/>
      <c r="S38" s="232"/>
      <c r="T38" s="232"/>
      <c r="U38" s="232"/>
      <c r="V38" s="232"/>
      <c r="W38" s="232"/>
      <c r="X38" s="232"/>
      <c r="Y38" s="232"/>
      <c r="Z38" s="212"/>
      <c r="AA38" s="212"/>
      <c r="AB38" s="212"/>
      <c r="AC38" s="212"/>
      <c r="AD38" s="212"/>
      <c r="AE38" s="212"/>
      <c r="AF38" s="212"/>
      <c r="AG38" s="212" t="s">
        <v>138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5">
        <v>16</v>
      </c>
      <c r="B39" s="246" t="s">
        <v>169</v>
      </c>
      <c r="C39" s="264" t="s">
        <v>170</v>
      </c>
      <c r="D39" s="247" t="s">
        <v>119</v>
      </c>
      <c r="E39" s="248">
        <v>515.61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50"/>
      <c r="S39" s="250" t="s">
        <v>120</v>
      </c>
      <c r="T39" s="251" t="s">
        <v>121</v>
      </c>
      <c r="U39" s="232">
        <v>2.7E-2</v>
      </c>
      <c r="V39" s="232">
        <f>ROUND(E39*U39,2)</f>
        <v>13.92</v>
      </c>
      <c r="W39" s="232"/>
      <c r="X39" s="232" t="s">
        <v>122</v>
      </c>
      <c r="Y39" s="232" t="s">
        <v>123</v>
      </c>
      <c r="Z39" s="212"/>
      <c r="AA39" s="212"/>
      <c r="AB39" s="212"/>
      <c r="AC39" s="212"/>
      <c r="AD39" s="212"/>
      <c r="AE39" s="212"/>
      <c r="AF39" s="212"/>
      <c r="AG39" s="212" t="s">
        <v>124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2">
      <c r="A40" s="229"/>
      <c r="B40" s="230"/>
      <c r="C40" s="265" t="s">
        <v>171</v>
      </c>
      <c r="D40" s="233"/>
      <c r="E40" s="234">
        <v>515.61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138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45">
        <v>17</v>
      </c>
      <c r="B41" s="246" t="s">
        <v>172</v>
      </c>
      <c r="C41" s="264" t="s">
        <v>173</v>
      </c>
      <c r="D41" s="247" t="s">
        <v>136</v>
      </c>
      <c r="E41" s="248">
        <v>84.808099999999996</v>
      </c>
      <c r="F41" s="249"/>
      <c r="G41" s="250">
        <f>ROUND(E41*F41,2)</f>
        <v>0</v>
      </c>
      <c r="H41" s="249"/>
      <c r="I41" s="250">
        <f>ROUND(E41*H41,2)</f>
        <v>0</v>
      </c>
      <c r="J41" s="249"/>
      <c r="K41" s="250">
        <f>ROUND(E41*J41,2)</f>
        <v>0</v>
      </c>
      <c r="L41" s="250">
        <v>21</v>
      </c>
      <c r="M41" s="250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50"/>
      <c r="S41" s="250" t="s">
        <v>120</v>
      </c>
      <c r="T41" s="251" t="s">
        <v>121</v>
      </c>
      <c r="U41" s="232">
        <v>0</v>
      </c>
      <c r="V41" s="232">
        <f>ROUND(E41*U41,2)</f>
        <v>0</v>
      </c>
      <c r="W41" s="232"/>
      <c r="X41" s="232" t="s">
        <v>122</v>
      </c>
      <c r="Y41" s="232" t="s">
        <v>123</v>
      </c>
      <c r="Z41" s="212"/>
      <c r="AA41" s="212"/>
      <c r="AB41" s="212"/>
      <c r="AC41" s="212"/>
      <c r="AD41" s="212"/>
      <c r="AE41" s="212"/>
      <c r="AF41" s="212"/>
      <c r="AG41" s="212" t="s">
        <v>124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29"/>
      <c r="B42" s="230"/>
      <c r="C42" s="265" t="s">
        <v>163</v>
      </c>
      <c r="D42" s="233"/>
      <c r="E42" s="234">
        <v>84.808099999999996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138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">
      <c r="A43" s="238" t="s">
        <v>115</v>
      </c>
      <c r="B43" s="239" t="s">
        <v>72</v>
      </c>
      <c r="C43" s="262" t="s">
        <v>73</v>
      </c>
      <c r="D43" s="240"/>
      <c r="E43" s="241"/>
      <c r="F43" s="242"/>
      <c r="G43" s="242">
        <f>SUMIF(AG44:AG71,"&lt;&gt;NOR",G44:G71)</f>
        <v>0</v>
      </c>
      <c r="H43" s="242"/>
      <c r="I43" s="242">
        <f>SUM(I44:I71)</f>
        <v>0</v>
      </c>
      <c r="J43" s="242"/>
      <c r="K43" s="242">
        <f>SUM(K44:K71)</f>
        <v>0</v>
      </c>
      <c r="L43" s="242"/>
      <c r="M43" s="242">
        <f>SUM(M44:M71)</f>
        <v>0</v>
      </c>
      <c r="N43" s="241"/>
      <c r="O43" s="241">
        <f>SUM(O44:O71)</f>
        <v>23.23</v>
      </c>
      <c r="P43" s="241"/>
      <c r="Q43" s="241">
        <f>SUM(Q44:Q71)</f>
        <v>0</v>
      </c>
      <c r="R43" s="242"/>
      <c r="S43" s="242"/>
      <c r="T43" s="243"/>
      <c r="U43" s="237"/>
      <c r="V43" s="237">
        <f>SUM(V44:V71)</f>
        <v>34.989999999999995</v>
      </c>
      <c r="W43" s="237"/>
      <c r="X43" s="237"/>
      <c r="Y43" s="237"/>
      <c r="AG43" t="s">
        <v>116</v>
      </c>
    </row>
    <row r="44" spans="1:60" outlineLevel="1" x14ac:dyDescent="0.2">
      <c r="A44" s="245">
        <v>18</v>
      </c>
      <c r="B44" s="246" t="s">
        <v>174</v>
      </c>
      <c r="C44" s="264" t="s">
        <v>175</v>
      </c>
      <c r="D44" s="247" t="s">
        <v>136</v>
      </c>
      <c r="E44" s="248">
        <v>16.57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50"/>
      <c r="S44" s="250" t="s">
        <v>120</v>
      </c>
      <c r="T44" s="251" t="s">
        <v>121</v>
      </c>
      <c r="U44" s="232">
        <v>6.7000000000000004E-2</v>
      </c>
      <c r="V44" s="232">
        <f>ROUND(E44*U44,2)</f>
        <v>1.1100000000000001</v>
      </c>
      <c r="W44" s="232"/>
      <c r="X44" s="232" t="s">
        <v>122</v>
      </c>
      <c r="Y44" s="232" t="s">
        <v>123</v>
      </c>
      <c r="Z44" s="212"/>
      <c r="AA44" s="212"/>
      <c r="AB44" s="212"/>
      <c r="AC44" s="212"/>
      <c r="AD44" s="212"/>
      <c r="AE44" s="212"/>
      <c r="AF44" s="212"/>
      <c r="AG44" s="212" t="s">
        <v>124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29"/>
      <c r="B45" s="230"/>
      <c r="C45" s="265" t="s">
        <v>176</v>
      </c>
      <c r="D45" s="233"/>
      <c r="E45" s="234">
        <v>16.57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138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5">
        <v>19</v>
      </c>
      <c r="B46" s="246" t="s">
        <v>177</v>
      </c>
      <c r="C46" s="264" t="s">
        <v>178</v>
      </c>
      <c r="D46" s="247" t="s">
        <v>119</v>
      </c>
      <c r="E46" s="248">
        <v>165.7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21</v>
      </c>
      <c r="M46" s="250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50"/>
      <c r="S46" s="250" t="s">
        <v>120</v>
      </c>
      <c r="T46" s="251" t="s">
        <v>121</v>
      </c>
      <c r="U46" s="232">
        <v>0.06</v>
      </c>
      <c r="V46" s="232">
        <f>ROUND(E46*U46,2)</f>
        <v>9.94</v>
      </c>
      <c r="W46" s="232"/>
      <c r="X46" s="232" t="s">
        <v>122</v>
      </c>
      <c r="Y46" s="232" t="s">
        <v>123</v>
      </c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29"/>
      <c r="B47" s="230"/>
      <c r="C47" s="265" t="s">
        <v>179</v>
      </c>
      <c r="D47" s="233"/>
      <c r="E47" s="234">
        <v>165.7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138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5">
        <v>20</v>
      </c>
      <c r="B48" s="246" t="s">
        <v>180</v>
      </c>
      <c r="C48" s="264" t="s">
        <v>181</v>
      </c>
      <c r="D48" s="247" t="s">
        <v>119</v>
      </c>
      <c r="E48" s="248">
        <v>165.7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21</v>
      </c>
      <c r="M48" s="250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50"/>
      <c r="S48" s="250" t="s">
        <v>120</v>
      </c>
      <c r="T48" s="251" t="s">
        <v>121</v>
      </c>
      <c r="U48" s="232">
        <v>1.2E-2</v>
      </c>
      <c r="V48" s="232">
        <f>ROUND(E48*U48,2)</f>
        <v>1.99</v>
      </c>
      <c r="W48" s="232"/>
      <c r="X48" s="232" t="s">
        <v>122</v>
      </c>
      <c r="Y48" s="232" t="s">
        <v>123</v>
      </c>
      <c r="Z48" s="212"/>
      <c r="AA48" s="212"/>
      <c r="AB48" s="212"/>
      <c r="AC48" s="212"/>
      <c r="AD48" s="212"/>
      <c r="AE48" s="212"/>
      <c r="AF48" s="212"/>
      <c r="AG48" s="212" t="s">
        <v>182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">
      <c r="A49" s="229"/>
      <c r="B49" s="230"/>
      <c r="C49" s="265" t="s">
        <v>183</v>
      </c>
      <c r="D49" s="233"/>
      <c r="E49" s="234">
        <v>165.7</v>
      </c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138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45">
        <v>21</v>
      </c>
      <c r="B50" s="246" t="s">
        <v>184</v>
      </c>
      <c r="C50" s="264" t="s">
        <v>185</v>
      </c>
      <c r="D50" s="247" t="s">
        <v>119</v>
      </c>
      <c r="E50" s="248">
        <v>165.7</v>
      </c>
      <c r="F50" s="249"/>
      <c r="G50" s="250">
        <f>ROUND(E50*F50,2)</f>
        <v>0</v>
      </c>
      <c r="H50" s="249"/>
      <c r="I50" s="250">
        <f>ROUND(E50*H50,2)</f>
        <v>0</v>
      </c>
      <c r="J50" s="249"/>
      <c r="K50" s="250">
        <f>ROUND(E50*J50,2)</f>
        <v>0</v>
      </c>
      <c r="L50" s="250">
        <v>21</v>
      </c>
      <c r="M50" s="250">
        <f>G50*(1+L50/100)</f>
        <v>0</v>
      </c>
      <c r="N50" s="248">
        <v>0</v>
      </c>
      <c r="O50" s="248">
        <f>ROUND(E50*N50,2)</f>
        <v>0</v>
      </c>
      <c r="P50" s="248">
        <v>0</v>
      </c>
      <c r="Q50" s="248">
        <f>ROUND(E50*P50,2)</f>
        <v>0</v>
      </c>
      <c r="R50" s="250"/>
      <c r="S50" s="250" t="s">
        <v>120</v>
      </c>
      <c r="T50" s="251" t="s">
        <v>121</v>
      </c>
      <c r="U50" s="232">
        <v>0.09</v>
      </c>
      <c r="V50" s="232">
        <f>ROUND(E50*U50,2)</f>
        <v>14.91</v>
      </c>
      <c r="W50" s="232"/>
      <c r="X50" s="232" t="s">
        <v>122</v>
      </c>
      <c r="Y50" s="232" t="s">
        <v>123</v>
      </c>
      <c r="Z50" s="212"/>
      <c r="AA50" s="212"/>
      <c r="AB50" s="212"/>
      <c r="AC50" s="212"/>
      <c r="AD50" s="212"/>
      <c r="AE50" s="212"/>
      <c r="AF50" s="212"/>
      <c r="AG50" s="212" t="s">
        <v>124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29"/>
      <c r="B51" s="230"/>
      <c r="C51" s="265" t="s">
        <v>183</v>
      </c>
      <c r="D51" s="233"/>
      <c r="E51" s="234">
        <v>165.7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138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5">
        <v>22</v>
      </c>
      <c r="B52" s="246" t="s">
        <v>186</v>
      </c>
      <c r="C52" s="264" t="s">
        <v>187</v>
      </c>
      <c r="D52" s="247" t="s">
        <v>119</v>
      </c>
      <c r="E52" s="248">
        <v>165.7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21</v>
      </c>
      <c r="M52" s="250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50"/>
      <c r="S52" s="250" t="s">
        <v>120</v>
      </c>
      <c r="T52" s="251" t="s">
        <v>121</v>
      </c>
      <c r="U52" s="232">
        <v>2E-3</v>
      </c>
      <c r="V52" s="232">
        <f>ROUND(E52*U52,2)</f>
        <v>0.33</v>
      </c>
      <c r="W52" s="232"/>
      <c r="X52" s="232" t="s">
        <v>122</v>
      </c>
      <c r="Y52" s="232" t="s">
        <v>123</v>
      </c>
      <c r="Z52" s="212"/>
      <c r="AA52" s="212"/>
      <c r="AB52" s="212"/>
      <c r="AC52" s="212"/>
      <c r="AD52" s="212"/>
      <c r="AE52" s="212"/>
      <c r="AF52" s="212"/>
      <c r="AG52" s="212" t="s">
        <v>124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29"/>
      <c r="B53" s="230"/>
      <c r="C53" s="265" t="s">
        <v>183</v>
      </c>
      <c r="D53" s="233"/>
      <c r="E53" s="234">
        <v>165.7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138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5">
        <v>23</v>
      </c>
      <c r="B54" s="246" t="s">
        <v>188</v>
      </c>
      <c r="C54" s="264" t="s">
        <v>189</v>
      </c>
      <c r="D54" s="247" t="s">
        <v>119</v>
      </c>
      <c r="E54" s="248">
        <v>165.7</v>
      </c>
      <c r="F54" s="249"/>
      <c r="G54" s="250">
        <f>ROUND(E54*F54,2)</f>
        <v>0</v>
      </c>
      <c r="H54" s="249"/>
      <c r="I54" s="250">
        <f>ROUND(E54*H54,2)</f>
        <v>0</v>
      </c>
      <c r="J54" s="249"/>
      <c r="K54" s="250">
        <f>ROUND(E54*J54,2)</f>
        <v>0</v>
      </c>
      <c r="L54" s="250">
        <v>21</v>
      </c>
      <c r="M54" s="250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50"/>
      <c r="S54" s="250" t="s">
        <v>120</v>
      </c>
      <c r="T54" s="251" t="s">
        <v>121</v>
      </c>
      <c r="U54" s="232">
        <v>1.4999999999999999E-2</v>
      </c>
      <c r="V54" s="232">
        <f>ROUND(E54*U54,2)</f>
        <v>2.4900000000000002</v>
      </c>
      <c r="W54" s="232"/>
      <c r="X54" s="232" t="s">
        <v>122</v>
      </c>
      <c r="Y54" s="232" t="s">
        <v>123</v>
      </c>
      <c r="Z54" s="212"/>
      <c r="AA54" s="212"/>
      <c r="AB54" s="212"/>
      <c r="AC54" s="212"/>
      <c r="AD54" s="212"/>
      <c r="AE54" s="212"/>
      <c r="AF54" s="212"/>
      <c r="AG54" s="212" t="s">
        <v>124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29"/>
      <c r="B55" s="230"/>
      <c r="C55" s="265" t="s">
        <v>183</v>
      </c>
      <c r="D55" s="233"/>
      <c r="E55" s="234">
        <v>165.7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138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5">
        <v>24</v>
      </c>
      <c r="B56" s="246" t="s">
        <v>190</v>
      </c>
      <c r="C56" s="264" t="s">
        <v>191</v>
      </c>
      <c r="D56" s="247" t="s">
        <v>119</v>
      </c>
      <c r="E56" s="248">
        <v>165.7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21</v>
      </c>
      <c r="M56" s="250">
        <f>G56*(1+L56/100)</f>
        <v>0</v>
      </c>
      <c r="N56" s="248">
        <v>0</v>
      </c>
      <c r="O56" s="248">
        <f>ROUND(E56*N56,2)</f>
        <v>0</v>
      </c>
      <c r="P56" s="248">
        <v>0</v>
      </c>
      <c r="Q56" s="248">
        <f>ROUND(E56*P56,2)</f>
        <v>0</v>
      </c>
      <c r="R56" s="250"/>
      <c r="S56" s="250" t="s">
        <v>120</v>
      </c>
      <c r="T56" s="251" t="s">
        <v>121</v>
      </c>
      <c r="U56" s="232">
        <v>1E-3</v>
      </c>
      <c r="V56" s="232">
        <f>ROUND(E56*U56,2)</f>
        <v>0.17</v>
      </c>
      <c r="W56" s="232"/>
      <c r="X56" s="232" t="s">
        <v>122</v>
      </c>
      <c r="Y56" s="232" t="s">
        <v>123</v>
      </c>
      <c r="Z56" s="212"/>
      <c r="AA56" s="212"/>
      <c r="AB56" s="212"/>
      <c r="AC56" s="212"/>
      <c r="AD56" s="212"/>
      <c r="AE56" s="212"/>
      <c r="AF56" s="212"/>
      <c r="AG56" s="212" t="s">
        <v>124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29"/>
      <c r="B57" s="230"/>
      <c r="C57" s="265" t="s">
        <v>183</v>
      </c>
      <c r="D57" s="233"/>
      <c r="E57" s="234">
        <v>165.7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138</v>
      </c>
      <c r="AH57" s="212">
        <v>5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5">
        <v>25</v>
      </c>
      <c r="B58" s="246" t="s">
        <v>192</v>
      </c>
      <c r="C58" s="264" t="s">
        <v>193</v>
      </c>
      <c r="D58" s="247" t="s">
        <v>119</v>
      </c>
      <c r="E58" s="248">
        <v>165.7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21</v>
      </c>
      <c r="M58" s="250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50"/>
      <c r="S58" s="250" t="s">
        <v>120</v>
      </c>
      <c r="T58" s="251" t="s">
        <v>121</v>
      </c>
      <c r="U58" s="232">
        <v>3.5000000000000001E-3</v>
      </c>
      <c r="V58" s="232">
        <f>ROUND(E58*U58,2)</f>
        <v>0.57999999999999996</v>
      </c>
      <c r="W58" s="232"/>
      <c r="X58" s="232" t="s">
        <v>122</v>
      </c>
      <c r="Y58" s="232" t="s">
        <v>123</v>
      </c>
      <c r="Z58" s="212"/>
      <c r="AA58" s="212"/>
      <c r="AB58" s="212"/>
      <c r="AC58" s="212"/>
      <c r="AD58" s="212"/>
      <c r="AE58" s="212"/>
      <c r="AF58" s="212"/>
      <c r="AG58" s="212" t="s">
        <v>124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29"/>
      <c r="B59" s="230"/>
      <c r="C59" s="265" t="s">
        <v>183</v>
      </c>
      <c r="D59" s="233"/>
      <c r="E59" s="234">
        <v>165.7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138</v>
      </c>
      <c r="AH59" s="212">
        <v>5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5">
        <v>26</v>
      </c>
      <c r="B60" s="246" t="s">
        <v>194</v>
      </c>
      <c r="C60" s="264" t="s">
        <v>195</v>
      </c>
      <c r="D60" s="247" t="s">
        <v>136</v>
      </c>
      <c r="E60" s="248">
        <v>0.33139999999999997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21</v>
      </c>
      <c r="M60" s="250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50"/>
      <c r="S60" s="250" t="s">
        <v>120</v>
      </c>
      <c r="T60" s="251" t="s">
        <v>121</v>
      </c>
      <c r="U60" s="232">
        <v>4.9870000000000001</v>
      </c>
      <c r="V60" s="232">
        <f>ROUND(E60*U60,2)</f>
        <v>1.65</v>
      </c>
      <c r="W60" s="232"/>
      <c r="X60" s="232" t="s">
        <v>122</v>
      </c>
      <c r="Y60" s="232" t="s">
        <v>123</v>
      </c>
      <c r="Z60" s="212"/>
      <c r="AA60" s="212"/>
      <c r="AB60" s="212"/>
      <c r="AC60" s="212"/>
      <c r="AD60" s="212"/>
      <c r="AE60" s="212"/>
      <c r="AF60" s="212"/>
      <c r="AG60" s="212" t="s">
        <v>124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">
      <c r="A61" s="229"/>
      <c r="B61" s="230"/>
      <c r="C61" s="265" t="s">
        <v>196</v>
      </c>
      <c r="D61" s="233"/>
      <c r="E61" s="234">
        <v>0.33139999999999997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138</v>
      </c>
      <c r="AH61" s="212">
        <v>5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5">
        <v>27</v>
      </c>
      <c r="B62" s="246" t="s">
        <v>197</v>
      </c>
      <c r="C62" s="264" t="s">
        <v>198</v>
      </c>
      <c r="D62" s="247" t="s">
        <v>119</v>
      </c>
      <c r="E62" s="248">
        <v>165.7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21</v>
      </c>
      <c r="M62" s="250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50"/>
      <c r="S62" s="250" t="s">
        <v>120</v>
      </c>
      <c r="T62" s="251" t="s">
        <v>121</v>
      </c>
      <c r="U62" s="232">
        <v>1.0999999999999999E-2</v>
      </c>
      <c r="V62" s="232">
        <f>ROUND(E62*U62,2)</f>
        <v>1.82</v>
      </c>
      <c r="W62" s="232"/>
      <c r="X62" s="232" t="s">
        <v>122</v>
      </c>
      <c r="Y62" s="232" t="s">
        <v>123</v>
      </c>
      <c r="Z62" s="212"/>
      <c r="AA62" s="212"/>
      <c r="AB62" s="212"/>
      <c r="AC62" s="212"/>
      <c r="AD62" s="212"/>
      <c r="AE62" s="212"/>
      <c r="AF62" s="212"/>
      <c r="AG62" s="212" t="s">
        <v>124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">
      <c r="A63" s="229"/>
      <c r="B63" s="230"/>
      <c r="C63" s="265" t="s">
        <v>183</v>
      </c>
      <c r="D63" s="233"/>
      <c r="E63" s="234">
        <v>165.7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138</v>
      </c>
      <c r="AH63" s="212">
        <v>5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45">
        <v>28</v>
      </c>
      <c r="B64" s="246" t="s">
        <v>199</v>
      </c>
      <c r="C64" s="264" t="s">
        <v>200</v>
      </c>
      <c r="D64" s="247" t="s">
        <v>201</v>
      </c>
      <c r="E64" s="248">
        <v>4.1425000000000001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21</v>
      </c>
      <c r="M64" s="250">
        <f>G64*(1+L64/100)</f>
        <v>0</v>
      </c>
      <c r="N64" s="248">
        <v>1E-3</v>
      </c>
      <c r="O64" s="248">
        <f>ROUND(E64*N64,2)</f>
        <v>0</v>
      </c>
      <c r="P64" s="248">
        <v>0</v>
      </c>
      <c r="Q64" s="248">
        <f>ROUND(E64*P64,2)</f>
        <v>0</v>
      </c>
      <c r="R64" s="250" t="s">
        <v>202</v>
      </c>
      <c r="S64" s="250" t="s">
        <v>120</v>
      </c>
      <c r="T64" s="251" t="s">
        <v>121</v>
      </c>
      <c r="U64" s="232">
        <v>0</v>
      </c>
      <c r="V64" s="232">
        <f>ROUND(E64*U64,2)</f>
        <v>0</v>
      </c>
      <c r="W64" s="232"/>
      <c r="X64" s="232" t="s">
        <v>203</v>
      </c>
      <c r="Y64" s="232" t="s">
        <v>123</v>
      </c>
      <c r="Z64" s="212"/>
      <c r="AA64" s="212"/>
      <c r="AB64" s="212"/>
      <c r="AC64" s="212"/>
      <c r="AD64" s="212"/>
      <c r="AE64" s="212"/>
      <c r="AF64" s="212"/>
      <c r="AG64" s="212" t="s">
        <v>204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29"/>
      <c r="B65" s="230"/>
      <c r="C65" s="265" t="s">
        <v>205</v>
      </c>
      <c r="D65" s="233"/>
      <c r="E65" s="234">
        <v>4.1425000000000001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138</v>
      </c>
      <c r="AH65" s="212">
        <v>5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5">
        <v>29</v>
      </c>
      <c r="B66" s="246" t="s">
        <v>206</v>
      </c>
      <c r="C66" s="264" t="s">
        <v>207</v>
      </c>
      <c r="D66" s="247" t="s">
        <v>201</v>
      </c>
      <c r="E66" s="248">
        <v>33.14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21</v>
      </c>
      <c r="M66" s="250">
        <f>G66*(1+L66/100)</f>
        <v>0</v>
      </c>
      <c r="N66" s="248">
        <v>1E-3</v>
      </c>
      <c r="O66" s="248">
        <f>ROUND(E66*N66,2)</f>
        <v>0.03</v>
      </c>
      <c r="P66" s="248">
        <v>0</v>
      </c>
      <c r="Q66" s="248">
        <f>ROUND(E66*P66,2)</f>
        <v>0</v>
      </c>
      <c r="R66" s="250" t="s">
        <v>202</v>
      </c>
      <c r="S66" s="250" t="s">
        <v>120</v>
      </c>
      <c r="T66" s="251" t="s">
        <v>121</v>
      </c>
      <c r="U66" s="232">
        <v>0</v>
      </c>
      <c r="V66" s="232">
        <f>ROUND(E66*U66,2)</f>
        <v>0</v>
      </c>
      <c r="W66" s="232"/>
      <c r="X66" s="232" t="s">
        <v>203</v>
      </c>
      <c r="Y66" s="232" t="s">
        <v>123</v>
      </c>
      <c r="Z66" s="212"/>
      <c r="AA66" s="212"/>
      <c r="AB66" s="212"/>
      <c r="AC66" s="212"/>
      <c r="AD66" s="212"/>
      <c r="AE66" s="212"/>
      <c r="AF66" s="212"/>
      <c r="AG66" s="212" t="s">
        <v>204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2">
      <c r="A67" s="229"/>
      <c r="B67" s="230"/>
      <c r="C67" s="265" t="s">
        <v>208</v>
      </c>
      <c r="D67" s="233"/>
      <c r="E67" s="234">
        <v>33.14</v>
      </c>
      <c r="F67" s="232"/>
      <c r="G67" s="23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138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5">
        <v>30</v>
      </c>
      <c r="B68" s="246" t="s">
        <v>209</v>
      </c>
      <c r="C68" s="264" t="s">
        <v>210</v>
      </c>
      <c r="D68" s="247" t="s">
        <v>211</v>
      </c>
      <c r="E68" s="248">
        <v>0.49709999999999999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21</v>
      </c>
      <c r="M68" s="250">
        <f>G68*(1+L68/100)</f>
        <v>0</v>
      </c>
      <c r="N68" s="248">
        <v>1E-3</v>
      </c>
      <c r="O68" s="248">
        <f>ROUND(E68*N68,2)</f>
        <v>0</v>
      </c>
      <c r="P68" s="248">
        <v>0</v>
      </c>
      <c r="Q68" s="248">
        <f>ROUND(E68*P68,2)</f>
        <v>0</v>
      </c>
      <c r="R68" s="250" t="s">
        <v>202</v>
      </c>
      <c r="S68" s="250" t="s">
        <v>120</v>
      </c>
      <c r="T68" s="251" t="s">
        <v>121</v>
      </c>
      <c r="U68" s="232">
        <v>0</v>
      </c>
      <c r="V68" s="232">
        <f>ROUND(E68*U68,2)</f>
        <v>0</v>
      </c>
      <c r="W68" s="232"/>
      <c r="X68" s="232" t="s">
        <v>203</v>
      </c>
      <c r="Y68" s="232" t="s">
        <v>123</v>
      </c>
      <c r="Z68" s="212"/>
      <c r="AA68" s="212"/>
      <c r="AB68" s="212"/>
      <c r="AC68" s="212"/>
      <c r="AD68" s="212"/>
      <c r="AE68" s="212"/>
      <c r="AF68" s="212"/>
      <c r="AG68" s="212" t="s">
        <v>212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29"/>
      <c r="B69" s="230"/>
      <c r="C69" s="265" t="s">
        <v>213</v>
      </c>
      <c r="D69" s="233"/>
      <c r="E69" s="234">
        <v>0.49709999999999999</v>
      </c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138</v>
      </c>
      <c r="AH69" s="212">
        <v>5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5">
        <v>31</v>
      </c>
      <c r="B70" s="246" t="s">
        <v>214</v>
      </c>
      <c r="C70" s="264" t="s">
        <v>215</v>
      </c>
      <c r="D70" s="247" t="s">
        <v>216</v>
      </c>
      <c r="E70" s="248">
        <v>23.198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21</v>
      </c>
      <c r="M70" s="250">
        <f>G70*(1+L70/100)</f>
        <v>0</v>
      </c>
      <c r="N70" s="248">
        <v>1</v>
      </c>
      <c r="O70" s="248">
        <f>ROUND(E70*N70,2)</f>
        <v>23.2</v>
      </c>
      <c r="P70" s="248">
        <v>0</v>
      </c>
      <c r="Q70" s="248">
        <f>ROUND(E70*P70,2)</f>
        <v>0</v>
      </c>
      <c r="R70" s="250" t="s">
        <v>202</v>
      </c>
      <c r="S70" s="250" t="s">
        <v>120</v>
      </c>
      <c r="T70" s="251" t="s">
        <v>121</v>
      </c>
      <c r="U70" s="232">
        <v>0</v>
      </c>
      <c r="V70" s="232">
        <f>ROUND(E70*U70,2)</f>
        <v>0</v>
      </c>
      <c r="W70" s="232"/>
      <c r="X70" s="232" t="s">
        <v>203</v>
      </c>
      <c r="Y70" s="232" t="s">
        <v>123</v>
      </c>
      <c r="Z70" s="212"/>
      <c r="AA70" s="212"/>
      <c r="AB70" s="212"/>
      <c r="AC70" s="212"/>
      <c r="AD70" s="212"/>
      <c r="AE70" s="212"/>
      <c r="AF70" s="212"/>
      <c r="AG70" s="212" t="s">
        <v>204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29"/>
      <c r="B71" s="230"/>
      <c r="C71" s="265" t="s">
        <v>217</v>
      </c>
      <c r="D71" s="233"/>
      <c r="E71" s="234">
        <v>23.198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138</v>
      </c>
      <c r="AH71" s="212">
        <v>5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238" t="s">
        <v>115</v>
      </c>
      <c r="B72" s="239" t="s">
        <v>74</v>
      </c>
      <c r="C72" s="262" t="s">
        <v>75</v>
      </c>
      <c r="D72" s="240"/>
      <c r="E72" s="241"/>
      <c r="F72" s="242"/>
      <c r="G72" s="242">
        <f>SUMIF(AG73:AG77,"&lt;&gt;NOR",G73:G77)</f>
        <v>0</v>
      </c>
      <c r="H72" s="242"/>
      <c r="I72" s="242">
        <f>SUM(I73:I77)</f>
        <v>0</v>
      </c>
      <c r="J72" s="242"/>
      <c r="K72" s="242">
        <f>SUM(K73:K77)</f>
        <v>0</v>
      </c>
      <c r="L72" s="242"/>
      <c r="M72" s="242">
        <f>SUM(M73:M77)</f>
        <v>0</v>
      </c>
      <c r="N72" s="241"/>
      <c r="O72" s="241">
        <f>SUM(O73:O77)</f>
        <v>28.54</v>
      </c>
      <c r="P72" s="241"/>
      <c r="Q72" s="241">
        <f>SUM(Q73:Q77)</f>
        <v>0</v>
      </c>
      <c r="R72" s="242"/>
      <c r="S72" s="242"/>
      <c r="T72" s="243"/>
      <c r="U72" s="237"/>
      <c r="V72" s="237">
        <f>SUM(V73:V77)</f>
        <v>13.59</v>
      </c>
      <c r="W72" s="237"/>
      <c r="X72" s="237"/>
      <c r="Y72" s="237"/>
      <c r="AG72" t="s">
        <v>116</v>
      </c>
    </row>
    <row r="73" spans="1:60" ht="22.5" outlineLevel="1" x14ac:dyDescent="0.2">
      <c r="A73" s="252">
        <v>32</v>
      </c>
      <c r="B73" s="253" t="s">
        <v>218</v>
      </c>
      <c r="C73" s="263" t="s">
        <v>219</v>
      </c>
      <c r="D73" s="254" t="s">
        <v>119</v>
      </c>
      <c r="E73" s="255">
        <v>108.7</v>
      </c>
      <c r="F73" s="256"/>
      <c r="G73" s="257">
        <f>ROUND(E73*F73,2)</f>
        <v>0</v>
      </c>
      <c r="H73" s="256"/>
      <c r="I73" s="257">
        <f>ROUND(E73*H73,2)</f>
        <v>0</v>
      </c>
      <c r="J73" s="256"/>
      <c r="K73" s="257">
        <f>ROUND(E73*J73,2)</f>
        <v>0</v>
      </c>
      <c r="L73" s="257">
        <v>21</v>
      </c>
      <c r="M73" s="257">
        <f>G73*(1+L73/100)</f>
        <v>0</v>
      </c>
      <c r="N73" s="255">
        <v>0.13188</v>
      </c>
      <c r="O73" s="255">
        <f>ROUND(E73*N73,2)</f>
        <v>14.34</v>
      </c>
      <c r="P73" s="255">
        <v>0</v>
      </c>
      <c r="Q73" s="255">
        <f>ROUND(E73*P73,2)</f>
        <v>0</v>
      </c>
      <c r="R73" s="257"/>
      <c r="S73" s="257" t="s">
        <v>120</v>
      </c>
      <c r="T73" s="258" t="s">
        <v>121</v>
      </c>
      <c r="U73" s="232">
        <v>4.9000000000000002E-2</v>
      </c>
      <c r="V73" s="232">
        <f>ROUND(E73*U73,2)</f>
        <v>5.33</v>
      </c>
      <c r="W73" s="232"/>
      <c r="X73" s="232" t="s">
        <v>122</v>
      </c>
      <c r="Y73" s="232" t="s">
        <v>123</v>
      </c>
      <c r="Z73" s="212"/>
      <c r="AA73" s="212"/>
      <c r="AB73" s="212"/>
      <c r="AC73" s="212"/>
      <c r="AD73" s="212"/>
      <c r="AE73" s="212"/>
      <c r="AF73" s="212"/>
      <c r="AG73" s="212" t="s">
        <v>124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45">
        <v>33</v>
      </c>
      <c r="B74" s="246" t="s">
        <v>220</v>
      </c>
      <c r="C74" s="264" t="s">
        <v>221</v>
      </c>
      <c r="D74" s="247" t="s">
        <v>119</v>
      </c>
      <c r="E74" s="248">
        <v>217.4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21</v>
      </c>
      <c r="M74" s="250">
        <f>G74*(1+L74/100)</f>
        <v>0</v>
      </c>
      <c r="N74" s="248">
        <v>5.0000000000000001E-4</v>
      </c>
      <c r="O74" s="248">
        <f>ROUND(E74*N74,2)</f>
        <v>0.11</v>
      </c>
      <c r="P74" s="248">
        <v>0</v>
      </c>
      <c r="Q74" s="248">
        <f>ROUND(E74*P74,2)</f>
        <v>0</v>
      </c>
      <c r="R74" s="250"/>
      <c r="S74" s="250" t="s">
        <v>120</v>
      </c>
      <c r="T74" s="251" t="s">
        <v>121</v>
      </c>
      <c r="U74" s="232">
        <v>2E-3</v>
      </c>
      <c r="V74" s="232">
        <f>ROUND(E74*U74,2)</f>
        <v>0.43</v>
      </c>
      <c r="W74" s="232"/>
      <c r="X74" s="232" t="s">
        <v>122</v>
      </c>
      <c r="Y74" s="232" t="s">
        <v>123</v>
      </c>
      <c r="Z74" s="212"/>
      <c r="AA74" s="212"/>
      <c r="AB74" s="212"/>
      <c r="AC74" s="212"/>
      <c r="AD74" s="212"/>
      <c r="AE74" s="212"/>
      <c r="AF74" s="212"/>
      <c r="AG74" s="212" t="s">
        <v>124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29"/>
      <c r="B75" s="230"/>
      <c r="C75" s="265" t="s">
        <v>222</v>
      </c>
      <c r="D75" s="233"/>
      <c r="E75" s="234">
        <v>108.7</v>
      </c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138</v>
      </c>
      <c r="AH75" s="212">
        <v>5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29"/>
      <c r="B76" s="230"/>
      <c r="C76" s="265" t="s">
        <v>223</v>
      </c>
      <c r="D76" s="233"/>
      <c r="E76" s="234">
        <v>108.7</v>
      </c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138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52">
        <v>34</v>
      </c>
      <c r="B77" s="253" t="s">
        <v>224</v>
      </c>
      <c r="C77" s="263" t="s">
        <v>225</v>
      </c>
      <c r="D77" s="254" t="s">
        <v>119</v>
      </c>
      <c r="E77" s="255">
        <v>108.7</v>
      </c>
      <c r="F77" s="256"/>
      <c r="G77" s="257">
        <f>ROUND(E77*F77,2)</f>
        <v>0</v>
      </c>
      <c r="H77" s="256"/>
      <c r="I77" s="257">
        <f>ROUND(E77*H77,2)</f>
        <v>0</v>
      </c>
      <c r="J77" s="256"/>
      <c r="K77" s="257">
        <f>ROUND(E77*J77,2)</f>
        <v>0</v>
      </c>
      <c r="L77" s="257">
        <v>21</v>
      </c>
      <c r="M77" s="257">
        <f>G77*(1+L77/100)</f>
        <v>0</v>
      </c>
      <c r="N77" s="255">
        <v>0.12966</v>
      </c>
      <c r="O77" s="255">
        <f>ROUND(E77*N77,2)</f>
        <v>14.09</v>
      </c>
      <c r="P77" s="255">
        <v>0</v>
      </c>
      <c r="Q77" s="255">
        <f>ROUND(E77*P77,2)</f>
        <v>0</v>
      </c>
      <c r="R77" s="257"/>
      <c r="S77" s="257" t="s">
        <v>120</v>
      </c>
      <c r="T77" s="258" t="s">
        <v>121</v>
      </c>
      <c r="U77" s="232">
        <v>7.1999999999999995E-2</v>
      </c>
      <c r="V77" s="232">
        <f>ROUND(E77*U77,2)</f>
        <v>7.83</v>
      </c>
      <c r="W77" s="232"/>
      <c r="X77" s="232" t="s">
        <v>122</v>
      </c>
      <c r="Y77" s="232" t="s">
        <v>123</v>
      </c>
      <c r="Z77" s="212"/>
      <c r="AA77" s="212"/>
      <c r="AB77" s="212"/>
      <c r="AC77" s="212"/>
      <c r="AD77" s="212"/>
      <c r="AE77" s="212"/>
      <c r="AF77" s="212"/>
      <c r="AG77" s="212" t="s">
        <v>124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38" t="s">
        <v>115</v>
      </c>
      <c r="B78" s="239" t="s">
        <v>76</v>
      </c>
      <c r="C78" s="262" t="s">
        <v>77</v>
      </c>
      <c r="D78" s="240"/>
      <c r="E78" s="241"/>
      <c r="F78" s="242"/>
      <c r="G78" s="242">
        <f>SUMIF(AG79:AG113,"&lt;&gt;NOR",G79:G113)</f>
        <v>0</v>
      </c>
      <c r="H78" s="242"/>
      <c r="I78" s="242">
        <f>SUM(I79:I113)</f>
        <v>0</v>
      </c>
      <c r="J78" s="242"/>
      <c r="K78" s="242">
        <f>SUM(K79:K113)</f>
        <v>0</v>
      </c>
      <c r="L78" s="242"/>
      <c r="M78" s="242">
        <f>SUM(M79:M113)</f>
        <v>0</v>
      </c>
      <c r="N78" s="241"/>
      <c r="O78" s="241">
        <f>SUM(O79:O113)</f>
        <v>417.64000000000004</v>
      </c>
      <c r="P78" s="241"/>
      <c r="Q78" s="241">
        <f>SUM(Q79:Q113)</f>
        <v>0</v>
      </c>
      <c r="R78" s="242"/>
      <c r="S78" s="242"/>
      <c r="T78" s="243"/>
      <c r="U78" s="237"/>
      <c r="V78" s="237">
        <f>SUM(V79:V113)</f>
        <v>297.95</v>
      </c>
      <c r="W78" s="237"/>
      <c r="X78" s="237"/>
      <c r="Y78" s="237"/>
      <c r="AG78" t="s">
        <v>116</v>
      </c>
    </row>
    <row r="79" spans="1:60" ht="22.5" outlineLevel="1" x14ac:dyDescent="0.2">
      <c r="A79" s="245">
        <v>35</v>
      </c>
      <c r="B79" s="246" t="s">
        <v>226</v>
      </c>
      <c r="C79" s="264" t="s">
        <v>227</v>
      </c>
      <c r="D79" s="247" t="s">
        <v>119</v>
      </c>
      <c r="E79" s="248">
        <v>46.68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21</v>
      </c>
      <c r="M79" s="250">
        <f>G79*(1+L79/100)</f>
        <v>0</v>
      </c>
      <c r="N79" s="248">
        <v>0.46</v>
      </c>
      <c r="O79" s="248">
        <f>ROUND(E79*N79,2)</f>
        <v>21.47</v>
      </c>
      <c r="P79" s="248">
        <v>0</v>
      </c>
      <c r="Q79" s="248">
        <f>ROUND(E79*P79,2)</f>
        <v>0</v>
      </c>
      <c r="R79" s="250"/>
      <c r="S79" s="250" t="s">
        <v>120</v>
      </c>
      <c r="T79" s="251" t="s">
        <v>121</v>
      </c>
      <c r="U79" s="232">
        <v>2.9000000000000001E-2</v>
      </c>
      <c r="V79" s="232">
        <f>ROUND(E79*U79,2)</f>
        <v>1.35</v>
      </c>
      <c r="W79" s="232"/>
      <c r="X79" s="232" t="s">
        <v>122</v>
      </c>
      <c r="Y79" s="232" t="s">
        <v>123</v>
      </c>
      <c r="Z79" s="212"/>
      <c r="AA79" s="212"/>
      <c r="AB79" s="212"/>
      <c r="AC79" s="212"/>
      <c r="AD79" s="212"/>
      <c r="AE79" s="212"/>
      <c r="AF79" s="212"/>
      <c r="AG79" s="212" t="s">
        <v>124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29"/>
      <c r="B80" s="230"/>
      <c r="C80" s="265" t="s">
        <v>228</v>
      </c>
      <c r="D80" s="233"/>
      <c r="E80" s="234">
        <v>46.68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138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45">
        <v>36</v>
      </c>
      <c r="B81" s="246" t="s">
        <v>229</v>
      </c>
      <c r="C81" s="264" t="s">
        <v>230</v>
      </c>
      <c r="D81" s="247" t="s">
        <v>119</v>
      </c>
      <c r="E81" s="248">
        <v>468.93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21</v>
      </c>
      <c r="M81" s="250">
        <f>G81*(1+L81/100)</f>
        <v>0</v>
      </c>
      <c r="N81" s="248">
        <v>0.57499999999999996</v>
      </c>
      <c r="O81" s="248">
        <f>ROUND(E81*N81,2)</f>
        <v>269.63</v>
      </c>
      <c r="P81" s="248">
        <v>0</v>
      </c>
      <c r="Q81" s="248">
        <f>ROUND(E81*P81,2)</f>
        <v>0</v>
      </c>
      <c r="R81" s="250"/>
      <c r="S81" s="250" t="s">
        <v>120</v>
      </c>
      <c r="T81" s="251" t="s">
        <v>121</v>
      </c>
      <c r="U81" s="232">
        <v>2.7E-2</v>
      </c>
      <c r="V81" s="232">
        <f>ROUND(E81*U81,2)</f>
        <v>12.66</v>
      </c>
      <c r="W81" s="232"/>
      <c r="X81" s="232" t="s">
        <v>122</v>
      </c>
      <c r="Y81" s="232" t="s">
        <v>123</v>
      </c>
      <c r="Z81" s="212"/>
      <c r="AA81" s="212"/>
      <c r="AB81" s="212"/>
      <c r="AC81" s="212"/>
      <c r="AD81" s="212"/>
      <c r="AE81" s="212"/>
      <c r="AF81" s="212"/>
      <c r="AG81" s="212" t="s">
        <v>124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29"/>
      <c r="B82" s="230"/>
      <c r="C82" s="265" t="s">
        <v>231</v>
      </c>
      <c r="D82" s="233"/>
      <c r="E82" s="234">
        <v>329.78</v>
      </c>
      <c r="F82" s="232"/>
      <c r="G82" s="232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138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29"/>
      <c r="B83" s="230"/>
      <c r="C83" s="265" t="s">
        <v>232</v>
      </c>
      <c r="D83" s="233"/>
      <c r="E83" s="234">
        <v>139.15</v>
      </c>
      <c r="F83" s="232"/>
      <c r="G83" s="232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138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45">
        <v>37</v>
      </c>
      <c r="B84" s="246" t="s">
        <v>233</v>
      </c>
      <c r="C84" s="264" t="s">
        <v>234</v>
      </c>
      <c r="D84" s="247" t="s">
        <v>119</v>
      </c>
      <c r="E84" s="248">
        <v>42.79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21</v>
      </c>
      <c r="M84" s="250">
        <f>G84*(1+L84/100)</f>
        <v>0</v>
      </c>
      <c r="N84" s="248">
        <v>0.38313999999999998</v>
      </c>
      <c r="O84" s="248">
        <f>ROUND(E84*N84,2)</f>
        <v>16.39</v>
      </c>
      <c r="P84" s="248">
        <v>0</v>
      </c>
      <c r="Q84" s="248">
        <f>ROUND(E84*P84,2)</f>
        <v>0</v>
      </c>
      <c r="R84" s="250"/>
      <c r="S84" s="250" t="s">
        <v>120</v>
      </c>
      <c r="T84" s="251" t="s">
        <v>121</v>
      </c>
      <c r="U84" s="232">
        <v>2.5999999999999999E-2</v>
      </c>
      <c r="V84" s="232">
        <f>ROUND(E84*U84,2)</f>
        <v>1.1100000000000001</v>
      </c>
      <c r="W84" s="232"/>
      <c r="X84" s="232" t="s">
        <v>122</v>
      </c>
      <c r="Y84" s="232" t="s">
        <v>123</v>
      </c>
      <c r="Z84" s="212"/>
      <c r="AA84" s="212"/>
      <c r="AB84" s="212"/>
      <c r="AC84" s="212"/>
      <c r="AD84" s="212"/>
      <c r="AE84" s="212"/>
      <c r="AF84" s="212"/>
      <c r="AG84" s="212" t="s">
        <v>124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29"/>
      <c r="B85" s="230"/>
      <c r="C85" s="265" t="s">
        <v>235</v>
      </c>
      <c r="D85" s="233"/>
      <c r="E85" s="234">
        <v>42.79</v>
      </c>
      <c r="F85" s="232"/>
      <c r="G85" s="23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138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5">
        <v>38</v>
      </c>
      <c r="B86" s="246" t="s">
        <v>236</v>
      </c>
      <c r="C86" s="264" t="s">
        <v>237</v>
      </c>
      <c r="D86" s="247" t="s">
        <v>119</v>
      </c>
      <c r="E86" s="248">
        <v>515.61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21</v>
      </c>
      <c r="M86" s="250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50"/>
      <c r="S86" s="250" t="s">
        <v>120</v>
      </c>
      <c r="T86" s="251" t="s">
        <v>121</v>
      </c>
      <c r="U86" s="232">
        <v>9.0999999999999998E-2</v>
      </c>
      <c r="V86" s="232">
        <f>ROUND(E86*U86,2)</f>
        <v>46.92</v>
      </c>
      <c r="W86" s="232"/>
      <c r="X86" s="232" t="s">
        <v>122</v>
      </c>
      <c r="Y86" s="232" t="s">
        <v>123</v>
      </c>
      <c r="Z86" s="212"/>
      <c r="AA86" s="212"/>
      <c r="AB86" s="212"/>
      <c r="AC86" s="212"/>
      <c r="AD86" s="212"/>
      <c r="AE86" s="212"/>
      <c r="AF86" s="212"/>
      <c r="AG86" s="212" t="s">
        <v>124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29"/>
      <c r="B87" s="230"/>
      <c r="C87" s="265" t="s">
        <v>238</v>
      </c>
      <c r="D87" s="233"/>
      <c r="E87" s="234">
        <v>46.68</v>
      </c>
      <c r="F87" s="232"/>
      <c r="G87" s="232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138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29"/>
      <c r="B88" s="230"/>
      <c r="C88" s="265" t="s">
        <v>239</v>
      </c>
      <c r="D88" s="233"/>
      <c r="E88" s="234">
        <v>468.93</v>
      </c>
      <c r="F88" s="232"/>
      <c r="G88" s="232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138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5">
        <v>39</v>
      </c>
      <c r="B89" s="246" t="s">
        <v>240</v>
      </c>
      <c r="C89" s="264" t="s">
        <v>241</v>
      </c>
      <c r="D89" s="247" t="s">
        <v>119</v>
      </c>
      <c r="E89" s="248">
        <v>299.8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21</v>
      </c>
      <c r="M89" s="250">
        <f>G89*(1+L89/100)</f>
        <v>0</v>
      </c>
      <c r="N89" s="248">
        <v>7.3899999999999993E-2</v>
      </c>
      <c r="O89" s="248">
        <f>ROUND(E89*N89,2)</f>
        <v>22.16</v>
      </c>
      <c r="P89" s="248">
        <v>0</v>
      </c>
      <c r="Q89" s="248">
        <f>ROUND(E89*P89,2)</f>
        <v>0</v>
      </c>
      <c r="R89" s="250"/>
      <c r="S89" s="250" t="s">
        <v>120</v>
      </c>
      <c r="T89" s="251" t="s">
        <v>121</v>
      </c>
      <c r="U89" s="232">
        <v>0.45200000000000001</v>
      </c>
      <c r="V89" s="232">
        <f>ROUND(E89*U89,2)</f>
        <v>135.51</v>
      </c>
      <c r="W89" s="232"/>
      <c r="X89" s="232" t="s">
        <v>122</v>
      </c>
      <c r="Y89" s="232" t="s">
        <v>123</v>
      </c>
      <c r="Z89" s="212"/>
      <c r="AA89" s="212"/>
      <c r="AB89" s="212"/>
      <c r="AC89" s="212"/>
      <c r="AD89" s="212"/>
      <c r="AE89" s="212"/>
      <c r="AF89" s="212"/>
      <c r="AG89" s="212" t="s">
        <v>124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29"/>
      <c r="B90" s="230"/>
      <c r="C90" s="265" t="s">
        <v>242</v>
      </c>
      <c r="D90" s="233"/>
      <c r="E90" s="234">
        <v>299.8</v>
      </c>
      <c r="F90" s="232"/>
      <c r="G90" s="232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138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5">
        <v>40</v>
      </c>
      <c r="B91" s="246" t="s">
        <v>243</v>
      </c>
      <c r="C91" s="264" t="s">
        <v>244</v>
      </c>
      <c r="D91" s="247" t="s">
        <v>119</v>
      </c>
      <c r="E91" s="248">
        <v>38.9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48">
        <v>7.3899999999999993E-2</v>
      </c>
      <c r="O91" s="248">
        <f>ROUND(E91*N91,2)</f>
        <v>2.87</v>
      </c>
      <c r="P91" s="248">
        <v>0</v>
      </c>
      <c r="Q91" s="248">
        <f>ROUND(E91*P91,2)</f>
        <v>0</v>
      </c>
      <c r="R91" s="250"/>
      <c r="S91" s="250" t="s">
        <v>120</v>
      </c>
      <c r="T91" s="251" t="s">
        <v>121</v>
      </c>
      <c r="U91" s="232">
        <v>0.47799999999999998</v>
      </c>
      <c r="V91" s="232">
        <f>ROUND(E91*U91,2)</f>
        <v>18.59</v>
      </c>
      <c r="W91" s="232"/>
      <c r="X91" s="232" t="s">
        <v>122</v>
      </c>
      <c r="Y91" s="232" t="s">
        <v>123</v>
      </c>
      <c r="Z91" s="212"/>
      <c r="AA91" s="212"/>
      <c r="AB91" s="212"/>
      <c r="AC91" s="212"/>
      <c r="AD91" s="212"/>
      <c r="AE91" s="212"/>
      <c r="AF91" s="212"/>
      <c r="AG91" s="212" t="s">
        <v>124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">
      <c r="A92" s="229"/>
      <c r="B92" s="230"/>
      <c r="C92" s="265" t="s">
        <v>245</v>
      </c>
      <c r="D92" s="233"/>
      <c r="E92" s="234">
        <v>38.9</v>
      </c>
      <c r="F92" s="232"/>
      <c r="G92" s="232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138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5">
        <v>41</v>
      </c>
      <c r="B93" s="246" t="s">
        <v>243</v>
      </c>
      <c r="C93" s="264" t="s">
        <v>244</v>
      </c>
      <c r="D93" s="247" t="s">
        <v>119</v>
      </c>
      <c r="E93" s="248">
        <v>126.5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21</v>
      </c>
      <c r="M93" s="250">
        <f>G93*(1+L93/100)</f>
        <v>0</v>
      </c>
      <c r="N93" s="248">
        <v>7.3899999999999993E-2</v>
      </c>
      <c r="O93" s="248">
        <f>ROUND(E93*N93,2)</f>
        <v>9.35</v>
      </c>
      <c r="P93" s="248">
        <v>0</v>
      </c>
      <c r="Q93" s="248">
        <f>ROUND(E93*P93,2)</f>
        <v>0</v>
      </c>
      <c r="R93" s="250"/>
      <c r="S93" s="250" t="s">
        <v>120</v>
      </c>
      <c r="T93" s="251" t="s">
        <v>121</v>
      </c>
      <c r="U93" s="232">
        <v>0.47799999999999998</v>
      </c>
      <c r="V93" s="232">
        <f>ROUND(E93*U93,2)</f>
        <v>60.47</v>
      </c>
      <c r="W93" s="232"/>
      <c r="X93" s="232" t="s">
        <v>122</v>
      </c>
      <c r="Y93" s="232" t="s">
        <v>123</v>
      </c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29"/>
      <c r="B94" s="230"/>
      <c r="C94" s="265" t="s">
        <v>246</v>
      </c>
      <c r="D94" s="233"/>
      <c r="E94" s="234">
        <v>126.5</v>
      </c>
      <c r="F94" s="232"/>
      <c r="G94" s="23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138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5">
        <v>42</v>
      </c>
      <c r="B95" s="246" t="s">
        <v>247</v>
      </c>
      <c r="C95" s="264" t="s">
        <v>248</v>
      </c>
      <c r="D95" s="247" t="s">
        <v>133</v>
      </c>
      <c r="E95" s="248">
        <v>49.62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48">
        <v>3.6000000000000002E-4</v>
      </c>
      <c r="O95" s="248">
        <f>ROUND(E95*N95,2)</f>
        <v>0.02</v>
      </c>
      <c r="P95" s="248">
        <v>0</v>
      </c>
      <c r="Q95" s="248">
        <f>ROUND(E95*P95,2)</f>
        <v>0</v>
      </c>
      <c r="R95" s="250"/>
      <c r="S95" s="250" t="s">
        <v>120</v>
      </c>
      <c r="T95" s="251" t="s">
        <v>121</v>
      </c>
      <c r="U95" s="232">
        <v>0.43</v>
      </c>
      <c r="V95" s="232">
        <f>ROUND(E95*U95,2)</f>
        <v>21.34</v>
      </c>
      <c r="W95" s="232"/>
      <c r="X95" s="232" t="s">
        <v>122</v>
      </c>
      <c r="Y95" s="232" t="s">
        <v>123</v>
      </c>
      <c r="Z95" s="212"/>
      <c r="AA95" s="212"/>
      <c r="AB95" s="212"/>
      <c r="AC95" s="212"/>
      <c r="AD95" s="212"/>
      <c r="AE95" s="212"/>
      <c r="AF95" s="212"/>
      <c r="AG95" s="212" t="s">
        <v>124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29"/>
      <c r="B96" s="230"/>
      <c r="C96" s="265" t="s">
        <v>249</v>
      </c>
      <c r="D96" s="233"/>
      <c r="E96" s="234">
        <v>11.67</v>
      </c>
      <c r="F96" s="232"/>
      <c r="G96" s="23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138</v>
      </c>
      <c r="AH96" s="212">
        <v>5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2">
      <c r="A97" s="229"/>
      <c r="B97" s="230"/>
      <c r="C97" s="265" t="s">
        <v>250</v>
      </c>
      <c r="D97" s="233"/>
      <c r="E97" s="234">
        <v>37.950000000000003</v>
      </c>
      <c r="F97" s="232"/>
      <c r="G97" s="232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138</v>
      </c>
      <c r="AH97" s="212">
        <v>5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2.5" outlineLevel="1" x14ac:dyDescent="0.2">
      <c r="A98" s="252">
        <v>43</v>
      </c>
      <c r="B98" s="253" t="s">
        <v>251</v>
      </c>
      <c r="C98" s="263" t="s">
        <v>252</v>
      </c>
      <c r="D98" s="254" t="s">
        <v>119</v>
      </c>
      <c r="E98" s="255">
        <v>2</v>
      </c>
      <c r="F98" s="256"/>
      <c r="G98" s="257">
        <f>ROUND(E98*F98,2)</f>
        <v>0</v>
      </c>
      <c r="H98" s="256"/>
      <c r="I98" s="257">
        <f>ROUND(E98*H98,2)</f>
        <v>0</v>
      </c>
      <c r="J98" s="256"/>
      <c r="K98" s="257">
        <f>ROUND(E98*J98,2)</f>
        <v>0</v>
      </c>
      <c r="L98" s="257">
        <v>21</v>
      </c>
      <c r="M98" s="257">
        <f>G98*(1+L98/100)</f>
        <v>0</v>
      </c>
      <c r="N98" s="255">
        <v>7.0000000000000007E-2</v>
      </c>
      <c r="O98" s="255">
        <f>ROUND(E98*N98,2)</f>
        <v>0.14000000000000001</v>
      </c>
      <c r="P98" s="255">
        <v>0</v>
      </c>
      <c r="Q98" s="255">
        <f>ROUND(E98*P98,2)</f>
        <v>0</v>
      </c>
      <c r="R98" s="257"/>
      <c r="S98" s="257" t="s">
        <v>253</v>
      </c>
      <c r="T98" s="258" t="s">
        <v>254</v>
      </c>
      <c r="U98" s="232">
        <v>0</v>
      </c>
      <c r="V98" s="232">
        <f>ROUND(E98*U98,2)</f>
        <v>0</v>
      </c>
      <c r="W98" s="232"/>
      <c r="X98" s="232" t="s">
        <v>122</v>
      </c>
      <c r="Y98" s="232" t="s">
        <v>123</v>
      </c>
      <c r="Z98" s="212"/>
      <c r="AA98" s="212"/>
      <c r="AB98" s="212"/>
      <c r="AC98" s="212"/>
      <c r="AD98" s="212"/>
      <c r="AE98" s="212"/>
      <c r="AF98" s="212"/>
      <c r="AG98" s="212" t="s">
        <v>124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2.5" outlineLevel="1" x14ac:dyDescent="0.2">
      <c r="A99" s="245">
        <v>44</v>
      </c>
      <c r="B99" s="246" t="s">
        <v>255</v>
      </c>
      <c r="C99" s="264" t="s">
        <v>256</v>
      </c>
      <c r="D99" s="247" t="s">
        <v>119</v>
      </c>
      <c r="E99" s="248">
        <v>7.98</v>
      </c>
      <c r="F99" s="249"/>
      <c r="G99" s="250">
        <f>ROUND(E99*F99,2)</f>
        <v>0</v>
      </c>
      <c r="H99" s="249"/>
      <c r="I99" s="250">
        <f>ROUND(E99*H99,2)</f>
        <v>0</v>
      </c>
      <c r="J99" s="249"/>
      <c r="K99" s="250">
        <f>ROUND(E99*J99,2)</f>
        <v>0</v>
      </c>
      <c r="L99" s="250">
        <v>21</v>
      </c>
      <c r="M99" s="250">
        <f>G99*(1+L99/100)</f>
        <v>0</v>
      </c>
      <c r="N99" s="248">
        <v>0.17824000000000001</v>
      </c>
      <c r="O99" s="248">
        <f>ROUND(E99*N99,2)</f>
        <v>1.42</v>
      </c>
      <c r="P99" s="248">
        <v>0</v>
      </c>
      <c r="Q99" s="248">
        <f>ROUND(E99*P99,2)</f>
        <v>0</v>
      </c>
      <c r="R99" s="250" t="s">
        <v>202</v>
      </c>
      <c r="S99" s="250" t="s">
        <v>120</v>
      </c>
      <c r="T99" s="251" t="s">
        <v>121</v>
      </c>
      <c r="U99" s="232">
        <v>0</v>
      </c>
      <c r="V99" s="232">
        <f>ROUND(E99*U99,2)</f>
        <v>0</v>
      </c>
      <c r="W99" s="232"/>
      <c r="X99" s="232" t="s">
        <v>203</v>
      </c>
      <c r="Y99" s="232" t="s">
        <v>123</v>
      </c>
      <c r="Z99" s="212"/>
      <c r="AA99" s="212"/>
      <c r="AB99" s="212"/>
      <c r="AC99" s="212"/>
      <c r="AD99" s="212"/>
      <c r="AE99" s="212"/>
      <c r="AF99" s="212"/>
      <c r="AG99" s="212" t="s">
        <v>204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29"/>
      <c r="B100" s="230"/>
      <c r="C100" s="265" t="s">
        <v>257</v>
      </c>
      <c r="D100" s="233"/>
      <c r="E100" s="234">
        <v>7.6</v>
      </c>
      <c r="F100" s="232"/>
      <c r="G100" s="232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138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29"/>
      <c r="B101" s="230"/>
      <c r="C101" s="266" t="s">
        <v>258</v>
      </c>
      <c r="D101" s="235"/>
      <c r="E101" s="236">
        <v>0.38</v>
      </c>
      <c r="F101" s="232"/>
      <c r="G101" s="23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138</v>
      </c>
      <c r="AH101" s="212">
        <v>4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5">
        <v>45</v>
      </c>
      <c r="B102" s="246" t="s">
        <v>259</v>
      </c>
      <c r="C102" s="264" t="s">
        <v>260</v>
      </c>
      <c r="D102" s="247" t="s">
        <v>119</v>
      </c>
      <c r="E102" s="248">
        <v>40.844999999999999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21</v>
      </c>
      <c r="M102" s="250">
        <f>G102*(1+L102/100)</f>
        <v>0</v>
      </c>
      <c r="N102" s="248">
        <v>0.17244999999999999</v>
      </c>
      <c r="O102" s="248">
        <f>ROUND(E102*N102,2)</f>
        <v>7.04</v>
      </c>
      <c r="P102" s="248">
        <v>0</v>
      </c>
      <c r="Q102" s="248">
        <f>ROUND(E102*P102,2)</f>
        <v>0</v>
      </c>
      <c r="R102" s="250" t="s">
        <v>202</v>
      </c>
      <c r="S102" s="250" t="s">
        <v>120</v>
      </c>
      <c r="T102" s="251" t="s">
        <v>121</v>
      </c>
      <c r="U102" s="232">
        <v>0</v>
      </c>
      <c r="V102" s="232">
        <f>ROUND(E102*U102,2)</f>
        <v>0</v>
      </c>
      <c r="W102" s="232"/>
      <c r="X102" s="232" t="s">
        <v>203</v>
      </c>
      <c r="Y102" s="232" t="s">
        <v>123</v>
      </c>
      <c r="Z102" s="212"/>
      <c r="AA102" s="212"/>
      <c r="AB102" s="212"/>
      <c r="AC102" s="212"/>
      <c r="AD102" s="212"/>
      <c r="AE102" s="212"/>
      <c r="AF102" s="212"/>
      <c r="AG102" s="212" t="s">
        <v>204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29"/>
      <c r="B103" s="230"/>
      <c r="C103" s="265" t="s">
        <v>261</v>
      </c>
      <c r="D103" s="233"/>
      <c r="E103" s="234">
        <v>38.9</v>
      </c>
      <c r="F103" s="232"/>
      <c r="G103" s="232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138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29"/>
      <c r="B104" s="230"/>
      <c r="C104" s="266" t="s">
        <v>258</v>
      </c>
      <c r="D104" s="235"/>
      <c r="E104" s="236">
        <v>1.9450000000000001</v>
      </c>
      <c r="F104" s="232"/>
      <c r="G104" s="232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138</v>
      </c>
      <c r="AH104" s="212">
        <v>4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5">
        <v>46</v>
      </c>
      <c r="B105" s="246" t="s">
        <v>262</v>
      </c>
      <c r="C105" s="264" t="s">
        <v>263</v>
      </c>
      <c r="D105" s="247" t="s">
        <v>119</v>
      </c>
      <c r="E105" s="248">
        <v>132.82499999999999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21</v>
      </c>
      <c r="M105" s="250">
        <f>G105*(1+L105/100)</f>
        <v>0</v>
      </c>
      <c r="N105" s="248">
        <v>0.17499999999999999</v>
      </c>
      <c r="O105" s="248">
        <f>ROUND(E105*N105,2)</f>
        <v>23.24</v>
      </c>
      <c r="P105" s="248">
        <v>0</v>
      </c>
      <c r="Q105" s="248">
        <f>ROUND(E105*P105,2)</f>
        <v>0</v>
      </c>
      <c r="R105" s="250" t="s">
        <v>202</v>
      </c>
      <c r="S105" s="250" t="s">
        <v>120</v>
      </c>
      <c r="T105" s="251" t="s">
        <v>121</v>
      </c>
      <c r="U105" s="232">
        <v>0</v>
      </c>
      <c r="V105" s="232">
        <f>ROUND(E105*U105,2)</f>
        <v>0</v>
      </c>
      <c r="W105" s="232"/>
      <c r="X105" s="232" t="s">
        <v>203</v>
      </c>
      <c r="Y105" s="232" t="s">
        <v>123</v>
      </c>
      <c r="Z105" s="212"/>
      <c r="AA105" s="212"/>
      <c r="AB105" s="212"/>
      <c r="AC105" s="212"/>
      <c r="AD105" s="212"/>
      <c r="AE105" s="212"/>
      <c r="AF105" s="212"/>
      <c r="AG105" s="212" t="s">
        <v>204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2">
      <c r="A106" s="229"/>
      <c r="B106" s="230"/>
      <c r="C106" s="265" t="s">
        <v>264</v>
      </c>
      <c r="D106" s="233"/>
      <c r="E106" s="234">
        <v>126.5</v>
      </c>
      <c r="F106" s="232"/>
      <c r="G106" s="23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138</v>
      </c>
      <c r="AH106" s="212">
        <v>5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29"/>
      <c r="B107" s="230"/>
      <c r="C107" s="266" t="s">
        <v>258</v>
      </c>
      <c r="D107" s="235"/>
      <c r="E107" s="236">
        <v>6.3250000000000002</v>
      </c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138</v>
      </c>
      <c r="AH107" s="212">
        <v>4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45">
        <v>47</v>
      </c>
      <c r="B108" s="246" t="s">
        <v>265</v>
      </c>
      <c r="C108" s="264" t="s">
        <v>266</v>
      </c>
      <c r="D108" s="247" t="s">
        <v>119</v>
      </c>
      <c r="E108" s="248">
        <v>314.79000000000002</v>
      </c>
      <c r="F108" s="249"/>
      <c r="G108" s="250">
        <f>ROUND(E108*F108,2)</f>
        <v>0</v>
      </c>
      <c r="H108" s="249"/>
      <c r="I108" s="250">
        <f>ROUND(E108*H108,2)</f>
        <v>0</v>
      </c>
      <c r="J108" s="249"/>
      <c r="K108" s="250">
        <f>ROUND(E108*J108,2)</f>
        <v>0</v>
      </c>
      <c r="L108" s="250">
        <v>21</v>
      </c>
      <c r="M108" s="250">
        <f>G108*(1+L108/100)</f>
        <v>0</v>
      </c>
      <c r="N108" s="248">
        <v>0.1389</v>
      </c>
      <c r="O108" s="248">
        <f>ROUND(E108*N108,2)</f>
        <v>43.72</v>
      </c>
      <c r="P108" s="248">
        <v>0</v>
      </c>
      <c r="Q108" s="248">
        <f>ROUND(E108*P108,2)</f>
        <v>0</v>
      </c>
      <c r="R108" s="250" t="s">
        <v>202</v>
      </c>
      <c r="S108" s="250" t="s">
        <v>120</v>
      </c>
      <c r="T108" s="251" t="s">
        <v>121</v>
      </c>
      <c r="U108" s="232">
        <v>0</v>
      </c>
      <c r="V108" s="232">
        <f>ROUND(E108*U108,2)</f>
        <v>0</v>
      </c>
      <c r="W108" s="232"/>
      <c r="X108" s="232" t="s">
        <v>203</v>
      </c>
      <c r="Y108" s="232" t="s">
        <v>123</v>
      </c>
      <c r="Z108" s="212"/>
      <c r="AA108" s="212"/>
      <c r="AB108" s="212"/>
      <c r="AC108" s="212"/>
      <c r="AD108" s="212"/>
      <c r="AE108" s="212"/>
      <c r="AF108" s="212"/>
      <c r="AG108" s="212" t="s">
        <v>204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2" x14ac:dyDescent="0.2">
      <c r="A109" s="229"/>
      <c r="B109" s="230"/>
      <c r="C109" s="265" t="s">
        <v>267</v>
      </c>
      <c r="D109" s="233"/>
      <c r="E109" s="234">
        <v>299.8</v>
      </c>
      <c r="F109" s="232"/>
      <c r="G109" s="232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138</v>
      </c>
      <c r="AH109" s="212">
        <v>5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29"/>
      <c r="B110" s="230"/>
      <c r="C110" s="266" t="s">
        <v>258</v>
      </c>
      <c r="D110" s="235"/>
      <c r="E110" s="236">
        <v>14.99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138</v>
      </c>
      <c r="AH110" s="212">
        <v>4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5">
        <v>48</v>
      </c>
      <c r="B111" s="246" t="s">
        <v>268</v>
      </c>
      <c r="C111" s="264" t="s">
        <v>269</v>
      </c>
      <c r="D111" s="247" t="s">
        <v>119</v>
      </c>
      <c r="E111" s="248">
        <v>618.73199999999997</v>
      </c>
      <c r="F111" s="249"/>
      <c r="G111" s="250">
        <f>ROUND(E111*F111,2)</f>
        <v>0</v>
      </c>
      <c r="H111" s="249"/>
      <c r="I111" s="250">
        <f>ROUND(E111*H111,2)</f>
        <v>0</v>
      </c>
      <c r="J111" s="249"/>
      <c r="K111" s="250">
        <f>ROUND(E111*J111,2)</f>
        <v>0</v>
      </c>
      <c r="L111" s="250">
        <v>21</v>
      </c>
      <c r="M111" s="250">
        <f>G111*(1+L111/100)</f>
        <v>0</v>
      </c>
      <c r="N111" s="248">
        <v>2.9999999999999997E-4</v>
      </c>
      <c r="O111" s="248">
        <f>ROUND(E111*N111,2)</f>
        <v>0.19</v>
      </c>
      <c r="P111" s="248">
        <v>0</v>
      </c>
      <c r="Q111" s="248">
        <f>ROUND(E111*P111,2)</f>
        <v>0</v>
      </c>
      <c r="R111" s="250" t="s">
        <v>202</v>
      </c>
      <c r="S111" s="250" t="s">
        <v>120</v>
      </c>
      <c r="T111" s="251" t="s">
        <v>121</v>
      </c>
      <c r="U111" s="232">
        <v>0</v>
      </c>
      <c r="V111" s="232">
        <f>ROUND(E111*U111,2)</f>
        <v>0</v>
      </c>
      <c r="W111" s="232"/>
      <c r="X111" s="232" t="s">
        <v>203</v>
      </c>
      <c r="Y111" s="232" t="s">
        <v>123</v>
      </c>
      <c r="Z111" s="212"/>
      <c r="AA111" s="212"/>
      <c r="AB111" s="212"/>
      <c r="AC111" s="212"/>
      <c r="AD111" s="212"/>
      <c r="AE111" s="212"/>
      <c r="AF111" s="212"/>
      <c r="AG111" s="212" t="s">
        <v>204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29"/>
      <c r="B112" s="230"/>
      <c r="C112" s="265" t="s">
        <v>171</v>
      </c>
      <c r="D112" s="233"/>
      <c r="E112" s="234">
        <v>515.61</v>
      </c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138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29"/>
      <c r="B113" s="230"/>
      <c r="C113" s="266" t="s">
        <v>270</v>
      </c>
      <c r="D113" s="235"/>
      <c r="E113" s="236">
        <v>103.122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138</v>
      </c>
      <c r="AH113" s="212">
        <v>4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x14ac:dyDescent="0.2">
      <c r="A114" s="238" t="s">
        <v>115</v>
      </c>
      <c r="B114" s="239" t="s">
        <v>78</v>
      </c>
      <c r="C114" s="262" t="s">
        <v>79</v>
      </c>
      <c r="D114" s="240"/>
      <c r="E114" s="241"/>
      <c r="F114" s="242"/>
      <c r="G114" s="242">
        <f>SUMIF(AG115:AG143,"&lt;&gt;NOR",G115:G143)</f>
        <v>0</v>
      </c>
      <c r="H114" s="242"/>
      <c r="I114" s="242">
        <f>SUM(I115:I143)</f>
        <v>0</v>
      </c>
      <c r="J114" s="242"/>
      <c r="K114" s="242">
        <f>SUM(K115:K143)</f>
        <v>0</v>
      </c>
      <c r="L114" s="242"/>
      <c r="M114" s="242">
        <f>SUM(M115:M143)</f>
        <v>0</v>
      </c>
      <c r="N114" s="241"/>
      <c r="O114" s="241">
        <f>SUM(O115:O143)</f>
        <v>110.66</v>
      </c>
      <c r="P114" s="241"/>
      <c r="Q114" s="241">
        <f>SUM(Q115:Q143)</f>
        <v>0</v>
      </c>
      <c r="R114" s="242"/>
      <c r="S114" s="242"/>
      <c r="T114" s="243"/>
      <c r="U114" s="237"/>
      <c r="V114" s="237">
        <f>SUM(V115:V143)</f>
        <v>145.20999999999998</v>
      </c>
      <c r="W114" s="237"/>
      <c r="X114" s="237"/>
      <c r="Y114" s="237"/>
      <c r="AG114" t="s">
        <v>116</v>
      </c>
    </row>
    <row r="115" spans="1:60" outlineLevel="1" x14ac:dyDescent="0.2">
      <c r="A115" s="252">
        <v>49</v>
      </c>
      <c r="B115" s="253" t="s">
        <v>271</v>
      </c>
      <c r="C115" s="263" t="s">
        <v>272</v>
      </c>
      <c r="D115" s="254" t="s">
        <v>133</v>
      </c>
      <c r="E115" s="255">
        <v>122.2</v>
      </c>
      <c r="F115" s="256"/>
      <c r="G115" s="257">
        <f>ROUND(E115*F115,2)</f>
        <v>0</v>
      </c>
      <c r="H115" s="256"/>
      <c r="I115" s="257">
        <f>ROUND(E115*H115,2)</f>
        <v>0</v>
      </c>
      <c r="J115" s="256"/>
      <c r="K115" s="257">
        <f>ROUND(E115*J115,2)</f>
        <v>0</v>
      </c>
      <c r="L115" s="257">
        <v>21</v>
      </c>
      <c r="M115" s="257">
        <f>G115*(1+L115/100)</f>
        <v>0</v>
      </c>
      <c r="N115" s="255">
        <v>3.5999999999999999E-3</v>
      </c>
      <c r="O115" s="255">
        <f>ROUND(E115*N115,2)</f>
        <v>0.44</v>
      </c>
      <c r="P115" s="255">
        <v>0</v>
      </c>
      <c r="Q115" s="255">
        <f>ROUND(E115*P115,2)</f>
        <v>0</v>
      </c>
      <c r="R115" s="257"/>
      <c r="S115" s="257" t="s">
        <v>120</v>
      </c>
      <c r="T115" s="258" t="s">
        <v>121</v>
      </c>
      <c r="U115" s="232">
        <v>0.05</v>
      </c>
      <c r="V115" s="232">
        <f>ROUND(E115*U115,2)</f>
        <v>6.11</v>
      </c>
      <c r="W115" s="232"/>
      <c r="X115" s="232" t="s">
        <v>122</v>
      </c>
      <c r="Y115" s="232" t="s">
        <v>123</v>
      </c>
      <c r="Z115" s="212"/>
      <c r="AA115" s="212"/>
      <c r="AB115" s="212"/>
      <c r="AC115" s="212"/>
      <c r="AD115" s="212"/>
      <c r="AE115" s="212"/>
      <c r="AF115" s="212"/>
      <c r="AG115" s="212" t="s">
        <v>124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45">
        <v>50</v>
      </c>
      <c r="B116" s="246" t="s">
        <v>273</v>
      </c>
      <c r="C116" s="264" t="s">
        <v>274</v>
      </c>
      <c r="D116" s="247" t="s">
        <v>119</v>
      </c>
      <c r="E116" s="248">
        <v>1.5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21</v>
      </c>
      <c r="M116" s="250">
        <f>G116*(1+L116/100)</f>
        <v>0</v>
      </c>
      <c r="N116" s="248">
        <v>1.08E-3</v>
      </c>
      <c r="O116" s="248">
        <f>ROUND(E116*N116,2)</f>
        <v>0</v>
      </c>
      <c r="P116" s="248">
        <v>0</v>
      </c>
      <c r="Q116" s="248">
        <f>ROUND(E116*P116,2)</f>
        <v>0</v>
      </c>
      <c r="R116" s="250"/>
      <c r="S116" s="250" t="s">
        <v>120</v>
      </c>
      <c r="T116" s="251" t="s">
        <v>121</v>
      </c>
      <c r="U116" s="232">
        <v>0.311</v>
      </c>
      <c r="V116" s="232">
        <f>ROUND(E116*U116,2)</f>
        <v>0.47</v>
      </c>
      <c r="W116" s="232"/>
      <c r="X116" s="232" t="s">
        <v>122</v>
      </c>
      <c r="Y116" s="232" t="s">
        <v>123</v>
      </c>
      <c r="Z116" s="212"/>
      <c r="AA116" s="212"/>
      <c r="AB116" s="212"/>
      <c r="AC116" s="212"/>
      <c r="AD116" s="212"/>
      <c r="AE116" s="212"/>
      <c r="AF116" s="212"/>
      <c r="AG116" s="212" t="s">
        <v>124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29"/>
      <c r="B117" s="230"/>
      <c r="C117" s="265" t="s">
        <v>275</v>
      </c>
      <c r="D117" s="233"/>
      <c r="E117" s="234">
        <v>1.5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138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45">
        <v>51</v>
      </c>
      <c r="B118" s="246" t="s">
        <v>276</v>
      </c>
      <c r="C118" s="264" t="s">
        <v>277</v>
      </c>
      <c r="D118" s="247" t="s">
        <v>119</v>
      </c>
      <c r="E118" s="248">
        <v>1.5</v>
      </c>
      <c r="F118" s="249"/>
      <c r="G118" s="250">
        <f>ROUND(E118*F118,2)</f>
        <v>0</v>
      </c>
      <c r="H118" s="249"/>
      <c r="I118" s="250">
        <f>ROUND(E118*H118,2)</f>
        <v>0</v>
      </c>
      <c r="J118" s="249"/>
      <c r="K118" s="250">
        <f>ROUND(E118*J118,2)</f>
        <v>0</v>
      </c>
      <c r="L118" s="250">
        <v>21</v>
      </c>
      <c r="M118" s="250">
        <f>G118*(1+L118/100)</f>
        <v>0</v>
      </c>
      <c r="N118" s="248">
        <v>0</v>
      </c>
      <c r="O118" s="248">
        <f>ROUND(E118*N118,2)</f>
        <v>0</v>
      </c>
      <c r="P118" s="248">
        <v>0</v>
      </c>
      <c r="Q118" s="248">
        <f>ROUND(E118*P118,2)</f>
        <v>0</v>
      </c>
      <c r="R118" s="250"/>
      <c r="S118" s="250" t="s">
        <v>120</v>
      </c>
      <c r="T118" s="251" t="s">
        <v>121</v>
      </c>
      <c r="U118" s="232">
        <v>0.125</v>
      </c>
      <c r="V118" s="232">
        <f>ROUND(E118*U118,2)</f>
        <v>0.19</v>
      </c>
      <c r="W118" s="232"/>
      <c r="X118" s="232" t="s">
        <v>122</v>
      </c>
      <c r="Y118" s="232" t="s">
        <v>123</v>
      </c>
      <c r="Z118" s="212"/>
      <c r="AA118" s="212"/>
      <c r="AB118" s="212"/>
      <c r="AC118" s="212"/>
      <c r="AD118" s="212"/>
      <c r="AE118" s="212"/>
      <c r="AF118" s="212"/>
      <c r="AG118" s="212" t="s">
        <v>124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29"/>
      <c r="B119" s="230"/>
      <c r="C119" s="265" t="s">
        <v>278</v>
      </c>
      <c r="D119" s="233"/>
      <c r="E119" s="234">
        <v>1.5</v>
      </c>
      <c r="F119" s="232"/>
      <c r="G119" s="23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138</v>
      </c>
      <c r="AH119" s="212">
        <v>5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45">
        <v>52</v>
      </c>
      <c r="B120" s="246" t="s">
        <v>279</v>
      </c>
      <c r="C120" s="264" t="s">
        <v>280</v>
      </c>
      <c r="D120" s="247" t="s">
        <v>133</v>
      </c>
      <c r="E120" s="248">
        <v>182.1</v>
      </c>
      <c r="F120" s="249"/>
      <c r="G120" s="250">
        <f>ROUND(E120*F120,2)</f>
        <v>0</v>
      </c>
      <c r="H120" s="249"/>
      <c r="I120" s="250">
        <f>ROUND(E120*H120,2)</f>
        <v>0</v>
      </c>
      <c r="J120" s="249"/>
      <c r="K120" s="250">
        <f>ROUND(E120*J120,2)</f>
        <v>0</v>
      </c>
      <c r="L120" s="250">
        <v>21</v>
      </c>
      <c r="M120" s="250">
        <f>G120*(1+L120/100)</f>
        <v>0</v>
      </c>
      <c r="N120" s="248">
        <v>0.188</v>
      </c>
      <c r="O120" s="248">
        <f>ROUND(E120*N120,2)</f>
        <v>34.229999999999997</v>
      </c>
      <c r="P120" s="248">
        <v>0</v>
      </c>
      <c r="Q120" s="248">
        <f>ROUND(E120*P120,2)</f>
        <v>0</v>
      </c>
      <c r="R120" s="250"/>
      <c r="S120" s="250" t="s">
        <v>120</v>
      </c>
      <c r="T120" s="251" t="s">
        <v>121</v>
      </c>
      <c r="U120" s="232">
        <v>0.27200000000000002</v>
      </c>
      <c r="V120" s="232">
        <f>ROUND(E120*U120,2)</f>
        <v>49.53</v>
      </c>
      <c r="W120" s="232"/>
      <c r="X120" s="232" t="s">
        <v>122</v>
      </c>
      <c r="Y120" s="232" t="s">
        <v>123</v>
      </c>
      <c r="Z120" s="212"/>
      <c r="AA120" s="212"/>
      <c r="AB120" s="212"/>
      <c r="AC120" s="212"/>
      <c r="AD120" s="212"/>
      <c r="AE120" s="212"/>
      <c r="AF120" s="212"/>
      <c r="AG120" s="212" t="s">
        <v>124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29"/>
      <c r="B121" s="230"/>
      <c r="C121" s="265" t="s">
        <v>281</v>
      </c>
      <c r="D121" s="233"/>
      <c r="E121" s="234">
        <v>182.1</v>
      </c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138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ht="22.5" outlineLevel="1" x14ac:dyDescent="0.2">
      <c r="A122" s="245">
        <v>53</v>
      </c>
      <c r="B122" s="246" t="s">
        <v>279</v>
      </c>
      <c r="C122" s="264" t="s">
        <v>280</v>
      </c>
      <c r="D122" s="247" t="s">
        <v>133</v>
      </c>
      <c r="E122" s="248">
        <v>18</v>
      </c>
      <c r="F122" s="249"/>
      <c r="G122" s="250">
        <f>ROUND(E122*F122,2)</f>
        <v>0</v>
      </c>
      <c r="H122" s="249"/>
      <c r="I122" s="250">
        <f>ROUND(E122*H122,2)</f>
        <v>0</v>
      </c>
      <c r="J122" s="249"/>
      <c r="K122" s="250">
        <f>ROUND(E122*J122,2)</f>
        <v>0</v>
      </c>
      <c r="L122" s="250">
        <v>21</v>
      </c>
      <c r="M122" s="250">
        <f>G122*(1+L122/100)</f>
        <v>0</v>
      </c>
      <c r="N122" s="248">
        <v>0.188</v>
      </c>
      <c r="O122" s="248">
        <f>ROUND(E122*N122,2)</f>
        <v>3.38</v>
      </c>
      <c r="P122" s="248">
        <v>0</v>
      </c>
      <c r="Q122" s="248">
        <f>ROUND(E122*P122,2)</f>
        <v>0</v>
      </c>
      <c r="R122" s="250"/>
      <c r="S122" s="250" t="s">
        <v>120</v>
      </c>
      <c r="T122" s="251" t="s">
        <v>121</v>
      </c>
      <c r="U122" s="232">
        <v>0.27200000000000002</v>
      </c>
      <c r="V122" s="232">
        <f>ROUND(E122*U122,2)</f>
        <v>4.9000000000000004</v>
      </c>
      <c r="W122" s="232"/>
      <c r="X122" s="232" t="s">
        <v>122</v>
      </c>
      <c r="Y122" s="232" t="s">
        <v>123</v>
      </c>
      <c r="Z122" s="212"/>
      <c r="AA122" s="212"/>
      <c r="AB122" s="212"/>
      <c r="AC122" s="212"/>
      <c r="AD122" s="212"/>
      <c r="AE122" s="212"/>
      <c r="AF122" s="212"/>
      <c r="AG122" s="212" t="s">
        <v>124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29"/>
      <c r="B123" s="230"/>
      <c r="C123" s="265" t="s">
        <v>282</v>
      </c>
      <c r="D123" s="233"/>
      <c r="E123" s="234">
        <v>18</v>
      </c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138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2.5" outlineLevel="1" x14ac:dyDescent="0.2">
      <c r="A124" s="245">
        <v>54</v>
      </c>
      <c r="B124" s="246" t="s">
        <v>279</v>
      </c>
      <c r="C124" s="264" t="s">
        <v>280</v>
      </c>
      <c r="D124" s="247" t="s">
        <v>133</v>
      </c>
      <c r="E124" s="248">
        <v>109</v>
      </c>
      <c r="F124" s="249"/>
      <c r="G124" s="250">
        <f>ROUND(E124*F124,2)</f>
        <v>0</v>
      </c>
      <c r="H124" s="249"/>
      <c r="I124" s="250">
        <f>ROUND(E124*H124,2)</f>
        <v>0</v>
      </c>
      <c r="J124" s="249"/>
      <c r="K124" s="250">
        <f>ROUND(E124*J124,2)</f>
        <v>0</v>
      </c>
      <c r="L124" s="250">
        <v>21</v>
      </c>
      <c r="M124" s="250">
        <f>G124*(1+L124/100)</f>
        <v>0</v>
      </c>
      <c r="N124" s="248">
        <v>0.188</v>
      </c>
      <c r="O124" s="248">
        <f>ROUND(E124*N124,2)</f>
        <v>20.49</v>
      </c>
      <c r="P124" s="248">
        <v>0</v>
      </c>
      <c r="Q124" s="248">
        <f>ROUND(E124*P124,2)</f>
        <v>0</v>
      </c>
      <c r="R124" s="250"/>
      <c r="S124" s="250" t="s">
        <v>120</v>
      </c>
      <c r="T124" s="251" t="s">
        <v>121</v>
      </c>
      <c r="U124" s="232">
        <v>0.27200000000000002</v>
      </c>
      <c r="V124" s="232">
        <f>ROUND(E124*U124,2)</f>
        <v>29.65</v>
      </c>
      <c r="W124" s="232"/>
      <c r="X124" s="232" t="s">
        <v>122</v>
      </c>
      <c r="Y124" s="232" t="s">
        <v>123</v>
      </c>
      <c r="Z124" s="212"/>
      <c r="AA124" s="212"/>
      <c r="AB124" s="212"/>
      <c r="AC124" s="212"/>
      <c r="AD124" s="212"/>
      <c r="AE124" s="212"/>
      <c r="AF124" s="212"/>
      <c r="AG124" s="212" t="s">
        <v>124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29"/>
      <c r="B125" s="230"/>
      <c r="C125" s="265" t="s">
        <v>283</v>
      </c>
      <c r="D125" s="233"/>
      <c r="E125" s="234">
        <v>109</v>
      </c>
      <c r="F125" s="232"/>
      <c r="G125" s="232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138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45">
        <v>55</v>
      </c>
      <c r="B126" s="246" t="s">
        <v>284</v>
      </c>
      <c r="C126" s="264" t="s">
        <v>285</v>
      </c>
      <c r="D126" s="247" t="s">
        <v>133</v>
      </c>
      <c r="E126" s="248">
        <v>122.2</v>
      </c>
      <c r="F126" s="249"/>
      <c r="G126" s="250">
        <f>ROUND(E126*F126,2)</f>
        <v>0</v>
      </c>
      <c r="H126" s="249"/>
      <c r="I126" s="250">
        <f>ROUND(E126*H126,2)</f>
        <v>0</v>
      </c>
      <c r="J126" s="249"/>
      <c r="K126" s="250">
        <f>ROUND(E126*J126,2)</f>
        <v>0</v>
      </c>
      <c r="L126" s="250">
        <v>21</v>
      </c>
      <c r="M126" s="250">
        <f>G126*(1+L126/100)</f>
        <v>0</v>
      </c>
      <c r="N126" s="248">
        <v>0</v>
      </c>
      <c r="O126" s="248">
        <f>ROUND(E126*N126,2)</f>
        <v>0</v>
      </c>
      <c r="P126" s="248">
        <v>0</v>
      </c>
      <c r="Q126" s="248">
        <f>ROUND(E126*P126,2)</f>
        <v>0</v>
      </c>
      <c r="R126" s="250"/>
      <c r="S126" s="250" t="s">
        <v>120</v>
      </c>
      <c r="T126" s="251" t="s">
        <v>121</v>
      </c>
      <c r="U126" s="232">
        <v>3.6999999999999998E-2</v>
      </c>
      <c r="V126" s="232">
        <f>ROUND(E126*U126,2)</f>
        <v>4.5199999999999996</v>
      </c>
      <c r="W126" s="232"/>
      <c r="X126" s="232" t="s">
        <v>122</v>
      </c>
      <c r="Y126" s="232" t="s">
        <v>123</v>
      </c>
      <c r="Z126" s="212"/>
      <c r="AA126" s="212"/>
      <c r="AB126" s="212"/>
      <c r="AC126" s="212"/>
      <c r="AD126" s="212"/>
      <c r="AE126" s="212"/>
      <c r="AF126" s="212"/>
      <c r="AG126" s="212" t="s">
        <v>124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29"/>
      <c r="B127" s="230"/>
      <c r="C127" s="265" t="s">
        <v>286</v>
      </c>
      <c r="D127" s="233"/>
      <c r="E127" s="234">
        <v>122.2</v>
      </c>
      <c r="F127" s="232"/>
      <c r="G127" s="232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138</v>
      </c>
      <c r="AH127" s="212">
        <v>5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45">
        <v>56</v>
      </c>
      <c r="B128" s="246" t="s">
        <v>287</v>
      </c>
      <c r="C128" s="264" t="s">
        <v>288</v>
      </c>
      <c r="D128" s="247" t="s">
        <v>133</v>
      </c>
      <c r="E128" s="248">
        <v>122.2</v>
      </c>
      <c r="F128" s="249"/>
      <c r="G128" s="250">
        <f>ROUND(E128*F128,2)</f>
        <v>0</v>
      </c>
      <c r="H128" s="249"/>
      <c r="I128" s="250">
        <f>ROUND(E128*H128,2)</f>
        <v>0</v>
      </c>
      <c r="J128" s="249"/>
      <c r="K128" s="250">
        <f>ROUND(E128*J128,2)</f>
        <v>0</v>
      </c>
      <c r="L128" s="250">
        <v>21</v>
      </c>
      <c r="M128" s="250">
        <f>G128*(1+L128/100)</f>
        <v>0</v>
      </c>
      <c r="N128" s="248">
        <v>0</v>
      </c>
      <c r="O128" s="248">
        <f>ROUND(E128*N128,2)</f>
        <v>0</v>
      </c>
      <c r="P128" s="248">
        <v>0</v>
      </c>
      <c r="Q128" s="248">
        <f>ROUND(E128*P128,2)</f>
        <v>0</v>
      </c>
      <c r="R128" s="250"/>
      <c r="S128" s="250" t="s">
        <v>120</v>
      </c>
      <c r="T128" s="251" t="s">
        <v>121</v>
      </c>
      <c r="U128" s="232">
        <v>5.5E-2</v>
      </c>
      <c r="V128" s="232">
        <f>ROUND(E128*U128,2)</f>
        <v>6.72</v>
      </c>
      <c r="W128" s="232"/>
      <c r="X128" s="232" t="s">
        <v>122</v>
      </c>
      <c r="Y128" s="232" t="s">
        <v>123</v>
      </c>
      <c r="Z128" s="212"/>
      <c r="AA128" s="212"/>
      <c r="AB128" s="212"/>
      <c r="AC128" s="212"/>
      <c r="AD128" s="212"/>
      <c r="AE128" s="212"/>
      <c r="AF128" s="212"/>
      <c r="AG128" s="212" t="s">
        <v>124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29"/>
      <c r="B129" s="230"/>
      <c r="C129" s="265" t="s">
        <v>286</v>
      </c>
      <c r="D129" s="233"/>
      <c r="E129" s="234">
        <v>122.2</v>
      </c>
      <c r="F129" s="232"/>
      <c r="G129" s="232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138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33.75" outlineLevel="1" x14ac:dyDescent="0.2">
      <c r="A130" s="252">
        <v>57</v>
      </c>
      <c r="B130" s="253" t="s">
        <v>289</v>
      </c>
      <c r="C130" s="263" t="s">
        <v>290</v>
      </c>
      <c r="D130" s="254" t="s">
        <v>133</v>
      </c>
      <c r="E130" s="255">
        <v>107.8</v>
      </c>
      <c r="F130" s="256"/>
      <c r="G130" s="257">
        <f>ROUND(E130*F130,2)</f>
        <v>0</v>
      </c>
      <c r="H130" s="256"/>
      <c r="I130" s="257">
        <f>ROUND(E130*H130,2)</f>
        <v>0</v>
      </c>
      <c r="J130" s="256"/>
      <c r="K130" s="257">
        <f>ROUND(E130*J130,2)</f>
        <v>0</v>
      </c>
      <c r="L130" s="257">
        <v>21</v>
      </c>
      <c r="M130" s="257">
        <f>G130*(1+L130/100)</f>
        <v>0</v>
      </c>
      <c r="N130" s="255">
        <v>0.28349999999999997</v>
      </c>
      <c r="O130" s="255">
        <f>ROUND(E130*N130,2)</f>
        <v>30.56</v>
      </c>
      <c r="P130" s="255">
        <v>0</v>
      </c>
      <c r="Q130" s="255">
        <f>ROUND(E130*P130,2)</f>
        <v>0</v>
      </c>
      <c r="R130" s="257"/>
      <c r="S130" s="257" t="s">
        <v>253</v>
      </c>
      <c r="T130" s="258" t="s">
        <v>254</v>
      </c>
      <c r="U130" s="232">
        <v>0.4</v>
      </c>
      <c r="V130" s="232">
        <f>ROUND(E130*U130,2)</f>
        <v>43.12</v>
      </c>
      <c r="W130" s="232"/>
      <c r="X130" s="232" t="s">
        <v>122</v>
      </c>
      <c r="Y130" s="232" t="s">
        <v>123</v>
      </c>
      <c r="Z130" s="212"/>
      <c r="AA130" s="212"/>
      <c r="AB130" s="212"/>
      <c r="AC130" s="212"/>
      <c r="AD130" s="212"/>
      <c r="AE130" s="212"/>
      <c r="AF130" s="212"/>
      <c r="AG130" s="212" t="s">
        <v>124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45">
        <v>58</v>
      </c>
      <c r="B131" s="246" t="s">
        <v>291</v>
      </c>
      <c r="C131" s="264" t="s">
        <v>292</v>
      </c>
      <c r="D131" s="247" t="s">
        <v>293</v>
      </c>
      <c r="E131" s="248">
        <v>191.20500000000001</v>
      </c>
      <c r="F131" s="249"/>
      <c r="G131" s="250">
        <f>ROUND(E131*F131,2)</f>
        <v>0</v>
      </c>
      <c r="H131" s="249"/>
      <c r="I131" s="250">
        <f>ROUND(E131*H131,2)</f>
        <v>0</v>
      </c>
      <c r="J131" s="249"/>
      <c r="K131" s="250">
        <f>ROUND(E131*J131,2)</f>
        <v>0</v>
      </c>
      <c r="L131" s="250">
        <v>21</v>
      </c>
      <c r="M131" s="250">
        <f>G131*(1+L131/100)</f>
        <v>0</v>
      </c>
      <c r="N131" s="248">
        <v>0.06</v>
      </c>
      <c r="O131" s="248">
        <f>ROUND(E131*N131,2)</f>
        <v>11.47</v>
      </c>
      <c r="P131" s="248">
        <v>0</v>
      </c>
      <c r="Q131" s="248">
        <f>ROUND(E131*P131,2)</f>
        <v>0</v>
      </c>
      <c r="R131" s="250" t="s">
        <v>202</v>
      </c>
      <c r="S131" s="250" t="s">
        <v>120</v>
      </c>
      <c r="T131" s="251" t="s">
        <v>121</v>
      </c>
      <c r="U131" s="232">
        <v>0</v>
      </c>
      <c r="V131" s="232">
        <f>ROUND(E131*U131,2)</f>
        <v>0</v>
      </c>
      <c r="W131" s="232"/>
      <c r="X131" s="232" t="s">
        <v>203</v>
      </c>
      <c r="Y131" s="232" t="s">
        <v>123</v>
      </c>
      <c r="Z131" s="212"/>
      <c r="AA131" s="212"/>
      <c r="AB131" s="212"/>
      <c r="AC131" s="212"/>
      <c r="AD131" s="212"/>
      <c r="AE131" s="212"/>
      <c r="AF131" s="212"/>
      <c r="AG131" s="212" t="s">
        <v>204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29"/>
      <c r="B132" s="230"/>
      <c r="C132" s="265" t="s">
        <v>294</v>
      </c>
      <c r="D132" s="233"/>
      <c r="E132" s="234">
        <v>182.1</v>
      </c>
      <c r="F132" s="232"/>
      <c r="G132" s="232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138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29"/>
      <c r="B133" s="230"/>
      <c r="C133" s="266" t="s">
        <v>258</v>
      </c>
      <c r="D133" s="235"/>
      <c r="E133" s="236">
        <v>9.1050000000000004</v>
      </c>
      <c r="F133" s="232"/>
      <c r="G133" s="232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138</v>
      </c>
      <c r="AH133" s="212">
        <v>4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45">
        <v>59</v>
      </c>
      <c r="B134" s="246" t="s">
        <v>295</v>
      </c>
      <c r="C134" s="264" t="s">
        <v>296</v>
      </c>
      <c r="D134" s="247" t="s">
        <v>293</v>
      </c>
      <c r="E134" s="248">
        <v>109.45</v>
      </c>
      <c r="F134" s="249"/>
      <c r="G134" s="250">
        <f>ROUND(E134*F134,2)</f>
        <v>0</v>
      </c>
      <c r="H134" s="249"/>
      <c r="I134" s="250">
        <f>ROUND(E134*H134,2)</f>
        <v>0</v>
      </c>
      <c r="J134" s="249"/>
      <c r="K134" s="250">
        <f>ROUND(E134*J134,2)</f>
        <v>0</v>
      </c>
      <c r="L134" s="250">
        <v>21</v>
      </c>
      <c r="M134" s="250">
        <f>G134*(1+L134/100)</f>
        <v>0</v>
      </c>
      <c r="N134" s="248">
        <v>0.08</v>
      </c>
      <c r="O134" s="248">
        <f>ROUND(E134*N134,2)</f>
        <v>8.76</v>
      </c>
      <c r="P134" s="248">
        <v>0</v>
      </c>
      <c r="Q134" s="248">
        <f>ROUND(E134*P134,2)</f>
        <v>0</v>
      </c>
      <c r="R134" s="250" t="s">
        <v>202</v>
      </c>
      <c r="S134" s="250" t="s">
        <v>120</v>
      </c>
      <c r="T134" s="251" t="s">
        <v>121</v>
      </c>
      <c r="U134" s="232">
        <v>0</v>
      </c>
      <c r="V134" s="232">
        <f>ROUND(E134*U134,2)</f>
        <v>0</v>
      </c>
      <c r="W134" s="232"/>
      <c r="X134" s="232" t="s">
        <v>203</v>
      </c>
      <c r="Y134" s="232" t="s">
        <v>123</v>
      </c>
      <c r="Z134" s="212"/>
      <c r="AA134" s="212"/>
      <c r="AB134" s="212"/>
      <c r="AC134" s="212"/>
      <c r="AD134" s="212"/>
      <c r="AE134" s="212"/>
      <c r="AF134" s="212"/>
      <c r="AG134" s="212" t="s">
        <v>204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29"/>
      <c r="B135" s="230"/>
      <c r="C135" s="265" t="s">
        <v>297</v>
      </c>
      <c r="D135" s="233"/>
      <c r="E135" s="234">
        <v>109</v>
      </c>
      <c r="F135" s="232"/>
      <c r="G135" s="23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138</v>
      </c>
      <c r="AH135" s="212">
        <v>5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29"/>
      <c r="B136" s="230"/>
      <c r="C136" s="266" t="s">
        <v>258</v>
      </c>
      <c r="D136" s="235"/>
      <c r="E136" s="236">
        <v>5.45</v>
      </c>
      <c r="F136" s="232"/>
      <c r="G136" s="232"/>
      <c r="H136" s="232"/>
      <c r="I136" s="232"/>
      <c r="J136" s="232"/>
      <c r="K136" s="232"/>
      <c r="L136" s="232"/>
      <c r="M136" s="232"/>
      <c r="N136" s="231"/>
      <c r="O136" s="231"/>
      <c r="P136" s="231"/>
      <c r="Q136" s="231"/>
      <c r="R136" s="232"/>
      <c r="S136" s="232"/>
      <c r="T136" s="232"/>
      <c r="U136" s="232"/>
      <c r="V136" s="232"/>
      <c r="W136" s="232"/>
      <c r="X136" s="232"/>
      <c r="Y136" s="232"/>
      <c r="Z136" s="212"/>
      <c r="AA136" s="212"/>
      <c r="AB136" s="212"/>
      <c r="AC136" s="212"/>
      <c r="AD136" s="212"/>
      <c r="AE136" s="212"/>
      <c r="AF136" s="212"/>
      <c r="AG136" s="212" t="s">
        <v>138</v>
      </c>
      <c r="AH136" s="212">
        <v>4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29"/>
      <c r="B137" s="230"/>
      <c r="C137" s="265" t="s">
        <v>298</v>
      </c>
      <c r="D137" s="233"/>
      <c r="E137" s="234">
        <v>-3</v>
      </c>
      <c r="F137" s="232"/>
      <c r="G137" s="232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138</v>
      </c>
      <c r="AH137" s="212">
        <v>5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29"/>
      <c r="B138" s="230"/>
      <c r="C138" s="265" t="s">
        <v>299</v>
      </c>
      <c r="D138" s="233"/>
      <c r="E138" s="234">
        <v>-2</v>
      </c>
      <c r="F138" s="232"/>
      <c r="G138" s="232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2"/>
      <c r="AA138" s="212"/>
      <c r="AB138" s="212"/>
      <c r="AC138" s="212"/>
      <c r="AD138" s="212"/>
      <c r="AE138" s="212"/>
      <c r="AF138" s="212"/>
      <c r="AG138" s="212" t="s">
        <v>138</v>
      </c>
      <c r="AH138" s="212">
        <v>5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45">
        <v>60</v>
      </c>
      <c r="B139" s="246" t="s">
        <v>300</v>
      </c>
      <c r="C139" s="264" t="s">
        <v>301</v>
      </c>
      <c r="D139" s="247" t="s">
        <v>293</v>
      </c>
      <c r="E139" s="248">
        <v>18.899999999999999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21</v>
      </c>
      <c r="M139" s="250">
        <f>G139*(1+L139/100)</f>
        <v>0</v>
      </c>
      <c r="N139" s="248">
        <v>5.1999999999999998E-2</v>
      </c>
      <c r="O139" s="248">
        <f>ROUND(E139*N139,2)</f>
        <v>0.98</v>
      </c>
      <c r="P139" s="248">
        <v>0</v>
      </c>
      <c r="Q139" s="248">
        <f>ROUND(E139*P139,2)</f>
        <v>0</v>
      </c>
      <c r="R139" s="250" t="s">
        <v>202</v>
      </c>
      <c r="S139" s="250" t="s">
        <v>120</v>
      </c>
      <c r="T139" s="251" t="s">
        <v>121</v>
      </c>
      <c r="U139" s="232">
        <v>0</v>
      </c>
      <c r="V139" s="232">
        <f>ROUND(E139*U139,2)</f>
        <v>0</v>
      </c>
      <c r="W139" s="232"/>
      <c r="X139" s="232" t="s">
        <v>203</v>
      </c>
      <c r="Y139" s="232" t="s">
        <v>123</v>
      </c>
      <c r="Z139" s="212"/>
      <c r="AA139" s="212"/>
      <c r="AB139" s="212"/>
      <c r="AC139" s="212"/>
      <c r="AD139" s="212"/>
      <c r="AE139" s="212"/>
      <c r="AF139" s="212"/>
      <c r="AG139" s="212" t="s">
        <v>204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29"/>
      <c r="B140" s="230"/>
      <c r="C140" s="265" t="s">
        <v>302</v>
      </c>
      <c r="D140" s="233"/>
      <c r="E140" s="234">
        <v>18</v>
      </c>
      <c r="F140" s="232"/>
      <c r="G140" s="232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2"/>
      <c r="AA140" s="212"/>
      <c r="AB140" s="212"/>
      <c r="AC140" s="212"/>
      <c r="AD140" s="212"/>
      <c r="AE140" s="212"/>
      <c r="AF140" s="212"/>
      <c r="AG140" s="212" t="s">
        <v>138</v>
      </c>
      <c r="AH140" s="212">
        <v>5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29"/>
      <c r="B141" s="230"/>
      <c r="C141" s="266" t="s">
        <v>258</v>
      </c>
      <c r="D141" s="235"/>
      <c r="E141" s="236">
        <v>0.9</v>
      </c>
      <c r="F141" s="232"/>
      <c r="G141" s="232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2"/>
      <c r="AA141" s="212"/>
      <c r="AB141" s="212"/>
      <c r="AC141" s="212"/>
      <c r="AD141" s="212"/>
      <c r="AE141" s="212"/>
      <c r="AF141" s="212"/>
      <c r="AG141" s="212" t="s">
        <v>138</v>
      </c>
      <c r="AH141" s="212">
        <v>4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52">
        <v>61</v>
      </c>
      <c r="B142" s="253" t="s">
        <v>303</v>
      </c>
      <c r="C142" s="263" t="s">
        <v>304</v>
      </c>
      <c r="D142" s="254" t="s">
        <v>293</v>
      </c>
      <c r="E142" s="255">
        <v>3</v>
      </c>
      <c r="F142" s="256"/>
      <c r="G142" s="257">
        <f>ROUND(E142*F142,2)</f>
        <v>0</v>
      </c>
      <c r="H142" s="256"/>
      <c r="I142" s="257">
        <f>ROUND(E142*H142,2)</f>
        <v>0</v>
      </c>
      <c r="J142" s="256"/>
      <c r="K142" s="257">
        <f>ROUND(E142*J142,2)</f>
        <v>0</v>
      </c>
      <c r="L142" s="257">
        <v>21</v>
      </c>
      <c r="M142" s="257">
        <f>G142*(1+L142/100)</f>
        <v>0</v>
      </c>
      <c r="N142" s="255">
        <v>6.9000000000000006E-2</v>
      </c>
      <c r="O142" s="255">
        <f>ROUND(E142*N142,2)</f>
        <v>0.21</v>
      </c>
      <c r="P142" s="255">
        <v>0</v>
      </c>
      <c r="Q142" s="255">
        <f>ROUND(E142*P142,2)</f>
        <v>0</v>
      </c>
      <c r="R142" s="257" t="s">
        <v>202</v>
      </c>
      <c r="S142" s="257" t="s">
        <v>120</v>
      </c>
      <c r="T142" s="258" t="s">
        <v>121</v>
      </c>
      <c r="U142" s="232">
        <v>0</v>
      </c>
      <c r="V142" s="232">
        <f>ROUND(E142*U142,2)</f>
        <v>0</v>
      </c>
      <c r="W142" s="232"/>
      <c r="X142" s="232" t="s">
        <v>203</v>
      </c>
      <c r="Y142" s="232" t="s">
        <v>123</v>
      </c>
      <c r="Z142" s="212"/>
      <c r="AA142" s="212"/>
      <c r="AB142" s="212"/>
      <c r="AC142" s="212"/>
      <c r="AD142" s="212"/>
      <c r="AE142" s="212"/>
      <c r="AF142" s="212"/>
      <c r="AG142" s="212" t="s">
        <v>204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52">
        <v>62</v>
      </c>
      <c r="B143" s="253" t="s">
        <v>305</v>
      </c>
      <c r="C143" s="263" t="s">
        <v>306</v>
      </c>
      <c r="D143" s="254" t="s">
        <v>293</v>
      </c>
      <c r="E143" s="255">
        <v>2</v>
      </c>
      <c r="F143" s="256"/>
      <c r="G143" s="257">
        <f>ROUND(E143*F143,2)</f>
        <v>0</v>
      </c>
      <c r="H143" s="256"/>
      <c r="I143" s="257">
        <f>ROUND(E143*H143,2)</f>
        <v>0</v>
      </c>
      <c r="J143" s="256"/>
      <c r="K143" s="257">
        <f>ROUND(E143*J143,2)</f>
        <v>0</v>
      </c>
      <c r="L143" s="257">
        <v>21</v>
      </c>
      <c r="M143" s="257">
        <f>G143*(1+L143/100)</f>
        <v>0</v>
      </c>
      <c r="N143" s="255">
        <v>6.9000000000000006E-2</v>
      </c>
      <c r="O143" s="255">
        <f>ROUND(E143*N143,2)</f>
        <v>0.14000000000000001</v>
      </c>
      <c r="P143" s="255">
        <v>0</v>
      </c>
      <c r="Q143" s="255">
        <f>ROUND(E143*P143,2)</f>
        <v>0</v>
      </c>
      <c r="R143" s="257" t="s">
        <v>202</v>
      </c>
      <c r="S143" s="257" t="s">
        <v>120</v>
      </c>
      <c r="T143" s="258" t="s">
        <v>121</v>
      </c>
      <c r="U143" s="232">
        <v>0</v>
      </c>
      <c r="V143" s="232">
        <f>ROUND(E143*U143,2)</f>
        <v>0</v>
      </c>
      <c r="W143" s="232"/>
      <c r="X143" s="232" t="s">
        <v>203</v>
      </c>
      <c r="Y143" s="232" t="s">
        <v>123</v>
      </c>
      <c r="Z143" s="212"/>
      <c r="AA143" s="212"/>
      <c r="AB143" s="212"/>
      <c r="AC143" s="212"/>
      <c r="AD143" s="212"/>
      <c r="AE143" s="212"/>
      <c r="AF143" s="212"/>
      <c r="AG143" s="212" t="s">
        <v>204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38" t="s">
        <v>115</v>
      </c>
      <c r="B144" s="239" t="s">
        <v>80</v>
      </c>
      <c r="C144" s="262" t="s">
        <v>81</v>
      </c>
      <c r="D144" s="240"/>
      <c r="E144" s="241"/>
      <c r="F144" s="242"/>
      <c r="G144" s="242">
        <f>SUMIF(AG145:AG148,"&lt;&gt;NOR",G145:G148)</f>
        <v>0</v>
      </c>
      <c r="H144" s="242"/>
      <c r="I144" s="242">
        <f>SUM(I145:I148)</f>
        <v>0</v>
      </c>
      <c r="J144" s="242"/>
      <c r="K144" s="242">
        <f>SUM(K145:K148)</f>
        <v>0</v>
      </c>
      <c r="L144" s="242"/>
      <c r="M144" s="242">
        <f>SUM(M145:M148)</f>
        <v>0</v>
      </c>
      <c r="N144" s="241"/>
      <c r="O144" s="241">
        <f>SUM(O145:O148)</f>
        <v>0</v>
      </c>
      <c r="P144" s="241"/>
      <c r="Q144" s="241">
        <f>SUM(Q145:Q148)</f>
        <v>0</v>
      </c>
      <c r="R144" s="242"/>
      <c r="S144" s="242"/>
      <c r="T144" s="243"/>
      <c r="U144" s="237"/>
      <c r="V144" s="237">
        <f>SUM(V145:V148)</f>
        <v>1.96</v>
      </c>
      <c r="W144" s="237"/>
      <c r="X144" s="237"/>
      <c r="Y144" s="237"/>
      <c r="AG144" t="s">
        <v>116</v>
      </c>
    </row>
    <row r="145" spans="1:60" outlineLevel="1" x14ac:dyDescent="0.2">
      <c r="A145" s="245">
        <v>63</v>
      </c>
      <c r="B145" s="246" t="s">
        <v>307</v>
      </c>
      <c r="C145" s="264" t="s">
        <v>308</v>
      </c>
      <c r="D145" s="247" t="s">
        <v>119</v>
      </c>
      <c r="E145" s="248">
        <v>108.7</v>
      </c>
      <c r="F145" s="249"/>
      <c r="G145" s="250">
        <f>ROUND(E145*F145,2)</f>
        <v>0</v>
      </c>
      <c r="H145" s="249"/>
      <c r="I145" s="250">
        <f>ROUND(E145*H145,2)</f>
        <v>0</v>
      </c>
      <c r="J145" s="249"/>
      <c r="K145" s="250">
        <f>ROUND(E145*J145,2)</f>
        <v>0</v>
      </c>
      <c r="L145" s="250">
        <v>21</v>
      </c>
      <c r="M145" s="250">
        <f>G145*(1+L145/100)</f>
        <v>0</v>
      </c>
      <c r="N145" s="248">
        <v>1.0000000000000001E-5</v>
      </c>
      <c r="O145" s="248">
        <f>ROUND(E145*N145,2)</f>
        <v>0</v>
      </c>
      <c r="P145" s="248">
        <v>0</v>
      </c>
      <c r="Q145" s="248">
        <f>ROUND(E145*P145,2)</f>
        <v>0</v>
      </c>
      <c r="R145" s="250"/>
      <c r="S145" s="250" t="s">
        <v>120</v>
      </c>
      <c r="T145" s="251" t="s">
        <v>121</v>
      </c>
      <c r="U145" s="232">
        <v>1.6E-2</v>
      </c>
      <c r="V145" s="232">
        <f>ROUND(E145*U145,2)</f>
        <v>1.74</v>
      </c>
      <c r="W145" s="232"/>
      <c r="X145" s="232" t="s">
        <v>122</v>
      </c>
      <c r="Y145" s="232" t="s">
        <v>123</v>
      </c>
      <c r="Z145" s="212"/>
      <c r="AA145" s="212"/>
      <c r="AB145" s="212"/>
      <c r="AC145" s="212"/>
      <c r="AD145" s="212"/>
      <c r="AE145" s="212"/>
      <c r="AF145" s="212"/>
      <c r="AG145" s="212" t="s">
        <v>124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">
      <c r="A146" s="229"/>
      <c r="B146" s="230"/>
      <c r="C146" s="265" t="s">
        <v>222</v>
      </c>
      <c r="D146" s="233"/>
      <c r="E146" s="234">
        <v>108.7</v>
      </c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138</v>
      </c>
      <c r="AH146" s="212">
        <v>5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5">
        <v>64</v>
      </c>
      <c r="B147" s="246" t="s">
        <v>309</v>
      </c>
      <c r="C147" s="264" t="s">
        <v>310</v>
      </c>
      <c r="D147" s="247" t="s">
        <v>119</v>
      </c>
      <c r="E147" s="248">
        <v>108.7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21</v>
      </c>
      <c r="M147" s="250">
        <f>G147*(1+L147/100)</f>
        <v>0</v>
      </c>
      <c r="N147" s="248">
        <v>0</v>
      </c>
      <c r="O147" s="248">
        <f>ROUND(E147*N147,2)</f>
        <v>0</v>
      </c>
      <c r="P147" s="248">
        <v>0</v>
      </c>
      <c r="Q147" s="248">
        <f>ROUND(E147*P147,2)</f>
        <v>0</v>
      </c>
      <c r="R147" s="250"/>
      <c r="S147" s="250" t="s">
        <v>120</v>
      </c>
      <c r="T147" s="251" t="s">
        <v>121</v>
      </c>
      <c r="U147" s="232">
        <v>2E-3</v>
      </c>
      <c r="V147" s="232">
        <f>ROUND(E147*U147,2)</f>
        <v>0.22</v>
      </c>
      <c r="W147" s="232"/>
      <c r="X147" s="232" t="s">
        <v>122</v>
      </c>
      <c r="Y147" s="232" t="s">
        <v>123</v>
      </c>
      <c r="Z147" s="212"/>
      <c r="AA147" s="212"/>
      <c r="AB147" s="212"/>
      <c r="AC147" s="212"/>
      <c r="AD147" s="212"/>
      <c r="AE147" s="212"/>
      <c r="AF147" s="212"/>
      <c r="AG147" s="212" t="s">
        <v>124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2">
      <c r="A148" s="229"/>
      <c r="B148" s="230"/>
      <c r="C148" s="265" t="s">
        <v>311</v>
      </c>
      <c r="D148" s="233"/>
      <c r="E148" s="234">
        <v>108.7</v>
      </c>
      <c r="F148" s="232"/>
      <c r="G148" s="232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2"/>
      <c r="AA148" s="212"/>
      <c r="AB148" s="212"/>
      <c r="AC148" s="212"/>
      <c r="AD148" s="212"/>
      <c r="AE148" s="212"/>
      <c r="AF148" s="212"/>
      <c r="AG148" s="212" t="s">
        <v>138</v>
      </c>
      <c r="AH148" s="212">
        <v>5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38" t="s">
        <v>115</v>
      </c>
      <c r="B149" s="239" t="s">
        <v>82</v>
      </c>
      <c r="C149" s="262" t="s">
        <v>83</v>
      </c>
      <c r="D149" s="240"/>
      <c r="E149" s="241"/>
      <c r="F149" s="242"/>
      <c r="G149" s="242">
        <f>SUMIF(AG150:AG153,"&lt;&gt;NOR",G150:G153)</f>
        <v>0</v>
      </c>
      <c r="H149" s="242"/>
      <c r="I149" s="242">
        <f>SUM(I150:I153)</f>
        <v>0</v>
      </c>
      <c r="J149" s="242"/>
      <c r="K149" s="242">
        <f>SUM(K150:K153)</f>
        <v>0</v>
      </c>
      <c r="L149" s="242"/>
      <c r="M149" s="242">
        <f>SUM(M150:M153)</f>
        <v>0</v>
      </c>
      <c r="N149" s="241"/>
      <c r="O149" s="241">
        <f>SUM(O150:O153)</f>
        <v>0</v>
      </c>
      <c r="P149" s="241"/>
      <c r="Q149" s="241">
        <f>SUM(Q150:Q153)</f>
        <v>0</v>
      </c>
      <c r="R149" s="242"/>
      <c r="S149" s="242"/>
      <c r="T149" s="243"/>
      <c r="U149" s="237"/>
      <c r="V149" s="237">
        <f>SUM(V150:V153)</f>
        <v>226.24</v>
      </c>
      <c r="W149" s="237"/>
      <c r="X149" s="237"/>
      <c r="Y149" s="237"/>
      <c r="AG149" t="s">
        <v>116</v>
      </c>
    </row>
    <row r="150" spans="1:60" outlineLevel="1" x14ac:dyDescent="0.2">
      <c r="A150" s="245">
        <v>65</v>
      </c>
      <c r="B150" s="246" t="s">
        <v>312</v>
      </c>
      <c r="C150" s="264" t="s">
        <v>313</v>
      </c>
      <c r="D150" s="247" t="s">
        <v>216</v>
      </c>
      <c r="E150" s="248">
        <v>580.10335999999995</v>
      </c>
      <c r="F150" s="249"/>
      <c r="G150" s="250">
        <f>ROUND(E150*F150,2)</f>
        <v>0</v>
      </c>
      <c r="H150" s="249"/>
      <c r="I150" s="250">
        <f>ROUND(E150*H150,2)</f>
        <v>0</v>
      </c>
      <c r="J150" s="249"/>
      <c r="K150" s="250">
        <f>ROUND(E150*J150,2)</f>
        <v>0</v>
      </c>
      <c r="L150" s="250">
        <v>21</v>
      </c>
      <c r="M150" s="250">
        <f>G150*(1+L150/100)</f>
        <v>0</v>
      </c>
      <c r="N150" s="248">
        <v>0</v>
      </c>
      <c r="O150" s="248">
        <f>ROUND(E150*N150,2)</f>
        <v>0</v>
      </c>
      <c r="P150" s="248">
        <v>0</v>
      </c>
      <c r="Q150" s="248">
        <f>ROUND(E150*P150,2)</f>
        <v>0</v>
      </c>
      <c r="R150" s="250"/>
      <c r="S150" s="250" t="s">
        <v>120</v>
      </c>
      <c r="T150" s="251" t="s">
        <v>121</v>
      </c>
      <c r="U150" s="232">
        <v>0.39</v>
      </c>
      <c r="V150" s="232">
        <f>ROUND(E150*U150,2)</f>
        <v>226.24</v>
      </c>
      <c r="W150" s="232"/>
      <c r="X150" s="232" t="s">
        <v>314</v>
      </c>
      <c r="Y150" s="232" t="s">
        <v>123</v>
      </c>
      <c r="Z150" s="212"/>
      <c r="AA150" s="212"/>
      <c r="AB150" s="212"/>
      <c r="AC150" s="212"/>
      <c r="AD150" s="212"/>
      <c r="AE150" s="212"/>
      <c r="AF150" s="212"/>
      <c r="AG150" s="212" t="s">
        <v>315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">
      <c r="A151" s="229"/>
      <c r="B151" s="230"/>
      <c r="C151" s="265" t="s">
        <v>316</v>
      </c>
      <c r="D151" s="233"/>
      <c r="E151" s="234"/>
      <c r="F151" s="232"/>
      <c r="G151" s="23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32"/>
      <c r="Z151" s="212"/>
      <c r="AA151" s="212"/>
      <c r="AB151" s="212"/>
      <c r="AC151" s="212"/>
      <c r="AD151" s="212"/>
      <c r="AE151" s="212"/>
      <c r="AF151" s="212"/>
      <c r="AG151" s="212" t="s">
        <v>138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3" x14ac:dyDescent="0.2">
      <c r="A152" s="229"/>
      <c r="B152" s="230"/>
      <c r="C152" s="265" t="s">
        <v>317</v>
      </c>
      <c r="D152" s="233"/>
      <c r="E152" s="234"/>
      <c r="F152" s="232"/>
      <c r="G152" s="232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32"/>
      <c r="Z152" s="212"/>
      <c r="AA152" s="212"/>
      <c r="AB152" s="212"/>
      <c r="AC152" s="212"/>
      <c r="AD152" s="212"/>
      <c r="AE152" s="212"/>
      <c r="AF152" s="212"/>
      <c r="AG152" s="212" t="s">
        <v>138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29"/>
      <c r="B153" s="230"/>
      <c r="C153" s="265" t="s">
        <v>318</v>
      </c>
      <c r="D153" s="233"/>
      <c r="E153" s="234">
        <v>580.10335999999995</v>
      </c>
      <c r="F153" s="232"/>
      <c r="G153" s="232"/>
      <c r="H153" s="232"/>
      <c r="I153" s="232"/>
      <c r="J153" s="232"/>
      <c r="K153" s="232"/>
      <c r="L153" s="232"/>
      <c r="M153" s="232"/>
      <c r="N153" s="231"/>
      <c r="O153" s="231"/>
      <c r="P153" s="231"/>
      <c r="Q153" s="231"/>
      <c r="R153" s="232"/>
      <c r="S153" s="232"/>
      <c r="T153" s="232"/>
      <c r="U153" s="232"/>
      <c r="V153" s="232"/>
      <c r="W153" s="232"/>
      <c r="X153" s="232"/>
      <c r="Y153" s="232"/>
      <c r="Z153" s="212"/>
      <c r="AA153" s="212"/>
      <c r="AB153" s="212"/>
      <c r="AC153" s="212"/>
      <c r="AD153" s="212"/>
      <c r="AE153" s="212"/>
      <c r="AF153" s="212"/>
      <c r="AG153" s="212" t="s">
        <v>138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38" t="s">
        <v>115</v>
      </c>
      <c r="B154" s="239" t="s">
        <v>84</v>
      </c>
      <c r="C154" s="262" t="s">
        <v>85</v>
      </c>
      <c r="D154" s="240"/>
      <c r="E154" s="241"/>
      <c r="F154" s="242"/>
      <c r="G154" s="242">
        <f>SUMIF(AG155:AG180,"&lt;&gt;NOR",G155:G180)</f>
        <v>0</v>
      </c>
      <c r="H154" s="242"/>
      <c r="I154" s="242">
        <f>SUM(I155:I180)</f>
        <v>0</v>
      </c>
      <c r="J154" s="242"/>
      <c r="K154" s="242">
        <f>SUM(K155:K180)</f>
        <v>0</v>
      </c>
      <c r="L154" s="242"/>
      <c r="M154" s="242">
        <f>SUM(M155:M180)</f>
        <v>0</v>
      </c>
      <c r="N154" s="241"/>
      <c r="O154" s="241">
        <f>SUM(O155:O180)</f>
        <v>0</v>
      </c>
      <c r="P154" s="241"/>
      <c r="Q154" s="241">
        <f>SUM(Q155:Q180)</f>
        <v>0</v>
      </c>
      <c r="R154" s="242"/>
      <c r="S154" s="242"/>
      <c r="T154" s="243"/>
      <c r="U154" s="237"/>
      <c r="V154" s="237">
        <f>SUM(V155:V180)</f>
        <v>198.32</v>
      </c>
      <c r="W154" s="237"/>
      <c r="X154" s="237"/>
      <c r="Y154" s="237"/>
      <c r="AG154" t="s">
        <v>116</v>
      </c>
    </row>
    <row r="155" spans="1:60" ht="22.5" outlineLevel="1" x14ac:dyDescent="0.2">
      <c r="A155" s="245">
        <v>66</v>
      </c>
      <c r="B155" s="246" t="s">
        <v>319</v>
      </c>
      <c r="C155" s="264" t="s">
        <v>320</v>
      </c>
      <c r="D155" s="247" t="s">
        <v>216</v>
      </c>
      <c r="E155" s="248">
        <v>149.136</v>
      </c>
      <c r="F155" s="249"/>
      <c r="G155" s="250">
        <f>ROUND(E155*F155,2)</f>
        <v>0</v>
      </c>
      <c r="H155" s="249"/>
      <c r="I155" s="250">
        <f>ROUND(E155*H155,2)</f>
        <v>0</v>
      </c>
      <c r="J155" s="249"/>
      <c r="K155" s="250">
        <f>ROUND(E155*J155,2)</f>
        <v>0</v>
      </c>
      <c r="L155" s="250">
        <v>21</v>
      </c>
      <c r="M155" s="250">
        <f>G155*(1+L155/100)</f>
        <v>0</v>
      </c>
      <c r="N155" s="248">
        <v>0</v>
      </c>
      <c r="O155" s="248">
        <f>ROUND(E155*N155,2)</f>
        <v>0</v>
      </c>
      <c r="P155" s="248">
        <v>0</v>
      </c>
      <c r="Q155" s="248">
        <f>ROUND(E155*P155,2)</f>
        <v>0</v>
      </c>
      <c r="R155" s="250"/>
      <c r="S155" s="250" t="s">
        <v>321</v>
      </c>
      <c r="T155" s="251" t="s">
        <v>254</v>
      </c>
      <c r="U155" s="232">
        <v>0</v>
      </c>
      <c r="V155" s="232">
        <f>ROUND(E155*U155,2)</f>
        <v>0</v>
      </c>
      <c r="W155" s="232"/>
      <c r="X155" s="232" t="s">
        <v>122</v>
      </c>
      <c r="Y155" s="232" t="s">
        <v>123</v>
      </c>
      <c r="Z155" s="212"/>
      <c r="AA155" s="212"/>
      <c r="AB155" s="212"/>
      <c r="AC155" s="212"/>
      <c r="AD155" s="212"/>
      <c r="AE155" s="212"/>
      <c r="AF155" s="212"/>
      <c r="AG155" s="212" t="s">
        <v>124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29"/>
      <c r="B156" s="230"/>
      <c r="C156" s="265" t="s">
        <v>322</v>
      </c>
      <c r="D156" s="233"/>
      <c r="E156" s="234">
        <v>9.6</v>
      </c>
      <c r="F156" s="232"/>
      <c r="G156" s="232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2"/>
      <c r="AA156" s="212"/>
      <c r="AB156" s="212"/>
      <c r="AC156" s="212"/>
      <c r="AD156" s="212"/>
      <c r="AE156" s="212"/>
      <c r="AF156" s="212"/>
      <c r="AG156" s="212" t="s">
        <v>138</v>
      </c>
      <c r="AH156" s="212">
        <v>7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29"/>
      <c r="B157" s="230"/>
      <c r="C157" s="265" t="s">
        <v>323</v>
      </c>
      <c r="D157" s="233"/>
      <c r="E157" s="234">
        <v>83.7</v>
      </c>
      <c r="F157" s="232"/>
      <c r="G157" s="232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138</v>
      </c>
      <c r="AH157" s="212">
        <v>7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29"/>
      <c r="B158" s="230"/>
      <c r="C158" s="265" t="s">
        <v>324</v>
      </c>
      <c r="D158" s="233"/>
      <c r="E158" s="234">
        <v>55.835999999999999</v>
      </c>
      <c r="F158" s="232"/>
      <c r="G158" s="232"/>
      <c r="H158" s="232"/>
      <c r="I158" s="232"/>
      <c r="J158" s="232"/>
      <c r="K158" s="232"/>
      <c r="L158" s="232"/>
      <c r="M158" s="232"/>
      <c r="N158" s="231"/>
      <c r="O158" s="231"/>
      <c r="P158" s="231"/>
      <c r="Q158" s="231"/>
      <c r="R158" s="232"/>
      <c r="S158" s="232"/>
      <c r="T158" s="232"/>
      <c r="U158" s="232"/>
      <c r="V158" s="232"/>
      <c r="W158" s="232"/>
      <c r="X158" s="232"/>
      <c r="Y158" s="232"/>
      <c r="Z158" s="212"/>
      <c r="AA158" s="212"/>
      <c r="AB158" s="212"/>
      <c r="AC158" s="212"/>
      <c r="AD158" s="212"/>
      <c r="AE158" s="212"/>
      <c r="AF158" s="212"/>
      <c r="AG158" s="212" t="s">
        <v>138</v>
      </c>
      <c r="AH158" s="212">
        <v>7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45">
        <v>67</v>
      </c>
      <c r="B159" s="246" t="s">
        <v>325</v>
      </c>
      <c r="C159" s="264" t="s">
        <v>326</v>
      </c>
      <c r="D159" s="247" t="s">
        <v>216</v>
      </c>
      <c r="E159" s="248">
        <v>102.366</v>
      </c>
      <c r="F159" s="249"/>
      <c r="G159" s="250">
        <f>ROUND(E159*F159,2)</f>
        <v>0</v>
      </c>
      <c r="H159" s="249"/>
      <c r="I159" s="250">
        <f>ROUND(E159*H159,2)</f>
        <v>0</v>
      </c>
      <c r="J159" s="249"/>
      <c r="K159" s="250">
        <f>ROUND(E159*J159,2)</f>
        <v>0</v>
      </c>
      <c r="L159" s="250">
        <v>21</v>
      </c>
      <c r="M159" s="250">
        <f>G159*(1+L159/100)</f>
        <v>0</v>
      </c>
      <c r="N159" s="248">
        <v>0</v>
      </c>
      <c r="O159" s="248">
        <f>ROUND(E159*N159,2)</f>
        <v>0</v>
      </c>
      <c r="P159" s="248">
        <v>0</v>
      </c>
      <c r="Q159" s="248">
        <f>ROUND(E159*P159,2)</f>
        <v>0</v>
      </c>
      <c r="R159" s="250"/>
      <c r="S159" s="250" t="s">
        <v>120</v>
      </c>
      <c r="T159" s="251" t="s">
        <v>121</v>
      </c>
      <c r="U159" s="232">
        <v>0</v>
      </c>
      <c r="V159" s="232">
        <f>ROUND(E159*U159,2)</f>
        <v>0</v>
      </c>
      <c r="W159" s="232"/>
      <c r="X159" s="232" t="s">
        <v>122</v>
      </c>
      <c r="Y159" s="232" t="s">
        <v>123</v>
      </c>
      <c r="Z159" s="212"/>
      <c r="AA159" s="212"/>
      <c r="AB159" s="212"/>
      <c r="AC159" s="212"/>
      <c r="AD159" s="212"/>
      <c r="AE159" s="212"/>
      <c r="AF159" s="212"/>
      <c r="AG159" s="212" t="s">
        <v>124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">
      <c r="A160" s="229"/>
      <c r="B160" s="230"/>
      <c r="C160" s="265" t="s">
        <v>327</v>
      </c>
      <c r="D160" s="233"/>
      <c r="E160" s="234">
        <v>102.366</v>
      </c>
      <c r="F160" s="232"/>
      <c r="G160" s="232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32"/>
      <c r="Z160" s="212"/>
      <c r="AA160" s="212"/>
      <c r="AB160" s="212"/>
      <c r="AC160" s="212"/>
      <c r="AD160" s="212"/>
      <c r="AE160" s="212"/>
      <c r="AF160" s="212"/>
      <c r="AG160" s="212" t="s">
        <v>138</v>
      </c>
      <c r="AH160" s="212">
        <v>7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45">
        <v>68</v>
      </c>
      <c r="B161" s="246" t="s">
        <v>328</v>
      </c>
      <c r="C161" s="264" t="s">
        <v>329</v>
      </c>
      <c r="D161" s="247" t="s">
        <v>216</v>
      </c>
      <c r="E161" s="248">
        <v>79.584999999999994</v>
      </c>
      <c r="F161" s="249"/>
      <c r="G161" s="250">
        <f>ROUND(E161*F161,2)</f>
        <v>0</v>
      </c>
      <c r="H161" s="249"/>
      <c r="I161" s="250">
        <f>ROUND(E161*H161,2)</f>
        <v>0</v>
      </c>
      <c r="J161" s="249"/>
      <c r="K161" s="250">
        <f>ROUND(E161*J161,2)</f>
        <v>0</v>
      </c>
      <c r="L161" s="250">
        <v>21</v>
      </c>
      <c r="M161" s="250">
        <f>G161*(1+L161/100)</f>
        <v>0</v>
      </c>
      <c r="N161" s="248">
        <v>0</v>
      </c>
      <c r="O161" s="248">
        <f>ROUND(E161*N161,2)</f>
        <v>0</v>
      </c>
      <c r="P161" s="248">
        <v>0</v>
      </c>
      <c r="Q161" s="248">
        <f>ROUND(E161*P161,2)</f>
        <v>0</v>
      </c>
      <c r="R161" s="250"/>
      <c r="S161" s="250" t="s">
        <v>120</v>
      </c>
      <c r="T161" s="251" t="s">
        <v>121</v>
      </c>
      <c r="U161" s="232">
        <v>0</v>
      </c>
      <c r="V161" s="232">
        <f>ROUND(E161*U161,2)</f>
        <v>0</v>
      </c>
      <c r="W161" s="232"/>
      <c r="X161" s="232" t="s">
        <v>122</v>
      </c>
      <c r="Y161" s="232" t="s">
        <v>123</v>
      </c>
      <c r="Z161" s="212"/>
      <c r="AA161" s="212"/>
      <c r="AB161" s="212"/>
      <c r="AC161" s="212"/>
      <c r="AD161" s="212"/>
      <c r="AE161" s="212"/>
      <c r="AF161" s="212"/>
      <c r="AG161" s="212" t="s">
        <v>124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">
      <c r="A162" s="229"/>
      <c r="B162" s="230"/>
      <c r="C162" s="265" t="s">
        <v>330</v>
      </c>
      <c r="D162" s="233"/>
      <c r="E162" s="234">
        <v>51.183</v>
      </c>
      <c r="F162" s="232"/>
      <c r="G162" s="232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32"/>
      <c r="Z162" s="212"/>
      <c r="AA162" s="212"/>
      <c r="AB162" s="212"/>
      <c r="AC162" s="212"/>
      <c r="AD162" s="212"/>
      <c r="AE162" s="212"/>
      <c r="AF162" s="212"/>
      <c r="AG162" s="212" t="s">
        <v>138</v>
      </c>
      <c r="AH162" s="212">
        <v>7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29"/>
      <c r="B163" s="230"/>
      <c r="C163" s="265" t="s">
        <v>331</v>
      </c>
      <c r="D163" s="233"/>
      <c r="E163" s="234">
        <v>28.402000000000001</v>
      </c>
      <c r="F163" s="232"/>
      <c r="G163" s="232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138</v>
      </c>
      <c r="AH163" s="212">
        <v>7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45">
        <v>69</v>
      </c>
      <c r="B164" s="246" t="s">
        <v>332</v>
      </c>
      <c r="C164" s="264" t="s">
        <v>333</v>
      </c>
      <c r="D164" s="247" t="s">
        <v>216</v>
      </c>
      <c r="E164" s="248">
        <v>331.08699999999999</v>
      </c>
      <c r="F164" s="249"/>
      <c r="G164" s="250">
        <f>ROUND(E164*F164,2)</f>
        <v>0</v>
      </c>
      <c r="H164" s="249"/>
      <c r="I164" s="250">
        <f>ROUND(E164*H164,2)</f>
        <v>0</v>
      </c>
      <c r="J164" s="249"/>
      <c r="K164" s="250">
        <f>ROUND(E164*J164,2)</f>
        <v>0</v>
      </c>
      <c r="L164" s="250">
        <v>21</v>
      </c>
      <c r="M164" s="250">
        <f>G164*(1+L164/100)</f>
        <v>0</v>
      </c>
      <c r="N164" s="248">
        <v>0</v>
      </c>
      <c r="O164" s="248">
        <f>ROUND(E164*N164,2)</f>
        <v>0</v>
      </c>
      <c r="P164" s="248">
        <v>0</v>
      </c>
      <c r="Q164" s="248">
        <f>ROUND(E164*P164,2)</f>
        <v>0</v>
      </c>
      <c r="R164" s="250"/>
      <c r="S164" s="250" t="s">
        <v>120</v>
      </c>
      <c r="T164" s="251" t="s">
        <v>121</v>
      </c>
      <c r="U164" s="232">
        <v>9.9000000000000005E-2</v>
      </c>
      <c r="V164" s="232">
        <f>ROUND(E164*U164,2)</f>
        <v>32.78</v>
      </c>
      <c r="W164" s="232"/>
      <c r="X164" s="232" t="s">
        <v>334</v>
      </c>
      <c r="Y164" s="232" t="s">
        <v>123</v>
      </c>
      <c r="Z164" s="212"/>
      <c r="AA164" s="212"/>
      <c r="AB164" s="212"/>
      <c r="AC164" s="212"/>
      <c r="AD164" s="212"/>
      <c r="AE164" s="212"/>
      <c r="AF164" s="212"/>
      <c r="AG164" s="212" t="s">
        <v>335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ht="22.5" outlineLevel="2" x14ac:dyDescent="0.2">
      <c r="A165" s="229"/>
      <c r="B165" s="230"/>
      <c r="C165" s="265" t="s">
        <v>336</v>
      </c>
      <c r="D165" s="233"/>
      <c r="E165" s="234"/>
      <c r="F165" s="232"/>
      <c r="G165" s="232"/>
      <c r="H165" s="232"/>
      <c r="I165" s="232"/>
      <c r="J165" s="232"/>
      <c r="K165" s="232"/>
      <c r="L165" s="232"/>
      <c r="M165" s="232"/>
      <c r="N165" s="231"/>
      <c r="O165" s="231"/>
      <c r="P165" s="231"/>
      <c r="Q165" s="231"/>
      <c r="R165" s="232"/>
      <c r="S165" s="232"/>
      <c r="T165" s="232"/>
      <c r="U165" s="232"/>
      <c r="V165" s="232"/>
      <c r="W165" s="232"/>
      <c r="X165" s="232"/>
      <c r="Y165" s="232"/>
      <c r="Z165" s="212"/>
      <c r="AA165" s="212"/>
      <c r="AB165" s="212"/>
      <c r="AC165" s="212"/>
      <c r="AD165" s="212"/>
      <c r="AE165" s="212"/>
      <c r="AF165" s="212"/>
      <c r="AG165" s="212" t="s">
        <v>138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29"/>
      <c r="B166" s="230"/>
      <c r="C166" s="265" t="s">
        <v>337</v>
      </c>
      <c r="D166" s="233"/>
      <c r="E166" s="234"/>
      <c r="F166" s="232"/>
      <c r="G166" s="232"/>
      <c r="H166" s="232"/>
      <c r="I166" s="232"/>
      <c r="J166" s="232"/>
      <c r="K166" s="232"/>
      <c r="L166" s="232"/>
      <c r="M166" s="232"/>
      <c r="N166" s="231"/>
      <c r="O166" s="231"/>
      <c r="P166" s="231"/>
      <c r="Q166" s="231"/>
      <c r="R166" s="232"/>
      <c r="S166" s="232"/>
      <c r="T166" s="232"/>
      <c r="U166" s="232"/>
      <c r="V166" s="232"/>
      <c r="W166" s="232"/>
      <c r="X166" s="232"/>
      <c r="Y166" s="232"/>
      <c r="Z166" s="212"/>
      <c r="AA166" s="212"/>
      <c r="AB166" s="212"/>
      <c r="AC166" s="212"/>
      <c r="AD166" s="212"/>
      <c r="AE166" s="212"/>
      <c r="AF166" s="212"/>
      <c r="AG166" s="212" t="s">
        <v>138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29"/>
      <c r="B167" s="230"/>
      <c r="C167" s="265" t="s">
        <v>338</v>
      </c>
      <c r="D167" s="233"/>
      <c r="E167" s="234">
        <v>331.08699999999999</v>
      </c>
      <c r="F167" s="232"/>
      <c r="G167" s="232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2"/>
      <c r="AA167" s="212"/>
      <c r="AB167" s="212"/>
      <c r="AC167" s="212"/>
      <c r="AD167" s="212"/>
      <c r="AE167" s="212"/>
      <c r="AF167" s="212"/>
      <c r="AG167" s="212" t="s">
        <v>138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45">
        <v>70</v>
      </c>
      <c r="B168" s="246" t="s">
        <v>339</v>
      </c>
      <c r="C168" s="264" t="s">
        <v>340</v>
      </c>
      <c r="D168" s="247" t="s">
        <v>216</v>
      </c>
      <c r="E168" s="248">
        <v>331.08699999999999</v>
      </c>
      <c r="F168" s="249"/>
      <c r="G168" s="250">
        <f>ROUND(E168*F168,2)</f>
        <v>0</v>
      </c>
      <c r="H168" s="249"/>
      <c r="I168" s="250">
        <f>ROUND(E168*H168,2)</f>
        <v>0</v>
      </c>
      <c r="J168" s="249"/>
      <c r="K168" s="250">
        <f>ROUND(E168*J168,2)</f>
        <v>0</v>
      </c>
      <c r="L168" s="250">
        <v>21</v>
      </c>
      <c r="M168" s="250">
        <f>G168*(1+L168/100)</f>
        <v>0</v>
      </c>
      <c r="N168" s="248">
        <v>0</v>
      </c>
      <c r="O168" s="248">
        <f>ROUND(E168*N168,2)</f>
        <v>0</v>
      </c>
      <c r="P168" s="248">
        <v>0</v>
      </c>
      <c r="Q168" s="248">
        <f>ROUND(E168*P168,2)</f>
        <v>0</v>
      </c>
      <c r="R168" s="250"/>
      <c r="S168" s="250" t="s">
        <v>120</v>
      </c>
      <c r="T168" s="251" t="s">
        <v>121</v>
      </c>
      <c r="U168" s="232">
        <v>0.49</v>
      </c>
      <c r="V168" s="232">
        <f>ROUND(E168*U168,2)</f>
        <v>162.22999999999999</v>
      </c>
      <c r="W168" s="232"/>
      <c r="X168" s="232" t="s">
        <v>334</v>
      </c>
      <c r="Y168" s="232" t="s">
        <v>123</v>
      </c>
      <c r="Z168" s="212"/>
      <c r="AA168" s="212"/>
      <c r="AB168" s="212"/>
      <c r="AC168" s="212"/>
      <c r="AD168" s="212"/>
      <c r="AE168" s="212"/>
      <c r="AF168" s="212"/>
      <c r="AG168" s="212" t="s">
        <v>335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2" x14ac:dyDescent="0.2">
      <c r="A169" s="229"/>
      <c r="B169" s="230"/>
      <c r="C169" s="265" t="s">
        <v>336</v>
      </c>
      <c r="D169" s="233"/>
      <c r="E169" s="234"/>
      <c r="F169" s="232"/>
      <c r="G169" s="232"/>
      <c r="H169" s="232"/>
      <c r="I169" s="232"/>
      <c r="J169" s="232"/>
      <c r="K169" s="232"/>
      <c r="L169" s="232"/>
      <c r="M169" s="232"/>
      <c r="N169" s="231"/>
      <c r="O169" s="231"/>
      <c r="P169" s="231"/>
      <c r="Q169" s="231"/>
      <c r="R169" s="232"/>
      <c r="S169" s="232"/>
      <c r="T169" s="232"/>
      <c r="U169" s="232"/>
      <c r="V169" s="232"/>
      <c r="W169" s="232"/>
      <c r="X169" s="232"/>
      <c r="Y169" s="232"/>
      <c r="Z169" s="212"/>
      <c r="AA169" s="212"/>
      <c r="AB169" s="212"/>
      <c r="AC169" s="212"/>
      <c r="AD169" s="212"/>
      <c r="AE169" s="212"/>
      <c r="AF169" s="212"/>
      <c r="AG169" s="212" t="s">
        <v>138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29"/>
      <c r="B170" s="230"/>
      <c r="C170" s="265" t="s">
        <v>337</v>
      </c>
      <c r="D170" s="233"/>
      <c r="E170" s="234"/>
      <c r="F170" s="232"/>
      <c r="G170" s="23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32"/>
      <c r="Z170" s="212"/>
      <c r="AA170" s="212"/>
      <c r="AB170" s="212"/>
      <c r="AC170" s="212"/>
      <c r="AD170" s="212"/>
      <c r="AE170" s="212"/>
      <c r="AF170" s="212"/>
      <c r="AG170" s="212" t="s">
        <v>138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3" x14ac:dyDescent="0.2">
      <c r="A171" s="229"/>
      <c r="B171" s="230"/>
      <c r="C171" s="265" t="s">
        <v>338</v>
      </c>
      <c r="D171" s="233"/>
      <c r="E171" s="234">
        <v>331.08699999999999</v>
      </c>
      <c r="F171" s="232"/>
      <c r="G171" s="232"/>
      <c r="H171" s="232"/>
      <c r="I171" s="232"/>
      <c r="J171" s="232"/>
      <c r="K171" s="232"/>
      <c r="L171" s="232"/>
      <c r="M171" s="232"/>
      <c r="N171" s="231"/>
      <c r="O171" s="231"/>
      <c r="P171" s="231"/>
      <c r="Q171" s="231"/>
      <c r="R171" s="232"/>
      <c r="S171" s="232"/>
      <c r="T171" s="232"/>
      <c r="U171" s="232"/>
      <c r="V171" s="232"/>
      <c r="W171" s="232"/>
      <c r="X171" s="232"/>
      <c r="Y171" s="232"/>
      <c r="Z171" s="212"/>
      <c r="AA171" s="212"/>
      <c r="AB171" s="212"/>
      <c r="AC171" s="212"/>
      <c r="AD171" s="212"/>
      <c r="AE171" s="212"/>
      <c r="AF171" s="212"/>
      <c r="AG171" s="212" t="s">
        <v>138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45">
        <v>71</v>
      </c>
      <c r="B172" s="246" t="s">
        <v>341</v>
      </c>
      <c r="C172" s="264" t="s">
        <v>342</v>
      </c>
      <c r="D172" s="247" t="s">
        <v>216</v>
      </c>
      <c r="E172" s="248">
        <v>4635.2179999999998</v>
      </c>
      <c r="F172" s="249"/>
      <c r="G172" s="250">
        <f>ROUND(E172*F172,2)</f>
        <v>0</v>
      </c>
      <c r="H172" s="249"/>
      <c r="I172" s="250">
        <f>ROUND(E172*H172,2)</f>
        <v>0</v>
      </c>
      <c r="J172" s="249"/>
      <c r="K172" s="250">
        <f>ROUND(E172*J172,2)</f>
        <v>0</v>
      </c>
      <c r="L172" s="250">
        <v>21</v>
      </c>
      <c r="M172" s="250">
        <f>G172*(1+L172/100)</f>
        <v>0</v>
      </c>
      <c r="N172" s="248">
        <v>0</v>
      </c>
      <c r="O172" s="248">
        <f>ROUND(E172*N172,2)</f>
        <v>0</v>
      </c>
      <c r="P172" s="248">
        <v>0</v>
      </c>
      <c r="Q172" s="248">
        <f>ROUND(E172*P172,2)</f>
        <v>0</v>
      </c>
      <c r="R172" s="250"/>
      <c r="S172" s="250" t="s">
        <v>120</v>
      </c>
      <c r="T172" s="251" t="s">
        <v>121</v>
      </c>
      <c r="U172" s="232">
        <v>0</v>
      </c>
      <c r="V172" s="232">
        <f>ROUND(E172*U172,2)</f>
        <v>0</v>
      </c>
      <c r="W172" s="232"/>
      <c r="X172" s="232" t="s">
        <v>334</v>
      </c>
      <c r="Y172" s="232" t="s">
        <v>123</v>
      </c>
      <c r="Z172" s="212"/>
      <c r="AA172" s="212"/>
      <c r="AB172" s="212"/>
      <c r="AC172" s="212"/>
      <c r="AD172" s="212"/>
      <c r="AE172" s="212"/>
      <c r="AF172" s="212"/>
      <c r="AG172" s="212" t="s">
        <v>335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29"/>
      <c r="B173" s="230"/>
      <c r="C173" s="267" t="s">
        <v>343</v>
      </c>
      <c r="D173" s="259"/>
      <c r="E173" s="259"/>
      <c r="F173" s="259"/>
      <c r="G173" s="259"/>
      <c r="H173" s="232"/>
      <c r="I173" s="232"/>
      <c r="J173" s="232"/>
      <c r="K173" s="232"/>
      <c r="L173" s="232"/>
      <c r="M173" s="232"/>
      <c r="N173" s="231"/>
      <c r="O173" s="231"/>
      <c r="P173" s="231"/>
      <c r="Q173" s="231"/>
      <c r="R173" s="232"/>
      <c r="S173" s="232"/>
      <c r="T173" s="232"/>
      <c r="U173" s="232"/>
      <c r="V173" s="232"/>
      <c r="W173" s="232"/>
      <c r="X173" s="232"/>
      <c r="Y173" s="232"/>
      <c r="Z173" s="212"/>
      <c r="AA173" s="212"/>
      <c r="AB173" s="212"/>
      <c r="AC173" s="212"/>
      <c r="AD173" s="212"/>
      <c r="AE173" s="212"/>
      <c r="AF173" s="212"/>
      <c r="AG173" s="212" t="s">
        <v>344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2" x14ac:dyDescent="0.2">
      <c r="A174" s="229"/>
      <c r="B174" s="230"/>
      <c r="C174" s="265" t="s">
        <v>336</v>
      </c>
      <c r="D174" s="233"/>
      <c r="E174" s="234"/>
      <c r="F174" s="232"/>
      <c r="G174" s="232"/>
      <c r="H174" s="232"/>
      <c r="I174" s="232"/>
      <c r="J174" s="232"/>
      <c r="K174" s="232"/>
      <c r="L174" s="232"/>
      <c r="M174" s="232"/>
      <c r="N174" s="231"/>
      <c r="O174" s="231"/>
      <c r="P174" s="231"/>
      <c r="Q174" s="231"/>
      <c r="R174" s="232"/>
      <c r="S174" s="232"/>
      <c r="T174" s="232"/>
      <c r="U174" s="232"/>
      <c r="V174" s="232"/>
      <c r="W174" s="232"/>
      <c r="X174" s="232"/>
      <c r="Y174" s="232"/>
      <c r="Z174" s="212"/>
      <c r="AA174" s="212"/>
      <c r="AB174" s="212"/>
      <c r="AC174" s="212"/>
      <c r="AD174" s="212"/>
      <c r="AE174" s="212"/>
      <c r="AF174" s="212"/>
      <c r="AG174" s="212" t="s">
        <v>138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29"/>
      <c r="B175" s="230"/>
      <c r="C175" s="265" t="s">
        <v>337</v>
      </c>
      <c r="D175" s="233"/>
      <c r="E175" s="234"/>
      <c r="F175" s="232"/>
      <c r="G175" s="232"/>
      <c r="H175" s="232"/>
      <c r="I175" s="232"/>
      <c r="J175" s="232"/>
      <c r="K175" s="232"/>
      <c r="L175" s="232"/>
      <c r="M175" s="232"/>
      <c r="N175" s="231"/>
      <c r="O175" s="231"/>
      <c r="P175" s="231"/>
      <c r="Q175" s="231"/>
      <c r="R175" s="232"/>
      <c r="S175" s="232"/>
      <c r="T175" s="232"/>
      <c r="U175" s="232"/>
      <c r="V175" s="232"/>
      <c r="W175" s="232"/>
      <c r="X175" s="232"/>
      <c r="Y175" s="232"/>
      <c r="Z175" s="212"/>
      <c r="AA175" s="212"/>
      <c r="AB175" s="212"/>
      <c r="AC175" s="212"/>
      <c r="AD175" s="212"/>
      <c r="AE175" s="212"/>
      <c r="AF175" s="212"/>
      <c r="AG175" s="212" t="s">
        <v>138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29"/>
      <c r="B176" s="230"/>
      <c r="C176" s="265" t="s">
        <v>345</v>
      </c>
      <c r="D176" s="233"/>
      <c r="E176" s="234">
        <v>4635.2179999999998</v>
      </c>
      <c r="F176" s="232"/>
      <c r="G176" s="232"/>
      <c r="H176" s="232"/>
      <c r="I176" s="232"/>
      <c r="J176" s="232"/>
      <c r="K176" s="232"/>
      <c r="L176" s="232"/>
      <c r="M176" s="232"/>
      <c r="N176" s="231"/>
      <c r="O176" s="231"/>
      <c r="P176" s="231"/>
      <c r="Q176" s="231"/>
      <c r="R176" s="232"/>
      <c r="S176" s="232"/>
      <c r="T176" s="232"/>
      <c r="U176" s="232"/>
      <c r="V176" s="232"/>
      <c r="W176" s="232"/>
      <c r="X176" s="232"/>
      <c r="Y176" s="232"/>
      <c r="Z176" s="212"/>
      <c r="AA176" s="212"/>
      <c r="AB176" s="212"/>
      <c r="AC176" s="212"/>
      <c r="AD176" s="212"/>
      <c r="AE176" s="212"/>
      <c r="AF176" s="212"/>
      <c r="AG176" s="212" t="s">
        <v>138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45">
        <v>72</v>
      </c>
      <c r="B177" s="246" t="s">
        <v>346</v>
      </c>
      <c r="C177" s="264" t="s">
        <v>347</v>
      </c>
      <c r="D177" s="247" t="s">
        <v>216</v>
      </c>
      <c r="E177" s="248">
        <v>331.08699999999999</v>
      </c>
      <c r="F177" s="249"/>
      <c r="G177" s="250">
        <f>ROUND(E177*F177,2)</f>
        <v>0</v>
      </c>
      <c r="H177" s="249"/>
      <c r="I177" s="250">
        <f>ROUND(E177*H177,2)</f>
        <v>0</v>
      </c>
      <c r="J177" s="249"/>
      <c r="K177" s="250">
        <f>ROUND(E177*J177,2)</f>
        <v>0</v>
      </c>
      <c r="L177" s="250">
        <v>21</v>
      </c>
      <c r="M177" s="250">
        <f>G177*(1+L177/100)</f>
        <v>0</v>
      </c>
      <c r="N177" s="248">
        <v>0</v>
      </c>
      <c r="O177" s="248">
        <f>ROUND(E177*N177,2)</f>
        <v>0</v>
      </c>
      <c r="P177" s="248">
        <v>0</v>
      </c>
      <c r="Q177" s="248">
        <f>ROUND(E177*P177,2)</f>
        <v>0</v>
      </c>
      <c r="R177" s="250"/>
      <c r="S177" s="250" t="s">
        <v>120</v>
      </c>
      <c r="T177" s="251" t="s">
        <v>121</v>
      </c>
      <c r="U177" s="232">
        <v>0.01</v>
      </c>
      <c r="V177" s="232">
        <f>ROUND(E177*U177,2)</f>
        <v>3.31</v>
      </c>
      <c r="W177" s="232"/>
      <c r="X177" s="232" t="s">
        <v>334</v>
      </c>
      <c r="Y177" s="232" t="s">
        <v>123</v>
      </c>
      <c r="Z177" s="212"/>
      <c r="AA177" s="212"/>
      <c r="AB177" s="212"/>
      <c r="AC177" s="212"/>
      <c r="AD177" s="212"/>
      <c r="AE177" s="212"/>
      <c r="AF177" s="212"/>
      <c r="AG177" s="212" t="s">
        <v>335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2" x14ac:dyDescent="0.2">
      <c r="A178" s="229"/>
      <c r="B178" s="230"/>
      <c r="C178" s="265" t="s">
        <v>336</v>
      </c>
      <c r="D178" s="233"/>
      <c r="E178" s="234"/>
      <c r="F178" s="232"/>
      <c r="G178" s="232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32"/>
      <c r="Z178" s="212"/>
      <c r="AA178" s="212"/>
      <c r="AB178" s="212"/>
      <c r="AC178" s="212"/>
      <c r="AD178" s="212"/>
      <c r="AE178" s="212"/>
      <c r="AF178" s="212"/>
      <c r="AG178" s="212" t="s">
        <v>138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29"/>
      <c r="B179" s="230"/>
      <c r="C179" s="265" t="s">
        <v>337</v>
      </c>
      <c r="D179" s="233"/>
      <c r="E179" s="234"/>
      <c r="F179" s="232"/>
      <c r="G179" s="232"/>
      <c r="H179" s="232"/>
      <c r="I179" s="232"/>
      <c r="J179" s="232"/>
      <c r="K179" s="232"/>
      <c r="L179" s="232"/>
      <c r="M179" s="232"/>
      <c r="N179" s="231"/>
      <c r="O179" s="231"/>
      <c r="P179" s="231"/>
      <c r="Q179" s="231"/>
      <c r="R179" s="232"/>
      <c r="S179" s="232"/>
      <c r="T179" s="232"/>
      <c r="U179" s="232"/>
      <c r="V179" s="232"/>
      <c r="W179" s="232"/>
      <c r="X179" s="232"/>
      <c r="Y179" s="232"/>
      <c r="Z179" s="212"/>
      <c r="AA179" s="212"/>
      <c r="AB179" s="212"/>
      <c r="AC179" s="212"/>
      <c r="AD179" s="212"/>
      <c r="AE179" s="212"/>
      <c r="AF179" s="212"/>
      <c r="AG179" s="212" t="s">
        <v>138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29"/>
      <c r="B180" s="230"/>
      <c r="C180" s="265" t="s">
        <v>338</v>
      </c>
      <c r="D180" s="233"/>
      <c r="E180" s="234">
        <v>331.08699999999999</v>
      </c>
      <c r="F180" s="232"/>
      <c r="G180" s="232"/>
      <c r="H180" s="232"/>
      <c r="I180" s="232"/>
      <c r="J180" s="232"/>
      <c r="K180" s="232"/>
      <c r="L180" s="232"/>
      <c r="M180" s="232"/>
      <c r="N180" s="231"/>
      <c r="O180" s="231"/>
      <c r="P180" s="231"/>
      <c r="Q180" s="231"/>
      <c r="R180" s="232"/>
      <c r="S180" s="232"/>
      <c r="T180" s="232"/>
      <c r="U180" s="232"/>
      <c r="V180" s="232"/>
      <c r="W180" s="232"/>
      <c r="X180" s="232"/>
      <c r="Y180" s="232"/>
      <c r="Z180" s="212"/>
      <c r="AA180" s="212"/>
      <c r="AB180" s="212"/>
      <c r="AC180" s="212"/>
      <c r="AD180" s="212"/>
      <c r="AE180" s="212"/>
      <c r="AF180" s="212"/>
      <c r="AG180" s="212" t="s">
        <v>138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38" t="s">
        <v>115</v>
      </c>
      <c r="B181" s="239" t="s">
        <v>87</v>
      </c>
      <c r="C181" s="262" t="s">
        <v>29</v>
      </c>
      <c r="D181" s="240"/>
      <c r="E181" s="241"/>
      <c r="F181" s="242"/>
      <c r="G181" s="242">
        <f>SUMIF(AG182:AG215,"&lt;&gt;NOR",G182:G215)</f>
        <v>0</v>
      </c>
      <c r="H181" s="242"/>
      <c r="I181" s="242">
        <f>SUM(I182:I215)</f>
        <v>0</v>
      </c>
      <c r="J181" s="242"/>
      <c r="K181" s="242">
        <f>SUM(K182:K215)</f>
        <v>0</v>
      </c>
      <c r="L181" s="242"/>
      <c r="M181" s="242">
        <f>SUM(M182:M215)</f>
        <v>0</v>
      </c>
      <c r="N181" s="241"/>
      <c r="O181" s="241">
        <f>SUM(O182:O215)</f>
        <v>0</v>
      </c>
      <c r="P181" s="241"/>
      <c r="Q181" s="241">
        <f>SUM(Q182:Q215)</f>
        <v>0</v>
      </c>
      <c r="R181" s="242"/>
      <c r="S181" s="242"/>
      <c r="T181" s="243"/>
      <c r="U181" s="237"/>
      <c r="V181" s="237">
        <f>SUM(V182:V215)</f>
        <v>0</v>
      </c>
      <c r="W181" s="237"/>
      <c r="X181" s="237"/>
      <c r="Y181" s="237"/>
      <c r="AG181" t="s">
        <v>116</v>
      </c>
    </row>
    <row r="182" spans="1:60" outlineLevel="1" x14ac:dyDescent="0.2">
      <c r="A182" s="252">
        <v>73</v>
      </c>
      <c r="B182" s="253" t="s">
        <v>348</v>
      </c>
      <c r="C182" s="263" t="s">
        <v>349</v>
      </c>
      <c r="D182" s="254" t="s">
        <v>350</v>
      </c>
      <c r="E182" s="255">
        <v>1</v>
      </c>
      <c r="F182" s="256"/>
      <c r="G182" s="257">
        <f>ROUND(E182*F182,2)</f>
        <v>0</v>
      </c>
      <c r="H182" s="256"/>
      <c r="I182" s="257">
        <f>ROUND(E182*H182,2)</f>
        <v>0</v>
      </c>
      <c r="J182" s="256"/>
      <c r="K182" s="257">
        <f>ROUND(E182*J182,2)</f>
        <v>0</v>
      </c>
      <c r="L182" s="257">
        <v>21</v>
      </c>
      <c r="M182" s="257">
        <f>G182*(1+L182/100)</f>
        <v>0</v>
      </c>
      <c r="N182" s="255">
        <v>0</v>
      </c>
      <c r="O182" s="255">
        <f>ROUND(E182*N182,2)</f>
        <v>0</v>
      </c>
      <c r="P182" s="255">
        <v>0</v>
      </c>
      <c r="Q182" s="255">
        <f>ROUND(E182*P182,2)</f>
        <v>0</v>
      </c>
      <c r="R182" s="257"/>
      <c r="S182" s="257" t="s">
        <v>253</v>
      </c>
      <c r="T182" s="258" t="s">
        <v>254</v>
      </c>
      <c r="U182" s="232">
        <v>0</v>
      </c>
      <c r="V182" s="232">
        <f>ROUND(E182*U182,2)</f>
        <v>0</v>
      </c>
      <c r="W182" s="232"/>
      <c r="X182" s="232" t="s">
        <v>122</v>
      </c>
      <c r="Y182" s="232" t="s">
        <v>123</v>
      </c>
      <c r="Z182" s="212"/>
      <c r="AA182" s="212"/>
      <c r="AB182" s="212"/>
      <c r="AC182" s="212"/>
      <c r="AD182" s="212"/>
      <c r="AE182" s="212"/>
      <c r="AF182" s="212"/>
      <c r="AG182" s="212" t="s">
        <v>124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2.5" outlineLevel="1" x14ac:dyDescent="0.2">
      <c r="A183" s="245">
        <v>74</v>
      </c>
      <c r="B183" s="246" t="s">
        <v>351</v>
      </c>
      <c r="C183" s="264" t="s">
        <v>352</v>
      </c>
      <c r="D183" s="247" t="s">
        <v>350</v>
      </c>
      <c r="E183" s="248">
        <v>1</v>
      </c>
      <c r="F183" s="249"/>
      <c r="G183" s="250">
        <f>ROUND(E183*F183,2)</f>
        <v>0</v>
      </c>
      <c r="H183" s="249"/>
      <c r="I183" s="250">
        <f>ROUND(E183*H183,2)</f>
        <v>0</v>
      </c>
      <c r="J183" s="249"/>
      <c r="K183" s="250">
        <f>ROUND(E183*J183,2)</f>
        <v>0</v>
      </c>
      <c r="L183" s="250">
        <v>21</v>
      </c>
      <c r="M183" s="250">
        <f>G183*(1+L183/100)</f>
        <v>0</v>
      </c>
      <c r="N183" s="248">
        <v>0</v>
      </c>
      <c r="O183" s="248">
        <f>ROUND(E183*N183,2)</f>
        <v>0</v>
      </c>
      <c r="P183" s="248">
        <v>0</v>
      </c>
      <c r="Q183" s="248">
        <f>ROUND(E183*P183,2)</f>
        <v>0</v>
      </c>
      <c r="R183" s="250"/>
      <c r="S183" s="250" t="s">
        <v>253</v>
      </c>
      <c r="T183" s="251" t="s">
        <v>254</v>
      </c>
      <c r="U183" s="232">
        <v>0</v>
      </c>
      <c r="V183" s="232">
        <f>ROUND(E183*U183,2)</f>
        <v>0</v>
      </c>
      <c r="W183" s="232"/>
      <c r="X183" s="232" t="s">
        <v>122</v>
      </c>
      <c r="Y183" s="232" t="s">
        <v>123</v>
      </c>
      <c r="Z183" s="212"/>
      <c r="AA183" s="212"/>
      <c r="AB183" s="212"/>
      <c r="AC183" s="212"/>
      <c r="AD183" s="212"/>
      <c r="AE183" s="212"/>
      <c r="AF183" s="212"/>
      <c r="AG183" s="212" t="s">
        <v>124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33.75" outlineLevel="2" x14ac:dyDescent="0.2">
      <c r="A184" s="229"/>
      <c r="B184" s="230"/>
      <c r="C184" s="267" t="s">
        <v>353</v>
      </c>
      <c r="D184" s="259"/>
      <c r="E184" s="259"/>
      <c r="F184" s="259"/>
      <c r="G184" s="259"/>
      <c r="H184" s="232"/>
      <c r="I184" s="232"/>
      <c r="J184" s="232"/>
      <c r="K184" s="232"/>
      <c r="L184" s="232"/>
      <c r="M184" s="232"/>
      <c r="N184" s="231"/>
      <c r="O184" s="231"/>
      <c r="P184" s="231"/>
      <c r="Q184" s="231"/>
      <c r="R184" s="232"/>
      <c r="S184" s="232"/>
      <c r="T184" s="232"/>
      <c r="U184" s="232"/>
      <c r="V184" s="232"/>
      <c r="W184" s="232"/>
      <c r="X184" s="232"/>
      <c r="Y184" s="232"/>
      <c r="Z184" s="212"/>
      <c r="AA184" s="212"/>
      <c r="AB184" s="212"/>
      <c r="AC184" s="212"/>
      <c r="AD184" s="212"/>
      <c r="AE184" s="212"/>
      <c r="AF184" s="212"/>
      <c r="AG184" s="212" t="s">
        <v>344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60" t="str">
        <f>C184</f>
        <v>Uvedení všech povrchů dotčených stavbou do původního stavu (komunikace, chodníky zeleň, příkopy, propustky), včetně opravy, údržby a průběžného čištění, kropení komunikací užívaných v průběhu stavby</v>
      </c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52">
        <v>75</v>
      </c>
      <c r="B185" s="253" t="s">
        <v>354</v>
      </c>
      <c r="C185" s="263" t="s">
        <v>355</v>
      </c>
      <c r="D185" s="254" t="s">
        <v>350</v>
      </c>
      <c r="E185" s="255">
        <v>1</v>
      </c>
      <c r="F185" s="256"/>
      <c r="G185" s="257">
        <f>ROUND(E185*F185,2)</f>
        <v>0</v>
      </c>
      <c r="H185" s="256"/>
      <c r="I185" s="257">
        <f>ROUND(E185*H185,2)</f>
        <v>0</v>
      </c>
      <c r="J185" s="256"/>
      <c r="K185" s="257">
        <f>ROUND(E185*J185,2)</f>
        <v>0</v>
      </c>
      <c r="L185" s="257">
        <v>21</v>
      </c>
      <c r="M185" s="257">
        <f>G185*(1+L185/100)</f>
        <v>0</v>
      </c>
      <c r="N185" s="255">
        <v>0</v>
      </c>
      <c r="O185" s="255">
        <f>ROUND(E185*N185,2)</f>
        <v>0</v>
      </c>
      <c r="P185" s="255">
        <v>0</v>
      </c>
      <c r="Q185" s="255">
        <f>ROUND(E185*P185,2)</f>
        <v>0</v>
      </c>
      <c r="R185" s="257"/>
      <c r="S185" s="257" t="s">
        <v>253</v>
      </c>
      <c r="T185" s="258" t="s">
        <v>254</v>
      </c>
      <c r="U185" s="232">
        <v>0</v>
      </c>
      <c r="V185" s="232">
        <f>ROUND(E185*U185,2)</f>
        <v>0</v>
      </c>
      <c r="W185" s="232"/>
      <c r="X185" s="232" t="s">
        <v>122</v>
      </c>
      <c r="Y185" s="232" t="s">
        <v>123</v>
      </c>
      <c r="Z185" s="212"/>
      <c r="AA185" s="212"/>
      <c r="AB185" s="212"/>
      <c r="AC185" s="212"/>
      <c r="AD185" s="212"/>
      <c r="AE185" s="212"/>
      <c r="AF185" s="212"/>
      <c r="AG185" s="212" t="s">
        <v>124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45">
        <v>76</v>
      </c>
      <c r="B186" s="246" t="s">
        <v>356</v>
      </c>
      <c r="C186" s="264" t="s">
        <v>357</v>
      </c>
      <c r="D186" s="247" t="s">
        <v>358</v>
      </c>
      <c r="E186" s="248">
        <v>1</v>
      </c>
      <c r="F186" s="249"/>
      <c r="G186" s="250">
        <f>ROUND(E186*F186,2)</f>
        <v>0</v>
      </c>
      <c r="H186" s="249"/>
      <c r="I186" s="250">
        <f>ROUND(E186*H186,2)</f>
        <v>0</v>
      </c>
      <c r="J186" s="249"/>
      <c r="K186" s="250">
        <f>ROUND(E186*J186,2)</f>
        <v>0</v>
      </c>
      <c r="L186" s="250">
        <v>21</v>
      </c>
      <c r="M186" s="250">
        <f>G186*(1+L186/100)</f>
        <v>0</v>
      </c>
      <c r="N186" s="248">
        <v>0</v>
      </c>
      <c r="O186" s="248">
        <f>ROUND(E186*N186,2)</f>
        <v>0</v>
      </c>
      <c r="P186" s="248">
        <v>0</v>
      </c>
      <c r="Q186" s="248">
        <f>ROUND(E186*P186,2)</f>
        <v>0</v>
      </c>
      <c r="R186" s="250"/>
      <c r="S186" s="250" t="s">
        <v>120</v>
      </c>
      <c r="T186" s="251" t="s">
        <v>254</v>
      </c>
      <c r="U186" s="232">
        <v>0</v>
      </c>
      <c r="V186" s="232">
        <f>ROUND(E186*U186,2)</f>
        <v>0</v>
      </c>
      <c r="W186" s="232"/>
      <c r="X186" s="232" t="s">
        <v>359</v>
      </c>
      <c r="Y186" s="232" t="s">
        <v>123</v>
      </c>
      <c r="Z186" s="212"/>
      <c r="AA186" s="212"/>
      <c r="AB186" s="212"/>
      <c r="AC186" s="212"/>
      <c r="AD186" s="212"/>
      <c r="AE186" s="212"/>
      <c r="AF186" s="212"/>
      <c r="AG186" s="212" t="s">
        <v>360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">
      <c r="A187" s="229"/>
      <c r="B187" s="230"/>
      <c r="C187" s="267" t="s">
        <v>401</v>
      </c>
      <c r="D187" s="259"/>
      <c r="E187" s="259"/>
      <c r="F187" s="259"/>
      <c r="G187" s="259"/>
      <c r="H187" s="232"/>
      <c r="I187" s="232"/>
      <c r="J187" s="232"/>
      <c r="K187" s="232"/>
      <c r="L187" s="232"/>
      <c r="M187" s="232"/>
      <c r="N187" s="231"/>
      <c r="O187" s="231"/>
      <c r="P187" s="231"/>
      <c r="Q187" s="231"/>
      <c r="R187" s="232"/>
      <c r="S187" s="232"/>
      <c r="T187" s="232"/>
      <c r="U187" s="232"/>
      <c r="V187" s="232"/>
      <c r="W187" s="232"/>
      <c r="X187" s="232"/>
      <c r="Y187" s="232"/>
      <c r="Z187" s="212"/>
      <c r="AA187" s="212"/>
      <c r="AB187" s="212"/>
      <c r="AC187" s="212"/>
      <c r="AD187" s="212"/>
      <c r="AE187" s="212"/>
      <c r="AF187" s="212"/>
      <c r="AG187" s="212" t="s">
        <v>344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22.5" outlineLevel="3" x14ac:dyDescent="0.2">
      <c r="A188" s="229"/>
      <c r="B188" s="230"/>
      <c r="C188" s="268" t="s">
        <v>361</v>
      </c>
      <c r="D188" s="261"/>
      <c r="E188" s="261"/>
      <c r="F188" s="261"/>
      <c r="G188" s="261"/>
      <c r="H188" s="232"/>
      <c r="I188" s="232"/>
      <c r="J188" s="232"/>
      <c r="K188" s="232"/>
      <c r="L188" s="232"/>
      <c r="M188" s="232"/>
      <c r="N188" s="231"/>
      <c r="O188" s="231"/>
      <c r="P188" s="231"/>
      <c r="Q188" s="231"/>
      <c r="R188" s="232"/>
      <c r="S188" s="232"/>
      <c r="T188" s="232"/>
      <c r="U188" s="232"/>
      <c r="V188" s="232"/>
      <c r="W188" s="232"/>
      <c r="X188" s="232"/>
      <c r="Y188" s="232"/>
      <c r="Z188" s="212"/>
      <c r="AA188" s="212"/>
      <c r="AB188" s="212"/>
      <c r="AC188" s="212"/>
      <c r="AD188" s="212"/>
      <c r="AE188" s="212"/>
      <c r="AF188" s="212"/>
      <c r="AG188" s="212" t="s">
        <v>344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60" t="str">
        <f>C188</f>
        <v>Vyhotovení protokolu o vytyčení stavby se seznamem souřadnic vytyčených bodů a jejich polohopisnými (S-JTSK) a výškopisnými (Bpv) hodnotami.</v>
      </c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45">
        <v>77</v>
      </c>
      <c r="B189" s="246" t="s">
        <v>362</v>
      </c>
      <c r="C189" s="264" t="s">
        <v>363</v>
      </c>
      <c r="D189" s="247" t="s">
        <v>358</v>
      </c>
      <c r="E189" s="248">
        <v>1</v>
      </c>
      <c r="F189" s="249"/>
      <c r="G189" s="250">
        <f>ROUND(E189*F189,2)</f>
        <v>0</v>
      </c>
      <c r="H189" s="249"/>
      <c r="I189" s="250">
        <f>ROUND(E189*H189,2)</f>
        <v>0</v>
      </c>
      <c r="J189" s="249"/>
      <c r="K189" s="250">
        <f>ROUND(E189*J189,2)</f>
        <v>0</v>
      </c>
      <c r="L189" s="250">
        <v>21</v>
      </c>
      <c r="M189" s="250">
        <f>G189*(1+L189/100)</f>
        <v>0</v>
      </c>
      <c r="N189" s="248">
        <v>0</v>
      </c>
      <c r="O189" s="248">
        <f>ROUND(E189*N189,2)</f>
        <v>0</v>
      </c>
      <c r="P189" s="248">
        <v>0</v>
      </c>
      <c r="Q189" s="248">
        <f>ROUND(E189*P189,2)</f>
        <v>0</v>
      </c>
      <c r="R189" s="250"/>
      <c r="S189" s="250" t="s">
        <v>120</v>
      </c>
      <c r="T189" s="251" t="s">
        <v>254</v>
      </c>
      <c r="U189" s="232">
        <v>0</v>
      </c>
      <c r="V189" s="232">
        <f>ROUND(E189*U189,2)</f>
        <v>0</v>
      </c>
      <c r="W189" s="232"/>
      <c r="X189" s="232" t="s">
        <v>359</v>
      </c>
      <c r="Y189" s="232" t="s">
        <v>123</v>
      </c>
      <c r="Z189" s="212"/>
      <c r="AA189" s="212"/>
      <c r="AB189" s="212"/>
      <c r="AC189" s="212"/>
      <c r="AD189" s="212"/>
      <c r="AE189" s="212"/>
      <c r="AF189" s="212"/>
      <c r="AG189" s="212" t="s">
        <v>360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2" x14ac:dyDescent="0.2">
      <c r="A190" s="229"/>
      <c r="B190" s="230"/>
      <c r="C190" s="267" t="s">
        <v>364</v>
      </c>
      <c r="D190" s="259"/>
      <c r="E190" s="259"/>
      <c r="F190" s="259"/>
      <c r="G190" s="259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32"/>
      <c r="Z190" s="212"/>
      <c r="AA190" s="212"/>
      <c r="AB190" s="212"/>
      <c r="AC190" s="212"/>
      <c r="AD190" s="212"/>
      <c r="AE190" s="212"/>
      <c r="AF190" s="212"/>
      <c r="AG190" s="212" t="s">
        <v>344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60" t="str">
        <f>C190</f>
        <v>Zaměření a vytýčení stávajících inženýrských sítí v místě stavby z hlediska jejich ochrany při provádění stavby.</v>
      </c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45">
        <v>78</v>
      </c>
      <c r="B191" s="246" t="s">
        <v>365</v>
      </c>
      <c r="C191" s="264" t="s">
        <v>366</v>
      </c>
      <c r="D191" s="247" t="s">
        <v>358</v>
      </c>
      <c r="E191" s="248">
        <v>1</v>
      </c>
      <c r="F191" s="249"/>
      <c r="G191" s="250">
        <f>ROUND(E191*F191,2)</f>
        <v>0</v>
      </c>
      <c r="H191" s="249"/>
      <c r="I191" s="250">
        <f>ROUND(E191*H191,2)</f>
        <v>0</v>
      </c>
      <c r="J191" s="249"/>
      <c r="K191" s="250">
        <f>ROUND(E191*J191,2)</f>
        <v>0</v>
      </c>
      <c r="L191" s="250">
        <v>21</v>
      </c>
      <c r="M191" s="250">
        <f>G191*(1+L191/100)</f>
        <v>0</v>
      </c>
      <c r="N191" s="248">
        <v>0</v>
      </c>
      <c r="O191" s="248">
        <f>ROUND(E191*N191,2)</f>
        <v>0</v>
      </c>
      <c r="P191" s="248">
        <v>0</v>
      </c>
      <c r="Q191" s="248">
        <f>ROUND(E191*P191,2)</f>
        <v>0</v>
      </c>
      <c r="R191" s="250"/>
      <c r="S191" s="250" t="s">
        <v>120</v>
      </c>
      <c r="T191" s="251" t="s">
        <v>254</v>
      </c>
      <c r="U191" s="232">
        <v>0</v>
      </c>
      <c r="V191" s="232">
        <f>ROUND(E191*U191,2)</f>
        <v>0</v>
      </c>
      <c r="W191" s="232"/>
      <c r="X191" s="232" t="s">
        <v>359</v>
      </c>
      <c r="Y191" s="232" t="s">
        <v>123</v>
      </c>
      <c r="Z191" s="212"/>
      <c r="AA191" s="212"/>
      <c r="AB191" s="212"/>
      <c r="AC191" s="212"/>
      <c r="AD191" s="212"/>
      <c r="AE191" s="212"/>
      <c r="AF191" s="212"/>
      <c r="AG191" s="212" t="s">
        <v>360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78.75" outlineLevel="2" x14ac:dyDescent="0.2">
      <c r="A192" s="229"/>
      <c r="B192" s="230"/>
      <c r="C192" s="267" t="s">
        <v>367</v>
      </c>
      <c r="D192" s="259"/>
      <c r="E192" s="259"/>
      <c r="F192" s="259"/>
      <c r="G192" s="259"/>
      <c r="H192" s="232"/>
      <c r="I192" s="232"/>
      <c r="J192" s="232"/>
      <c r="K192" s="232"/>
      <c r="L192" s="232"/>
      <c r="M192" s="232"/>
      <c r="N192" s="231"/>
      <c r="O192" s="231"/>
      <c r="P192" s="231"/>
      <c r="Q192" s="231"/>
      <c r="R192" s="232"/>
      <c r="S192" s="232"/>
      <c r="T192" s="232"/>
      <c r="U192" s="232"/>
      <c r="V192" s="232"/>
      <c r="W192" s="232"/>
      <c r="X192" s="232"/>
      <c r="Y192" s="232"/>
      <c r="Z192" s="212"/>
      <c r="AA192" s="212"/>
      <c r="AB192" s="212"/>
      <c r="AC192" s="212"/>
      <c r="AD192" s="212"/>
      <c r="AE192" s="212"/>
      <c r="AF192" s="212"/>
      <c r="AG192" s="212" t="s">
        <v>344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60" t="str">
        <f>C192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45">
        <v>79</v>
      </c>
      <c r="B193" s="246" t="s">
        <v>368</v>
      </c>
      <c r="C193" s="264" t="s">
        <v>369</v>
      </c>
      <c r="D193" s="247" t="s">
        <v>358</v>
      </c>
      <c r="E193" s="248">
        <v>1</v>
      </c>
      <c r="F193" s="249"/>
      <c r="G193" s="250">
        <f>ROUND(E193*F193,2)</f>
        <v>0</v>
      </c>
      <c r="H193" s="249"/>
      <c r="I193" s="250">
        <f>ROUND(E193*H193,2)</f>
        <v>0</v>
      </c>
      <c r="J193" s="249"/>
      <c r="K193" s="250">
        <f>ROUND(E193*J193,2)</f>
        <v>0</v>
      </c>
      <c r="L193" s="250">
        <v>21</v>
      </c>
      <c r="M193" s="250">
        <f>G193*(1+L193/100)</f>
        <v>0</v>
      </c>
      <c r="N193" s="248">
        <v>0</v>
      </c>
      <c r="O193" s="248">
        <f>ROUND(E193*N193,2)</f>
        <v>0</v>
      </c>
      <c r="P193" s="248">
        <v>0</v>
      </c>
      <c r="Q193" s="248">
        <f>ROUND(E193*P193,2)</f>
        <v>0</v>
      </c>
      <c r="R193" s="250"/>
      <c r="S193" s="250" t="s">
        <v>120</v>
      </c>
      <c r="T193" s="251" t="s">
        <v>254</v>
      </c>
      <c r="U193" s="232">
        <v>0</v>
      </c>
      <c r="V193" s="232">
        <f>ROUND(E193*U193,2)</f>
        <v>0</v>
      </c>
      <c r="W193" s="232"/>
      <c r="X193" s="232" t="s">
        <v>359</v>
      </c>
      <c r="Y193" s="232" t="s">
        <v>123</v>
      </c>
      <c r="Z193" s="212"/>
      <c r="AA193" s="212"/>
      <c r="AB193" s="212"/>
      <c r="AC193" s="212"/>
      <c r="AD193" s="212"/>
      <c r="AE193" s="212"/>
      <c r="AF193" s="212"/>
      <c r="AG193" s="212" t="s">
        <v>360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33.75" outlineLevel="2" x14ac:dyDescent="0.2">
      <c r="A194" s="229"/>
      <c r="B194" s="230"/>
      <c r="C194" s="267" t="s">
        <v>370</v>
      </c>
      <c r="D194" s="259"/>
      <c r="E194" s="259"/>
      <c r="F194" s="259"/>
      <c r="G194" s="259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32"/>
      <c r="Z194" s="212"/>
      <c r="AA194" s="212"/>
      <c r="AB194" s="212"/>
      <c r="AC194" s="212"/>
      <c r="AD194" s="212"/>
      <c r="AE194" s="212"/>
      <c r="AF194" s="212"/>
      <c r="AG194" s="212" t="s">
        <v>344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60" t="str">
        <f>C194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45">
        <v>80</v>
      </c>
      <c r="B195" s="246" t="s">
        <v>371</v>
      </c>
      <c r="C195" s="264" t="s">
        <v>372</v>
      </c>
      <c r="D195" s="247" t="s">
        <v>358</v>
      </c>
      <c r="E195" s="248">
        <v>1</v>
      </c>
      <c r="F195" s="249"/>
      <c r="G195" s="250">
        <f>ROUND(E195*F195,2)</f>
        <v>0</v>
      </c>
      <c r="H195" s="249"/>
      <c r="I195" s="250">
        <f>ROUND(E195*H195,2)</f>
        <v>0</v>
      </c>
      <c r="J195" s="249"/>
      <c r="K195" s="250">
        <f>ROUND(E195*J195,2)</f>
        <v>0</v>
      </c>
      <c r="L195" s="250">
        <v>21</v>
      </c>
      <c r="M195" s="250">
        <f>G195*(1+L195/100)</f>
        <v>0</v>
      </c>
      <c r="N195" s="248">
        <v>0</v>
      </c>
      <c r="O195" s="248">
        <f>ROUND(E195*N195,2)</f>
        <v>0</v>
      </c>
      <c r="P195" s="248">
        <v>0</v>
      </c>
      <c r="Q195" s="248">
        <f>ROUND(E195*P195,2)</f>
        <v>0</v>
      </c>
      <c r="R195" s="250"/>
      <c r="S195" s="250" t="s">
        <v>120</v>
      </c>
      <c r="T195" s="251" t="s">
        <v>254</v>
      </c>
      <c r="U195" s="232">
        <v>0</v>
      </c>
      <c r="V195" s="232">
        <f>ROUND(E195*U195,2)</f>
        <v>0</v>
      </c>
      <c r="W195" s="232"/>
      <c r="X195" s="232" t="s">
        <v>359</v>
      </c>
      <c r="Y195" s="232" t="s">
        <v>123</v>
      </c>
      <c r="Z195" s="212"/>
      <c r="AA195" s="212"/>
      <c r="AB195" s="212"/>
      <c r="AC195" s="212"/>
      <c r="AD195" s="212"/>
      <c r="AE195" s="212"/>
      <c r="AF195" s="212"/>
      <c r="AG195" s="212" t="s">
        <v>360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33.75" outlineLevel="2" x14ac:dyDescent="0.2">
      <c r="A196" s="229"/>
      <c r="B196" s="230"/>
      <c r="C196" s="267" t="s">
        <v>373</v>
      </c>
      <c r="D196" s="259"/>
      <c r="E196" s="259"/>
      <c r="F196" s="259"/>
      <c r="G196" s="259"/>
      <c r="H196" s="232"/>
      <c r="I196" s="232"/>
      <c r="J196" s="232"/>
      <c r="K196" s="232"/>
      <c r="L196" s="232"/>
      <c r="M196" s="232"/>
      <c r="N196" s="231"/>
      <c r="O196" s="231"/>
      <c r="P196" s="231"/>
      <c r="Q196" s="231"/>
      <c r="R196" s="232"/>
      <c r="S196" s="232"/>
      <c r="T196" s="232"/>
      <c r="U196" s="232"/>
      <c r="V196" s="232"/>
      <c r="W196" s="232"/>
      <c r="X196" s="232"/>
      <c r="Y196" s="232"/>
      <c r="Z196" s="212"/>
      <c r="AA196" s="212"/>
      <c r="AB196" s="212"/>
      <c r="AC196" s="212"/>
      <c r="AD196" s="212"/>
      <c r="AE196" s="212"/>
      <c r="AF196" s="212"/>
      <c r="AG196" s="212" t="s">
        <v>344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60" t="str">
        <f>C196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45">
        <v>81</v>
      </c>
      <c r="B197" s="246" t="s">
        <v>374</v>
      </c>
      <c r="C197" s="264" t="s">
        <v>375</v>
      </c>
      <c r="D197" s="247" t="s">
        <v>358</v>
      </c>
      <c r="E197" s="248">
        <v>1</v>
      </c>
      <c r="F197" s="249"/>
      <c r="G197" s="250">
        <f>ROUND(E197*F197,2)</f>
        <v>0</v>
      </c>
      <c r="H197" s="249"/>
      <c r="I197" s="250">
        <f>ROUND(E197*H197,2)</f>
        <v>0</v>
      </c>
      <c r="J197" s="249"/>
      <c r="K197" s="250">
        <f>ROUND(E197*J197,2)</f>
        <v>0</v>
      </c>
      <c r="L197" s="250">
        <v>21</v>
      </c>
      <c r="M197" s="250">
        <f>G197*(1+L197/100)</f>
        <v>0</v>
      </c>
      <c r="N197" s="248">
        <v>0</v>
      </c>
      <c r="O197" s="248">
        <f>ROUND(E197*N197,2)</f>
        <v>0</v>
      </c>
      <c r="P197" s="248">
        <v>0</v>
      </c>
      <c r="Q197" s="248">
        <f>ROUND(E197*P197,2)</f>
        <v>0</v>
      </c>
      <c r="R197" s="250"/>
      <c r="S197" s="250" t="s">
        <v>120</v>
      </c>
      <c r="T197" s="251" t="s">
        <v>254</v>
      </c>
      <c r="U197" s="232">
        <v>0</v>
      </c>
      <c r="V197" s="232">
        <f>ROUND(E197*U197,2)</f>
        <v>0</v>
      </c>
      <c r="W197" s="232"/>
      <c r="X197" s="232" t="s">
        <v>359</v>
      </c>
      <c r="Y197" s="232" t="s">
        <v>123</v>
      </c>
      <c r="Z197" s="212"/>
      <c r="AA197" s="212"/>
      <c r="AB197" s="212"/>
      <c r="AC197" s="212"/>
      <c r="AD197" s="212"/>
      <c r="AE197" s="212"/>
      <c r="AF197" s="212"/>
      <c r="AG197" s="212" t="s">
        <v>360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ht="22.5" outlineLevel="2" x14ac:dyDescent="0.2">
      <c r="A198" s="229"/>
      <c r="B198" s="230"/>
      <c r="C198" s="267" t="s">
        <v>376</v>
      </c>
      <c r="D198" s="259"/>
      <c r="E198" s="259"/>
      <c r="F198" s="259"/>
      <c r="G198" s="259"/>
      <c r="H198" s="232"/>
      <c r="I198" s="232"/>
      <c r="J198" s="232"/>
      <c r="K198" s="232"/>
      <c r="L198" s="232"/>
      <c r="M198" s="232"/>
      <c r="N198" s="231"/>
      <c r="O198" s="231"/>
      <c r="P198" s="231"/>
      <c r="Q198" s="231"/>
      <c r="R198" s="232"/>
      <c r="S198" s="232"/>
      <c r="T198" s="232"/>
      <c r="U198" s="232"/>
      <c r="V198" s="232"/>
      <c r="W198" s="232"/>
      <c r="X198" s="232"/>
      <c r="Y198" s="232"/>
      <c r="Z198" s="212"/>
      <c r="AA198" s="212"/>
      <c r="AB198" s="212"/>
      <c r="AC198" s="212"/>
      <c r="AD198" s="212"/>
      <c r="AE198" s="212"/>
      <c r="AF198" s="212"/>
      <c r="AG198" s="212" t="s">
        <v>344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60" t="str">
        <f>C198</f>
        <v>Náklady zhotovitele, související s prováděním zkoušek a revizí předepsaných technickými normami, TP nebo objednatelem a které jsou pro provedení díla nezbytné.</v>
      </c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29"/>
      <c r="B199" s="230"/>
      <c r="C199" s="268" t="s">
        <v>377</v>
      </c>
      <c r="D199" s="261"/>
      <c r="E199" s="261"/>
      <c r="F199" s="261"/>
      <c r="G199" s="261"/>
      <c r="H199" s="232"/>
      <c r="I199" s="232"/>
      <c r="J199" s="232"/>
      <c r="K199" s="232"/>
      <c r="L199" s="232"/>
      <c r="M199" s="232"/>
      <c r="N199" s="231"/>
      <c r="O199" s="231"/>
      <c r="P199" s="231"/>
      <c r="Q199" s="231"/>
      <c r="R199" s="232"/>
      <c r="S199" s="232"/>
      <c r="T199" s="232"/>
      <c r="U199" s="232"/>
      <c r="V199" s="232"/>
      <c r="W199" s="232"/>
      <c r="X199" s="232"/>
      <c r="Y199" s="232"/>
      <c r="Z199" s="212"/>
      <c r="AA199" s="212"/>
      <c r="AB199" s="212"/>
      <c r="AC199" s="212"/>
      <c r="AD199" s="212"/>
      <c r="AE199" s="212"/>
      <c r="AF199" s="212"/>
      <c r="AG199" s="212" t="s">
        <v>344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29"/>
      <c r="B200" s="230"/>
      <c r="C200" s="268" t="s">
        <v>378</v>
      </c>
      <c r="D200" s="261"/>
      <c r="E200" s="261"/>
      <c r="F200" s="261"/>
      <c r="G200" s="261"/>
      <c r="H200" s="232"/>
      <c r="I200" s="232"/>
      <c r="J200" s="232"/>
      <c r="K200" s="232"/>
      <c r="L200" s="232"/>
      <c r="M200" s="232"/>
      <c r="N200" s="231"/>
      <c r="O200" s="231"/>
      <c r="P200" s="231"/>
      <c r="Q200" s="231"/>
      <c r="R200" s="232"/>
      <c r="S200" s="232"/>
      <c r="T200" s="232"/>
      <c r="U200" s="232"/>
      <c r="V200" s="232"/>
      <c r="W200" s="232"/>
      <c r="X200" s="232"/>
      <c r="Y200" s="232"/>
      <c r="Z200" s="212"/>
      <c r="AA200" s="212"/>
      <c r="AB200" s="212"/>
      <c r="AC200" s="212"/>
      <c r="AD200" s="212"/>
      <c r="AE200" s="212"/>
      <c r="AF200" s="212"/>
      <c r="AG200" s="212" t="s">
        <v>344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29"/>
      <c r="B201" s="230"/>
      <c r="C201" s="268" t="s">
        <v>379</v>
      </c>
      <c r="D201" s="261"/>
      <c r="E201" s="261"/>
      <c r="F201" s="261"/>
      <c r="G201" s="261"/>
      <c r="H201" s="232"/>
      <c r="I201" s="232"/>
      <c r="J201" s="232"/>
      <c r="K201" s="232"/>
      <c r="L201" s="232"/>
      <c r="M201" s="232"/>
      <c r="N201" s="231"/>
      <c r="O201" s="231"/>
      <c r="P201" s="231"/>
      <c r="Q201" s="231"/>
      <c r="R201" s="232"/>
      <c r="S201" s="232"/>
      <c r="T201" s="232"/>
      <c r="U201" s="232"/>
      <c r="V201" s="232"/>
      <c r="W201" s="232"/>
      <c r="X201" s="232"/>
      <c r="Y201" s="232"/>
      <c r="Z201" s="212"/>
      <c r="AA201" s="212"/>
      <c r="AB201" s="212"/>
      <c r="AC201" s="212"/>
      <c r="AD201" s="212"/>
      <c r="AE201" s="212"/>
      <c r="AF201" s="212"/>
      <c r="AG201" s="212" t="s">
        <v>344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29"/>
      <c r="B202" s="230"/>
      <c r="C202" s="268" t="s">
        <v>380</v>
      </c>
      <c r="D202" s="261"/>
      <c r="E202" s="261"/>
      <c r="F202" s="261"/>
      <c r="G202" s="261"/>
      <c r="H202" s="232"/>
      <c r="I202" s="232"/>
      <c r="J202" s="232"/>
      <c r="K202" s="232"/>
      <c r="L202" s="232"/>
      <c r="M202" s="232"/>
      <c r="N202" s="231"/>
      <c r="O202" s="231"/>
      <c r="P202" s="231"/>
      <c r="Q202" s="231"/>
      <c r="R202" s="232"/>
      <c r="S202" s="232"/>
      <c r="T202" s="232"/>
      <c r="U202" s="232"/>
      <c r="V202" s="232"/>
      <c r="W202" s="232"/>
      <c r="X202" s="232"/>
      <c r="Y202" s="232"/>
      <c r="Z202" s="212"/>
      <c r="AA202" s="212"/>
      <c r="AB202" s="212"/>
      <c r="AC202" s="212"/>
      <c r="AD202" s="212"/>
      <c r="AE202" s="212"/>
      <c r="AF202" s="212"/>
      <c r="AG202" s="212" t="s">
        <v>344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">
      <c r="A203" s="229"/>
      <c r="B203" s="230"/>
      <c r="C203" s="268" t="s">
        <v>381</v>
      </c>
      <c r="D203" s="261"/>
      <c r="E203" s="261"/>
      <c r="F203" s="261"/>
      <c r="G203" s="261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32"/>
      <c r="Z203" s="212"/>
      <c r="AA203" s="212"/>
      <c r="AB203" s="212"/>
      <c r="AC203" s="212"/>
      <c r="AD203" s="212"/>
      <c r="AE203" s="212"/>
      <c r="AF203" s="212"/>
      <c r="AG203" s="212" t="s">
        <v>344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">
      <c r="A204" s="229"/>
      <c r="B204" s="230"/>
      <c r="C204" s="268" t="s">
        <v>382</v>
      </c>
      <c r="D204" s="261"/>
      <c r="E204" s="261"/>
      <c r="F204" s="261"/>
      <c r="G204" s="261"/>
      <c r="H204" s="232"/>
      <c r="I204" s="232"/>
      <c r="J204" s="232"/>
      <c r="K204" s="232"/>
      <c r="L204" s="232"/>
      <c r="M204" s="232"/>
      <c r="N204" s="231"/>
      <c r="O204" s="231"/>
      <c r="P204" s="231"/>
      <c r="Q204" s="231"/>
      <c r="R204" s="232"/>
      <c r="S204" s="232"/>
      <c r="T204" s="232"/>
      <c r="U204" s="232"/>
      <c r="V204" s="232"/>
      <c r="W204" s="232"/>
      <c r="X204" s="232"/>
      <c r="Y204" s="232"/>
      <c r="Z204" s="212"/>
      <c r="AA204" s="212"/>
      <c r="AB204" s="212"/>
      <c r="AC204" s="212"/>
      <c r="AD204" s="212"/>
      <c r="AE204" s="212"/>
      <c r="AF204" s="212"/>
      <c r="AG204" s="212" t="s">
        <v>344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29"/>
      <c r="B205" s="230"/>
      <c r="C205" s="268" t="s">
        <v>383</v>
      </c>
      <c r="D205" s="261"/>
      <c r="E205" s="261"/>
      <c r="F205" s="261"/>
      <c r="G205" s="261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32"/>
      <c r="Z205" s="212"/>
      <c r="AA205" s="212"/>
      <c r="AB205" s="212"/>
      <c r="AC205" s="212"/>
      <c r="AD205" s="212"/>
      <c r="AE205" s="212"/>
      <c r="AF205" s="212"/>
      <c r="AG205" s="212" t="s">
        <v>344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29"/>
      <c r="B206" s="230"/>
      <c r="C206" s="268" t="s">
        <v>384</v>
      </c>
      <c r="D206" s="261"/>
      <c r="E206" s="261"/>
      <c r="F206" s="261"/>
      <c r="G206" s="261"/>
      <c r="H206" s="232"/>
      <c r="I206" s="232"/>
      <c r="J206" s="232"/>
      <c r="K206" s="232"/>
      <c r="L206" s="232"/>
      <c r="M206" s="232"/>
      <c r="N206" s="231"/>
      <c r="O206" s="231"/>
      <c r="P206" s="231"/>
      <c r="Q206" s="231"/>
      <c r="R206" s="232"/>
      <c r="S206" s="232"/>
      <c r="T206" s="232"/>
      <c r="U206" s="232"/>
      <c r="V206" s="232"/>
      <c r="W206" s="232"/>
      <c r="X206" s="232"/>
      <c r="Y206" s="232"/>
      <c r="Z206" s="212"/>
      <c r="AA206" s="212"/>
      <c r="AB206" s="212"/>
      <c r="AC206" s="212"/>
      <c r="AD206" s="212"/>
      <c r="AE206" s="212"/>
      <c r="AF206" s="212"/>
      <c r="AG206" s="212" t="s">
        <v>344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45">
        <v>82</v>
      </c>
      <c r="B207" s="246" t="s">
        <v>385</v>
      </c>
      <c r="C207" s="264" t="s">
        <v>386</v>
      </c>
      <c r="D207" s="247" t="s">
        <v>358</v>
      </c>
      <c r="E207" s="248">
        <v>1</v>
      </c>
      <c r="F207" s="249"/>
      <c r="G207" s="250">
        <f>ROUND(E207*F207,2)</f>
        <v>0</v>
      </c>
      <c r="H207" s="249"/>
      <c r="I207" s="250">
        <f>ROUND(E207*H207,2)</f>
        <v>0</v>
      </c>
      <c r="J207" s="249"/>
      <c r="K207" s="250">
        <f>ROUND(E207*J207,2)</f>
        <v>0</v>
      </c>
      <c r="L207" s="250">
        <v>21</v>
      </c>
      <c r="M207" s="250">
        <f>G207*(1+L207/100)</f>
        <v>0</v>
      </c>
      <c r="N207" s="248">
        <v>0</v>
      </c>
      <c r="O207" s="248">
        <f>ROUND(E207*N207,2)</f>
        <v>0</v>
      </c>
      <c r="P207" s="248">
        <v>0</v>
      </c>
      <c r="Q207" s="248">
        <f>ROUND(E207*P207,2)</f>
        <v>0</v>
      </c>
      <c r="R207" s="250"/>
      <c r="S207" s="250" t="s">
        <v>120</v>
      </c>
      <c r="T207" s="251" t="s">
        <v>254</v>
      </c>
      <c r="U207" s="232">
        <v>0</v>
      </c>
      <c r="V207" s="232">
        <f>ROUND(E207*U207,2)</f>
        <v>0</v>
      </c>
      <c r="W207" s="232"/>
      <c r="X207" s="232" t="s">
        <v>359</v>
      </c>
      <c r="Y207" s="232" t="s">
        <v>123</v>
      </c>
      <c r="Z207" s="212"/>
      <c r="AA207" s="212"/>
      <c r="AB207" s="212"/>
      <c r="AC207" s="212"/>
      <c r="AD207" s="212"/>
      <c r="AE207" s="212"/>
      <c r="AF207" s="212"/>
      <c r="AG207" s="212" t="s">
        <v>360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2" x14ac:dyDescent="0.2">
      <c r="A208" s="229"/>
      <c r="B208" s="230"/>
      <c r="C208" s="267" t="s">
        <v>387</v>
      </c>
      <c r="D208" s="259"/>
      <c r="E208" s="259"/>
      <c r="F208" s="259"/>
      <c r="G208" s="259"/>
      <c r="H208" s="232"/>
      <c r="I208" s="232"/>
      <c r="J208" s="232"/>
      <c r="K208" s="232"/>
      <c r="L208" s="232"/>
      <c r="M208" s="232"/>
      <c r="N208" s="231"/>
      <c r="O208" s="231"/>
      <c r="P208" s="231"/>
      <c r="Q208" s="231"/>
      <c r="R208" s="232"/>
      <c r="S208" s="232"/>
      <c r="T208" s="232"/>
      <c r="U208" s="232"/>
      <c r="V208" s="232"/>
      <c r="W208" s="232"/>
      <c r="X208" s="232"/>
      <c r="Y208" s="232"/>
      <c r="Z208" s="212"/>
      <c r="AA208" s="212"/>
      <c r="AB208" s="212"/>
      <c r="AC208" s="212"/>
      <c r="AD208" s="212"/>
      <c r="AE208" s="212"/>
      <c r="AF208" s="212"/>
      <c r="AG208" s="212" t="s">
        <v>344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60" t="str">
        <f>C208</f>
        <v>Náklady na vyhotovení dokumentace skutečného provedení stavby a její předání objednateli v požadované formě a požadovaném počtu.</v>
      </c>
      <c r="BB208" s="212"/>
      <c r="BC208" s="212"/>
      <c r="BD208" s="212"/>
      <c r="BE208" s="212"/>
      <c r="BF208" s="212"/>
      <c r="BG208" s="212"/>
      <c r="BH208" s="212"/>
    </row>
    <row r="209" spans="1:60" ht="22.5" outlineLevel="3" x14ac:dyDescent="0.2">
      <c r="A209" s="229"/>
      <c r="B209" s="230"/>
      <c r="C209" s="268" t="s">
        <v>388</v>
      </c>
      <c r="D209" s="261"/>
      <c r="E209" s="261"/>
      <c r="F209" s="261"/>
      <c r="G209" s="261"/>
      <c r="H209" s="232"/>
      <c r="I209" s="232"/>
      <c r="J209" s="232"/>
      <c r="K209" s="232"/>
      <c r="L209" s="232"/>
      <c r="M209" s="232"/>
      <c r="N209" s="231"/>
      <c r="O209" s="231"/>
      <c r="P209" s="231"/>
      <c r="Q209" s="231"/>
      <c r="R209" s="232"/>
      <c r="S209" s="232"/>
      <c r="T209" s="232"/>
      <c r="U209" s="232"/>
      <c r="V209" s="232"/>
      <c r="W209" s="232"/>
      <c r="X209" s="232"/>
      <c r="Y209" s="232"/>
      <c r="Z209" s="212"/>
      <c r="AA209" s="212"/>
      <c r="AB209" s="212"/>
      <c r="AC209" s="212"/>
      <c r="AD209" s="212"/>
      <c r="AE209" s="212"/>
      <c r="AF209" s="212"/>
      <c r="AG209" s="212" t="s">
        <v>344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60" t="str">
        <f>C209</f>
        <v>- 3x vyhotovení - dokumentace v listinné a 2x na CD vdigitální podobě v souladu se stavebním zákonem a provádějícími předpisy, zakreslení změn PD, vč. revizí, prohlášení o shodě apod.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45">
        <v>83</v>
      </c>
      <c r="B210" s="246" t="s">
        <v>389</v>
      </c>
      <c r="C210" s="264" t="s">
        <v>390</v>
      </c>
      <c r="D210" s="247" t="s">
        <v>358</v>
      </c>
      <c r="E210" s="248">
        <v>1</v>
      </c>
      <c r="F210" s="249"/>
      <c r="G210" s="250">
        <f>ROUND(E210*F210,2)</f>
        <v>0</v>
      </c>
      <c r="H210" s="249"/>
      <c r="I210" s="250">
        <f>ROUND(E210*H210,2)</f>
        <v>0</v>
      </c>
      <c r="J210" s="249"/>
      <c r="K210" s="250">
        <f>ROUND(E210*J210,2)</f>
        <v>0</v>
      </c>
      <c r="L210" s="250">
        <v>21</v>
      </c>
      <c r="M210" s="250">
        <f>G210*(1+L210/100)</f>
        <v>0</v>
      </c>
      <c r="N210" s="248">
        <v>0</v>
      </c>
      <c r="O210" s="248">
        <f>ROUND(E210*N210,2)</f>
        <v>0</v>
      </c>
      <c r="P210" s="248">
        <v>0</v>
      </c>
      <c r="Q210" s="248">
        <f>ROUND(E210*P210,2)</f>
        <v>0</v>
      </c>
      <c r="R210" s="250"/>
      <c r="S210" s="250" t="s">
        <v>120</v>
      </c>
      <c r="T210" s="251" t="s">
        <v>254</v>
      </c>
      <c r="U210" s="232">
        <v>0</v>
      </c>
      <c r="V210" s="232">
        <f>ROUND(E210*U210,2)</f>
        <v>0</v>
      </c>
      <c r="W210" s="232"/>
      <c r="X210" s="232" t="s">
        <v>359</v>
      </c>
      <c r="Y210" s="232" t="s">
        <v>123</v>
      </c>
      <c r="Z210" s="212"/>
      <c r="AA210" s="212"/>
      <c r="AB210" s="212"/>
      <c r="AC210" s="212"/>
      <c r="AD210" s="212"/>
      <c r="AE210" s="212"/>
      <c r="AF210" s="212"/>
      <c r="AG210" s="212" t="s">
        <v>360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ht="22.5" outlineLevel="2" x14ac:dyDescent="0.2">
      <c r="A211" s="229"/>
      <c r="B211" s="230"/>
      <c r="C211" s="267" t="s">
        <v>391</v>
      </c>
      <c r="D211" s="259"/>
      <c r="E211" s="259"/>
      <c r="F211" s="259"/>
      <c r="G211" s="259"/>
      <c r="H211" s="232"/>
      <c r="I211" s="232"/>
      <c r="J211" s="232"/>
      <c r="K211" s="232"/>
      <c r="L211" s="232"/>
      <c r="M211" s="232"/>
      <c r="N211" s="231"/>
      <c r="O211" s="231"/>
      <c r="P211" s="231"/>
      <c r="Q211" s="231"/>
      <c r="R211" s="232"/>
      <c r="S211" s="232"/>
      <c r="T211" s="232"/>
      <c r="U211" s="232"/>
      <c r="V211" s="232"/>
      <c r="W211" s="232"/>
      <c r="X211" s="232"/>
      <c r="Y211" s="232"/>
      <c r="Z211" s="212"/>
      <c r="AA211" s="212"/>
      <c r="AB211" s="212"/>
      <c r="AC211" s="212"/>
      <c r="AD211" s="212"/>
      <c r="AE211" s="212"/>
      <c r="AF211" s="212"/>
      <c r="AG211" s="212" t="s">
        <v>344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60" t="str">
        <f>C211</f>
        <v>- náklady na provedení skutečného zaměření stavby v rozsahu nezbytném pro zápis změny do katastru nemovitostí.</v>
      </c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52">
        <v>84</v>
      </c>
      <c r="B212" s="253" t="s">
        <v>392</v>
      </c>
      <c r="C212" s="263" t="s">
        <v>393</v>
      </c>
      <c r="D212" s="254" t="s">
        <v>358</v>
      </c>
      <c r="E212" s="255">
        <v>1</v>
      </c>
      <c r="F212" s="256"/>
      <c r="G212" s="257">
        <f>ROUND(E212*F212,2)</f>
        <v>0</v>
      </c>
      <c r="H212" s="256"/>
      <c r="I212" s="257">
        <f>ROUND(E212*H212,2)</f>
        <v>0</v>
      </c>
      <c r="J212" s="256"/>
      <c r="K212" s="257">
        <f>ROUND(E212*J212,2)</f>
        <v>0</v>
      </c>
      <c r="L212" s="257">
        <v>21</v>
      </c>
      <c r="M212" s="257">
        <f>G212*(1+L212/100)</f>
        <v>0</v>
      </c>
      <c r="N212" s="255">
        <v>0</v>
      </c>
      <c r="O212" s="255">
        <f>ROUND(E212*N212,2)</f>
        <v>0</v>
      </c>
      <c r="P212" s="255">
        <v>0</v>
      </c>
      <c r="Q212" s="255">
        <f>ROUND(E212*P212,2)</f>
        <v>0</v>
      </c>
      <c r="R212" s="257"/>
      <c r="S212" s="257" t="s">
        <v>253</v>
      </c>
      <c r="T212" s="258" t="s">
        <v>254</v>
      </c>
      <c r="U212" s="232">
        <v>0</v>
      </c>
      <c r="V212" s="232">
        <f>ROUND(E212*U212,2)</f>
        <v>0</v>
      </c>
      <c r="W212" s="232"/>
      <c r="X212" s="232" t="s">
        <v>359</v>
      </c>
      <c r="Y212" s="232" t="s">
        <v>123</v>
      </c>
      <c r="Z212" s="212"/>
      <c r="AA212" s="212"/>
      <c r="AB212" s="212"/>
      <c r="AC212" s="212"/>
      <c r="AD212" s="212"/>
      <c r="AE212" s="212"/>
      <c r="AF212" s="212"/>
      <c r="AG212" s="212" t="s">
        <v>360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45">
        <v>85</v>
      </c>
      <c r="B213" s="246" t="s">
        <v>394</v>
      </c>
      <c r="C213" s="264" t="s">
        <v>395</v>
      </c>
      <c r="D213" s="247" t="s">
        <v>350</v>
      </c>
      <c r="E213" s="248">
        <v>1</v>
      </c>
      <c r="F213" s="249"/>
      <c r="G213" s="250">
        <f>ROUND(E213*F213,2)</f>
        <v>0</v>
      </c>
      <c r="H213" s="249"/>
      <c r="I213" s="250">
        <f>ROUND(E213*H213,2)</f>
        <v>0</v>
      </c>
      <c r="J213" s="249"/>
      <c r="K213" s="250">
        <f>ROUND(E213*J213,2)</f>
        <v>0</v>
      </c>
      <c r="L213" s="250">
        <v>21</v>
      </c>
      <c r="M213" s="250">
        <f>G213*(1+L213/100)</f>
        <v>0</v>
      </c>
      <c r="N213" s="248">
        <v>0</v>
      </c>
      <c r="O213" s="248">
        <f>ROUND(E213*N213,2)</f>
        <v>0</v>
      </c>
      <c r="P213" s="248">
        <v>0</v>
      </c>
      <c r="Q213" s="248">
        <f>ROUND(E213*P213,2)</f>
        <v>0</v>
      </c>
      <c r="R213" s="250"/>
      <c r="S213" s="250" t="s">
        <v>253</v>
      </c>
      <c r="T213" s="251" t="s">
        <v>254</v>
      </c>
      <c r="U213" s="232">
        <v>0</v>
      </c>
      <c r="V213" s="232">
        <f>ROUND(E213*U213,2)</f>
        <v>0</v>
      </c>
      <c r="W213" s="232"/>
      <c r="X213" s="232" t="s">
        <v>359</v>
      </c>
      <c r="Y213" s="232" t="s">
        <v>123</v>
      </c>
      <c r="Z213" s="212"/>
      <c r="AA213" s="212"/>
      <c r="AB213" s="212"/>
      <c r="AC213" s="212"/>
      <c r="AD213" s="212"/>
      <c r="AE213" s="212"/>
      <c r="AF213" s="212"/>
      <c r="AG213" s="212" t="s">
        <v>360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ht="22.5" outlineLevel="2" x14ac:dyDescent="0.2">
      <c r="A214" s="229"/>
      <c r="B214" s="230"/>
      <c r="C214" s="267" t="s">
        <v>396</v>
      </c>
      <c r="D214" s="259"/>
      <c r="E214" s="259"/>
      <c r="F214" s="259"/>
      <c r="G214" s="259"/>
      <c r="H214" s="232"/>
      <c r="I214" s="232"/>
      <c r="J214" s="232"/>
      <c r="K214" s="232"/>
      <c r="L214" s="232"/>
      <c r="M214" s="232"/>
      <c r="N214" s="231"/>
      <c r="O214" s="231"/>
      <c r="P214" s="231"/>
      <c r="Q214" s="231"/>
      <c r="R214" s="232"/>
      <c r="S214" s="232"/>
      <c r="T214" s="232"/>
      <c r="U214" s="232"/>
      <c r="V214" s="232"/>
      <c r="W214" s="232"/>
      <c r="X214" s="232"/>
      <c r="Y214" s="232"/>
      <c r="Z214" s="212"/>
      <c r="AA214" s="212"/>
      <c r="AB214" s="212"/>
      <c r="AC214" s="212"/>
      <c r="AD214" s="212"/>
      <c r="AE214" s="212"/>
      <c r="AF214" s="212"/>
      <c r="AG214" s="212" t="s">
        <v>344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60" t="str">
        <f>C214</f>
        <v>Fotodokumentace stavby před zahájením stavby, v průběhu výstavby a po stavbě. Zařazení fotek do fotoalba v časové posloupnosti a popisem činnosti a číslem objektů v listinné a digitální podobě.</v>
      </c>
      <c r="BB214" s="212"/>
      <c r="BC214" s="212"/>
      <c r="BD214" s="212"/>
      <c r="BE214" s="212"/>
      <c r="BF214" s="212"/>
      <c r="BG214" s="212"/>
      <c r="BH214" s="212"/>
    </row>
    <row r="215" spans="1:60" ht="33.75" outlineLevel="3" x14ac:dyDescent="0.2">
      <c r="A215" s="229"/>
      <c r="B215" s="230"/>
      <c r="C215" s="268" t="s">
        <v>397</v>
      </c>
      <c r="D215" s="261"/>
      <c r="E215" s="261"/>
      <c r="F215" s="261"/>
      <c r="G215" s="261"/>
      <c r="H215" s="232"/>
      <c r="I215" s="232"/>
      <c r="J215" s="232"/>
      <c r="K215" s="232"/>
      <c r="L215" s="232"/>
      <c r="M215" s="232"/>
      <c r="N215" s="231"/>
      <c r="O215" s="231"/>
      <c r="P215" s="231"/>
      <c r="Q215" s="231"/>
      <c r="R215" s="232"/>
      <c r="S215" s="232"/>
      <c r="T215" s="232"/>
      <c r="U215" s="232"/>
      <c r="V215" s="232"/>
      <c r="W215" s="232"/>
      <c r="X215" s="232"/>
      <c r="Y215" s="232"/>
      <c r="Z215" s="212"/>
      <c r="AA215" s="212"/>
      <c r="AB215" s="212"/>
      <c r="AC215" s="212"/>
      <c r="AD215" s="212"/>
      <c r="AE215" s="212"/>
      <c r="AF215" s="212"/>
      <c r="AG215" s="212" t="s">
        <v>344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60" t="str">
        <f>C215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215" s="212"/>
      <c r="BC215" s="212"/>
      <c r="BD215" s="212"/>
      <c r="BE215" s="212"/>
      <c r="BF215" s="212"/>
      <c r="BG215" s="212"/>
      <c r="BH215" s="212"/>
    </row>
    <row r="216" spans="1:60" x14ac:dyDescent="0.2">
      <c r="A216" s="3"/>
      <c r="B216" s="4"/>
      <c r="C216" s="269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AE216">
        <v>12</v>
      </c>
      <c r="AF216">
        <v>21</v>
      </c>
      <c r="AG216" t="s">
        <v>101</v>
      </c>
    </row>
    <row r="217" spans="1:60" x14ac:dyDescent="0.2">
      <c r="A217" s="215"/>
      <c r="B217" s="216" t="s">
        <v>31</v>
      </c>
      <c r="C217" s="270"/>
      <c r="D217" s="217"/>
      <c r="E217" s="218"/>
      <c r="F217" s="218"/>
      <c r="G217" s="244">
        <f>G8+G14+G43+G72+G78+G114+G144+G149+G154+G181</f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AE217">
        <f>SUMIF(L7:L215,AE216,G7:G215)</f>
        <v>0</v>
      </c>
      <c r="AF217">
        <f>SUMIF(L7:L215,AF216,G7:G215)</f>
        <v>0</v>
      </c>
      <c r="AG217" t="s">
        <v>398</v>
      </c>
    </row>
    <row r="218" spans="1:60" x14ac:dyDescent="0.2">
      <c r="A218" s="3"/>
      <c r="B218" s="4"/>
      <c r="C218" s="269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">
      <c r="A219" s="3"/>
      <c r="B219" s="4"/>
      <c r="C219" s="269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">
      <c r="A220" s="219" t="s">
        <v>399</v>
      </c>
      <c r="B220" s="219"/>
      <c r="C220" s="271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60" x14ac:dyDescent="0.2">
      <c r="A221" s="220"/>
      <c r="B221" s="221"/>
      <c r="C221" s="272"/>
      <c r="D221" s="221"/>
      <c r="E221" s="221"/>
      <c r="F221" s="221"/>
      <c r="G221" s="22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G221" t="s">
        <v>400</v>
      </c>
    </row>
    <row r="222" spans="1:60" x14ac:dyDescent="0.2">
      <c r="A222" s="223"/>
      <c r="B222" s="224"/>
      <c r="C222" s="273"/>
      <c r="D222" s="224"/>
      <c r="E222" s="224"/>
      <c r="F222" s="224"/>
      <c r="G222" s="225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60" x14ac:dyDescent="0.2">
      <c r="A223" s="223"/>
      <c r="B223" s="224"/>
      <c r="C223" s="273"/>
      <c r="D223" s="224"/>
      <c r="E223" s="224"/>
      <c r="F223" s="224"/>
      <c r="G223" s="225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60" x14ac:dyDescent="0.2">
      <c r="A224" s="223"/>
      <c r="B224" s="224"/>
      <c r="C224" s="273"/>
      <c r="D224" s="224"/>
      <c r="E224" s="224"/>
      <c r="F224" s="224"/>
      <c r="G224" s="225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33" x14ac:dyDescent="0.2">
      <c r="A225" s="226"/>
      <c r="B225" s="227"/>
      <c r="C225" s="274"/>
      <c r="D225" s="227"/>
      <c r="E225" s="227"/>
      <c r="F225" s="227"/>
      <c r="G225" s="228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33" x14ac:dyDescent="0.2">
      <c r="A226" s="3"/>
      <c r="B226" s="4"/>
      <c r="C226" s="269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33" x14ac:dyDescent="0.2">
      <c r="C227" s="275"/>
      <c r="D227" s="10"/>
      <c r="AG227" t="s">
        <v>402</v>
      </c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aoMJ1kHG9blaxlwFxNnVMRXN6BJNPT3E71/7kGZ2QTY8iGIntR2Ok4AODpbk7Km9jXKJzO2lGtVoFCKhowOng==" saltValue="HuCPHuqd+Q0DgU+hWD2iPA==" spinCount="100000" sheet="1" formatRows="0"/>
  <mergeCells count="28">
    <mergeCell ref="C206:G206"/>
    <mergeCell ref="C208:G208"/>
    <mergeCell ref="C209:G209"/>
    <mergeCell ref="C211:G211"/>
    <mergeCell ref="C214:G214"/>
    <mergeCell ref="C215:G215"/>
    <mergeCell ref="C200:G200"/>
    <mergeCell ref="C201:G201"/>
    <mergeCell ref="C202:G202"/>
    <mergeCell ref="C203:G203"/>
    <mergeCell ref="C204:G204"/>
    <mergeCell ref="C205:G205"/>
    <mergeCell ref="C190:G190"/>
    <mergeCell ref="C192:G192"/>
    <mergeCell ref="C194:G194"/>
    <mergeCell ref="C196:G196"/>
    <mergeCell ref="C198:G198"/>
    <mergeCell ref="C199:G199"/>
    <mergeCell ref="A1:G1"/>
    <mergeCell ref="C2:G2"/>
    <mergeCell ref="C3:G3"/>
    <mergeCell ref="C4:G4"/>
    <mergeCell ref="A220:C220"/>
    <mergeCell ref="A221:G225"/>
    <mergeCell ref="C173:G173"/>
    <mergeCell ref="C184:G184"/>
    <mergeCell ref="C187:G187"/>
    <mergeCell ref="C188:G188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SO.02 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'SO.02 2.2 Pol'!Názvy_tisku</vt:lpstr>
      <vt:lpstr>oadresa</vt:lpstr>
      <vt:lpstr>Stavba!Objednatel</vt:lpstr>
      <vt:lpstr>Stavba!Objekt</vt:lpstr>
      <vt:lpstr>'SO.02 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2025-04-03T10:22:20Z</dcterms:modified>
</cp:coreProperties>
</file>