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\\Mac\Home\Desktop\"/>
    </mc:Choice>
  </mc:AlternateContent>
  <bookViews>
    <workbookView xWindow="0" yWindow="0" windowWidth="0" windowHeight="0"/>
  </bookViews>
  <sheets>
    <sheet name="Rekapitulace stavby" sheetId="1" r:id="rId1"/>
    <sheet name="01 - Bourání stávajících ..." sheetId="2" r:id="rId2"/>
    <sheet name="02 - ASŘ" sheetId="3" r:id="rId3"/>
    <sheet name="03 - ZTI" sheetId="4" r:id="rId4"/>
    <sheet name="04 - Vytápění" sheetId="5" r:id="rId5"/>
    <sheet name="05 - Elektro" sheetId="6" r:id="rId6"/>
    <sheet name="06 - VRN" sheetId="7" r:id="rId7"/>
    <sheet name="Pokyny pro vyplnění" sheetId="8" r:id="rId8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'01 - Bourání stávajících ...'!$C$94:$K$197</definedName>
    <definedName name="_xlnm.Print_Area" localSheetId="1">'01 - Bourání stávajících ...'!$C$4:$J$39,'01 - Bourání stávajících ...'!$C$45:$J$76,'01 - Bourání stávajících ...'!$C$82:$K$197</definedName>
    <definedName name="_xlnm.Print_Titles" localSheetId="1">'01 - Bourání stávajících ...'!$94:$94</definedName>
    <definedName name="_xlnm._FilterDatabase" localSheetId="2" hidden="1">'02 - ASŘ'!$C$93:$K$291</definedName>
    <definedName name="_xlnm.Print_Area" localSheetId="2">'02 - ASŘ'!$C$4:$J$39,'02 - ASŘ'!$C$45:$J$75,'02 - ASŘ'!$C$81:$K$291</definedName>
    <definedName name="_xlnm.Print_Titles" localSheetId="2">'02 - ASŘ'!$93:$93</definedName>
    <definedName name="_xlnm._FilterDatabase" localSheetId="3" hidden="1">'03 - ZTI'!$C$91:$K$186</definedName>
    <definedName name="_xlnm.Print_Area" localSheetId="3">'03 - ZTI'!$C$4:$J$39,'03 - ZTI'!$C$45:$J$73,'03 - ZTI'!$C$79:$K$186</definedName>
    <definedName name="_xlnm.Print_Titles" localSheetId="3">'03 - ZTI'!$91:$91</definedName>
    <definedName name="_xlnm._FilterDatabase" localSheetId="4" hidden="1">'04 - Vytápění'!$C$83:$K$115</definedName>
    <definedName name="_xlnm.Print_Area" localSheetId="4">'04 - Vytápění'!$C$4:$J$39,'04 - Vytápění'!$C$45:$J$65,'04 - Vytápění'!$C$71:$K$115</definedName>
    <definedName name="_xlnm.Print_Titles" localSheetId="4">'04 - Vytápění'!$83:$83</definedName>
    <definedName name="_xlnm._FilterDatabase" localSheetId="5" hidden="1">'05 - Elektro'!$C$83:$K$129</definedName>
    <definedName name="_xlnm.Print_Area" localSheetId="5">'05 - Elektro'!$C$4:$J$39,'05 - Elektro'!$C$45:$J$65,'05 - Elektro'!$C$71:$K$129</definedName>
    <definedName name="_xlnm.Print_Titles" localSheetId="5">'05 - Elektro'!$83:$83</definedName>
    <definedName name="_xlnm._FilterDatabase" localSheetId="6" hidden="1">'06 - VRN'!$C$83:$K$97</definedName>
    <definedName name="_xlnm.Print_Area" localSheetId="6">'06 - VRN'!$C$4:$J$39,'06 - VRN'!$C$45:$J$65,'06 - VRN'!$C$71:$K$97</definedName>
    <definedName name="_xlnm.Print_Titles" localSheetId="6">'06 - VRN'!$83:$83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96"/>
  <c r="BH96"/>
  <c r="BG96"/>
  <c r="BF96"/>
  <c r="T96"/>
  <c r="T95"/>
  <c r="R96"/>
  <c r="R95"/>
  <c r="P96"/>
  <c r="P95"/>
  <c r="BI93"/>
  <c r="BH93"/>
  <c r="BG93"/>
  <c r="BF93"/>
  <c r="T93"/>
  <c r="T92"/>
  <c r="R93"/>
  <c r="R92"/>
  <c r="P93"/>
  <c r="P92"/>
  <c r="BI90"/>
  <c r="BH90"/>
  <c r="BG90"/>
  <c r="BF90"/>
  <c r="T90"/>
  <c r="T89"/>
  <c r="R90"/>
  <c r="R89"/>
  <c r="P90"/>
  <c r="P89"/>
  <c r="BI87"/>
  <c r="BH87"/>
  <c r="BG87"/>
  <c r="BF87"/>
  <c r="T87"/>
  <c r="T86"/>
  <c r="T85"/>
  <c r="T84"/>
  <c r="R87"/>
  <c r="R86"/>
  <c r="P87"/>
  <c r="P86"/>
  <c r="P85"/>
  <c r="P84"/>
  <c i="1" r="AU60"/>
  <c i="7" r="J81"/>
  <c r="J80"/>
  <c r="F80"/>
  <c r="F78"/>
  <c r="E76"/>
  <c r="J55"/>
  <c r="J54"/>
  <c r="F54"/>
  <c r="F52"/>
  <c r="E50"/>
  <c r="J18"/>
  <c r="E18"/>
  <c r="F81"/>
  <c r="J17"/>
  <c r="J12"/>
  <c r="J78"/>
  <c r="E7"/>
  <c r="E74"/>
  <c i="6" r="J37"/>
  <c r="J36"/>
  <c i="1" r="AY59"/>
  <c i="6" r="J35"/>
  <c i="1" r="AX59"/>
  <c i="6" r="BI129"/>
  <c r="BH129"/>
  <c r="BG129"/>
  <c r="BF129"/>
  <c r="T129"/>
  <c r="T128"/>
  <c r="R129"/>
  <c r="R128"/>
  <c r="P129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J81"/>
  <c r="J80"/>
  <c r="F80"/>
  <c r="F78"/>
  <c r="E76"/>
  <c r="J55"/>
  <c r="J54"/>
  <c r="F54"/>
  <c r="F52"/>
  <c r="E50"/>
  <c r="J18"/>
  <c r="E18"/>
  <c r="F81"/>
  <c r="J17"/>
  <c r="J12"/>
  <c r="J78"/>
  <c r="E7"/>
  <c r="E74"/>
  <c i="5" r="J37"/>
  <c r="J36"/>
  <c i="1" r="AY58"/>
  <c i="5" r="J35"/>
  <c i="1" r="AX58"/>
  <c i="5"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74"/>
  <c i="4" r="J37"/>
  <c r="J36"/>
  <c i="1" r="AY57"/>
  <c i="4" r="J35"/>
  <c i="1" r="AX57"/>
  <c i="4"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J89"/>
  <c r="J88"/>
  <c r="F88"/>
  <c r="F86"/>
  <c r="E84"/>
  <c r="J55"/>
  <c r="J54"/>
  <c r="F54"/>
  <c r="F52"/>
  <c r="E50"/>
  <c r="J18"/>
  <c r="E18"/>
  <c r="F89"/>
  <c r="J17"/>
  <c r="J12"/>
  <c r="J86"/>
  <c r="E7"/>
  <c r="E48"/>
  <c i="3" r="J37"/>
  <c r="J36"/>
  <c i="1" r="AY56"/>
  <c i="3" r="J35"/>
  <c i="1" r="AX56"/>
  <c i="3" r="BI290"/>
  <c r="BH290"/>
  <c r="BG290"/>
  <c r="BF290"/>
  <c r="T290"/>
  <c r="T289"/>
  <c r="R290"/>
  <c r="R289"/>
  <c r="P290"/>
  <c r="P289"/>
  <c r="BI287"/>
  <c r="BH287"/>
  <c r="BG287"/>
  <c r="BF287"/>
  <c r="T287"/>
  <c r="R287"/>
  <c r="P287"/>
  <c r="BI285"/>
  <c r="BH285"/>
  <c r="BG285"/>
  <c r="BF285"/>
  <c r="T285"/>
  <c r="R285"/>
  <c r="P285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2"/>
  <c r="BH272"/>
  <c r="BG272"/>
  <c r="BF272"/>
  <c r="T272"/>
  <c r="R272"/>
  <c r="P272"/>
  <c r="BI269"/>
  <c r="BH269"/>
  <c r="BG269"/>
  <c r="BF269"/>
  <c r="T269"/>
  <c r="R269"/>
  <c r="P269"/>
  <c r="BI267"/>
  <c r="BH267"/>
  <c r="BG267"/>
  <c r="BF267"/>
  <c r="T267"/>
  <c r="R267"/>
  <c r="P267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1"/>
  <c r="BH251"/>
  <c r="BG251"/>
  <c r="BF251"/>
  <c r="T251"/>
  <c r="R251"/>
  <c r="P251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79"/>
  <c r="BH179"/>
  <c r="BG179"/>
  <c r="BF179"/>
  <c r="T179"/>
  <c r="R179"/>
  <c r="P179"/>
  <c r="BI176"/>
  <c r="BH176"/>
  <c r="BG176"/>
  <c r="BF176"/>
  <c r="T176"/>
  <c r="R176"/>
  <c r="P176"/>
  <c r="BI174"/>
  <c r="BH174"/>
  <c r="BG174"/>
  <c r="BF174"/>
  <c r="T174"/>
  <c r="R174"/>
  <c r="P174"/>
  <c r="BI170"/>
  <c r="BH170"/>
  <c r="BG170"/>
  <c r="BF170"/>
  <c r="T170"/>
  <c r="R170"/>
  <c r="P170"/>
  <c r="BI167"/>
  <c r="BH167"/>
  <c r="BG167"/>
  <c r="BF167"/>
  <c r="T167"/>
  <c r="R167"/>
  <c r="P167"/>
  <c r="BI161"/>
  <c r="BH161"/>
  <c r="BG161"/>
  <c r="BF161"/>
  <c r="T161"/>
  <c r="R161"/>
  <c r="P161"/>
  <c r="BI157"/>
  <c r="BH157"/>
  <c r="BG157"/>
  <c r="BF157"/>
  <c r="T157"/>
  <c r="T156"/>
  <c r="R157"/>
  <c r="R156"/>
  <c r="P157"/>
  <c r="P156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37"/>
  <c r="BH137"/>
  <c r="BG137"/>
  <c r="BF137"/>
  <c r="T137"/>
  <c r="R137"/>
  <c r="P137"/>
  <c r="BI131"/>
  <c r="BH131"/>
  <c r="BG131"/>
  <c r="BF131"/>
  <c r="T131"/>
  <c r="R131"/>
  <c r="P131"/>
  <c r="BI128"/>
  <c r="BH128"/>
  <c r="BG128"/>
  <c r="BF128"/>
  <c r="T128"/>
  <c r="R128"/>
  <c r="P128"/>
  <c r="BI123"/>
  <c r="BH123"/>
  <c r="BG123"/>
  <c r="BF123"/>
  <c r="T123"/>
  <c r="R123"/>
  <c r="P123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7"/>
  <c r="BH107"/>
  <c r="BG107"/>
  <c r="BF107"/>
  <c r="T107"/>
  <c r="R107"/>
  <c r="P107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J91"/>
  <c r="J90"/>
  <c r="F90"/>
  <c r="F88"/>
  <c r="E86"/>
  <c r="J55"/>
  <c r="J54"/>
  <c r="F54"/>
  <c r="F52"/>
  <c r="E50"/>
  <c r="J18"/>
  <c r="E18"/>
  <c r="F91"/>
  <c r="J17"/>
  <c r="J12"/>
  <c r="J88"/>
  <c r="E7"/>
  <c r="E84"/>
  <c i="2" r="J37"/>
  <c r="J36"/>
  <c i="1" r="AY55"/>
  <c i="2" r="J35"/>
  <c i="1" r="AX55"/>
  <c i="2" r="BI194"/>
  <c r="BH194"/>
  <c r="BG194"/>
  <c r="BF194"/>
  <c r="T194"/>
  <c r="T193"/>
  <c r="R194"/>
  <c r="R193"/>
  <c r="P194"/>
  <c r="P193"/>
  <c r="BI186"/>
  <c r="BH186"/>
  <c r="BG186"/>
  <c r="BF186"/>
  <c r="T186"/>
  <c r="T185"/>
  <c r="R186"/>
  <c r="R185"/>
  <c r="P186"/>
  <c r="P185"/>
  <c r="BI181"/>
  <c r="BH181"/>
  <c r="BG181"/>
  <c r="BF181"/>
  <c r="T181"/>
  <c r="T180"/>
  <c r="R181"/>
  <c r="R180"/>
  <c r="P181"/>
  <c r="P180"/>
  <c r="BI176"/>
  <c r="BH176"/>
  <c r="BG176"/>
  <c r="BF176"/>
  <c r="T176"/>
  <c r="T175"/>
  <c r="R176"/>
  <c r="R175"/>
  <c r="P176"/>
  <c r="P175"/>
  <c r="BI171"/>
  <c r="BH171"/>
  <c r="BG171"/>
  <c r="BF171"/>
  <c r="T171"/>
  <c r="T170"/>
  <c r="R171"/>
  <c r="R170"/>
  <c r="P171"/>
  <c r="P170"/>
  <c r="BI167"/>
  <c r="BH167"/>
  <c r="BG167"/>
  <c r="BF167"/>
  <c r="T167"/>
  <c r="T166"/>
  <c r="R167"/>
  <c r="R166"/>
  <c r="P167"/>
  <c r="P166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T156"/>
  <c r="R157"/>
  <c r="R156"/>
  <c r="P157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T145"/>
  <c r="R146"/>
  <c r="R145"/>
  <c r="P146"/>
  <c r="P145"/>
  <c r="BI144"/>
  <c r="BH144"/>
  <c r="BG144"/>
  <c r="BF144"/>
  <c r="T144"/>
  <c r="T143"/>
  <c r="R144"/>
  <c r="R143"/>
  <c r="P144"/>
  <c r="P143"/>
  <c r="BI138"/>
  <c r="BH138"/>
  <c r="BG138"/>
  <c r="BF138"/>
  <c r="T138"/>
  <c r="T137"/>
  <c r="R138"/>
  <c r="R137"/>
  <c r="P138"/>
  <c r="P137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1"/>
  <c r="BH111"/>
  <c r="BG111"/>
  <c r="BF111"/>
  <c r="T111"/>
  <c r="R111"/>
  <c r="P111"/>
  <c r="BI107"/>
  <c r="BH107"/>
  <c r="BG107"/>
  <c r="BF107"/>
  <c r="T107"/>
  <c r="R107"/>
  <c r="P107"/>
  <c r="BI102"/>
  <c r="BH102"/>
  <c r="BG102"/>
  <c r="BF102"/>
  <c r="T102"/>
  <c r="R102"/>
  <c r="P102"/>
  <c r="BI98"/>
  <c r="BH98"/>
  <c r="BG98"/>
  <c r="BF98"/>
  <c r="T98"/>
  <c r="R98"/>
  <c r="P98"/>
  <c r="J92"/>
  <c r="J91"/>
  <c r="F91"/>
  <c r="F89"/>
  <c r="E87"/>
  <c r="J55"/>
  <c r="J54"/>
  <c r="F54"/>
  <c r="F52"/>
  <c r="E50"/>
  <c r="J18"/>
  <c r="E18"/>
  <c r="F55"/>
  <c r="J17"/>
  <c r="J12"/>
  <c r="J52"/>
  <c r="E7"/>
  <c r="E85"/>
  <c i="1" r="L50"/>
  <c r="AM50"/>
  <c r="AM49"/>
  <c r="L49"/>
  <c r="AM47"/>
  <c r="L47"/>
  <c r="L45"/>
  <c r="L44"/>
  <c i="2" r="BK127"/>
  <c r="J154"/>
  <c r="BK134"/>
  <c r="J111"/>
  <c r="J194"/>
  <c r="BK176"/>
  <c r="BK150"/>
  <c r="BK144"/>
  <c r="BK120"/>
  <c r="J171"/>
  <c r="BK164"/>
  <c i="3" r="BK281"/>
  <c r="BK269"/>
  <c r="BK255"/>
  <c r="BK242"/>
  <c r="BK226"/>
  <c r="J213"/>
  <c r="J195"/>
  <c r="BK190"/>
  <c r="J179"/>
  <c r="BK285"/>
  <c r="BK272"/>
  <c r="J267"/>
  <c r="J261"/>
  <c i="2" r="J167"/>
  <c r="J146"/>
  <c r="J138"/>
  <c r="BK117"/>
  <c i="3" r="J290"/>
  <c r="BK279"/>
  <c r="BK263"/>
  <c r="J251"/>
  <c r="J238"/>
  <c r="BK217"/>
  <c r="BK205"/>
  <c r="BK194"/>
  <c r="J188"/>
  <c r="BK176"/>
  <c r="BK277"/>
  <c r="J259"/>
  <c r="J255"/>
  <c r="BK248"/>
  <c r="BK244"/>
  <c r="BK238"/>
  <c r="J234"/>
  <c r="J226"/>
  <c r="J217"/>
  <c r="J194"/>
  <c r="J191"/>
  <c r="BK183"/>
  <c r="BK170"/>
  <c r="BK147"/>
  <c r="BK131"/>
  <c r="J176"/>
  <c r="BK157"/>
  <c r="J147"/>
  <c r="J123"/>
  <c r="BK99"/>
  <c i="4" r="BK174"/>
  <c r="BK161"/>
  <c r="J150"/>
  <c r="BK146"/>
  <c r="BK137"/>
  <c r="J127"/>
  <c r="J116"/>
  <c r="BK107"/>
  <c r="J94"/>
  <c r="J178"/>
  <c r="BK171"/>
  <c r="BK183"/>
  <c r="J170"/>
  <c r="BK153"/>
  <c r="J128"/>
  <c r="J123"/>
  <c r="J119"/>
  <c r="BK115"/>
  <c r="BK106"/>
  <c r="J100"/>
  <c r="J97"/>
  <c r="BK163"/>
  <c r="J156"/>
  <c r="BK149"/>
  <c r="J144"/>
  <c r="J140"/>
  <c r="BK135"/>
  <c r="J130"/>
  <c r="J124"/>
  <c r="BK116"/>
  <c r="J111"/>
  <c r="J108"/>
  <c r="BK103"/>
  <c i="5" r="J101"/>
  <c r="J98"/>
  <c r="J95"/>
  <c r="BK92"/>
  <c r="J88"/>
  <c r="BK106"/>
  <c r="J92"/>
  <c r="J111"/>
  <c r="J107"/>
  <c r="BK99"/>
  <c r="J94"/>
  <c r="BK88"/>
  <c r="J114"/>
  <c r="BK110"/>
  <c r="J106"/>
  <c i="6" r="J129"/>
  <c r="BK124"/>
  <c r="J120"/>
  <c r="BK115"/>
  <c r="BK108"/>
  <c r="BK105"/>
  <c r="J99"/>
  <c r="BK94"/>
  <c r="BK89"/>
  <c r="BK129"/>
  <c r="J119"/>
  <c r="BK109"/>
  <c r="BK100"/>
  <c r="J96"/>
  <c r="BK90"/>
  <c r="BK113"/>
  <c r="BK102"/>
  <c r="BK95"/>
  <c i="7" r="F36"/>
  <c i="2" r="J157"/>
  <c r="J127"/>
  <c r="J107"/>
  <c i="3" r="BK267"/>
  <c r="BK259"/>
  <c r="J248"/>
  <c r="BK240"/>
  <c r="BK234"/>
  <c r="J224"/>
  <c r="J215"/>
  <c r="J209"/>
  <c r="BK200"/>
  <c r="BK197"/>
  <c r="BK224"/>
  <c r="BK213"/>
  <c r="BK209"/>
  <c r="J197"/>
  <c r="BK192"/>
  <c r="J174"/>
  <c r="BK152"/>
  <c r="BK128"/>
  <c r="J170"/>
  <c r="BK145"/>
  <c r="J131"/>
  <c r="BK107"/>
  <c i="4" r="BK181"/>
  <c r="BK168"/>
  <c r="BK158"/>
  <c r="BK143"/>
  <c r="J138"/>
  <c r="BK131"/>
  <c r="BK123"/>
  <c r="J115"/>
  <c r="J103"/>
  <c r="BK97"/>
  <c r="J183"/>
  <c r="J173"/>
  <c r="J166"/>
  <c r="J181"/>
  <c r="BK166"/>
  <c r="BK148"/>
  <c r="J135"/>
  <c r="BK129"/>
  <c r="J126"/>
  <c r="J121"/>
  <c r="J118"/>
  <c r="BK108"/>
  <c r="J101"/>
  <c r="BK98"/>
  <c r="BK162"/>
  <c r="J153"/>
  <c r="BK151"/>
  <c r="J141"/>
  <c r="J131"/>
  <c r="J112"/>
  <c r="J106"/>
  <c i="5" r="BK114"/>
  <c r="BK109"/>
  <c r="J99"/>
  <c r="BK96"/>
  <c r="J109"/>
  <c r="J110"/>
  <c r="BK100"/>
  <c r="BK95"/>
  <c r="BK111"/>
  <c r="BK103"/>
  <c i="6" r="J121"/>
  <c r="J109"/>
  <c r="J101"/>
  <c r="BK92"/>
  <c r="J86"/>
  <c r="BK126"/>
  <c r="BK122"/>
  <c r="J92"/>
  <c r="J126"/>
  <c r="BK120"/>
  <c r="J115"/>
  <c r="J90"/>
  <c i="7" r="BK87"/>
  <c i="2" r="BK194"/>
  <c i="3" r="J205"/>
  <c r="BK195"/>
  <c r="BK179"/>
  <c r="BK150"/>
  <c r="BK123"/>
  <c r="BK174"/>
  <c r="J150"/>
  <c r="J128"/>
  <c r="J114"/>
  <c r="BK97"/>
  <c i="4" r="BK170"/>
  <c r="J159"/>
  <c r="J147"/>
  <c r="J142"/>
  <c r="J129"/>
  <c r="BK118"/>
  <c r="J109"/>
  <c r="J98"/>
  <c r="BK185"/>
  <c r="J174"/>
  <c r="BK164"/>
  <c r="J175"/>
  <c r="J163"/>
  <c r="BK150"/>
  <c r="J143"/>
  <c r="J139"/>
  <c r="BK130"/>
  <c r="BK124"/>
  <c r="J117"/>
  <c r="J102"/>
  <c r="J95"/>
  <c r="BK152"/>
  <c r="BK142"/>
  <c r="J133"/>
  <c r="BK121"/>
  <c r="J110"/>
  <c r="BK96"/>
  <c i="5" r="BK113"/>
  <c i="2" r="BK181"/>
  <c r="BK157"/>
  <c r="J152"/>
  <c r="BK146"/>
  <c r="J134"/>
  <c r="J122"/>
  <c r="BK111"/>
  <c r="J98"/>
  <c r="BK162"/>
  <c r="BK159"/>
  <c r="J148"/>
  <c r="J129"/>
  <c r="BK122"/>
  <c r="BK98"/>
  <c r="BK186"/>
  <c r="J164"/>
  <c r="BK148"/>
  <c r="J131"/>
  <c r="BK107"/>
  <c r="BK167"/>
  <c i="3" r="BK287"/>
  <c r="J277"/>
  <c r="BK261"/>
  <c r="BK246"/>
  <c r="BK236"/>
  <c r="BK220"/>
  <c r="J202"/>
  <c r="J192"/>
  <c r="J185"/>
  <c r="BK290"/>
  <c r="J279"/>
  <c r="J269"/>
  <c r="J263"/>
  <c i="2" r="J102"/>
  <c r="J159"/>
  <c r="BK125"/>
  <c r="J176"/>
  <c i="3" r="J285"/>
  <c r="J257"/>
  <c r="J244"/>
  <c r="BK229"/>
  <c r="BK211"/>
  <c r="BK198"/>
  <c r="BK191"/>
  <c r="J183"/>
  <c r="J287"/>
  <c r="J281"/>
  <c r="J272"/>
  <c r="BK257"/>
  <c r="BK251"/>
  <c r="J246"/>
  <c r="J242"/>
  <c r="J240"/>
  <c r="J236"/>
  <c r="J229"/>
  <c r="J220"/>
  <c r="BK215"/>
  <c r="J211"/>
  <c r="BK202"/>
  <c i="4" r="J146"/>
  <c r="J136"/>
  <c r="J125"/>
  <c r="BK119"/>
  <c r="BK109"/>
  <c r="BK94"/>
  <c i="5" r="J103"/>
  <c r="BK97"/>
  <c r="BK93"/>
  <c r="J89"/>
  <c r="J100"/>
  <c r="BK102"/>
  <c r="J115"/>
  <c r="BK108"/>
  <c i="6" r="J127"/>
  <c r="J117"/>
  <c r="BK112"/>
  <c r="J103"/>
  <c r="BK96"/>
  <c r="BK117"/>
  <c r="BK114"/>
  <c r="J110"/>
  <c r="J108"/>
  <c r="J105"/>
  <c r="BK99"/>
  <c r="J88"/>
  <c r="J106"/>
  <c r="BK97"/>
  <c i="7" r="J93"/>
  <c r="BK93"/>
  <c r="J87"/>
  <c i="3" r="BK185"/>
  <c r="J167"/>
  <c r="J145"/>
  <c r="J107"/>
  <c r="BK161"/>
  <c r="BK143"/>
  <c r="J102"/>
  <c i="4" r="BK176"/>
  <c r="J167"/>
  <c r="BK156"/>
  <c r="J151"/>
  <c r="BK139"/>
  <c r="BK136"/>
  <c r="BK125"/>
  <c r="J113"/>
  <c r="BK102"/>
  <c r="J96"/>
  <c r="BK177"/>
  <c r="BK167"/>
  <c r="BK178"/>
  <c r="BK169"/>
  <c r="J157"/>
  <c r="J149"/>
  <c r="BK141"/>
  <c r="J137"/>
  <c r="BK127"/>
  <c r="BK120"/>
  <c r="BK110"/>
  <c r="BK99"/>
  <c r="J161"/>
  <c r="BK147"/>
  <c r="BK138"/>
  <c r="BK128"/>
  <c r="BK113"/>
  <c r="J107"/>
  <c i="5" r="BK115"/>
  <c r="BK107"/>
  <c r="J102"/>
  <c r="BK98"/>
  <c r="J97"/>
  <c r="BK94"/>
  <c r="J90"/>
  <c r="J87"/>
  <c r="BK104"/>
  <c r="J108"/>
  <c r="J96"/>
  <c r="BK87"/>
  <c r="J104"/>
  <c i="6" r="J125"/>
  <c r="BK119"/>
  <c r="BK110"/>
  <c r="J98"/>
  <c r="BK87"/>
  <c r="J124"/>
  <c r="BK116"/>
  <c r="J107"/>
  <c r="BK103"/>
  <c r="J94"/>
  <c r="BK86"/>
  <c r="BK111"/>
  <c r="BK98"/>
  <c r="J87"/>
  <c i="7" r="BK90"/>
  <c r="J96"/>
  <c i="3" r="J198"/>
  <c r="BK188"/>
  <c r="J157"/>
  <c r="BK137"/>
  <c r="J118"/>
  <c r="BK110"/>
  <c r="BK167"/>
  <c r="J137"/>
  <c r="J110"/>
  <c r="J97"/>
  <c i="4" r="J169"/>
  <c r="J164"/>
  <c r="BK157"/>
  <c r="BK140"/>
  <c r="BK132"/>
  <c r="J120"/>
  <c r="BK112"/>
  <c r="BK101"/>
  <c r="J99"/>
  <c r="BK175"/>
  <c r="J165"/>
  <c r="J177"/>
  <c r="BK165"/>
  <c r="J158"/>
  <c r="J132"/>
  <c i="5" r="BK89"/>
  <c r="BK101"/>
  <c r="BK90"/>
  <c r="J113"/>
  <c r="J93"/>
  <c i="6" r="J122"/>
  <c r="J114"/>
  <c r="BK107"/>
  <c r="J102"/>
  <c r="J95"/>
  <c r="BK127"/>
  <c r="J118"/>
  <c r="J113"/>
  <c r="J97"/>
  <c r="J89"/>
  <c r="BK118"/>
  <c r="BK101"/>
  <c r="J93"/>
  <c i="7" r="BK96"/>
  <c r="J90"/>
  <c i="6" r="J111"/>
  <c r="BK125"/>
  <c r="J112"/>
  <c r="BK106"/>
  <c r="BK93"/>
  <c r="BK121"/>
  <c r="J116"/>
  <c r="J100"/>
  <c r="BK88"/>
  <c i="2" r="J186"/>
  <c r="BK154"/>
  <c r="J150"/>
  <c r="BK138"/>
  <c r="BK129"/>
  <c r="J125"/>
  <c r="J120"/>
  <c r="BK102"/>
  <c r="J181"/>
  <c r="BK171"/>
  <c r="J162"/>
  <c r="BK152"/>
  <c r="J144"/>
  <c r="BK131"/>
  <c r="J117"/>
  <c i="1" r="AS54"/>
  <c i="3" r="J200"/>
  <c r="J190"/>
  <c r="J161"/>
  <c r="J143"/>
  <c r="BK114"/>
  <c r="BK102"/>
  <c r="J152"/>
  <c r="BK118"/>
  <c r="J99"/>
  <c i="4" r="J171"/>
  <c r="J162"/>
  <c r="J152"/>
  <c r="J148"/>
  <c r="BK133"/>
  <c r="BK126"/>
  <c r="BK117"/>
  <c r="BK111"/>
  <c r="BK100"/>
  <c r="BK95"/>
  <c r="J176"/>
  <c r="J168"/>
  <c r="J185"/>
  <c r="BK173"/>
  <c r="BK159"/>
  <c r="BK144"/>
  <c i="7" l="1" r="R85"/>
  <c r="R84"/>
  <c i="6" r="R104"/>
  <c r="BK123"/>
  <c r="J123"/>
  <c r="J63"/>
  <c i="2" r="T97"/>
  <c r="T96"/>
  <c r="P124"/>
  <c r="T124"/>
  <c r="P147"/>
  <c r="T147"/>
  <c r="P158"/>
  <c r="R158"/>
  <c i="6" r="P85"/>
  <c r="T85"/>
  <c r="P91"/>
  <c r="BK104"/>
  <c r="J104"/>
  <c r="J62"/>
  <c i="2" r="BK97"/>
  <c r="J97"/>
  <c r="J61"/>
  <c r="P97"/>
  <c r="P96"/>
  <c r="R97"/>
  <c r="BK124"/>
  <c r="J124"/>
  <c r="J62"/>
  <c r="R124"/>
  <c r="BK147"/>
  <c r="J147"/>
  <c r="J67"/>
  <c r="R147"/>
  <c r="R136"/>
  <c r="BK158"/>
  <c r="J158"/>
  <c r="J69"/>
  <c r="T158"/>
  <c i="3" r="P96"/>
  <c r="T96"/>
  <c r="P106"/>
  <c r="R106"/>
  <c r="BK149"/>
  <c r="J149"/>
  <c r="J63"/>
  <c r="P149"/>
  <c r="R149"/>
  <c r="BK160"/>
  <c r="J160"/>
  <c r="J66"/>
  <c r="R160"/>
  <c r="BK178"/>
  <c r="J178"/>
  <c r="J67"/>
  <c r="R178"/>
  <c r="BK187"/>
  <c r="J187"/>
  <c r="J68"/>
  <c r="R187"/>
  <c r="BK204"/>
  <c r="J204"/>
  <c r="J69"/>
  <c r="R204"/>
  <c r="BK228"/>
  <c r="J228"/>
  <c r="J70"/>
  <c r="T228"/>
  <c r="P250"/>
  <c r="R250"/>
  <c r="BK271"/>
  <c r="J271"/>
  <c r="J72"/>
  <c r="R271"/>
  <c r="P280"/>
  <c r="T280"/>
  <c i="4" r="P93"/>
  <c r="R93"/>
  <c r="BK105"/>
  <c r="J105"/>
  <c r="J62"/>
  <c r="R105"/>
  <c r="BK114"/>
  <c r="J114"/>
  <c r="J63"/>
  <c r="T114"/>
  <c r="BK134"/>
  <c r="J134"/>
  <c r="J65"/>
  <c r="R134"/>
  <c r="BK145"/>
  <c r="J145"/>
  <c r="J66"/>
  <c r="T145"/>
  <c r="P155"/>
  <c r="T155"/>
  <c r="P160"/>
  <c r="T160"/>
  <c r="R172"/>
  <c r="T180"/>
  <c r="T179"/>
  <c i="5" r="P86"/>
  <c r="T86"/>
  <c r="BK91"/>
  <c r="J91"/>
  <c r="J62"/>
  <c r="R91"/>
  <c r="P105"/>
  <c r="T105"/>
  <c r="T112"/>
  <c i="6" r="BK85"/>
  <c r="J85"/>
  <c r="J60"/>
  <c r="R85"/>
  <c r="BK91"/>
  <c r="J91"/>
  <c r="J61"/>
  <c r="T91"/>
  <c r="P104"/>
  <c r="R123"/>
  <c i="3" r="BK96"/>
  <c r="R96"/>
  <c r="R95"/>
  <c r="BK106"/>
  <c r="J106"/>
  <c r="J62"/>
  <c r="T106"/>
  <c r="T149"/>
  <c r="P160"/>
  <c r="T160"/>
  <c r="P178"/>
  <c r="T178"/>
  <c r="P187"/>
  <c r="T187"/>
  <c r="P204"/>
  <c r="T204"/>
  <c r="P228"/>
  <c r="R228"/>
  <c r="BK250"/>
  <c r="J250"/>
  <c r="J71"/>
  <c r="T250"/>
  <c r="P271"/>
  <c r="T271"/>
  <c r="BK280"/>
  <c r="J280"/>
  <c r="J73"/>
  <c r="R280"/>
  <c i="4" r="BK93"/>
  <c r="T93"/>
  <c r="P105"/>
  <c r="T105"/>
  <c r="T104"/>
  <c r="P114"/>
  <c r="R114"/>
  <c r="P134"/>
  <c r="T134"/>
  <c r="T122"/>
  <c r="P145"/>
  <c r="R145"/>
  <c r="BK155"/>
  <c r="J155"/>
  <c r="J68"/>
  <c r="R155"/>
  <c r="BK160"/>
  <c r="J160"/>
  <c r="J69"/>
  <c r="R160"/>
  <c r="BK172"/>
  <c r="J172"/>
  <c r="J70"/>
  <c r="P172"/>
  <c r="T172"/>
  <c r="BK180"/>
  <c r="J180"/>
  <c r="J72"/>
  <c r="P180"/>
  <c r="P179"/>
  <c r="R180"/>
  <c r="R179"/>
  <c i="5" r="BK86"/>
  <c r="J86"/>
  <c r="J61"/>
  <c r="R86"/>
  <c r="P91"/>
  <c r="T91"/>
  <c r="BK105"/>
  <c r="J105"/>
  <c r="J63"/>
  <c r="R105"/>
  <c r="BK112"/>
  <c r="J112"/>
  <c r="J64"/>
  <c r="P112"/>
  <c r="R112"/>
  <c i="6" r="R91"/>
  <c r="T104"/>
  <c r="P123"/>
  <c r="T123"/>
  <c i="2" r="BK137"/>
  <c r="J137"/>
  <c r="J64"/>
  <c r="BK143"/>
  <c r="J143"/>
  <c r="J65"/>
  <c r="BK145"/>
  <c r="J145"/>
  <c r="J66"/>
  <c r="BK166"/>
  <c r="J166"/>
  <c r="J70"/>
  <c r="BK170"/>
  <c r="J170"/>
  <c r="J71"/>
  <c r="BK175"/>
  <c r="J175"/>
  <c r="J72"/>
  <c r="BK185"/>
  <c r="J185"/>
  <c r="J74"/>
  <c r="BK193"/>
  <c r="J193"/>
  <c r="J75"/>
  <c r="BK156"/>
  <c r="J156"/>
  <c r="J68"/>
  <c r="BK180"/>
  <c r="J180"/>
  <c r="J73"/>
  <c i="3" r="BK156"/>
  <c r="J156"/>
  <c r="J64"/>
  <c r="BK289"/>
  <c r="J289"/>
  <c r="J74"/>
  <c i="7" r="BK86"/>
  <c r="BK89"/>
  <c r="J89"/>
  <c r="J62"/>
  <c r="BK95"/>
  <c r="J95"/>
  <c r="J64"/>
  <c i="4" r="BK122"/>
  <c r="J122"/>
  <c r="J64"/>
  <c i="6" r="BK128"/>
  <c r="J128"/>
  <c r="J64"/>
  <c i="7" r="BK92"/>
  <c r="J92"/>
  <c r="J63"/>
  <c r="E48"/>
  <c r="BE87"/>
  <c r="BE90"/>
  <c r="BE93"/>
  <c r="J52"/>
  <c r="F55"/>
  <c r="BE96"/>
  <c i="1" r="BC60"/>
  <c i="6" r="J52"/>
  <c r="BE87"/>
  <c r="BE92"/>
  <c r="BE94"/>
  <c r="BE96"/>
  <c r="BE103"/>
  <c r="BE116"/>
  <c r="BE117"/>
  <c r="BE125"/>
  <c r="BE89"/>
  <c r="BE90"/>
  <c r="BE95"/>
  <c r="BE97"/>
  <c r="BE98"/>
  <c r="BE99"/>
  <c r="BE102"/>
  <c r="BE105"/>
  <c r="BE107"/>
  <c r="BE108"/>
  <c r="BE110"/>
  <c r="BE112"/>
  <c r="BE115"/>
  <c r="BE120"/>
  <c r="BE126"/>
  <c r="BE127"/>
  <c r="BE129"/>
  <c r="E48"/>
  <c r="F55"/>
  <c r="BE86"/>
  <c r="BE88"/>
  <c r="BE93"/>
  <c r="BE100"/>
  <c r="BE101"/>
  <c r="BE106"/>
  <c r="BE109"/>
  <c r="BE111"/>
  <c r="BE113"/>
  <c r="BE114"/>
  <c r="BE118"/>
  <c r="BE119"/>
  <c r="BE121"/>
  <c r="BE122"/>
  <c r="BE124"/>
  <c i="4" r="BK154"/>
  <c r="J154"/>
  <c r="J67"/>
  <c i="5" r="F55"/>
  <c r="BE87"/>
  <c r="BE89"/>
  <c r="BE100"/>
  <c r="BE106"/>
  <c r="BE114"/>
  <c r="J52"/>
  <c r="BE90"/>
  <c r="BE103"/>
  <c r="BE107"/>
  <c r="BE109"/>
  <c r="BE113"/>
  <c i="4" r="J93"/>
  <c r="J60"/>
  <c r="BK179"/>
  <c r="J179"/>
  <c r="J71"/>
  <c i="5" r="E48"/>
  <c r="BE93"/>
  <c r="BE94"/>
  <c r="BE95"/>
  <c r="BE101"/>
  <c r="BE108"/>
  <c r="BE110"/>
  <c r="BE115"/>
  <c r="BE88"/>
  <c r="BE92"/>
  <c r="BE96"/>
  <c r="BE97"/>
  <c r="BE98"/>
  <c r="BE99"/>
  <c r="BE102"/>
  <c r="BE104"/>
  <c r="BE111"/>
  <c i="3" r="J96"/>
  <c r="J61"/>
  <c i="4" r="J52"/>
  <c r="E82"/>
  <c r="BE95"/>
  <c r="BE102"/>
  <c r="BE103"/>
  <c r="BE109"/>
  <c r="BE111"/>
  <c r="BE120"/>
  <c r="BE121"/>
  <c r="BE123"/>
  <c r="BE127"/>
  <c r="BE129"/>
  <c r="BE137"/>
  <c r="BE141"/>
  <c r="BE146"/>
  <c r="BE148"/>
  <c r="BE151"/>
  <c r="BE158"/>
  <c r="BE159"/>
  <c r="BE97"/>
  <c r="BE98"/>
  <c r="BE100"/>
  <c r="BE107"/>
  <c r="BE113"/>
  <c r="BE117"/>
  <c r="BE119"/>
  <c r="BE126"/>
  <c r="BE128"/>
  <c r="BE131"/>
  <c r="BE133"/>
  <c r="BE136"/>
  <c r="BE138"/>
  <c r="BE140"/>
  <c r="BE142"/>
  <c r="BE143"/>
  <c r="BE149"/>
  <c r="BE161"/>
  <c r="BE164"/>
  <c r="BE165"/>
  <c r="BE166"/>
  <c r="BE168"/>
  <c r="BE177"/>
  <c r="BE170"/>
  <c r="BE174"/>
  <c r="BE176"/>
  <c r="BE181"/>
  <c r="BE185"/>
  <c r="F55"/>
  <c r="BE94"/>
  <c r="BE96"/>
  <c r="BE99"/>
  <c r="BE101"/>
  <c r="BE106"/>
  <c r="BE108"/>
  <c r="BE110"/>
  <c r="BE112"/>
  <c r="BE115"/>
  <c r="BE116"/>
  <c r="BE118"/>
  <c r="BE124"/>
  <c r="BE125"/>
  <c r="BE130"/>
  <c r="BE132"/>
  <c r="BE135"/>
  <c r="BE139"/>
  <c r="BE144"/>
  <c r="BE147"/>
  <c r="BE150"/>
  <c r="BE152"/>
  <c r="BE153"/>
  <c r="BE156"/>
  <c r="BE157"/>
  <c r="BE162"/>
  <c r="BE163"/>
  <c r="BE167"/>
  <c r="BE169"/>
  <c r="BE171"/>
  <c r="BE173"/>
  <c r="BE175"/>
  <c r="BE178"/>
  <c r="BE183"/>
  <c i="3" r="J52"/>
  <c r="F55"/>
  <c r="BE99"/>
  <c r="BE102"/>
  <c r="BE114"/>
  <c r="BE128"/>
  <c r="BE137"/>
  <c r="BE143"/>
  <c r="BE147"/>
  <c r="BE152"/>
  <c r="BE157"/>
  <c r="BE161"/>
  <c r="BE170"/>
  <c r="BE244"/>
  <c r="BE107"/>
  <c r="BE110"/>
  <c r="BE118"/>
  <c r="BE123"/>
  <c r="BE131"/>
  <c r="BE145"/>
  <c r="BE150"/>
  <c r="BE167"/>
  <c r="BE174"/>
  <c r="BE183"/>
  <c r="BE185"/>
  <c r="BE188"/>
  <c r="BE190"/>
  <c r="BE191"/>
  <c r="BE194"/>
  <c r="BE200"/>
  <c r="BE205"/>
  <c r="BE209"/>
  <c r="BE211"/>
  <c r="BE213"/>
  <c r="BE215"/>
  <c r="BE217"/>
  <c r="BE220"/>
  <c r="BE224"/>
  <c r="BE226"/>
  <c r="BE229"/>
  <c r="BE236"/>
  <c r="BE238"/>
  <c r="BE242"/>
  <c r="BE246"/>
  <c r="BE251"/>
  <c r="BE255"/>
  <c r="BE257"/>
  <c r="BE263"/>
  <c r="BE267"/>
  <c r="BE272"/>
  <c r="BE277"/>
  <c r="BE279"/>
  <c r="BE281"/>
  <c r="BE285"/>
  <c r="E48"/>
  <c r="BE97"/>
  <c r="BE176"/>
  <c r="BE179"/>
  <c r="BE192"/>
  <c r="BE195"/>
  <c r="BE197"/>
  <c r="BE198"/>
  <c r="BE202"/>
  <c r="BE234"/>
  <c r="BE240"/>
  <c r="BE248"/>
  <c r="BE259"/>
  <c r="BE261"/>
  <c r="BE269"/>
  <c r="BE287"/>
  <c r="BE290"/>
  <c i="2" r="E48"/>
  <c r="BE102"/>
  <c r="BE111"/>
  <c r="BE134"/>
  <c r="BE157"/>
  <c r="BE162"/>
  <c r="BE176"/>
  <c r="BE181"/>
  <c r="J89"/>
  <c r="F92"/>
  <c r="BE125"/>
  <c r="BE131"/>
  <c r="BE146"/>
  <c r="BE150"/>
  <c r="BE164"/>
  <c r="BE167"/>
  <c r="BE171"/>
  <c r="BE194"/>
  <c r="BE98"/>
  <c r="BE107"/>
  <c r="BE117"/>
  <c r="BE120"/>
  <c r="BE122"/>
  <c r="BE127"/>
  <c r="BE129"/>
  <c r="BE138"/>
  <c r="BE144"/>
  <c r="BE148"/>
  <c r="BE152"/>
  <c r="BE154"/>
  <c r="BE159"/>
  <c r="BE186"/>
  <c r="F36"/>
  <c i="1" r="BC55"/>
  <c i="3" r="F35"/>
  <c i="1" r="BB56"/>
  <c i="4" r="F37"/>
  <c i="1" r="BD57"/>
  <c i="3" r="J34"/>
  <c i="1" r="AW56"/>
  <c i="4" r="F34"/>
  <c i="1" r="BA57"/>
  <c i="5" r="F34"/>
  <c i="1" r="BA58"/>
  <c i="6" r="F35"/>
  <c i="1" r="BB59"/>
  <c i="7" r="F34"/>
  <c i="1" r="BA60"/>
  <c i="2" r="F37"/>
  <c i="1" r="BD55"/>
  <c i="4" r="J34"/>
  <c i="1" r="AW57"/>
  <c i="4" r="F36"/>
  <c i="1" r="BC57"/>
  <c i="5" r="F36"/>
  <c i="1" r="BC58"/>
  <c i="7" r="F35"/>
  <c i="1" r="BB60"/>
  <c i="3" r="F34"/>
  <c i="1" r="BA56"/>
  <c i="4" r="F35"/>
  <c i="1" r="BB57"/>
  <c i="6" r="J34"/>
  <c i="1" r="AW59"/>
  <c i="6" r="F37"/>
  <c i="1" r="BD59"/>
  <c i="2" r="J34"/>
  <c i="1" r="AW55"/>
  <c i="2" r="F34"/>
  <c i="1" r="BA55"/>
  <c i="3" r="F36"/>
  <c i="1" r="BC56"/>
  <c i="5" r="F35"/>
  <c i="1" r="BB58"/>
  <c i="6" r="F36"/>
  <c i="1" r="BC59"/>
  <c i="2" r="F35"/>
  <c i="1" r="BB55"/>
  <c i="3" r="F37"/>
  <c i="1" r="BD56"/>
  <c i="5" r="F37"/>
  <c i="1" r="BD58"/>
  <c i="5" r="J34"/>
  <c i="1" r="AW58"/>
  <c i="6" r="F34"/>
  <c i="1" r="BA59"/>
  <c i="7" r="J34"/>
  <c i="1" r="AW60"/>
  <c i="7" r="F37"/>
  <c i="1" r="BD60"/>
  <c i="4" l="1" r="P122"/>
  <c r="R122"/>
  <c i="2" r="T136"/>
  <c r="P136"/>
  <c r="P95"/>
  <c i="1" r="AU55"/>
  <c i="4" r="R154"/>
  <c i="3" r="P159"/>
  <c i="4" r="P104"/>
  <c i="3" r="T159"/>
  <c r="R159"/>
  <c r="R94"/>
  <c r="P95"/>
  <c r="P94"/>
  <c i="1" r="AU56"/>
  <c i="2" r="R96"/>
  <c r="R95"/>
  <c i="6" r="T84"/>
  <c i="7" r="BK85"/>
  <c r="J85"/>
  <c r="J60"/>
  <c i="5" r="R85"/>
  <c r="R84"/>
  <c i="3" r="BK95"/>
  <c i="6" r="R84"/>
  <c i="5" r="T85"/>
  <c r="T84"/>
  <c r="P85"/>
  <c r="P84"/>
  <c i="1" r="AU58"/>
  <c i="4" r="T154"/>
  <c r="T92"/>
  <c r="P154"/>
  <c r="R104"/>
  <c r="R92"/>
  <c i="3" r="T95"/>
  <c r="T94"/>
  <c i="6" r="P84"/>
  <c i="1" r="AU59"/>
  <c i="2" r="T95"/>
  <c r="BK96"/>
  <c r="J96"/>
  <c r="J60"/>
  <c i="6" r="BK84"/>
  <c r="J84"/>
  <c r="J59"/>
  <c i="7" r="J86"/>
  <c r="J61"/>
  <c i="2" r="BK136"/>
  <c r="J136"/>
  <c r="J63"/>
  <c i="3" r="BK159"/>
  <c r="J159"/>
  <c r="J65"/>
  <c i="4" r="BK104"/>
  <c r="J104"/>
  <c r="J61"/>
  <c i="5" r="BK85"/>
  <c r="J85"/>
  <c r="J60"/>
  <c i="4" r="BK92"/>
  <c r="J92"/>
  <c i="2" r="J33"/>
  <c i="1" r="AV55"/>
  <c r="AT55"/>
  <c i="7" r="J33"/>
  <c i="1" r="AV60"/>
  <c r="AT60"/>
  <c i="7" r="F33"/>
  <c i="1" r="AZ60"/>
  <c i="2" r="F33"/>
  <c i="1" r="AZ55"/>
  <c i="4" r="J30"/>
  <c i="1" r="AG57"/>
  <c i="5" r="J33"/>
  <c i="1" r="AV58"/>
  <c r="AT58"/>
  <c i="5" r="F33"/>
  <c i="1" r="AZ58"/>
  <c i="6" r="F33"/>
  <c i="1" r="AZ59"/>
  <c i="4" r="F33"/>
  <c i="1" r="AZ57"/>
  <c r="BA54"/>
  <c r="AW54"/>
  <c r="AK30"/>
  <c i="4" r="J33"/>
  <c i="1" r="AV57"/>
  <c r="AT57"/>
  <c r="BB54"/>
  <c r="W31"/>
  <c i="3" r="J33"/>
  <c i="1" r="AV56"/>
  <c r="AT56"/>
  <c r="BC54"/>
  <c r="AY54"/>
  <c r="BD54"/>
  <c r="W33"/>
  <c i="3" r="F33"/>
  <c i="1" r="AZ56"/>
  <c i="6" r="J33"/>
  <c i="1" r="AV59"/>
  <c r="AT59"/>
  <c i="3" l="1" r="BK94"/>
  <c r="J94"/>
  <c i="4" r="P92"/>
  <c i="1" r="AU57"/>
  <c i="2" r="BK95"/>
  <c r="J95"/>
  <c r="J59"/>
  <c i="3" r="J95"/>
  <c r="J60"/>
  <c i="7" r="BK84"/>
  <c r="J84"/>
  <c r="J59"/>
  <c i="5" r="BK84"/>
  <c r="J84"/>
  <c r="J59"/>
  <c i="1" r="AN57"/>
  <c i="4" r="J59"/>
  <c r="J39"/>
  <c i="3" r="J30"/>
  <c i="1" r="AG56"/>
  <c r="AU54"/>
  <c r="AX54"/>
  <c r="W30"/>
  <c r="W32"/>
  <c i="6" r="J30"/>
  <c i="1" r="AG59"/>
  <c r="AZ54"/>
  <c r="AV54"/>
  <c r="AK29"/>
  <c i="3" l="1" r="J39"/>
  <c i="6" r="J39"/>
  <c i="3" r="J59"/>
  <c i="1" r="AN56"/>
  <c r="AN59"/>
  <c r="AT54"/>
  <c i="7" r="J30"/>
  <c i="1" r="AG60"/>
  <c i="2" r="J30"/>
  <c i="1" r="AG55"/>
  <c i="5" r="J30"/>
  <c i="1" r="AG58"/>
  <c r="W29"/>
  <c i="7" l="1" r="J39"/>
  <c i="5" r="J39"/>
  <c i="2" r="J39"/>
  <c i="1" r="AN55"/>
  <c r="AN60"/>
  <c r="AN58"/>
  <c r="AG54"/>
  <c r="AK26"/>
  <c l="1" r="AK3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<sst xmlns="http://schemas.openxmlformats.org/spreadsheetml/2006/main">
  <si>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</si>
  <si>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</si>
  <si>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</si>
  <si>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</si>
  <si>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</si>
  <si>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{ef47d7d0-1ae8-434a-8296-7882b9621b02}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</si>
  <si>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</si>
  <si>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</si>
  <si>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</si>
  <si>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</si>
  <si>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</si>
  <si>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</si>
  <si>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</si>
  <si>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</si>
  <si>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2025/07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</si>
  <si>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</si>
  <si>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</si>
  <si>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Alšova</t>
  </si>
  <si>
    <t>KSO:</t>
  </si>
  <si>
    <t/>
  </si>
  <si>
    <t>CC-CZ:</t>
  </si>
  <si>
    <t>Místo:</t>
  </si>
  <si>
    <t>ZŠ Alšova, č.p. 1123</t>
  </si>
  <si>
    <t>Datum:</t>
  </si>
  <si>
    <t>10. 4. 2025</t>
  </si>
  <si>
    <t>Zadavatel:</t>
  </si>
  <si>
    <t>IČ:</t>
  </si>
  <si>
    <t>Město Kopřivnice</t>
  </si>
  <si>
    <t>DIČ:</t>
  </si>
  <si>
    <t>Účastník:</t>
  </si>
  <si>
    <t>Vyplň údaj</t>
  </si>
  <si>
    <t>Projektant:</t>
  </si>
  <si>
    <t>17219787</t>
  </si>
  <si>
    <t>Proiectura Dana s.r.o.</t>
  </si>
  <si>
    <t>CZ17219787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</si>
  <si>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</si>
  <si>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</si>
  <si>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</si>
  <si>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</si>
  <si>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</si>
  <si>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</si>
  <si>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</si>
  <si>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</si>
  <si>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</si>
  <si>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</si>
  <si>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</si>
  <si>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</si>
  <si>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</si>
  <si>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</si>
  <si>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</si>
  <si>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</si>
  <si>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</si>
  <si>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</si>
  <si>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</si>
  <si>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</si>
  <si>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</si>
  <si>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</si>
  <si>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</si>
  <si>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</si>
  <si>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</si>
  <si>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</si>
  <si>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</si>
  <si>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</si>
  <si>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</si>
  <si>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</si>
  <si>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</si>
  <si>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</si>
  <si>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</si>
  <si>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</si>
  <si>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</si>
  <si>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</si>
  <si>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</si>
  <si>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</si>
  <si>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</si>
  <si>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</si>
  <si>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</si>
  <si>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</si>
  <si>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</si>
  <si>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</si>
  <si>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Bourání stávajících konstrukcí</t>
  </si>
  <si>
    <t>STA</t>
  </si>
  <si>
    <t>1</t>
  </si>
  <si>
    <t>{3eaaedf4-5b8f-4581-a333-8de9f52cb808}</t>
  </si>
  <si>
    <t>2</t>
  </si>
  <si>
    <t>02</t>
  </si>
  <si>
    <t>ASŘ</t>
  </si>
  <si>
    <t>{e4cecd06-d234-4e17-8958-b40f460639ed}</t>
  </si>
  <si>
    <t>03</t>
  </si>
  <si>
    <t>ZTI</t>
  </si>
  <si>
    <t>{ecca680c-c941-4428-8dcc-3513b54ceb9a}</t>
  </si>
  <si>
    <t>04</t>
  </si>
  <si>
    <t>Vytápění</t>
  </si>
  <si>
    <t>{44e3a681-1c3b-445d-a94b-6915b70564e0}</t>
  </si>
  <si>
    <t>05</t>
  </si>
  <si>
    <t>Elektro</t>
  </si>
  <si>
    <t>{cc41eeb1-37ff-46e5-ae06-18f4f582714a}</t>
  </si>
  <si>
    <t>06</t>
  </si>
  <si>
    <t>VRN</t>
  </si>
  <si>
    <t>{e1bbd6ab-18f8-487b-be1f-a22a73b25725}</t>
  </si>
  <si>
    <t>KRYCÍ LIST SOUPISU PRACÍ</t>
  </si>
  <si>
    <t>Objekt:</t>
  </si>
  <si>
    <t>01 - Bourání stávajících konstrukcí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</si>
  <si>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</si>
  <si>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</si>
  <si>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</si>
  <si>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</si>
  <si>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</si>
  <si>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</si>
  <si>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</si>
  <si>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</si>
  <si>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</si>
  <si>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</si>
  <si>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</si>
  <si>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</si>
  <si>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741 - Elektroinstalace - silnoproud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</si>
  <si>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</si>
  <si>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</si>
  <si>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</si>
  <si>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</si>
  <si>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</si>
  <si>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</si>
  <si>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</si>
  <si>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</si>
  <si>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</si>
  <si>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</si>
  <si>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</si>
  <si>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</si>
  <si>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</si>
  <si>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</si>
  <si>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</si>
  <si>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</si>
  <si>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</si>
  <si>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</si>
  <si>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</si>
  <si>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</si>
  <si>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</si>
  <si>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</si>
  <si>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</si>
  <si>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</si>
  <si>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</si>
  <si>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</si>
  <si>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962031013</t>
  </si>
  <si>
    <t>Bourání příček nebo přizdívek z cihel děrovaných, tl. přes 100 do 150 mm</t>
  </si>
  <si>
    <t>m2</t>
  </si>
  <si>
    <t>CS ÚRS 2025 01</t>
  </si>
  <si>
    <t>4</t>
  </si>
  <si>
    <t>149160017</t>
  </si>
  <si>
    <t>Online PSC</t>
  </si>
  <si>
    <t>https://podminky.urs.cz/item/CS_URS_2025_01/962031013</t>
  </si>
  <si>
    <t>VV</t>
  </si>
  <si>
    <t>(16,45+8,065)*2,95</t>
  </si>
  <si>
    <t>Součet</t>
  </si>
  <si>
    <t>965042141</t>
  </si>
  <si>
    <t>Bourání mazanin betonových nebo z litého asfaltu tl. do 100 mm, plochy přes 4 m2</t>
  </si>
  <si>
    <t>m3</t>
  </si>
  <si>
    <t>CS ÚRS 2024 02</t>
  </si>
  <si>
    <t>179599826</t>
  </si>
  <si>
    <t>https://podminky.urs.cz/item/CS_URS_2024_02/965042141</t>
  </si>
  <si>
    <t>(12,0+2,0+3,5+10,2+4,2+3,4+7,0+8,1+7,0+11,0)*0,07</t>
  </si>
  <si>
    <t>(86,9+26,0+116,4)*0,07</t>
  </si>
  <si>
    <t>3</t>
  </si>
  <si>
    <t>965042241</t>
  </si>
  <si>
    <t>Bourání mazanin betonových nebo z litého asfaltu tl. přes 100 mm, plochy přes 4 m2</t>
  </si>
  <si>
    <t>317269567</t>
  </si>
  <si>
    <t>https://podminky.urs.cz/item/CS_URS_2025_01/965042241</t>
  </si>
  <si>
    <t>25,28*0,1</t>
  </si>
  <si>
    <t>965046111</t>
  </si>
  <si>
    <t>Broušení stávajících betonových podlah úběr do 3 mm</t>
  </si>
  <si>
    <t>1854373240</t>
  </si>
  <si>
    <t>https://podminky.urs.cz/item/CS_URS_2025_01/965046111</t>
  </si>
  <si>
    <t>301,1+263,0</t>
  </si>
  <si>
    <t>(12,0+2,0+3,5+10,2+4,2+3,4+7,0+7,0+11,0+8,1)*-1,0</t>
  </si>
  <si>
    <t>(86,9+26,0+116,4)*-1,0</t>
  </si>
  <si>
    <t>5</t>
  </si>
  <si>
    <t>968072455</t>
  </si>
  <si>
    <t>Vybourání kovových rámů oken s křídly, dveřních zárubní, vrat, stěn, ostění nebo obkladů dveřních zárubní, plochy do 2 m2</t>
  </si>
  <si>
    <t>-252060359</t>
  </si>
  <si>
    <t>https://podminky.urs.cz/item/CS_URS_2025_01/968072455</t>
  </si>
  <si>
    <t>0,7*2,0*15,0+0,2*0,2*0,8</t>
  </si>
  <si>
    <t>6</t>
  </si>
  <si>
    <t>977151118</t>
  </si>
  <si>
    <t>Jádrové vrty diamantovými korunkami do stavebních materiálů (železobetonu, betonu, cihel, obkladů, dlažeb, kamene) průměru přes 90 do 100 mm</t>
  </si>
  <si>
    <t>m</t>
  </si>
  <si>
    <t>475330703</t>
  </si>
  <si>
    <t>https://podminky.urs.cz/item/CS_URS_2025_01/977151118</t>
  </si>
  <si>
    <t>7</t>
  </si>
  <si>
    <t>977332122</t>
  </si>
  <si>
    <t>Frézování drážek pro vodiče ve stěnách z cihel včetně omítky, rozměru do 50x50 mm</t>
  </si>
  <si>
    <t>775932449</t>
  </si>
  <si>
    <t>https://podminky.urs.cz/item/CS_URS_2025_01/977332122</t>
  </si>
  <si>
    <t>997</t>
  </si>
  <si>
    <t>Přesun sutě</t>
  </si>
  <si>
    <t>8</t>
  </si>
  <si>
    <t>997013111</t>
  </si>
  <si>
    <t>Vnitrostaveništní doprava suti a vybouraných hmot vodorovně do 50 m s naložením základní pro budovy a haly výšky do 6 m</t>
  </si>
  <si>
    <t>t</t>
  </si>
  <si>
    <t>-1715046908</t>
  </si>
  <si>
    <t>https://podminky.urs.cz/item/CS_URS_2025_01/997013111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</si>
  <si>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</si>
  <si>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</si>
  <si>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-2037022473</t>
  </si>
  <si>
    <t>https://podminky.urs.cz/item/CS_URS_2025_01/997013219</t>
  </si>
  <si>
    <t>10</t>
  </si>
  <si>
    <t>997013501</t>
  </si>
  <si>
    <t>Odvoz suti a vybouraných hmot na skládku nebo meziskládku se složením, na vzdálenost do 1 km</t>
  </si>
  <si>
    <t>1406705106</t>
  </si>
  <si>
    <t>https://podminky.urs.cz/item/CS_URS_2025_01/997013501</t>
  </si>
  <si>
    <t>11</t>
  </si>
  <si>
    <t>997013509</t>
  </si>
  <si>
    <t>Odvoz suti a vybouraných hmot na skládku nebo meziskládku se složením, na vzdálenost Příplatek k ceně za každý další započatý 1 km přes 1 km</t>
  </si>
  <si>
    <t>-796029121</t>
  </si>
  <si>
    <t>https://podminky.urs.cz/item/CS_URS_2025_01/997013509</t>
  </si>
  <si>
    <t>92,687*9 'Přepočtené koeficientem množství</t>
  </si>
  <si>
    <t>997013609</t>
  </si>
  <si>
    <t>Poplatek za uložení stavebního odpadu na skládce (skládkovné) ze směsí nebo oddělených frakcí betonu, cihel a keramických výrobků zatříděného do Katalogu odpadů pod kódem 17 01 07</t>
  </si>
  <si>
    <t>1918152108</t>
  </si>
  <si>
    <t>https://podminky.urs.cz/item/CS_URS_2025_01/997013609</t>
  </si>
  <si>
    <t>PSV</t>
  </si>
  <si>
    <t>Práce a dodávky PSV</t>
  </si>
  <si>
    <t>711</t>
  </si>
  <si>
    <t>Izolace proti vodě, vlhkosti a plynům</t>
  </si>
  <si>
    <t>13</t>
  </si>
  <si>
    <t>711141811</t>
  </si>
  <si>
    <t>Odstranění izolace proti vodě, vlhkosti a plynům z přitavených pásů NAIP z plochy vodorovné V jednovrstvé</t>
  </si>
  <si>
    <t>16</t>
  </si>
  <si>
    <t>1089770503</t>
  </si>
  <si>
    <t>https://podminky.urs.cz/item/CS_URS_2024_02/711141811</t>
  </si>
  <si>
    <t>12,0+2,0+3,5+10,2+4,2+3,4+7,0+7,0+11,0+8,1</t>
  </si>
  <si>
    <t>86,9+26,0+116,4</t>
  </si>
  <si>
    <t>721</t>
  </si>
  <si>
    <t>Zdravotechnika - vnitřní kanalizace</t>
  </si>
  <si>
    <t>14</t>
  </si>
  <si>
    <t>721001.R</t>
  </si>
  <si>
    <t xml:space="preserve">Demontáž stávajících rozvodů kanalizace </t>
  </si>
  <si>
    <t>soubor</t>
  </si>
  <si>
    <t>615130930</t>
  </si>
  <si>
    <t>722</t>
  </si>
  <si>
    <t>Zdravotechnika - vnitřní vodovod</t>
  </si>
  <si>
    <t>15</t>
  </si>
  <si>
    <t>722001.R</t>
  </si>
  <si>
    <t>Demontáž stávajících rozvodů vodovodu</t>
  </si>
  <si>
    <t>683548036</t>
  </si>
  <si>
    <t>725</t>
  </si>
  <si>
    <t>Zdravotechnika - zařizovací předměty</t>
  </si>
  <si>
    <t>725110811</t>
  </si>
  <si>
    <t>Demontáž klozetů splachovacíchch s nádrží nebo tlakovým splachovačem</t>
  </si>
  <si>
    <t>806939476</t>
  </si>
  <si>
    <t>https://podminky.urs.cz/item/CS_URS_2025_01/725110811</t>
  </si>
  <si>
    <t>17</t>
  </si>
  <si>
    <t>725122817</t>
  </si>
  <si>
    <t>Demontáž pisoárů bez nádrže s rohovým ventilem s 1 záchodkem</t>
  </si>
  <si>
    <t>-305011327</t>
  </si>
  <si>
    <t>https://podminky.urs.cz/item/CS_URS_2025_01/725122817</t>
  </si>
  <si>
    <t>18</t>
  </si>
  <si>
    <t>725210821</t>
  </si>
  <si>
    <t>Demontáž umyvadel bez výtokových armatur umyvadel</t>
  </si>
  <si>
    <t>-336502017</t>
  </si>
  <si>
    <t>https://podminky.urs.cz/item/CS_URS_2025_01/725210821</t>
  </si>
  <si>
    <t>19</t>
  </si>
  <si>
    <t>725330820</t>
  </si>
  <si>
    <t>Demontáž výlevek bez výtokových armatur a bez nádrže a splachovacího potrubí diturvitových</t>
  </si>
  <si>
    <t>-2042049564</t>
  </si>
  <si>
    <t>https://podminky.urs.cz/item/CS_URS_2025_01/725330820</t>
  </si>
  <si>
    <t>741</t>
  </si>
  <si>
    <t>Elektroinstalace - silnoproud</t>
  </si>
  <si>
    <t>20</t>
  </si>
  <si>
    <t>741001.R</t>
  </si>
  <si>
    <t>Demontáž stávajících rozvodů elektro</t>
  </si>
  <si>
    <t>126349530</t>
  </si>
  <si>
    <t>766</t>
  </si>
  <si>
    <t>Konstrukce truhlářské</t>
  </si>
  <si>
    <t>766411811</t>
  </si>
  <si>
    <t>Demontáž obložení stěn panely, plochy do 1,5 m2</t>
  </si>
  <si>
    <t>-1071012235</t>
  </si>
  <si>
    <t>https://podminky.urs.cz/item/CS_URS_2025_01/766411811</t>
  </si>
  <si>
    <t>0,6*142,0</t>
  </si>
  <si>
    <t>22</t>
  </si>
  <si>
    <t>766691812</t>
  </si>
  <si>
    <t>Demontáž parapetních desek šířky přes 300 mm</t>
  </si>
  <si>
    <t>-1850280119</t>
  </si>
  <si>
    <t>https://podminky.urs.cz/item/CS_URS_2025_01/766691812</t>
  </si>
  <si>
    <t>23</t>
  </si>
  <si>
    <t>766691914</t>
  </si>
  <si>
    <t>Ostatní práce vyvěšení nebo zavěšení křídel dřevěných dveřních, plochy do 2 m2</t>
  </si>
  <si>
    <t>kus</t>
  </si>
  <si>
    <t>-193296313</t>
  </si>
  <si>
    <t>https://podminky.urs.cz/item/CS_URS_2025_01/766691914</t>
  </si>
  <si>
    <t>767</t>
  </si>
  <si>
    <t>Konstrukce zámečnické</t>
  </si>
  <si>
    <t>24</t>
  </si>
  <si>
    <t>767114813</t>
  </si>
  <si>
    <t>Demontáž stěn a příček rámových zasklených z hliníkových nebo ocelových profilů vnitřních přes 9 do 12 m2</t>
  </si>
  <si>
    <t>-720545727</t>
  </si>
  <si>
    <t>https://podminky.urs.cz/item/CS_URS_2025_01/767114813</t>
  </si>
  <si>
    <t>3,5*2,95*2,0</t>
  </si>
  <si>
    <t>771</t>
  </si>
  <si>
    <t>Podlahy z dlaždic</t>
  </si>
  <si>
    <t>25</t>
  </si>
  <si>
    <t>771573810</t>
  </si>
  <si>
    <t>Demontáž podlah z dlaždic keramických lepených</t>
  </si>
  <si>
    <t>2120938357</t>
  </si>
  <si>
    <t>https://podminky.urs.cz/item/CS_URS_2025_01/771573810</t>
  </si>
  <si>
    <t>86,9+26,0+116,4+12,0+2,0+3,5+10,2+4,2+3,4+3,4+7,0+8,1+7,0+11,0</t>
  </si>
  <si>
    <t>776</t>
  </si>
  <si>
    <t>Podlahy povlakové</t>
  </si>
  <si>
    <t>26</t>
  </si>
  <si>
    <t>776201811</t>
  </si>
  <si>
    <t>Demontáž povlakových podlahovin lepených ručně bez podložky</t>
  </si>
  <si>
    <t>-447292037</t>
  </si>
  <si>
    <t>https://podminky.urs.cz/item/CS_URS_2025_01/776201811</t>
  </si>
  <si>
    <t>68,5+23,0+68,5+68,0+35,0</t>
  </si>
  <si>
    <t>781</t>
  </si>
  <si>
    <t>Dokončovací práce - obklady</t>
  </si>
  <si>
    <t>27</t>
  </si>
  <si>
    <t>781473810</t>
  </si>
  <si>
    <t>Demontáž obkladů z dlaždic keramických lepených</t>
  </si>
  <si>
    <t>2078557829</t>
  </si>
  <si>
    <t>https://podminky.urs.cz/item/CS_URS_2025_01/781473810</t>
  </si>
  <si>
    <t>123,1*2,0+10,0*1,25*2,0</t>
  </si>
  <si>
    <t>783</t>
  </si>
  <si>
    <t>Dokončovací práce - nátěry</t>
  </si>
  <si>
    <t>28</t>
  </si>
  <si>
    <t>783306801</t>
  </si>
  <si>
    <t>Odstranění nátěrů ze zámečnických konstrukcí obroušením</t>
  </si>
  <si>
    <t>705939396</t>
  </si>
  <si>
    <t>https://podminky.urs.cz/item/CS_URS_2025_01/783306801</t>
  </si>
  <si>
    <t>Odstranění nátěru ze zárubní</t>
  </si>
  <si>
    <t>0,15*(2,0*2,0+0,7)*15,0</t>
  </si>
  <si>
    <t>0,15*(2,0*2,0+0,8)*9,0</t>
  </si>
  <si>
    <t>0,15*(2,0*2,0+0,9)*11</t>
  </si>
  <si>
    <t>784</t>
  </si>
  <si>
    <t>Dokončovací práce - malby a tapety</t>
  </si>
  <si>
    <t>29</t>
  </si>
  <si>
    <t>784121001</t>
  </si>
  <si>
    <t>Oškrabání malby v místnostech výšky do 3,80 m</t>
  </si>
  <si>
    <t>-704076314</t>
  </si>
  <si>
    <t>https://podminky.urs.cz/item/CS_URS_2025_01/784121001</t>
  </si>
  <si>
    <t>301,1+473,75+154,36-85,2</t>
  </si>
  <si>
    <t>02 - ASŘ</t>
  </si>
  <si>
    <t xml:space="preserve">    3 - Svislé a kompletní konstrukce</t>
  </si>
  <si>
    <t xml:space="preserve">    6 - Úpravy povrchů, podlahy a osazování výplní</t>
  </si>
  <si>
    <t xml:space="preserve">    998 - Přesun hmot</t>
  </si>
  <si>
    <t xml:space="preserve">    763 - Konstrukce suché výstavby</t>
  </si>
  <si>
    <t>HZS - Hodinové zúčtovací sazby</t>
  </si>
  <si>
    <t>Svislé a kompletní konstrukce</t>
  </si>
  <si>
    <t>317142410</t>
  </si>
  <si>
    <t>Překlady nenosné z pórobetonu osazené do tenkého maltového lože, výšky do 250 mm, šířky překladu 75 mm, délky překladu do 1000 mm</t>
  </si>
  <si>
    <t>80298303</t>
  </si>
  <si>
    <t>https://podminky.urs.cz/item/CS_URS_2025_01/317142410</t>
  </si>
  <si>
    <t>342272215</t>
  </si>
  <si>
    <t>Příčky z pórobetonových tvárnic hladkých na tenké maltové lože objemová hmotnost do 500 kg/m3, tloušťka příčky 75 mm</t>
  </si>
  <si>
    <t>1427700354</t>
  </si>
  <si>
    <t>https://podminky.urs.cz/item/CS_URS_2025_01/342272215</t>
  </si>
  <si>
    <t>26,36*2,95</t>
  </si>
  <si>
    <t>342291121</t>
  </si>
  <si>
    <t>Ukotvení příček plochými kotvami, do konstrukce cihelné</t>
  </si>
  <si>
    <t>-1762942000</t>
  </si>
  <si>
    <t>https://podminky.urs.cz/item/CS_URS_2025_01/342291121</t>
  </si>
  <si>
    <t>18,0*3,0</t>
  </si>
  <si>
    <t>Úpravy povrchů, podlahy a osazování výplní</t>
  </si>
  <si>
    <t>611325417</t>
  </si>
  <si>
    <t>Oprava vápenocementové omítky vnitřních ploch hladké, tl. do 20 mm, s celoplošným přeštukováním, tl. štuku do 3 mm stropů, v rozsahu opravované plochy přes 10 do 30%</t>
  </si>
  <si>
    <t>1932564574</t>
  </si>
  <si>
    <t>https://podminky.urs.cz/item/CS_URS_2025_01/611325417</t>
  </si>
  <si>
    <t>612142001</t>
  </si>
  <si>
    <t>Pletivo vnitřních ploch v ploše nebo pruzích, na plném podkladu sklovláknité vtlačené do tmelu včetně tmelu stěn</t>
  </si>
  <si>
    <t>1376024937</t>
  </si>
  <si>
    <t>https://podminky.urs.cz/item/CS_URS_2025_01/612142001</t>
  </si>
  <si>
    <t>77,762*2,0</t>
  </si>
  <si>
    <t>612325417</t>
  </si>
  <si>
    <t>Oprava vápenocementové omítky vnitřních ploch hladké, tl. do 20 mm, s celoplošným přeštukováním, tl. štuku do 3 mm stěn, v rozsahu opravované plochy přes 10 do 30%</t>
  </si>
  <si>
    <t>2138541934</t>
  </si>
  <si>
    <t>https://podminky.urs.cz/item/CS_URS_2025_01/612325417</t>
  </si>
  <si>
    <t>197,36+85,2</t>
  </si>
  <si>
    <t>631311115</t>
  </si>
  <si>
    <t>Mazanina z betonu prostého bez zvýšených nároků na prostředí tl. přes 50 do 80 mm tř. C 20/25</t>
  </si>
  <si>
    <t>466880911</t>
  </si>
  <si>
    <t>https://podminky.urs.cz/item/CS_URS_2024_02/631311115</t>
  </si>
  <si>
    <t>(12,0+3,5+2,0+10,2+4,2+3,4+3,4+7,0+8,1+7,0+11,0)*0,065</t>
  </si>
  <si>
    <t>(86,9+26,0+116,4)*0,065</t>
  </si>
  <si>
    <t>631312141</t>
  </si>
  <si>
    <t>Doplnění dosavadních mazanin prostým betonem s dodáním hmot, bez potěru, plochy jednotlivě rýh v dosavadních mazaninách</t>
  </si>
  <si>
    <t>1895570577</t>
  </si>
  <si>
    <t>https://podminky.urs.cz/item/CS_URS_2025_01/631312141</t>
  </si>
  <si>
    <t xml:space="preserve">Drážky </t>
  </si>
  <si>
    <t>631362021</t>
  </si>
  <si>
    <t>Výztuž mazanin ze svařovaných sítí z drátů typu KARI</t>
  </si>
  <si>
    <t>-1935600267</t>
  </si>
  <si>
    <t>https://podminky.urs.cz/item/CS_URS_2024_02/631362021</t>
  </si>
  <si>
    <t>19,572*0,1 'Přepočtené koeficientem množství</t>
  </si>
  <si>
    <t>632451234</t>
  </si>
  <si>
    <t>Potěr cementový samonivelační litý tř. C 25, tl. přes 45 do 50 mm</t>
  </si>
  <si>
    <t>-1756641464</t>
  </si>
  <si>
    <t>https://podminky.urs.cz/item/CS_URS_2025_01/632451234</t>
  </si>
  <si>
    <t>275,01-(1,58+4,58+31,19+5,99+1,87+2,56)</t>
  </si>
  <si>
    <t>1,58+4,58+31,19+5,99+1,87+2,56</t>
  </si>
  <si>
    <t>12,98</t>
  </si>
  <si>
    <t>632451292</t>
  </si>
  <si>
    <t>Potěr cementový samonivelační litý Příplatek k cenám za každých dalších i započatých 5 mm tloušťky přes 50 mm tř. C 25</t>
  </si>
  <si>
    <t>1124097356</t>
  </si>
  <si>
    <t>https://podminky.urs.cz/item/CS_URS_2025_01/632451292</t>
  </si>
  <si>
    <t>(275,01-(1,58+4,58+31,19+5,99+1,87+2,56))*4,0</t>
  </si>
  <si>
    <t xml:space="preserve">(1,58+4,58+31,19+5,99+1,87+2,56)*3,0 </t>
  </si>
  <si>
    <t>12,98*3,0</t>
  </si>
  <si>
    <t>642942111</t>
  </si>
  <si>
    <t>Osazování zárubní nebo rámů kovových dveřních lisovaných nebo z úhelníků bez dveřních křídel na cementovou maltu, plochy otvoru do 2,5 m2</t>
  </si>
  <si>
    <t>641148753</t>
  </si>
  <si>
    <t>https://podminky.urs.cz/item/CS_URS_2025_01/642942111</t>
  </si>
  <si>
    <t>M</t>
  </si>
  <si>
    <t>55331487</t>
  </si>
  <si>
    <t>zárubeň jednokřídlá ocelová pro zdění tl stěny 110-150mm rozměru 800/1970, 2100mm</t>
  </si>
  <si>
    <t>-1382711364</t>
  </si>
  <si>
    <t>P</t>
  </si>
  <si>
    <t>Poznámka k položce:_x000d_
YH, YH s drážkou, YZP</t>
  </si>
  <si>
    <t>55331486</t>
  </si>
  <si>
    <t>zárubeň jednokřídlá ocelová pro zdění tl stěny 110-150mm rozměru 700/1970, 2100mm</t>
  </si>
  <si>
    <t>1096212957</t>
  </si>
  <si>
    <t>949101111</t>
  </si>
  <si>
    <t>Lešení pomocné pracovní pro objekty pozemních staveb pro zatížení do 150 kg/m2, o výšce lešeňové podlahy do 1,9 m</t>
  </si>
  <si>
    <t>1339114634</t>
  </si>
  <si>
    <t>https://podminky.urs.cz/item/CS_URS_2025_01/949101111</t>
  </si>
  <si>
    <t>952901111</t>
  </si>
  <si>
    <t>Vyčištění budov nebo objektů před předáním do užívání budov bytové nebo občanské výstavby, světlé výšky podlaží do 4 m</t>
  </si>
  <si>
    <t>60592936</t>
  </si>
  <si>
    <t>https://podminky.urs.cz/item/CS_URS_2025_01/952901111</t>
  </si>
  <si>
    <t>301,1+94,0+23,0+22,0+68,0+68,5+68,5+23,0+68,5+68,5+68,5+24,0</t>
  </si>
  <si>
    <t>998</t>
  </si>
  <si>
    <t>Přesun hmot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</si>
  <si>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</si>
  <si>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</si>
  <si>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620146777</t>
  </si>
  <si>
    <t>https://podminky.urs.cz/item/CS_URS_2025_01/998011001</t>
  </si>
  <si>
    <t>711111011</t>
  </si>
  <si>
    <t>Provedení izolace proti zemní vlhkosti natěradly a tmely za studena na ploše vodorovné V nátěrem suspensí asfaltovou</t>
  </si>
  <si>
    <t>-997770130</t>
  </si>
  <si>
    <t>https://podminky.urs.cz/item/CS_URS_2025_01/711111011</t>
  </si>
  <si>
    <t>12,0+3,5+2,0+10,2+4,2+3,4+3,4+7,0+8,1+7,0+11,0</t>
  </si>
  <si>
    <t>25,28</t>
  </si>
  <si>
    <t>11163346</t>
  </si>
  <si>
    <t>suspenze hydroizolační asfaltová</t>
  </si>
  <si>
    <t>32</t>
  </si>
  <si>
    <t>-550700413</t>
  </si>
  <si>
    <t>Poznámka k položce:_x000d_
Spotřeba: 0,75 kg/m2</t>
  </si>
  <si>
    <t>326,38*0,00105 'Přepočtené koeficientem množství</t>
  </si>
  <si>
    <t>711141559</t>
  </si>
  <si>
    <t>Provedení izolace proti zemní vlhkosti pásy přitavením NAIP na ploše vodorovné V</t>
  </si>
  <si>
    <t>274912077</t>
  </si>
  <si>
    <t>https://podminky.urs.cz/item/CS_URS_2025_01/711141559</t>
  </si>
  <si>
    <t>326,38</t>
  </si>
  <si>
    <t>62853004</t>
  </si>
  <si>
    <t>pás asfaltový natavitelný modifikovaný SBS s vložkou ze skleněné tkaniny a spalitelnou PE fólií nebo jemnozrnným minerálním posypem na horním povrchu tl 4,0mm</t>
  </si>
  <si>
    <t>1572005148</t>
  </si>
  <si>
    <t>326,38*1,1655 'Přepočtené koeficientem množství</t>
  </si>
  <si>
    <t>998711112</t>
  </si>
  <si>
    <t>Přesun hmot pro izolace proti vodě, vlhkosti a plynům stanovený z hmotnosti přesunovaného materiálu vodorovná dopravní vzdálenost do 50 m s omezením mechanizace v objektech výšky přes 6 do 12 m</t>
  </si>
  <si>
    <t>665128213</t>
  </si>
  <si>
    <t>https://podminky.urs.cz/item/CS_URS_2025_01/998711112</t>
  </si>
  <si>
    <t>763</t>
  </si>
  <si>
    <t>Konstrukce suché výstavby</t>
  </si>
  <si>
    <t>763135101</t>
  </si>
  <si>
    <t>Montáž sádrokartonového podhledu kazetového demontovatelného včetně zavěšené nosné konstrukce velikosti kazet 600x600 mm viditelné</t>
  </si>
  <si>
    <t>413986293</t>
  </si>
  <si>
    <t>https://podminky.urs.cz/item/CS_URS_2025_01/763135101</t>
  </si>
  <si>
    <t>12,0+3,5+10,2+4,2+2,0+3,4+7,0+8,1+7,0+11,0</t>
  </si>
  <si>
    <t>59030570</t>
  </si>
  <si>
    <t>podhled kazetový bez děrování viditelný rastr tl 10mm 600x600mm</t>
  </si>
  <si>
    <t>-1340174393</t>
  </si>
  <si>
    <t>68,4*1,05 'Přepočtené koeficientem množství</t>
  </si>
  <si>
    <t>998763321</t>
  </si>
  <si>
    <t>Přesun hmot pro konstrukce montované z desek sádrokartonových, sádrovláknitých, cementovláknitých nebo cementových stanovený z hmotnosti přesunovaného materiálu vodorovná dopravní vzdálenost do 50 m s omezením mechanizace v objektech výšky do 6 m</t>
  </si>
  <si>
    <t>-908161521</t>
  </si>
  <si>
    <t>https://podminky.urs.cz/item/CS_URS_2025_01/998763321</t>
  </si>
  <si>
    <t>766660001</t>
  </si>
  <si>
    <t>Montáž dveřních křídel dřevěných nebo plastových otevíravých do ocelové zárubně povrchově upravených jednokřídlových, šířky do 800 mm</t>
  </si>
  <si>
    <t>1876605676</t>
  </si>
  <si>
    <t>https://podminky.urs.cz/item/CS_URS_2025_01/766660001</t>
  </si>
  <si>
    <t>61164005</t>
  </si>
  <si>
    <t>dveře jednokřídlé voštinové profilované povrch lakovaný plné 800x1970-2100mm</t>
  </si>
  <si>
    <t>840370522</t>
  </si>
  <si>
    <t>61164071</t>
  </si>
  <si>
    <t>dveře jednokřídlé voštinové profilované povrch lakovaný plné 700x1970-2100mm</t>
  </si>
  <si>
    <t>-1710277488</t>
  </si>
  <si>
    <t>766660002</t>
  </si>
  <si>
    <t>Montáž dveřních křídel dřevěných nebo plastových otevíravých do ocelové zárubně povrchově upravených jednokřídlových, šířky přes 800 mm</t>
  </si>
  <si>
    <t>1583890413</t>
  </si>
  <si>
    <t>https://podminky.urs.cz/item/CS_URS_2025_01/766660002</t>
  </si>
  <si>
    <t>30</t>
  </si>
  <si>
    <t>61162081</t>
  </si>
  <si>
    <t>dveře jednokřídlé voštinové povrch laminátový částečně prosklené 900x1970-2100mm</t>
  </si>
  <si>
    <t>949601325</t>
  </si>
  <si>
    <t>31</t>
  </si>
  <si>
    <t>766660729</t>
  </si>
  <si>
    <t>Montáž dveřních doplňků dveřního kování interiérového štítku s klikou</t>
  </si>
  <si>
    <t>2039237919</t>
  </si>
  <si>
    <t>https://podminky.urs.cz/item/CS_URS_2025_01/766660729</t>
  </si>
  <si>
    <t>54914123</t>
  </si>
  <si>
    <t>kování rozetové klika/klika</t>
  </si>
  <si>
    <t>-857760162</t>
  </si>
  <si>
    <t>33</t>
  </si>
  <si>
    <t>766699211</t>
  </si>
  <si>
    <t>Montáž ostatních truhlářských konstrukcí desek lavic šířky do 500 mm</t>
  </si>
  <si>
    <t>257503650</t>
  </si>
  <si>
    <t>https://podminky.urs.cz/item/CS_URS_2025_01/766699211</t>
  </si>
  <si>
    <t>34</t>
  </si>
  <si>
    <t>60722269.R</t>
  </si>
  <si>
    <t>Lavice dle PD</t>
  </si>
  <si>
    <t>1966495040</t>
  </si>
  <si>
    <t>41,714*1,05 'Přepočtené koeficientem množství</t>
  </si>
  <si>
    <t>35</t>
  </si>
  <si>
    <t>998766101</t>
  </si>
  <si>
    <t>Přesun hmot pro konstrukce truhlářské stanovený z hmotnosti přesunovaného materiálu vodorovná dopravní vzdálenost do 50 m základní v objektech výšky do 6 m</t>
  </si>
  <si>
    <t>-1994195787</t>
  </si>
  <si>
    <t>https://podminky.urs.cz/item/CS_URS_2025_01/998766101</t>
  </si>
  <si>
    <t>36</t>
  </si>
  <si>
    <t>771111011</t>
  </si>
  <si>
    <t>Příprava podkladu před provedením dlažby vysátí podlah</t>
  </si>
  <si>
    <t>-948787941</t>
  </si>
  <si>
    <t>https://podminky.urs.cz/item/CS_URS_2025_01/771111011</t>
  </si>
  <si>
    <t>37</t>
  </si>
  <si>
    <t>771121011</t>
  </si>
  <si>
    <t>Příprava podkladu před provedením dlažby nátěr penetrační na podlahu</t>
  </si>
  <si>
    <t>-785579314</t>
  </si>
  <si>
    <t>https://podminky.urs.cz/item/CS_URS_2025_01/771121011</t>
  </si>
  <si>
    <t>38</t>
  </si>
  <si>
    <t>771151023</t>
  </si>
  <si>
    <t>Příprava podkladu před provedením dlažby samonivelační stěrka min. pevnosti 30 MPa, tloušťky přes 5 do 8 mm</t>
  </si>
  <si>
    <t>5453352</t>
  </si>
  <si>
    <t>https://podminky.urs.cz/item/CS_URS_2025_01/771151023</t>
  </si>
  <si>
    <t>39</t>
  </si>
  <si>
    <t>771574415</t>
  </si>
  <si>
    <t>Montáž podlah z dlaždic keramických lepených cementovým flexibilním lepidlem hladkých, tloušťky do 10 mm přes 6 do 9 ks/m2</t>
  </si>
  <si>
    <t>-685479363</t>
  </si>
  <si>
    <t>https://podminky.urs.cz/item/CS_URS_2025_01/771574415</t>
  </si>
  <si>
    <t>40</t>
  </si>
  <si>
    <t>59761174</t>
  </si>
  <si>
    <t>dlažba keramická slinutá mrazuvzdorná R11/B povrch reliéfní/matný tl do 10mm přes 9 do 12ks/m2</t>
  </si>
  <si>
    <t>-357620651</t>
  </si>
  <si>
    <t>301,1*1,1 'Přepočtené koeficientem množství</t>
  </si>
  <si>
    <t>41</t>
  </si>
  <si>
    <t>771591112</t>
  </si>
  <si>
    <t>Izolace podlahy pod dlažbu nátěrem nebo stěrkou ve dvou vrstvách</t>
  </si>
  <si>
    <t>555766974</t>
  </si>
  <si>
    <t>https://podminky.urs.cz/item/CS_URS_2025_01/771591112</t>
  </si>
  <si>
    <t>12,0+2,0+3,5+10,2+4,2+3,4+3,4+7,0+8,1+7,0+11,0</t>
  </si>
  <si>
    <t>42</t>
  </si>
  <si>
    <t>771591115</t>
  </si>
  <si>
    <t>Podlahy - dokončovací práce spárování silikonem</t>
  </si>
  <si>
    <t>-630199168</t>
  </si>
  <si>
    <t>https://podminky.urs.cz/item/CS_URS_2025_01/771591115</t>
  </si>
  <si>
    <t>123,1+10,0*1,25</t>
  </si>
  <si>
    <t>43</t>
  </si>
  <si>
    <t>771591264</t>
  </si>
  <si>
    <t>Izolace podlahy pod dlažbu těsnícími izolačními pásy mezi podlahou a stěnu</t>
  </si>
  <si>
    <t>476393014</t>
  </si>
  <si>
    <t>https://podminky.urs.cz/item/CS_URS_2025_01/771591264</t>
  </si>
  <si>
    <t>44</t>
  </si>
  <si>
    <t>998771111</t>
  </si>
  <si>
    <t>Přesun hmot pro podlahy z dlaždic stanovený z hmotnosti přesunovaného materiálu vodorovná dopravní vzdálenost do 50 m s omezením mechanizace v objektech výšky do 6 m</t>
  </si>
  <si>
    <t>-700222584</t>
  </si>
  <si>
    <t>https://podminky.urs.cz/item/CS_URS_2025_01/998771111</t>
  </si>
  <si>
    <t>45</t>
  </si>
  <si>
    <t>776111311</t>
  </si>
  <si>
    <t>Příprava podkladu povlakových podlah a stěn vysátí podlah</t>
  </si>
  <si>
    <t>607674418</t>
  </si>
  <si>
    <t>https://podminky.urs.cz/item/CS_URS_2025_01/776111311</t>
  </si>
  <si>
    <t>Vyspravení v místě drážky</t>
  </si>
  <si>
    <t>25,28*1,15</t>
  </si>
  <si>
    <t>46</t>
  </si>
  <si>
    <t>776121112</t>
  </si>
  <si>
    <t>Příprava podkladu povlakových podlah a stěn penetrace vodou ředitelná podlah</t>
  </si>
  <si>
    <t>1775681434</t>
  </si>
  <si>
    <t>https://podminky.urs.cz/item/CS_URS_2025_01/776121112</t>
  </si>
  <si>
    <t>47</t>
  </si>
  <si>
    <t>776141122</t>
  </si>
  <si>
    <t>Příprava podkladu povlakových podlah a stěn vyrovnání samonivelační stěrkou podlah min.pevnosti 30 MPa, tloušťky přes 3 do 5 mm</t>
  </si>
  <si>
    <t>1426171618</t>
  </si>
  <si>
    <t>https://podminky.urs.cz/item/CS_URS_2025_01/776141122</t>
  </si>
  <si>
    <t>48</t>
  </si>
  <si>
    <t>776251111</t>
  </si>
  <si>
    <t>Montáž podlahovin z přírodního linolea (marmolea) lepením standardním lepidlem z pásů standardních</t>
  </si>
  <si>
    <t>-1176778551</t>
  </si>
  <si>
    <t>https://podminky.urs.cz/item/CS_URS_2025_01/776251111</t>
  </si>
  <si>
    <t>49</t>
  </si>
  <si>
    <t>60756110</t>
  </si>
  <si>
    <t>linoleum přírodní třída zátěže 32/41, hořlavost Cfl-s1 tl 2mm</t>
  </si>
  <si>
    <t>-1492615005</t>
  </si>
  <si>
    <t>29,072*1,1 'Přepočtené koeficientem množství</t>
  </si>
  <si>
    <t>50</t>
  </si>
  <si>
    <t>776251411</t>
  </si>
  <si>
    <t>Montáž podlahovin z přírodního linolea (marmolea) spoj podlah svařováním za tepla</t>
  </si>
  <si>
    <t>-1551741345</t>
  </si>
  <si>
    <t>https://podminky.urs.cz/item/CS_URS_2025_01/776251411</t>
  </si>
  <si>
    <t>51</t>
  </si>
  <si>
    <t>776421111</t>
  </si>
  <si>
    <t>Montáž lišt obvodových lepených</t>
  </si>
  <si>
    <t>-1539759931</t>
  </si>
  <si>
    <t>https://podminky.urs.cz/item/CS_URS_2025_01/776421111</t>
  </si>
  <si>
    <t>52</t>
  </si>
  <si>
    <t>28342003</t>
  </si>
  <si>
    <t>lišta ukončovací z PVC 10mm</t>
  </si>
  <si>
    <t>-1159982122</t>
  </si>
  <si>
    <t>20*1,02 'Přepočtené koeficientem množství</t>
  </si>
  <si>
    <t>53</t>
  </si>
  <si>
    <t>998776101</t>
  </si>
  <si>
    <t>Přesun hmot pro podlahy povlakové stanovený z hmotnosti přesunovaného materiálu vodorovná dopravní vzdálenost do 50 m základní v objektech výšky do 6 m</t>
  </si>
  <si>
    <t>-1883136997</t>
  </si>
  <si>
    <t>https://podminky.urs.cz/item/CS_URS_2025_01/998776101</t>
  </si>
  <si>
    <t>54</t>
  </si>
  <si>
    <t>781111011</t>
  </si>
  <si>
    <t>Příprava podkladu před provedením obkladu oprášení (ometení) stěny</t>
  </si>
  <si>
    <t>-1197953450</t>
  </si>
  <si>
    <t>https://podminky.urs.cz/item/CS_URS_2025_01/781111011</t>
  </si>
  <si>
    <t>55</t>
  </si>
  <si>
    <t>781121011</t>
  </si>
  <si>
    <t>Příprava podkladu před provedením obkladu nátěr penetrační na stěnu</t>
  </si>
  <si>
    <t>1390305445</t>
  </si>
  <si>
    <t>https://podminky.urs.cz/item/CS_URS_2025_01/781121011</t>
  </si>
  <si>
    <t>56</t>
  </si>
  <si>
    <t>781131112</t>
  </si>
  <si>
    <t>Izolace stěny pod obklad izolace nátěrem nebo stěrkou ve dvou vrstvách</t>
  </si>
  <si>
    <t>-1330330129</t>
  </si>
  <si>
    <t>https://podminky.urs.cz/item/CS_URS_2025_01/781131112</t>
  </si>
  <si>
    <t>57</t>
  </si>
  <si>
    <t>781472215</t>
  </si>
  <si>
    <t>Montáž keramických obkladů stěn lepených cementovým flexibilním lepidlem hladkých přes 6 do 9 ks/m2</t>
  </si>
  <si>
    <t>1194494528</t>
  </si>
  <si>
    <t>https://podminky.urs.cz/item/CS_URS_2025_01/781472215</t>
  </si>
  <si>
    <t>58</t>
  </si>
  <si>
    <t>59761718</t>
  </si>
  <si>
    <t>obklad keramický nemrazuvzdorný povrch hladký/matný tl do 10mm přes 6 do 9ks/m2</t>
  </si>
  <si>
    <t>-922810228</t>
  </si>
  <si>
    <t>271,2*1,1 'Přepočtené koeficientem množství</t>
  </si>
  <si>
    <t>59</t>
  </si>
  <si>
    <t>781492251</t>
  </si>
  <si>
    <t>Obklad - dokončující práce montáž profilu lepeného flexibilním cementovým lepidlem ukončovacího</t>
  </si>
  <si>
    <t>-752435761</t>
  </si>
  <si>
    <t>https://podminky.urs.cz/item/CS_URS_2025_01/781492251</t>
  </si>
  <si>
    <t>135,6</t>
  </si>
  <si>
    <t>60</t>
  </si>
  <si>
    <t>19416013</t>
  </si>
  <si>
    <t>lišta ukončovací nerezová 12,5mm</t>
  </si>
  <si>
    <t>-1720513608</t>
  </si>
  <si>
    <t>135,6*1,05 'Přepočtené koeficientem množství</t>
  </si>
  <si>
    <t>61</t>
  </si>
  <si>
    <t>998781101</t>
  </si>
  <si>
    <t>Přesun hmot pro obklady keramické stanovený z hmotnosti přesunovaného materiálu vodorovná dopravní vzdálenost do 50 m základní v objektech výšky do 6 m</t>
  </si>
  <si>
    <t>233401441</t>
  </si>
  <si>
    <t>https://podminky.urs.cz/item/CS_URS_2025_01/998781101</t>
  </si>
  <si>
    <t>62</t>
  </si>
  <si>
    <t>783301401</t>
  </si>
  <si>
    <t>Příprava podkladu zámečnických konstrukcí před provedením nátěru ometení</t>
  </si>
  <si>
    <t>332379209</t>
  </si>
  <si>
    <t>https://podminky.urs.cz/item/CS_URS_2025_01/783301401</t>
  </si>
  <si>
    <t>Nátěr zárubní</t>
  </si>
  <si>
    <t>(9,0*(0,8+4,0)+14,0*(0,7*4,0))*0,15</t>
  </si>
  <si>
    <t>63</t>
  </si>
  <si>
    <t>783315101</t>
  </si>
  <si>
    <t>Mezinátěr zámečnických konstrukcí jednonásobný syntetický standardní</t>
  </si>
  <si>
    <t>-209033658</t>
  </si>
  <si>
    <t>https://podminky.urs.cz/item/CS_URS_2025_01/783315101</t>
  </si>
  <si>
    <t>64</t>
  </si>
  <si>
    <t>783317101.R</t>
  </si>
  <si>
    <t>Krycí nátěr (email) zámečnických konstrukcí jednonásobný syntetický standardní</t>
  </si>
  <si>
    <t>1039355346</t>
  </si>
  <si>
    <t>65</t>
  </si>
  <si>
    <t>784111001</t>
  </si>
  <si>
    <t>Oprášení (ometení) podkladu v místnostech výšky do 3,80 m</t>
  </si>
  <si>
    <t>-476653877</t>
  </si>
  <si>
    <t>https://podminky.urs.cz/item/CS_URS_2025_01/784111001</t>
  </si>
  <si>
    <t>301,1+473,75+154,36-68,4</t>
  </si>
  <si>
    <t>66</t>
  </si>
  <si>
    <t>784181101</t>
  </si>
  <si>
    <t>Penetrace podkladu jednonásobná základní akrylátová bezbarvá v místnostech výšky do 3,80 m</t>
  </si>
  <si>
    <t>1982954110</t>
  </si>
  <si>
    <t>https://podminky.urs.cz/item/CS_URS_2025_01/784181101</t>
  </si>
  <si>
    <t>67</t>
  </si>
  <si>
    <t>784211101</t>
  </si>
  <si>
    <t>Malby z malířských směsí oděruvzdorných za mokra dvojnásobné, bílé za mokra oděruvzdorné výborně v místnostech výšky do 3,80 m</t>
  </si>
  <si>
    <t>1321870961</t>
  </si>
  <si>
    <t>https://podminky.urs.cz/item/CS_URS_2025_01/784211101</t>
  </si>
  <si>
    <t>HZS</t>
  </si>
  <si>
    <t>Hodinové zúčtovací sazby</t>
  </si>
  <si>
    <t>68</t>
  </si>
  <si>
    <t>HZS2491</t>
  </si>
  <si>
    <t>Hodinové zúčtovací sazby profesí PSV zednické výpomoci a pomocné práce PSV dělník zednických výpomocí</t>
  </si>
  <si>
    <t>hod</t>
  </si>
  <si>
    <t>512</t>
  </si>
  <si>
    <t>-253898913</t>
  </si>
  <si>
    <t>https://podminky.urs.cz/item/CS_URS_2025_01/HZS2491</t>
  </si>
  <si>
    <t>03 - ZTI</t>
  </si>
  <si>
    <t>201 - ZAŘIZOVACÍ PŘEDMĚTY</t>
  </si>
  <si>
    <t>202 - Vnitřní rozvod vody</t>
  </si>
  <si>
    <t xml:space="preserve">    D1 - PPR porubí pro rozvody pitné a teplé vody PN16 - 95C</t>
  </si>
  <si>
    <t xml:space="preserve">    D2 - Kulové kohouty </t>
  </si>
  <si>
    <t xml:space="preserve">203 - Kanalizace venkovní </t>
  </si>
  <si>
    <t xml:space="preserve">    D3 - Zemní práce</t>
  </si>
  <si>
    <t>D4 - Kanalizace vnitřní</t>
  </si>
  <si>
    <t xml:space="preserve">    D5 - Kanalizační potrubí a tvarovky KG - systém</t>
  </si>
  <si>
    <t xml:space="preserve">    D6 - Kanalizační potrubí a tvarovky HT - systém</t>
  </si>
  <si>
    <t>201</t>
  </si>
  <si>
    <t>ZAŘIZOVACÍ PŘEDMĚTY</t>
  </si>
  <si>
    <t>Pol1</t>
  </si>
  <si>
    <t>Umyvadlo keramické 600x450x165 mm, bez otvoru pro baterii, připevněné na stěnu šrouby bílé bez krytu na sifon</t>
  </si>
  <si>
    <t>ks</t>
  </si>
  <si>
    <t>Pol2</t>
  </si>
  <si>
    <t>Instalační sada pro umyvadlo</t>
  </si>
  <si>
    <t>Pol3</t>
  </si>
  <si>
    <t>Podomítkový modul pro závěsné WC - samonosný rám (uchycení do podlahy), pro zabudování do vyzdívky předstěnové konstrukce</t>
  </si>
  <si>
    <t>Pol4</t>
  </si>
  <si>
    <t>Klozet závěsný 360x520 mm+ sedátko tvrzené antibakteriální</t>
  </si>
  <si>
    <t>Pol5</t>
  </si>
  <si>
    <t>Ovládací tlačítko - dvounožstevní</t>
  </si>
  <si>
    <t>Pol6</t>
  </si>
  <si>
    <t>Rohový ventil</t>
  </si>
  <si>
    <t>Pol7</t>
  </si>
  <si>
    <t>Baterie umyvadlové nástěnný pákové bez výpusti, rozteč 150 mm</t>
  </si>
  <si>
    <t>Pol8</t>
  </si>
  <si>
    <t>Výlevka 455x380 mm bez výtokových armatur, keramická se sklopnou pochromovanou mřížkou</t>
  </si>
  <si>
    <t>Pol9</t>
  </si>
  <si>
    <t>Baterie pro výlevku nástěnné pákové ozteč 150mm s otáčivým ústím</t>
  </si>
  <si>
    <t>Pol10</t>
  </si>
  <si>
    <t>Pisoárový záchodek s radarovým senzorem s integrovaným zdrojem 230V AC, vnitřní přívod vody - výrbek obsahuje keramický pisoár s radarovým splachovačem na montážní liště, elektromagnetický ventil, propojovací hadice, rohový ventil s filtrem a zpětnou klapkou, vtoková armatura s těsněním, sifon, úchytovou sadu, montážní šablonu, napájecí zdroj</t>
  </si>
  <si>
    <t>202</t>
  </si>
  <si>
    <t>Vnitřní rozvod vody</t>
  </si>
  <si>
    <t>D1</t>
  </si>
  <si>
    <t>PPR porubí pro rozvody pitné a teplé vody PN16 - 95C</t>
  </si>
  <si>
    <t>Pol11</t>
  </si>
  <si>
    <t>Potrubí z PE, D 32 PN 16</t>
  </si>
  <si>
    <t>bm</t>
  </si>
  <si>
    <t>Pol12</t>
  </si>
  <si>
    <t>Potrubí z PE, D 25 PN 16</t>
  </si>
  <si>
    <t>Pol13</t>
  </si>
  <si>
    <t>Potrubí z PE, D 20 PN 16</t>
  </si>
  <si>
    <t>Pol14</t>
  </si>
  <si>
    <t>Závěsný a montážní materiál</t>
  </si>
  <si>
    <t>Pol15</t>
  </si>
  <si>
    <t>Izolační materiál se strukturou uzavřených buněk, tepelná vodivost při 10°C max.0,038 W.m-1.K-1. Izo</t>
  </si>
  <si>
    <t>Pol16</t>
  </si>
  <si>
    <t>Pomocný a spojovací materiál</t>
  </si>
  <si>
    <t>Pol17</t>
  </si>
  <si>
    <t>Prostup stropem a stěnou</t>
  </si>
  <si>
    <t>Pol18</t>
  </si>
  <si>
    <t>Napojení na stávající rozvod vody</t>
  </si>
  <si>
    <t>D2</t>
  </si>
  <si>
    <t xml:space="preserve">Kulové kohouty </t>
  </si>
  <si>
    <t>Pol19</t>
  </si>
  <si>
    <t>KK-DN20</t>
  </si>
  <si>
    <t>Pol20</t>
  </si>
  <si>
    <t>Nástěnka pro výtokový ventil G 1/2 s jedním závitem</t>
  </si>
  <si>
    <t>Pol21</t>
  </si>
  <si>
    <t>Nástěnka pro baterii G 1/2 s jedním závitem</t>
  </si>
  <si>
    <t>pár</t>
  </si>
  <si>
    <t>Pol22</t>
  </si>
  <si>
    <t>Stavební přípomoc (prostupy, drážky, výklenky) vč. začištění + odvoz situ a uložení na skládku</t>
  </si>
  <si>
    <t>Pol23</t>
  </si>
  <si>
    <t>Pol24</t>
  </si>
  <si>
    <t>Proplach, desinfekce</t>
  </si>
  <si>
    <t>Pol25</t>
  </si>
  <si>
    <t>Tlaková zkouška</t>
  </si>
  <si>
    <t>203</t>
  </si>
  <si>
    <t xml:space="preserve">Kanalizace venkovní </t>
  </si>
  <si>
    <t>Pol26</t>
  </si>
  <si>
    <t>Napojení do stávající revizní kanalizační šachty splaškové kanalizace</t>
  </si>
  <si>
    <t>Pol27</t>
  </si>
  <si>
    <t>Revízní kanalizační šachte betonová, průměr 1.000mm osazená na stávající stoce dešťové kanalizace</t>
  </si>
  <si>
    <t>Pol28</t>
  </si>
  <si>
    <t>Revízní kanalizační šachte betonová, průměr 1.000mm - dešťová kanalizace</t>
  </si>
  <si>
    <t>Pol29</t>
  </si>
  <si>
    <t>Revizní kanalizační šachta betonová, průměr 600mm</t>
  </si>
  <si>
    <t>Pol30</t>
  </si>
  <si>
    <t>Kruhový litinový poklop D15</t>
  </si>
  <si>
    <t>Pol31</t>
  </si>
  <si>
    <t>Kanalizační potrubí plnostěnné, SN10, DN200</t>
  </si>
  <si>
    <t>Pol32</t>
  </si>
  <si>
    <t>Kanalizační potrubí plnostěnné, SN10, DN160</t>
  </si>
  <si>
    <t>Pol33</t>
  </si>
  <si>
    <t>Kanalizační potrubí plnostěnné, SN10, DN125</t>
  </si>
  <si>
    <t>Pol34</t>
  </si>
  <si>
    <t>Pomocný a spojovací materiál (redukce, kolena odbočky)</t>
  </si>
  <si>
    <t>Pol35</t>
  </si>
  <si>
    <t>Zkouška těsnosti</t>
  </si>
  <si>
    <t>70</t>
  </si>
  <si>
    <t>Pol36</t>
  </si>
  <si>
    <t>Retenční akumulační nádrž nízká plasotvá o objemu 10 m3 s regulovaným odtokem + filtrační koš (síto), Regulátor odtoku s možností nastavení 0.5-70 l/s</t>
  </si>
  <si>
    <t>72</t>
  </si>
  <si>
    <t>D3</t>
  </si>
  <si>
    <t>Zemní práce</t>
  </si>
  <si>
    <t>Pol37</t>
  </si>
  <si>
    <t>Sejmutí ornice s přemístěním na vzdálenost do 50m</t>
  </si>
  <si>
    <t>74</t>
  </si>
  <si>
    <t>Pol38</t>
  </si>
  <si>
    <t>Hloubení nepažených rýh š. do 1500 mm</t>
  </si>
  <si>
    <t>76</t>
  </si>
  <si>
    <t>Pol39</t>
  </si>
  <si>
    <t>Ruční výkop jam, rýh a šachet, v hornině tř.2</t>
  </si>
  <si>
    <t>78</t>
  </si>
  <si>
    <t>Pol40</t>
  </si>
  <si>
    <t>Zřízení příložného pažení a rozpěrných rýh hl. do 2m + osdtrnění</t>
  </si>
  <si>
    <t>80</t>
  </si>
  <si>
    <t>Pol41</t>
  </si>
  <si>
    <t>Nakládání výkopu na skládku (vytl. Kubatura) tř.3</t>
  </si>
  <si>
    <t>82</t>
  </si>
  <si>
    <t>Pol42</t>
  </si>
  <si>
    <t>Vodorovné přemístění výkopu do 5000 m</t>
  </si>
  <si>
    <t>84</t>
  </si>
  <si>
    <t>Pol43</t>
  </si>
  <si>
    <t>Uložení výkopu na skládku + reciklační poplatek</t>
  </si>
  <si>
    <t>86</t>
  </si>
  <si>
    <t>Pol44</t>
  </si>
  <si>
    <t>Zásyp jam se zhutnění</t>
  </si>
  <si>
    <t>88</t>
  </si>
  <si>
    <t>Pol45</t>
  </si>
  <si>
    <t>Úprava pláně se zhutněním - rozprostření ornice</t>
  </si>
  <si>
    <t>90</t>
  </si>
  <si>
    <t>Pol46</t>
  </si>
  <si>
    <t>Konečná povrchová úprva vč. ozelenění</t>
  </si>
  <si>
    <t>92</t>
  </si>
  <si>
    <t>Pol47</t>
  </si>
  <si>
    <t>Ložení a obsyp potrubí pískem</t>
  </si>
  <si>
    <t>94</t>
  </si>
  <si>
    <t>Pol48</t>
  </si>
  <si>
    <t>Položení výstražné folie PE</t>
  </si>
  <si>
    <t>96</t>
  </si>
  <si>
    <t>Pol49</t>
  </si>
  <si>
    <t>Beton pro zajištění objektu</t>
  </si>
  <si>
    <t>98</t>
  </si>
  <si>
    <t>Pol50</t>
  </si>
  <si>
    <t>Podkladní beton pod jednotlivé objekty</t>
  </si>
  <si>
    <t>100</t>
  </si>
  <si>
    <t>Pol51</t>
  </si>
  <si>
    <t>Geodetické zaměření (el. DWG + 3. paré dokumentace)</t>
  </si>
  <si>
    <t>102</t>
  </si>
  <si>
    <t>Pol52</t>
  </si>
  <si>
    <t>Čerpání vodyna dopravní výšku do 10m, průměrný přítok do 1000 l/min.</t>
  </si>
  <si>
    <t>hod.</t>
  </si>
  <si>
    <t>104</t>
  </si>
  <si>
    <t>Pol53</t>
  </si>
  <si>
    <t>Dočasné zajístění potrubí PE, ocelového nebo litinového DN do 200</t>
  </si>
  <si>
    <t>106</t>
  </si>
  <si>
    <t>Pol54</t>
  </si>
  <si>
    <t>Dočasné zajístění kabelů a kabelových tratí</t>
  </si>
  <si>
    <t>108</t>
  </si>
  <si>
    <t>D4</t>
  </si>
  <si>
    <t>Kanalizace vnitřní</t>
  </si>
  <si>
    <t>D5</t>
  </si>
  <si>
    <t>Kanalizační potrubí a tvarovky KG - systém</t>
  </si>
  <si>
    <t>Pol55</t>
  </si>
  <si>
    <t>200</t>
  </si>
  <si>
    <t>110</t>
  </si>
  <si>
    <t>Pol56</t>
  </si>
  <si>
    <t>160</t>
  </si>
  <si>
    <t>112</t>
  </si>
  <si>
    <t>Pol57</t>
  </si>
  <si>
    <t>125</t>
  </si>
  <si>
    <t>114</t>
  </si>
  <si>
    <t>Pol58</t>
  </si>
  <si>
    <t>116</t>
  </si>
  <si>
    <t>D6</t>
  </si>
  <si>
    <t>Kanalizační potrubí a tvarovky HT - systém</t>
  </si>
  <si>
    <t>118</t>
  </si>
  <si>
    <t>Pol59</t>
  </si>
  <si>
    <t>75</t>
  </si>
  <si>
    <t>120</t>
  </si>
  <si>
    <t>Pol60</t>
  </si>
  <si>
    <t>122</t>
  </si>
  <si>
    <t>Pol61</t>
  </si>
  <si>
    <t>124</t>
  </si>
  <si>
    <t>Pol62</t>
  </si>
  <si>
    <t>126</t>
  </si>
  <si>
    <t>Pol63</t>
  </si>
  <si>
    <t>Sifon umyvadlový bez výpusti - chrom</t>
  </si>
  <si>
    <t>128</t>
  </si>
  <si>
    <t>Pol64</t>
  </si>
  <si>
    <t>Výpust umyvadlová doteková</t>
  </si>
  <si>
    <t>130</t>
  </si>
  <si>
    <t>Pol65</t>
  </si>
  <si>
    <t>Souprva pro připojení WC a výlevky</t>
  </si>
  <si>
    <t>132</t>
  </si>
  <si>
    <t>Pol66</t>
  </si>
  <si>
    <t>Závěsný a montážní materiál (redujkce, drážky, odbočky)</t>
  </si>
  <si>
    <t>kpl</t>
  </si>
  <si>
    <t>134</t>
  </si>
  <si>
    <t>Pol67</t>
  </si>
  <si>
    <t>136</t>
  </si>
  <si>
    <t>69</t>
  </si>
  <si>
    <t>Pol68</t>
  </si>
  <si>
    <t>138</t>
  </si>
  <si>
    <t>140</t>
  </si>
  <si>
    <t>71</t>
  </si>
  <si>
    <t>142</t>
  </si>
  <si>
    <t>144</t>
  </si>
  <si>
    <t>73</t>
  </si>
  <si>
    <t>146</t>
  </si>
  <si>
    <t>148</t>
  </si>
  <si>
    <t>150</t>
  </si>
  <si>
    <t>725119122</t>
  </si>
  <si>
    <t>Zařízení záchodů montáž klozetových mís kombi</t>
  </si>
  <si>
    <t>-215527187</t>
  </si>
  <si>
    <t>https://podminky.urs.cz/item/CS_URS_2025_01/725119122</t>
  </si>
  <si>
    <t>77</t>
  </si>
  <si>
    <t>725129101</t>
  </si>
  <si>
    <t>Pisoárové záchodky montáž ostatních typů keramických</t>
  </si>
  <si>
    <t>2055763591</t>
  </si>
  <si>
    <t>https://podminky.urs.cz/item/CS_URS_2025_01/725129101</t>
  </si>
  <si>
    <t>725219102</t>
  </si>
  <si>
    <t>Umyvadla montáž umyvadel ostatních typů na šrouby</t>
  </si>
  <si>
    <t>1504553614</t>
  </si>
  <si>
    <t>https://podminky.urs.cz/item/CS_URS_2025_01/725219102</t>
  </si>
  <si>
    <t>04 - Vytápění</t>
  </si>
  <si>
    <t>100 - VYTÁPĚNÍ</t>
  </si>
  <si>
    <t xml:space="preserve">    D1 - CU potrubí</t>
  </si>
  <si>
    <t xml:space="preserve">    D2 - Podlahové vytápění</t>
  </si>
  <si>
    <t xml:space="preserve">    D3 - Ostatní práce a přípomoce</t>
  </si>
  <si>
    <t xml:space="preserve">    D4 - Měření a regulace - MaR</t>
  </si>
  <si>
    <t>VYTÁPĚNÍ</t>
  </si>
  <si>
    <t>CU potrubí</t>
  </si>
  <si>
    <t>Pol69</t>
  </si>
  <si>
    <t>28x1</t>
  </si>
  <si>
    <t>Pol70</t>
  </si>
  <si>
    <t>Kulový kohout KK-DN25</t>
  </si>
  <si>
    <t>Pol71</t>
  </si>
  <si>
    <t>Kolena, redukce, t-kusy</t>
  </si>
  <si>
    <t>Pol72</t>
  </si>
  <si>
    <t>Napojení na stávající otopnou soustavu</t>
  </si>
  <si>
    <t>Podlahové vytápění</t>
  </si>
  <si>
    <t>Pol73</t>
  </si>
  <si>
    <t>Vícevrstvé potrubí ALPEX s kyslíkovou bariérou, materál síťovyný polyetylén, hliníková vrstva - 0.4mm, rozměr 18/2</t>
  </si>
  <si>
    <t>Pol74</t>
  </si>
  <si>
    <t>Press-spojka</t>
  </si>
  <si>
    <t>Pol75</t>
  </si>
  <si>
    <t>Ochranná trubka 25</t>
  </si>
  <si>
    <t>dm</t>
  </si>
  <si>
    <t>Pol76</t>
  </si>
  <si>
    <t>Misici sada</t>
  </si>
  <si>
    <t>Pol77</t>
  </si>
  <si>
    <t>Skříň rozdělovací stanice -rozdělovač 6 okruhů + mísící sada, rozměr Š-830 x V- 750 x H-210mm</t>
  </si>
  <si>
    <t>Pol78</t>
  </si>
  <si>
    <t>Skříň rozdělovací stanice -rozdělovač 8 okruhů + mísící sada, rozměr Š-1030 x V- 750 x H-210mm</t>
  </si>
  <si>
    <t>Pol79</t>
  </si>
  <si>
    <t>Rozdělovací stanice 1" pro systémové vytápění + 6 okruhů</t>
  </si>
  <si>
    <t>Pol80</t>
  </si>
  <si>
    <t>Rozdělovací stanice 1" pro systémové vytápění + 8 okruhů</t>
  </si>
  <si>
    <t>Pol81</t>
  </si>
  <si>
    <t>Adaptér 18x2</t>
  </si>
  <si>
    <t>Pol82</t>
  </si>
  <si>
    <t>Uzavírací kohout 1"</t>
  </si>
  <si>
    <t>Pol83</t>
  </si>
  <si>
    <t>Systémová deska 35/32</t>
  </si>
  <si>
    <t>Pol84</t>
  </si>
  <si>
    <t>Dilatační páska</t>
  </si>
  <si>
    <t>Pol85</t>
  </si>
  <si>
    <t>Plastifikátor</t>
  </si>
  <si>
    <t>kg</t>
  </si>
  <si>
    <t>Ostatní práce a přípomoce</t>
  </si>
  <si>
    <t>Pol86</t>
  </si>
  <si>
    <t>Pomocný a spojovací matriál</t>
  </si>
  <si>
    <t>Pol87</t>
  </si>
  <si>
    <t>Propláchnutí, odkalení otopné soustavy, NAPUŠTĚNÍ</t>
  </si>
  <si>
    <t>Pol88</t>
  </si>
  <si>
    <t>Zaregulování otopné soustavy</t>
  </si>
  <si>
    <t>Pol89</t>
  </si>
  <si>
    <t>Uvedení do provozu, zaškolení obsluhy</t>
  </si>
  <si>
    <t>Pol90</t>
  </si>
  <si>
    <t>Měření a regulace - MaR</t>
  </si>
  <si>
    <t>Pol91</t>
  </si>
  <si>
    <t>Jednoduchý prostorový termostat + dálkové ovládání , přípojka 24 V, 1 okruh</t>
  </si>
  <si>
    <t>Pol92</t>
  </si>
  <si>
    <t>CAM-BUS komunikace</t>
  </si>
  <si>
    <t>Pol93</t>
  </si>
  <si>
    <t>Ostatní elektrické propojení</t>
  </si>
  <si>
    <t>05 - Elektro</t>
  </si>
  <si>
    <t xml:space="preserve">D1 - </t>
  </si>
  <si>
    <t>000509621</t>
  </si>
  <si>
    <t>S1 - LED svítidlo lineární přisazené, 35,2W; 5140lm; 4000K; IK07; IP20/54</t>
  </si>
  <si>
    <t>000509621.1</t>
  </si>
  <si>
    <t>S1N - LED svítidlo lineární přisazené, 35,2W; 5140lm; 4000K; IK07; IP20/54 + nouzový modul autonomní</t>
  </si>
  <si>
    <t>000509861</t>
  </si>
  <si>
    <t>S2 - LED svítidlo do podhledu, 21W; 2750lm; 4000K; IK07; IP52</t>
  </si>
  <si>
    <t>000552041</t>
  </si>
  <si>
    <t>N1 - LED Nouzové svítidlo 1W; 90lm; 5700K; 1h - autonomní; IP44; IK04</t>
  </si>
  <si>
    <t>000552041.1</t>
  </si>
  <si>
    <t>N1 - LED Nouzové svítidlo s piktogramem, 2,5W; 100lm; 5700K; 1h - autonomní; IP44; IK04</t>
  </si>
  <si>
    <t>000171108</t>
  </si>
  <si>
    <t>vodič CY 6 /H07V-U/</t>
  </si>
  <si>
    <t>000101105</t>
  </si>
  <si>
    <t>kabel CYKY 3x1,5</t>
  </si>
  <si>
    <t>000199511</t>
  </si>
  <si>
    <t>štítek kabelový 30x10mm malý</t>
  </si>
  <si>
    <t>000311316</t>
  </si>
  <si>
    <t>krabicová rozvodka KR97/5 vč.KO97V +SP96</t>
  </si>
  <si>
    <t>000321124</t>
  </si>
  <si>
    <t>trubka ohebná PVC - 1425</t>
  </si>
  <si>
    <t>000322115</t>
  </si>
  <si>
    <t>trubka PVC tuhá nízké namáhání 1532</t>
  </si>
  <si>
    <t>000411191</t>
  </si>
  <si>
    <t>spínač - 10A/250Vstř/IP44 řaz.1 774201</t>
  </si>
  <si>
    <t>000421391</t>
  </si>
  <si>
    <t>rámeček krycí - 1přístroj /čirý pruh 774461</t>
  </si>
  <si>
    <t>000418112</t>
  </si>
  <si>
    <t>PIRsenzor 360* SL2503 0-250/300/1200W IP66 stropní do podhledu</t>
  </si>
  <si>
    <t>000434095</t>
  </si>
  <si>
    <t>Chránič 10C/1N/0,03 DS201 M AC</t>
  </si>
  <si>
    <t>000900001</t>
  </si>
  <si>
    <t>úprava stávající elektroinstalace a drobný elektroinst. mat. jinde neuvedený</t>
  </si>
  <si>
    <t>210800006</t>
  </si>
  <si>
    <t>vodič Cu(-CY) pod omítkou do 1x16</t>
  </si>
  <si>
    <t>210800103</t>
  </si>
  <si>
    <t>kabel Cu(-CYKY) pod omítkou do 2x4/3x2,5/5x1,5</t>
  </si>
  <si>
    <t>210810048</t>
  </si>
  <si>
    <t>kabel(-CYKY) pevně uložený do 3x6/4x4/7x2,5</t>
  </si>
  <si>
    <t>210100001</t>
  </si>
  <si>
    <t>ukončení v rozvaděči vč.zapojení vodiče do 2,5mm2</t>
  </si>
  <si>
    <t>210100101</t>
  </si>
  <si>
    <t>ukončení na svorkovnici vodič do 16mm2</t>
  </si>
  <si>
    <t>210950101</t>
  </si>
  <si>
    <t>označovací štítek na kabel</t>
  </si>
  <si>
    <t>210010322</t>
  </si>
  <si>
    <t>krabicová rozvodka vč.svorkovn.a zapojení(-KR97)</t>
  </si>
  <si>
    <t>210010004</t>
  </si>
  <si>
    <t>trubka plast ohebná,pod omítkou,typ 2329/pr.29</t>
  </si>
  <si>
    <t>210010023</t>
  </si>
  <si>
    <t>trubka plast tuhá pevně uložená do průměru 40</t>
  </si>
  <si>
    <t>210110041</t>
  </si>
  <si>
    <t>spínač zapuštěný vč.zapojení 1pólový/řazení 1</t>
  </si>
  <si>
    <t>210110071</t>
  </si>
  <si>
    <t>schodišťový automat vč.zapojení</t>
  </si>
  <si>
    <t>210201002</t>
  </si>
  <si>
    <t>svítidlo zářivkové bytové stropní/2 zdroje</t>
  </si>
  <si>
    <t>210201023</t>
  </si>
  <si>
    <t>svítidlo zářivkové vestavné/4 zdroje</t>
  </si>
  <si>
    <t>210201201</t>
  </si>
  <si>
    <t>nouzové orientační svítidlo zářivkové</t>
  </si>
  <si>
    <t>210120401</t>
  </si>
  <si>
    <t>jistič vč.zapojení 1pól/25A</t>
  </si>
  <si>
    <t>210990001</t>
  </si>
  <si>
    <t>obecná položka montáže uživatele</t>
  </si>
  <si>
    <t>219002611</t>
  </si>
  <si>
    <t>vysekání rýhy/zeď cihla/ hl.do 30mm/š.do 30mm</t>
  </si>
  <si>
    <t>219003521</t>
  </si>
  <si>
    <t>omítka hladká strop/rýha šířka do 0,15m/vč.maltyMV</t>
  </si>
  <si>
    <t>219003622</t>
  </si>
  <si>
    <t>omítka hladká/stěna/rýha šířka do 0,30m/vč.maltyMV</t>
  </si>
  <si>
    <t>219000215</t>
  </si>
  <si>
    <t>doprava a náklady na svozy</t>
  </si>
  <si>
    <t>217309011</t>
  </si>
  <si>
    <t>vypracování zprávy VR/</t>
  </si>
  <si>
    <t>06 - VRN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</si>
  <si>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</si>
  <si>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</si>
  <si>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</si>
  <si>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</si>
  <si>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</si>
  <si>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>Vedlejší rozpočtové náklady</t>
  </si>
  <si>
    <t>VRN2</t>
  </si>
  <si>
    <t>Příprava staveniště</t>
  </si>
  <si>
    <t>020001000</t>
  </si>
  <si>
    <t>1024</t>
  </si>
  <si>
    <t>384575257</t>
  </si>
  <si>
    <t>https://podminky.urs.cz/item/CS_URS_2025_01/020001000</t>
  </si>
  <si>
    <t>VRN3</t>
  </si>
  <si>
    <t>Zařízení staveniště</t>
  </si>
  <si>
    <t>030001000</t>
  </si>
  <si>
    <t>514799946</t>
  </si>
  <si>
    <t>https://podminky.urs.cz/item/CS_URS_2025_01/030001000</t>
  </si>
  <si>
    <t>VRN4</t>
  </si>
  <si>
    <t>Inženýrská činnost</t>
  </si>
  <si>
    <t>045002000</t>
  </si>
  <si>
    <t>Kompletační a koordinační činnost</t>
  </si>
  <si>
    <t>-844155945</t>
  </si>
  <si>
    <t>https://podminky.urs.cz/item/CS_URS_2025_01/045002000</t>
  </si>
  <si>
    <t>VRN7</t>
  </si>
  <si>
    <t>Provozní vlivy</t>
  </si>
  <si>
    <t>070001000</t>
  </si>
  <si>
    <t>-1348179739</t>
  </si>
  <si>
    <t>https://podminky.urs.cz/item/CS_URS_2025_01/070001000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</si>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</sst>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62031013" TargetMode="External" /><Relationship Id="rId2" Type="http://schemas.openxmlformats.org/officeDocument/2006/relationships/hyperlink" Target="https://podminky.urs.cz/item/CS_URS_2024_02/965042141" TargetMode="External" /><Relationship Id="rId3" Type="http://schemas.openxmlformats.org/officeDocument/2006/relationships/hyperlink" Target="https://podminky.urs.cz/item/CS_URS_2025_01/965042241" TargetMode="External" /><Relationship Id="rId4" Type="http://schemas.openxmlformats.org/officeDocument/2006/relationships/hyperlink" Target="https://podminky.urs.cz/item/CS_URS_2025_01/965046111" TargetMode="External" /><Relationship Id="rId5" Type="http://schemas.openxmlformats.org/officeDocument/2006/relationships/hyperlink" Target="https://podminky.urs.cz/item/CS_URS_2025_01/968072455" TargetMode="External" /><Relationship Id="rId6" Type="http://schemas.openxmlformats.org/officeDocument/2006/relationships/hyperlink" Target="https://podminky.urs.cz/item/CS_URS_2025_01/977151118" TargetMode="External" /><Relationship Id="rId7" Type="http://schemas.openxmlformats.org/officeDocument/2006/relationships/hyperlink" Target="https://podminky.urs.cz/item/CS_URS_2025_01/977332122" TargetMode="External" /><Relationship Id="rId8" Type="http://schemas.openxmlformats.org/officeDocument/2006/relationships/hyperlink" Target="https://podminky.urs.cz/item/CS_URS_2025_01/997013111" TargetMode="External" /><Relationship Id="rId9" Type="http://schemas.openxmlformats.org/officeDocument/2006/relationships/hyperlink" Target="https://podminky.urs.cz/item/CS_URS_2025_01/997013219" TargetMode="External" /><Relationship Id="rId10" Type="http://schemas.openxmlformats.org/officeDocument/2006/relationships/hyperlink" Target="https://podminky.urs.cz/item/CS_URS_2025_01/997013501" TargetMode="External" /><Relationship Id="rId11" Type="http://schemas.openxmlformats.org/officeDocument/2006/relationships/hyperlink" Target="https://podminky.urs.cz/item/CS_URS_2025_01/997013509" TargetMode="External" /><Relationship Id="rId12" Type="http://schemas.openxmlformats.org/officeDocument/2006/relationships/hyperlink" Target="https://podminky.urs.cz/item/CS_URS_2025_01/997013609" TargetMode="External" /><Relationship Id="rId13" Type="http://schemas.openxmlformats.org/officeDocument/2006/relationships/hyperlink" Target="https://podminky.urs.cz/item/CS_URS_2024_02/711141811" TargetMode="External" /><Relationship Id="rId14" Type="http://schemas.openxmlformats.org/officeDocument/2006/relationships/hyperlink" Target="https://podminky.urs.cz/item/CS_URS_2025_01/725110811" TargetMode="External" /><Relationship Id="rId15" Type="http://schemas.openxmlformats.org/officeDocument/2006/relationships/hyperlink" Target="https://podminky.urs.cz/item/CS_URS_2025_01/725122817" TargetMode="External" /><Relationship Id="rId16" Type="http://schemas.openxmlformats.org/officeDocument/2006/relationships/hyperlink" Target="https://podminky.urs.cz/item/CS_URS_2025_01/725210821" TargetMode="External" /><Relationship Id="rId17" Type="http://schemas.openxmlformats.org/officeDocument/2006/relationships/hyperlink" Target="https://podminky.urs.cz/item/CS_URS_2025_01/725330820" TargetMode="External" /><Relationship Id="rId18" Type="http://schemas.openxmlformats.org/officeDocument/2006/relationships/hyperlink" Target="https://podminky.urs.cz/item/CS_URS_2025_01/766411811" TargetMode="External" /><Relationship Id="rId19" Type="http://schemas.openxmlformats.org/officeDocument/2006/relationships/hyperlink" Target="https://podminky.urs.cz/item/CS_URS_2025_01/766691812" TargetMode="External" /><Relationship Id="rId20" Type="http://schemas.openxmlformats.org/officeDocument/2006/relationships/hyperlink" Target="https://podminky.urs.cz/item/CS_URS_2025_01/766691914" TargetMode="External" /><Relationship Id="rId21" Type="http://schemas.openxmlformats.org/officeDocument/2006/relationships/hyperlink" Target="https://podminky.urs.cz/item/CS_URS_2025_01/767114813" TargetMode="External" /><Relationship Id="rId22" Type="http://schemas.openxmlformats.org/officeDocument/2006/relationships/hyperlink" Target="https://podminky.urs.cz/item/CS_URS_2025_01/771573810" TargetMode="External" /><Relationship Id="rId23" Type="http://schemas.openxmlformats.org/officeDocument/2006/relationships/hyperlink" Target="https://podminky.urs.cz/item/CS_URS_2025_01/776201811" TargetMode="External" /><Relationship Id="rId24" Type="http://schemas.openxmlformats.org/officeDocument/2006/relationships/hyperlink" Target="https://podminky.urs.cz/item/CS_URS_2025_01/781473810" TargetMode="External" /><Relationship Id="rId25" Type="http://schemas.openxmlformats.org/officeDocument/2006/relationships/hyperlink" Target="https://podminky.urs.cz/item/CS_URS_2025_01/783306801" TargetMode="External" /><Relationship Id="rId26" Type="http://schemas.openxmlformats.org/officeDocument/2006/relationships/hyperlink" Target="https://podminky.urs.cz/item/CS_URS_2025_01/784121001" TargetMode="External" /><Relationship Id="rId2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17142410" TargetMode="External" /><Relationship Id="rId2" Type="http://schemas.openxmlformats.org/officeDocument/2006/relationships/hyperlink" Target="https://podminky.urs.cz/item/CS_URS_2025_01/342272215" TargetMode="External" /><Relationship Id="rId3" Type="http://schemas.openxmlformats.org/officeDocument/2006/relationships/hyperlink" Target="https://podminky.urs.cz/item/CS_URS_2025_01/342291121" TargetMode="External" /><Relationship Id="rId4" Type="http://schemas.openxmlformats.org/officeDocument/2006/relationships/hyperlink" Target="https://podminky.urs.cz/item/CS_URS_2025_01/611325417" TargetMode="External" /><Relationship Id="rId5" Type="http://schemas.openxmlformats.org/officeDocument/2006/relationships/hyperlink" Target="https://podminky.urs.cz/item/CS_URS_2025_01/612142001" TargetMode="External" /><Relationship Id="rId6" Type="http://schemas.openxmlformats.org/officeDocument/2006/relationships/hyperlink" Target="https://podminky.urs.cz/item/CS_URS_2025_01/612325417" TargetMode="External" /><Relationship Id="rId7" Type="http://schemas.openxmlformats.org/officeDocument/2006/relationships/hyperlink" Target="https://podminky.urs.cz/item/CS_URS_2024_02/631311115" TargetMode="External" /><Relationship Id="rId8" Type="http://schemas.openxmlformats.org/officeDocument/2006/relationships/hyperlink" Target="https://podminky.urs.cz/item/CS_URS_2025_01/631312141" TargetMode="External" /><Relationship Id="rId9" Type="http://schemas.openxmlformats.org/officeDocument/2006/relationships/hyperlink" Target="https://podminky.urs.cz/item/CS_URS_2024_02/631362021" TargetMode="External" /><Relationship Id="rId10" Type="http://schemas.openxmlformats.org/officeDocument/2006/relationships/hyperlink" Target="https://podminky.urs.cz/item/CS_URS_2025_01/632451234" TargetMode="External" /><Relationship Id="rId11" Type="http://schemas.openxmlformats.org/officeDocument/2006/relationships/hyperlink" Target="https://podminky.urs.cz/item/CS_URS_2025_01/632451292" TargetMode="External" /><Relationship Id="rId12" Type="http://schemas.openxmlformats.org/officeDocument/2006/relationships/hyperlink" Target="https://podminky.urs.cz/item/CS_URS_2025_01/642942111" TargetMode="External" /><Relationship Id="rId13" Type="http://schemas.openxmlformats.org/officeDocument/2006/relationships/hyperlink" Target="https://podminky.urs.cz/item/CS_URS_2025_01/949101111" TargetMode="External" /><Relationship Id="rId14" Type="http://schemas.openxmlformats.org/officeDocument/2006/relationships/hyperlink" Target="https://podminky.urs.cz/item/CS_URS_2025_01/952901111" TargetMode="External" /><Relationship Id="rId15" Type="http://schemas.openxmlformats.org/officeDocument/2006/relationships/hyperlink" Target="https://podminky.urs.cz/item/CS_URS_2025_01/998011001" TargetMode="External" /><Relationship Id="rId16" Type="http://schemas.openxmlformats.org/officeDocument/2006/relationships/hyperlink" Target="https://podminky.urs.cz/item/CS_URS_2025_01/711111011" TargetMode="External" /><Relationship Id="rId17" Type="http://schemas.openxmlformats.org/officeDocument/2006/relationships/hyperlink" Target="https://podminky.urs.cz/item/CS_URS_2025_01/711141559" TargetMode="External" /><Relationship Id="rId18" Type="http://schemas.openxmlformats.org/officeDocument/2006/relationships/hyperlink" Target="https://podminky.urs.cz/item/CS_URS_2025_01/998711112" TargetMode="External" /><Relationship Id="rId19" Type="http://schemas.openxmlformats.org/officeDocument/2006/relationships/hyperlink" Target="https://podminky.urs.cz/item/CS_URS_2025_01/763135101" TargetMode="External" /><Relationship Id="rId20" Type="http://schemas.openxmlformats.org/officeDocument/2006/relationships/hyperlink" Target="https://podminky.urs.cz/item/CS_URS_2025_01/998763321" TargetMode="External" /><Relationship Id="rId21" Type="http://schemas.openxmlformats.org/officeDocument/2006/relationships/hyperlink" Target="https://podminky.urs.cz/item/CS_URS_2025_01/766660001" TargetMode="External" /><Relationship Id="rId22" Type="http://schemas.openxmlformats.org/officeDocument/2006/relationships/hyperlink" Target="https://podminky.urs.cz/item/CS_URS_2025_01/766660002" TargetMode="External" /><Relationship Id="rId23" Type="http://schemas.openxmlformats.org/officeDocument/2006/relationships/hyperlink" Target="https://podminky.urs.cz/item/CS_URS_2025_01/766660729" TargetMode="External" /><Relationship Id="rId24" Type="http://schemas.openxmlformats.org/officeDocument/2006/relationships/hyperlink" Target="https://podminky.urs.cz/item/CS_URS_2025_01/766699211" TargetMode="External" /><Relationship Id="rId25" Type="http://schemas.openxmlformats.org/officeDocument/2006/relationships/hyperlink" Target="https://podminky.urs.cz/item/CS_URS_2025_01/998766101" TargetMode="External" /><Relationship Id="rId26" Type="http://schemas.openxmlformats.org/officeDocument/2006/relationships/hyperlink" Target="https://podminky.urs.cz/item/CS_URS_2025_01/771111011" TargetMode="External" /><Relationship Id="rId27" Type="http://schemas.openxmlformats.org/officeDocument/2006/relationships/hyperlink" Target="https://podminky.urs.cz/item/CS_URS_2025_01/771121011" TargetMode="External" /><Relationship Id="rId28" Type="http://schemas.openxmlformats.org/officeDocument/2006/relationships/hyperlink" Target="https://podminky.urs.cz/item/CS_URS_2025_01/771151023" TargetMode="External" /><Relationship Id="rId29" Type="http://schemas.openxmlformats.org/officeDocument/2006/relationships/hyperlink" Target="https://podminky.urs.cz/item/CS_URS_2025_01/771574415" TargetMode="External" /><Relationship Id="rId30" Type="http://schemas.openxmlformats.org/officeDocument/2006/relationships/hyperlink" Target="https://podminky.urs.cz/item/CS_URS_2025_01/771591112" TargetMode="External" /><Relationship Id="rId31" Type="http://schemas.openxmlformats.org/officeDocument/2006/relationships/hyperlink" Target="https://podminky.urs.cz/item/CS_URS_2025_01/771591115" TargetMode="External" /><Relationship Id="rId32" Type="http://schemas.openxmlformats.org/officeDocument/2006/relationships/hyperlink" Target="https://podminky.urs.cz/item/CS_URS_2025_01/771591264" TargetMode="External" /><Relationship Id="rId33" Type="http://schemas.openxmlformats.org/officeDocument/2006/relationships/hyperlink" Target="https://podminky.urs.cz/item/CS_URS_2025_01/998771111" TargetMode="External" /><Relationship Id="rId34" Type="http://schemas.openxmlformats.org/officeDocument/2006/relationships/hyperlink" Target="https://podminky.urs.cz/item/CS_URS_2025_01/776111311" TargetMode="External" /><Relationship Id="rId35" Type="http://schemas.openxmlformats.org/officeDocument/2006/relationships/hyperlink" Target="https://podminky.urs.cz/item/CS_URS_2025_01/776121112" TargetMode="External" /><Relationship Id="rId36" Type="http://schemas.openxmlformats.org/officeDocument/2006/relationships/hyperlink" Target="https://podminky.urs.cz/item/CS_URS_2025_01/776141122" TargetMode="External" /><Relationship Id="rId37" Type="http://schemas.openxmlformats.org/officeDocument/2006/relationships/hyperlink" Target="https://podminky.urs.cz/item/CS_URS_2025_01/776251111" TargetMode="External" /><Relationship Id="rId38" Type="http://schemas.openxmlformats.org/officeDocument/2006/relationships/hyperlink" Target="https://podminky.urs.cz/item/CS_URS_2025_01/776251411" TargetMode="External" /><Relationship Id="rId39" Type="http://schemas.openxmlformats.org/officeDocument/2006/relationships/hyperlink" Target="https://podminky.urs.cz/item/CS_URS_2025_01/776421111" TargetMode="External" /><Relationship Id="rId40" Type="http://schemas.openxmlformats.org/officeDocument/2006/relationships/hyperlink" Target="https://podminky.urs.cz/item/CS_URS_2025_01/998776101" TargetMode="External" /><Relationship Id="rId41" Type="http://schemas.openxmlformats.org/officeDocument/2006/relationships/hyperlink" Target="https://podminky.urs.cz/item/CS_URS_2025_01/781111011" TargetMode="External" /><Relationship Id="rId42" Type="http://schemas.openxmlformats.org/officeDocument/2006/relationships/hyperlink" Target="https://podminky.urs.cz/item/CS_URS_2025_01/781121011" TargetMode="External" /><Relationship Id="rId43" Type="http://schemas.openxmlformats.org/officeDocument/2006/relationships/hyperlink" Target="https://podminky.urs.cz/item/CS_URS_2025_01/781131112" TargetMode="External" /><Relationship Id="rId44" Type="http://schemas.openxmlformats.org/officeDocument/2006/relationships/hyperlink" Target="https://podminky.urs.cz/item/CS_URS_2025_01/781472215" TargetMode="External" /><Relationship Id="rId45" Type="http://schemas.openxmlformats.org/officeDocument/2006/relationships/hyperlink" Target="https://podminky.urs.cz/item/CS_URS_2025_01/781492251" TargetMode="External" /><Relationship Id="rId46" Type="http://schemas.openxmlformats.org/officeDocument/2006/relationships/hyperlink" Target="https://podminky.urs.cz/item/CS_URS_2025_01/998781101" TargetMode="External" /><Relationship Id="rId47" Type="http://schemas.openxmlformats.org/officeDocument/2006/relationships/hyperlink" Target="https://podminky.urs.cz/item/CS_URS_2025_01/783301401" TargetMode="External" /><Relationship Id="rId48" Type="http://schemas.openxmlformats.org/officeDocument/2006/relationships/hyperlink" Target="https://podminky.urs.cz/item/CS_URS_2025_01/783315101" TargetMode="External" /><Relationship Id="rId49" Type="http://schemas.openxmlformats.org/officeDocument/2006/relationships/hyperlink" Target="https://podminky.urs.cz/item/CS_URS_2025_01/784111001" TargetMode="External" /><Relationship Id="rId50" Type="http://schemas.openxmlformats.org/officeDocument/2006/relationships/hyperlink" Target="https://podminky.urs.cz/item/CS_URS_2025_01/784181101" TargetMode="External" /><Relationship Id="rId51" Type="http://schemas.openxmlformats.org/officeDocument/2006/relationships/hyperlink" Target="https://podminky.urs.cz/item/CS_URS_2025_01/784211101" TargetMode="External" /><Relationship Id="rId52" Type="http://schemas.openxmlformats.org/officeDocument/2006/relationships/hyperlink" Target="https://podminky.urs.cz/item/CS_URS_2025_01/HZS2491" TargetMode="External" /><Relationship Id="rId5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25119122" TargetMode="External" /><Relationship Id="rId2" Type="http://schemas.openxmlformats.org/officeDocument/2006/relationships/hyperlink" Target="https://podminky.urs.cz/item/CS_URS_2025_01/725129101" TargetMode="External" /><Relationship Id="rId3" Type="http://schemas.openxmlformats.org/officeDocument/2006/relationships/hyperlink" Target="https://podminky.urs.cz/item/CS_URS_2025_01/725219102" TargetMode="External" /><Relationship Id="rId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20001000" TargetMode="External" /><Relationship Id="rId2" Type="http://schemas.openxmlformats.org/officeDocument/2006/relationships/hyperlink" Target="https://podminky.urs.cz/item/CS_URS_2025_01/030001000" TargetMode="External" /><Relationship Id="rId3" Type="http://schemas.openxmlformats.org/officeDocument/2006/relationships/hyperlink" Target="https://podminky.urs.cz/item/CS_URS_2025_01/045002000" TargetMode="External" /><Relationship Id="rId4" Type="http://schemas.openxmlformats.org/officeDocument/2006/relationships/hyperlink" Target="https://podminky.urs.cz/item/CS_URS_2025_01/070001000" TargetMode="External" /><Relationship Id="rId5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32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33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34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32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33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34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39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40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41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42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43</v>
      </c>
      <c r="E29" s="49"/>
      <c r="F29" s="34" t="s">
        <v>44</v>
      </c>
      <c r="G29" s="49"/>
      <c r="H29" s="49"/>
      <c r="I29" s="49"/>
      <c r="J29" s="49"/>
      <c r="K29" s="49"/>
      <c r="L29" s="50">
        <v>0.21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45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46</v>
      </c>
      <c r="G31" s="49"/>
      <c r="H31" s="49"/>
      <c r="I31" s="49"/>
      <c r="J31" s="49"/>
      <c r="K31" s="49"/>
      <c r="L31" s="50">
        <v>0.21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47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48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49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50</v>
      </c>
      <c r="U35" s="56"/>
      <c r="V35" s="56"/>
      <c r="W35" s="56"/>
      <c r="X35" s="58" t="s">
        <v>51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52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2025/07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ZŠ Alšova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ZŠ Alšova, č.p. 1123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10. 4. 2025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Kopřivnice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Proiectura Dana s.r.o.</v>
      </c>
      <c r="AN49" s="66"/>
      <c r="AO49" s="66"/>
      <c r="AP49" s="66"/>
      <c r="AQ49" s="42"/>
      <c r="AR49" s="46"/>
      <c r="AS49" s="76" t="s">
        <v>53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Proiectura Dana s.r.o.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54</v>
      </c>
      <c r="D52" s="89"/>
      <c r="E52" s="89"/>
      <c r="F52" s="89"/>
      <c r="G52" s="89"/>
      <c r="H52" s="90"/>
      <c r="I52" s="91" t="s">
        <v>55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56</v>
      </c>
      <c r="AH52" s="89"/>
      <c r="AI52" s="89"/>
      <c r="AJ52" s="89"/>
      <c r="AK52" s="89"/>
      <c r="AL52" s="89"/>
      <c r="AM52" s="89"/>
      <c r="AN52" s="91" t="s">
        <v>57</v>
      </c>
      <c r="AO52" s="89"/>
      <c r="AP52" s="89"/>
      <c r="AQ52" s="93" t="s">
        <v>58</v>
      </c>
      <c r="AR52" s="46"/>
      <c r="AS52" s="94" t="s">
        <v>59</v>
      </c>
      <c r="AT52" s="95" t="s">
        <v>60</v>
      </c>
      <c r="AU52" s="95" t="s">
        <v>61</v>
      </c>
      <c r="AV52" s="95" t="s">
        <v>62</v>
      </c>
      <c r="AW52" s="95" t="s">
        <v>63</v>
      </c>
      <c r="AX52" s="95" t="s">
        <v>64</v>
      </c>
      <c r="AY52" s="95" t="s">
        <v>65</v>
      </c>
      <c r="AZ52" s="95" t="s">
        <v>66</v>
      </c>
      <c r="BA52" s="95" t="s">
        <v>67</v>
      </c>
      <c r="BB52" s="95" t="s">
        <v>68</v>
      </c>
      <c r="BC52" s="95" t="s">
        <v>69</v>
      </c>
      <c r="BD52" s="96" t="s">
        <v>70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71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ROUND(SUM(AG55:AG60),2)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ROUND(SUM(AS55:AS60),2)</f>
        <v>0</v>
      </c>
      <c r="AT54" s="108">
        <f>ROUND(SUM(AV54:AW54),2)</f>
        <v>0</v>
      </c>
      <c r="AU54" s="109">
        <f>ROUND(SUM(AU55:AU60),5)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ROUND(SUM(AZ55:AZ60),2)</f>
        <v>0</v>
      </c>
      <c r="BA54" s="108">
        <f>ROUND(SUM(BA55:BA60),2)</f>
        <v>0</v>
      </c>
      <c r="BB54" s="108">
        <f>ROUND(SUM(BB55:BB60),2)</f>
        <v>0</v>
      </c>
      <c r="BC54" s="108">
        <f>ROUND(SUM(BC55:BC60),2)</f>
        <v>0</v>
      </c>
      <c r="BD54" s="110">
        <f>ROUND(SUM(BD55:BD60),2)</f>
        <v>0</v>
      </c>
      <c r="BE54" s="6"/>
      <c r="BS54" s="111" t="s">
        <v>72</v>
      </c>
      <c r="BT54" s="111" t="s">
        <v>73</v>
      </c>
      <c r="BU54" s="112" t="s">
        <v>74</v>
      </c>
      <c r="BV54" s="111" t="s">
        <v>75</v>
      </c>
      <c r="BW54" s="111" t="s">
        <v>5</v>
      </c>
      <c r="BX54" s="111" t="s">
        <v>76</v>
      </c>
      <c r="CL54" s="111" t="s">
        <v>19</v>
      </c>
    </row>
    <row r="55" s="7" customFormat="1" ht="16.5" customHeight="1">
      <c r="A55" s="113" t="s">
        <v>77</v>
      </c>
      <c r="B55" s="114"/>
      <c r="C55" s="115"/>
      <c r="D55" s="116" t="s">
        <v>78</v>
      </c>
      <c r="E55" s="116"/>
      <c r="F55" s="116"/>
      <c r="G55" s="116"/>
      <c r="H55" s="116"/>
      <c r="I55" s="117"/>
      <c r="J55" s="116" t="s">
        <v>79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Bourání stávajících 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80</v>
      </c>
      <c r="AR55" s="120"/>
      <c r="AS55" s="121">
        <v>0</v>
      </c>
      <c r="AT55" s="122">
        <f>ROUND(SUM(AV55:AW55),2)</f>
        <v>0</v>
      </c>
      <c r="AU55" s="123">
        <f>'01 - Bourání stávajících ...'!P95</f>
        <v>0</v>
      </c>
      <c r="AV55" s="122">
        <f>'01 - Bourání stávajících ...'!J33</f>
        <v>0</v>
      </c>
      <c r="AW55" s="122">
        <f>'01 - Bourání stávajících ...'!J34</f>
        <v>0</v>
      </c>
      <c r="AX55" s="122">
        <f>'01 - Bourání stávajících ...'!J35</f>
        <v>0</v>
      </c>
      <c r="AY55" s="122">
        <f>'01 - Bourání stávajících ...'!J36</f>
        <v>0</v>
      </c>
      <c r="AZ55" s="122">
        <f>'01 - Bourání stávajících ...'!F33</f>
        <v>0</v>
      </c>
      <c r="BA55" s="122">
        <f>'01 - Bourání stávajících ...'!F34</f>
        <v>0</v>
      </c>
      <c r="BB55" s="122">
        <f>'01 - Bourání stávajících ...'!F35</f>
        <v>0</v>
      </c>
      <c r="BC55" s="122">
        <f>'01 - Bourání stávajících ...'!F36</f>
        <v>0</v>
      </c>
      <c r="BD55" s="124">
        <f>'01 - Bourání stávajících ...'!F37</f>
        <v>0</v>
      </c>
      <c r="BE55" s="7"/>
      <c r="BT55" s="125" t="s">
        <v>81</v>
      </c>
      <c r="BV55" s="125" t="s">
        <v>75</v>
      </c>
      <c r="BW55" s="125" t="s">
        <v>82</v>
      </c>
      <c r="BX55" s="125" t="s">
        <v>5</v>
      </c>
      <c r="CL55" s="125" t="s">
        <v>19</v>
      </c>
      <c r="CM55" s="125" t="s">
        <v>83</v>
      </c>
    </row>
    <row r="56" s="7" customFormat="1" ht="16.5" customHeight="1">
      <c r="A56" s="113" t="s">
        <v>77</v>
      </c>
      <c r="B56" s="114"/>
      <c r="C56" s="115"/>
      <c r="D56" s="116" t="s">
        <v>84</v>
      </c>
      <c r="E56" s="116"/>
      <c r="F56" s="116"/>
      <c r="G56" s="116"/>
      <c r="H56" s="116"/>
      <c r="I56" s="117"/>
      <c r="J56" s="116" t="s">
        <v>85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'02 - ASŘ'!J30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80</v>
      </c>
      <c r="AR56" s="120"/>
      <c r="AS56" s="121">
        <v>0</v>
      </c>
      <c r="AT56" s="122">
        <f>ROUND(SUM(AV56:AW56),2)</f>
        <v>0</v>
      </c>
      <c r="AU56" s="123">
        <f>'02 - ASŘ'!P94</f>
        <v>0</v>
      </c>
      <c r="AV56" s="122">
        <f>'02 - ASŘ'!J33</f>
        <v>0</v>
      </c>
      <c r="AW56" s="122">
        <f>'02 - ASŘ'!J34</f>
        <v>0</v>
      </c>
      <c r="AX56" s="122">
        <f>'02 - ASŘ'!J35</f>
        <v>0</v>
      </c>
      <c r="AY56" s="122">
        <f>'02 - ASŘ'!J36</f>
        <v>0</v>
      </c>
      <c r="AZ56" s="122">
        <f>'02 - ASŘ'!F33</f>
        <v>0</v>
      </c>
      <c r="BA56" s="122">
        <f>'02 - ASŘ'!F34</f>
        <v>0</v>
      </c>
      <c r="BB56" s="122">
        <f>'02 - ASŘ'!F35</f>
        <v>0</v>
      </c>
      <c r="BC56" s="122">
        <f>'02 - ASŘ'!F36</f>
        <v>0</v>
      </c>
      <c r="BD56" s="124">
        <f>'02 - ASŘ'!F37</f>
        <v>0</v>
      </c>
      <c r="BE56" s="7"/>
      <c r="BT56" s="125" t="s">
        <v>81</v>
      </c>
      <c r="BV56" s="125" t="s">
        <v>75</v>
      </c>
      <c r="BW56" s="125" t="s">
        <v>86</v>
      </c>
      <c r="BX56" s="125" t="s">
        <v>5</v>
      </c>
      <c r="CL56" s="125" t="s">
        <v>19</v>
      </c>
      <c r="CM56" s="125" t="s">
        <v>83</v>
      </c>
    </row>
    <row r="57" s="7" customFormat="1" ht="16.5" customHeight="1">
      <c r="A57" s="113" t="s">
        <v>77</v>
      </c>
      <c r="B57" s="114"/>
      <c r="C57" s="115"/>
      <c r="D57" s="116" t="s">
        <v>87</v>
      </c>
      <c r="E57" s="116"/>
      <c r="F57" s="116"/>
      <c r="G57" s="116"/>
      <c r="H57" s="116"/>
      <c r="I57" s="117"/>
      <c r="J57" s="116" t="s">
        <v>88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'03 - ZTI'!J30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80</v>
      </c>
      <c r="AR57" s="120"/>
      <c r="AS57" s="121">
        <v>0</v>
      </c>
      <c r="AT57" s="122">
        <f>ROUND(SUM(AV57:AW57),2)</f>
        <v>0</v>
      </c>
      <c r="AU57" s="123">
        <f>'03 - ZTI'!P92</f>
        <v>0</v>
      </c>
      <c r="AV57" s="122">
        <f>'03 - ZTI'!J33</f>
        <v>0</v>
      </c>
      <c r="AW57" s="122">
        <f>'03 - ZTI'!J34</f>
        <v>0</v>
      </c>
      <c r="AX57" s="122">
        <f>'03 - ZTI'!J35</f>
        <v>0</v>
      </c>
      <c r="AY57" s="122">
        <f>'03 - ZTI'!J36</f>
        <v>0</v>
      </c>
      <c r="AZ57" s="122">
        <f>'03 - ZTI'!F33</f>
        <v>0</v>
      </c>
      <c r="BA57" s="122">
        <f>'03 - ZTI'!F34</f>
        <v>0</v>
      </c>
      <c r="BB57" s="122">
        <f>'03 - ZTI'!F35</f>
        <v>0</v>
      </c>
      <c r="BC57" s="122">
        <f>'03 - ZTI'!F36</f>
        <v>0</v>
      </c>
      <c r="BD57" s="124">
        <f>'03 - ZTI'!F37</f>
        <v>0</v>
      </c>
      <c r="BE57" s="7"/>
      <c r="BT57" s="125" t="s">
        <v>81</v>
      </c>
      <c r="BV57" s="125" t="s">
        <v>75</v>
      </c>
      <c r="BW57" s="125" t="s">
        <v>89</v>
      </c>
      <c r="BX57" s="125" t="s">
        <v>5</v>
      </c>
      <c r="CL57" s="125" t="s">
        <v>19</v>
      </c>
      <c r="CM57" s="125" t="s">
        <v>83</v>
      </c>
    </row>
    <row r="58" s="7" customFormat="1" ht="16.5" customHeight="1">
      <c r="A58" s="113" t="s">
        <v>77</v>
      </c>
      <c r="B58" s="114"/>
      <c r="C58" s="115"/>
      <c r="D58" s="116" t="s">
        <v>90</v>
      </c>
      <c r="E58" s="116"/>
      <c r="F58" s="116"/>
      <c r="G58" s="116"/>
      <c r="H58" s="116"/>
      <c r="I58" s="117"/>
      <c r="J58" s="116" t="s">
        <v>91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'04 - Vytápění'!J30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80</v>
      </c>
      <c r="AR58" s="120"/>
      <c r="AS58" s="121">
        <v>0</v>
      </c>
      <c r="AT58" s="122">
        <f>ROUND(SUM(AV58:AW58),2)</f>
        <v>0</v>
      </c>
      <c r="AU58" s="123">
        <f>'04 - Vytápění'!P84</f>
        <v>0</v>
      </c>
      <c r="AV58" s="122">
        <f>'04 - Vytápění'!J33</f>
        <v>0</v>
      </c>
      <c r="AW58" s="122">
        <f>'04 - Vytápění'!J34</f>
        <v>0</v>
      </c>
      <c r="AX58" s="122">
        <f>'04 - Vytápění'!J35</f>
        <v>0</v>
      </c>
      <c r="AY58" s="122">
        <f>'04 - Vytápění'!J36</f>
        <v>0</v>
      </c>
      <c r="AZ58" s="122">
        <f>'04 - Vytápění'!F33</f>
        <v>0</v>
      </c>
      <c r="BA58" s="122">
        <f>'04 - Vytápění'!F34</f>
        <v>0</v>
      </c>
      <c r="BB58" s="122">
        <f>'04 - Vytápění'!F35</f>
        <v>0</v>
      </c>
      <c r="BC58" s="122">
        <f>'04 - Vytápění'!F36</f>
        <v>0</v>
      </c>
      <c r="BD58" s="124">
        <f>'04 - Vytápění'!F37</f>
        <v>0</v>
      </c>
      <c r="BE58" s="7"/>
      <c r="BT58" s="125" t="s">
        <v>81</v>
      </c>
      <c r="BV58" s="125" t="s">
        <v>75</v>
      </c>
      <c r="BW58" s="125" t="s">
        <v>92</v>
      </c>
      <c r="BX58" s="125" t="s">
        <v>5</v>
      </c>
      <c r="CL58" s="125" t="s">
        <v>19</v>
      </c>
      <c r="CM58" s="125" t="s">
        <v>83</v>
      </c>
    </row>
    <row r="59" s="7" customFormat="1" ht="16.5" customHeight="1">
      <c r="A59" s="113" t="s">
        <v>77</v>
      </c>
      <c r="B59" s="114"/>
      <c r="C59" s="115"/>
      <c r="D59" s="116" t="s">
        <v>93</v>
      </c>
      <c r="E59" s="116"/>
      <c r="F59" s="116"/>
      <c r="G59" s="116"/>
      <c r="H59" s="116"/>
      <c r="I59" s="117"/>
      <c r="J59" s="116" t="s">
        <v>94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'05 - Elektro'!J30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80</v>
      </c>
      <c r="AR59" s="120"/>
      <c r="AS59" s="121">
        <v>0</v>
      </c>
      <c r="AT59" s="122">
        <f>ROUND(SUM(AV59:AW59),2)</f>
        <v>0</v>
      </c>
      <c r="AU59" s="123">
        <f>'05 - Elektro'!P84</f>
        <v>0</v>
      </c>
      <c r="AV59" s="122">
        <f>'05 - Elektro'!J33</f>
        <v>0</v>
      </c>
      <c r="AW59" s="122">
        <f>'05 - Elektro'!J34</f>
        <v>0</v>
      </c>
      <c r="AX59" s="122">
        <f>'05 - Elektro'!J35</f>
        <v>0</v>
      </c>
      <c r="AY59" s="122">
        <f>'05 - Elektro'!J36</f>
        <v>0</v>
      </c>
      <c r="AZ59" s="122">
        <f>'05 - Elektro'!F33</f>
        <v>0</v>
      </c>
      <c r="BA59" s="122">
        <f>'05 - Elektro'!F34</f>
        <v>0</v>
      </c>
      <c r="BB59" s="122">
        <f>'05 - Elektro'!F35</f>
        <v>0</v>
      </c>
      <c r="BC59" s="122">
        <f>'05 - Elektro'!F36</f>
        <v>0</v>
      </c>
      <c r="BD59" s="124">
        <f>'05 - Elektro'!F37</f>
        <v>0</v>
      </c>
      <c r="BE59" s="7"/>
      <c r="BT59" s="125" t="s">
        <v>81</v>
      </c>
      <c r="BV59" s="125" t="s">
        <v>75</v>
      </c>
      <c r="BW59" s="125" t="s">
        <v>95</v>
      </c>
      <c r="BX59" s="125" t="s">
        <v>5</v>
      </c>
      <c r="CL59" s="125" t="s">
        <v>19</v>
      </c>
      <c r="CM59" s="125" t="s">
        <v>83</v>
      </c>
    </row>
    <row r="60" s="7" customFormat="1" ht="16.5" customHeight="1">
      <c r="A60" s="113" t="s">
        <v>77</v>
      </c>
      <c r="B60" s="114"/>
      <c r="C60" s="115"/>
      <c r="D60" s="116" t="s">
        <v>96</v>
      </c>
      <c r="E60" s="116"/>
      <c r="F60" s="116"/>
      <c r="G60" s="116"/>
      <c r="H60" s="116"/>
      <c r="I60" s="117"/>
      <c r="J60" s="116" t="s">
        <v>97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'06 - VRN'!J30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80</v>
      </c>
      <c r="AR60" s="120"/>
      <c r="AS60" s="126">
        <v>0</v>
      </c>
      <c r="AT60" s="127">
        <f>ROUND(SUM(AV60:AW60),2)</f>
        <v>0</v>
      </c>
      <c r="AU60" s="128">
        <f>'06 - VRN'!P84</f>
        <v>0</v>
      </c>
      <c r="AV60" s="127">
        <f>'06 - VRN'!J33</f>
        <v>0</v>
      </c>
      <c r="AW60" s="127">
        <f>'06 - VRN'!J34</f>
        <v>0</v>
      </c>
      <c r="AX60" s="127">
        <f>'06 - VRN'!J35</f>
        <v>0</v>
      </c>
      <c r="AY60" s="127">
        <f>'06 - VRN'!J36</f>
        <v>0</v>
      </c>
      <c r="AZ60" s="127">
        <f>'06 - VRN'!F33</f>
        <v>0</v>
      </c>
      <c r="BA60" s="127">
        <f>'06 - VRN'!F34</f>
        <v>0</v>
      </c>
      <c r="BB60" s="127">
        <f>'06 - VRN'!F35</f>
        <v>0</v>
      </c>
      <c r="BC60" s="127">
        <f>'06 - VRN'!F36</f>
        <v>0</v>
      </c>
      <c r="BD60" s="129">
        <f>'06 - VRN'!F37</f>
        <v>0</v>
      </c>
      <c r="BE60" s="7"/>
      <c r="BT60" s="125" t="s">
        <v>81</v>
      </c>
      <c r="BV60" s="125" t="s">
        <v>75</v>
      </c>
      <c r="BW60" s="125" t="s">
        <v>98</v>
      </c>
      <c r="BX60" s="125" t="s">
        <v>5</v>
      </c>
      <c r="CL60" s="125" t="s">
        <v>19</v>
      </c>
      <c r="CM60" s="125" t="s">
        <v>83</v>
      </c>
    </row>
    <row r="61" s="2" customFormat="1" ht="30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46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</sheetData>
  <sheetProtection sheet="1" formatColumns="0" formatRows="0" objects="1" scenarios="1" spinCount="100000" saltValue="au+lRwqctYhKd+yOcvXCHV3GkclN0ZSHzqkp2VviPGrEXm4kvUTJOaH7yHd8uOyKsd87eWA+UnYwjolRTsjVWQ==" hashValue="DknXM0z9cR/A/Zrv1Pq0qVFWlwJPcb+U6uBiA3Dsy+p4xdTMFjfUalWZv/9FM50qkWfSs6psptxkvyExPbhHTA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Bourání stávajících ...'!C2" display="/"/>
    <hyperlink ref="A56" location="'02 - ASŘ'!C2" display="/"/>
    <hyperlink ref="A57" location="'03 - ZTI'!C2" display="/"/>
    <hyperlink ref="A58" location="'04 - Vytápění'!C2" display="/"/>
    <hyperlink ref="A59" location="'05 - Elektro'!C2" display="/"/>
    <hyperlink ref="A60" location="'06 - VRN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99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ZŠ Alšova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33</v>
      </c>
      <c r="F21" s="40"/>
      <c r="G21" s="40"/>
      <c r="H21" s="40"/>
      <c r="I21" s="134" t="s">
        <v>28</v>
      </c>
      <c r="J21" s="138" t="s">
        <v>34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32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33</v>
      </c>
      <c r="F24" s="40"/>
      <c r="G24" s="40"/>
      <c r="H24" s="40"/>
      <c r="I24" s="134" t="s">
        <v>28</v>
      </c>
      <c r="J24" s="138" t="s">
        <v>34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38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ROUND(J95,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ROUND((SUM(BE95:BE197)),  2)</f>
        <v>0</v>
      </c>
      <c r="G33" s="40"/>
      <c r="H33" s="40"/>
      <c r="I33" s="150">
        <v>0.21</v>
      </c>
      <c r="J33" s="149">
        <f>ROUND(((SUM(BE95:BE197))*I33),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ROUND((SUM(BF95:BF197)),  2)</f>
        <v>0</v>
      </c>
      <c r="G34" s="40"/>
      <c r="H34" s="40"/>
      <c r="I34" s="150">
        <v>0.12</v>
      </c>
      <c r="J34" s="149">
        <f>ROUND(((SUM(BF95:BF197))*I34),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ROUND((SUM(BG95:BG197)),  2)</f>
        <v>0</v>
      </c>
      <c r="G35" s="40"/>
      <c r="H35" s="40"/>
      <c r="I35" s="150">
        <v>0.21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ROUND((SUM(BH95:BH197)),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ROUND((SUM(BI95:BI197)),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ZŠ Alšova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Bourání stávajících konstrukcí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ZŠ Alšova, č.p. 1123</v>
      </c>
      <c r="G52" s="42"/>
      <c r="H52" s="42"/>
      <c r="I52" s="34" t="s">
        <v>23</v>
      </c>
      <c r="J52" s="74" t="str">
        <f>IF(J12="","",J12)</f>
        <v>10. 4. 2025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Kopřivnice</v>
      </c>
      <c r="G54" s="42"/>
      <c r="H54" s="42"/>
      <c r="I54" s="34" t="s">
        <v>31</v>
      </c>
      <c r="J54" s="38" t="str">
        <f>E21</f>
        <v>Proiectura Dana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Proiectura Dana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103</v>
      </c>
      <c r="D57" s="164"/>
      <c r="E57" s="164"/>
      <c r="F57" s="164"/>
      <c r="G57" s="164"/>
      <c r="H57" s="164"/>
      <c r="I57" s="164"/>
      <c r="J57" s="165" t="s">
        <v>104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J95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9" customFormat="1" ht="24.96" customHeight="1">
      <c r="A60" s="9"/>
      <c r="B60" s="167"/>
      <c r="C60" s="168"/>
      <c r="D60" s="169" t="s">
        <v>106</v>
      </c>
      <c r="E60" s="170"/>
      <c r="F60" s="170"/>
      <c r="G60" s="170"/>
      <c r="H60" s="170"/>
      <c r="I60" s="170"/>
      <c r="J60" s="171">
        <f>J96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107</v>
      </c>
      <c r="E61" s="176"/>
      <c r="F61" s="176"/>
      <c r="G61" s="176"/>
      <c r="H61" s="176"/>
      <c r="I61" s="176"/>
      <c r="J61" s="177">
        <f>J97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108</v>
      </c>
      <c r="E62" s="176"/>
      <c r="F62" s="176"/>
      <c r="G62" s="176"/>
      <c r="H62" s="176"/>
      <c r="I62" s="176"/>
      <c r="J62" s="177">
        <f>J124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109</v>
      </c>
      <c r="E63" s="170"/>
      <c r="F63" s="170"/>
      <c r="G63" s="170"/>
      <c r="H63" s="170"/>
      <c r="I63" s="170"/>
      <c r="J63" s="171">
        <f>J136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110</v>
      </c>
      <c r="E64" s="176"/>
      <c r="F64" s="176"/>
      <c r="G64" s="176"/>
      <c r="H64" s="176"/>
      <c r="I64" s="176"/>
      <c r="J64" s="177">
        <f>J137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111</v>
      </c>
      <c r="E65" s="176"/>
      <c r="F65" s="176"/>
      <c r="G65" s="176"/>
      <c r="H65" s="176"/>
      <c r="I65" s="176"/>
      <c r="J65" s="177">
        <f>J143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112</v>
      </c>
      <c r="E66" s="176"/>
      <c r="F66" s="176"/>
      <c r="G66" s="176"/>
      <c r="H66" s="176"/>
      <c r="I66" s="176"/>
      <c r="J66" s="177">
        <f>J145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113</v>
      </c>
      <c r="E67" s="176"/>
      <c r="F67" s="176"/>
      <c r="G67" s="176"/>
      <c r="H67" s="176"/>
      <c r="I67" s="176"/>
      <c r="J67" s="177">
        <f>J147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114</v>
      </c>
      <c r="E68" s="176"/>
      <c r="F68" s="176"/>
      <c r="G68" s="176"/>
      <c r="H68" s="176"/>
      <c r="I68" s="176"/>
      <c r="J68" s="177">
        <f>J156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115</v>
      </c>
      <c r="E69" s="176"/>
      <c r="F69" s="176"/>
      <c r="G69" s="176"/>
      <c r="H69" s="176"/>
      <c r="I69" s="176"/>
      <c r="J69" s="177">
        <f>J158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116</v>
      </c>
      <c r="E70" s="176"/>
      <c r="F70" s="176"/>
      <c r="G70" s="176"/>
      <c r="H70" s="176"/>
      <c r="I70" s="176"/>
      <c r="J70" s="177">
        <f>J166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117</v>
      </c>
      <c r="E71" s="176"/>
      <c r="F71" s="176"/>
      <c r="G71" s="176"/>
      <c r="H71" s="176"/>
      <c r="I71" s="176"/>
      <c r="J71" s="177">
        <f>J170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118</v>
      </c>
      <c r="E72" s="176"/>
      <c r="F72" s="176"/>
      <c r="G72" s="176"/>
      <c r="H72" s="176"/>
      <c r="I72" s="176"/>
      <c r="J72" s="177">
        <f>J175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119</v>
      </c>
      <c r="E73" s="176"/>
      <c r="F73" s="176"/>
      <c r="G73" s="176"/>
      <c r="H73" s="176"/>
      <c r="I73" s="176"/>
      <c r="J73" s="177">
        <f>J180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3"/>
      <c r="C74" s="174"/>
      <c r="D74" s="175" t="s">
        <v>120</v>
      </c>
      <c r="E74" s="176"/>
      <c r="F74" s="176"/>
      <c r="G74" s="176"/>
      <c r="H74" s="176"/>
      <c r="I74" s="176"/>
      <c r="J74" s="177">
        <f>J185</f>
        <v>0</v>
      </c>
      <c r="K74" s="174"/>
      <c r="L74" s="17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3"/>
      <c r="C75" s="174"/>
      <c r="D75" s="175" t="s">
        <v>121</v>
      </c>
      <c r="E75" s="176"/>
      <c r="F75" s="176"/>
      <c r="G75" s="176"/>
      <c r="H75" s="176"/>
      <c r="I75" s="176"/>
      <c r="J75" s="177">
        <f>J193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5" t="s">
        <v>122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16</v>
      </c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62" t="str">
        <f>E7</f>
        <v>ZŠ Alšova</v>
      </c>
      <c r="F85" s="34"/>
      <c r="G85" s="34"/>
      <c r="H85" s="34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100</v>
      </c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1" t="str">
        <f>E9</f>
        <v>01 - Bourání stávajících konstrukcí</v>
      </c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21</v>
      </c>
      <c r="D89" s="42"/>
      <c r="E89" s="42"/>
      <c r="F89" s="29" t="str">
        <f>F12</f>
        <v>ZŠ Alšova, č.p. 1123</v>
      </c>
      <c r="G89" s="42"/>
      <c r="H89" s="42"/>
      <c r="I89" s="34" t="s">
        <v>23</v>
      </c>
      <c r="J89" s="74" t="str">
        <f>IF(J12="","",J12)</f>
        <v>10. 4. 2025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4" t="s">
        <v>25</v>
      </c>
      <c r="D91" s="42"/>
      <c r="E91" s="42"/>
      <c r="F91" s="29" t="str">
        <f>E15</f>
        <v>Město Kopřivnice</v>
      </c>
      <c r="G91" s="42"/>
      <c r="H91" s="42"/>
      <c r="I91" s="34" t="s">
        <v>31</v>
      </c>
      <c r="J91" s="38" t="str">
        <f>E21</f>
        <v>Proiectura Dana s.r.o.</v>
      </c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29</v>
      </c>
      <c r="D92" s="42"/>
      <c r="E92" s="42"/>
      <c r="F92" s="29" t="str">
        <f>IF(E18="","",E18)</f>
        <v>Vyplň údaj</v>
      </c>
      <c r="G92" s="42"/>
      <c r="H92" s="42"/>
      <c r="I92" s="34" t="s">
        <v>36</v>
      </c>
      <c r="J92" s="38" t="str">
        <f>E24</f>
        <v>Proiectura Dana s.r.o.</v>
      </c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11" customFormat="1" ht="29.28" customHeight="1">
      <c r="A94" s="179"/>
      <c r="B94" s="180"/>
      <c r="C94" s="181" t="s">
        <v>123</v>
      </c>
      <c r="D94" s="182" t="s">
        <v>58</v>
      </c>
      <c r="E94" s="182" t="s">
        <v>54</v>
      </c>
      <c r="F94" s="182" t="s">
        <v>55</v>
      </c>
      <c r="G94" s="182" t="s">
        <v>124</v>
      </c>
      <c r="H94" s="182" t="s">
        <v>125</v>
      </c>
      <c r="I94" s="182" t="s">
        <v>126</v>
      </c>
      <c r="J94" s="182" t="s">
        <v>104</v>
      </c>
      <c r="K94" s="183" t="s">
        <v>127</v>
      </c>
      <c r="L94" s="184"/>
      <c r="M94" s="94" t="s">
        <v>19</v>
      </c>
      <c r="N94" s="95" t="s">
        <v>43</v>
      </c>
      <c r="O94" s="95" t="s">
        <v>128</v>
      </c>
      <c r="P94" s="95" t="s">
        <v>129</v>
      </c>
      <c r="Q94" s="95" t="s">
        <v>130</v>
      </c>
      <c r="R94" s="95" t="s">
        <v>131</v>
      </c>
      <c r="S94" s="95" t="s">
        <v>132</v>
      </c>
      <c r="T94" s="96" t="s">
        <v>133</v>
      </c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</row>
    <row r="95" s="2" customFormat="1" ht="22.8" customHeight="1">
      <c r="A95" s="40"/>
      <c r="B95" s="41"/>
      <c r="C95" s="101" t="s">
        <v>134</v>
      </c>
      <c r="D95" s="42"/>
      <c r="E95" s="42"/>
      <c r="F95" s="42"/>
      <c r="G95" s="42"/>
      <c r="H95" s="42"/>
      <c r="I95" s="42"/>
      <c r="J95" s="185">
        <f>BK95</f>
        <v>0</v>
      </c>
      <c r="K95" s="42"/>
      <c r="L95" s="46"/>
      <c r="M95" s="97"/>
      <c r="N95" s="186"/>
      <c r="O95" s="98"/>
      <c r="P95" s="187">
        <f>P96+P136</f>
        <v>0</v>
      </c>
      <c r="Q95" s="98"/>
      <c r="R95" s="187">
        <f>R96+R136</f>
        <v>0.8545183408</v>
      </c>
      <c r="S95" s="98"/>
      <c r="T95" s="188">
        <f>T96+T136</f>
        <v>92.6874671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72</v>
      </c>
      <c r="AU95" s="19" t="s">
        <v>105</v>
      </c>
      <c r="BK95" s="189">
        <f>BK96+BK136</f>
        <v>0</v>
      </c>
    </row>
    <row r="96" s="12" customFormat="1" ht="25.92" customHeight="1">
      <c r="A96" s="12"/>
      <c r="B96" s="190"/>
      <c r="C96" s="191"/>
      <c r="D96" s="192" t="s">
        <v>72</v>
      </c>
      <c r="E96" s="193" t="s">
        <v>135</v>
      </c>
      <c r="F96" s="193" t="s">
        <v>136</v>
      </c>
      <c r="G96" s="191"/>
      <c r="H96" s="191"/>
      <c r="I96" s="194"/>
      <c r="J96" s="195">
        <f>BK96</f>
        <v>0</v>
      </c>
      <c r="K96" s="191"/>
      <c r="L96" s="196"/>
      <c r="M96" s="197"/>
      <c r="N96" s="198"/>
      <c r="O96" s="198"/>
      <c r="P96" s="199">
        <f>P97+P124</f>
        <v>0</v>
      </c>
      <c r="Q96" s="198"/>
      <c r="R96" s="199">
        <f>R97+R124</f>
        <v>0.0089999407999999984</v>
      </c>
      <c r="S96" s="198"/>
      <c r="T96" s="200">
        <f>T97+T124</f>
        <v>67.402804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81</v>
      </c>
      <c r="AT96" s="202" t="s">
        <v>72</v>
      </c>
      <c r="AU96" s="202" t="s">
        <v>73</v>
      </c>
      <c r="AY96" s="201" t="s">
        <v>137</v>
      </c>
      <c r="BK96" s="203">
        <f>BK97+BK124</f>
        <v>0</v>
      </c>
    </row>
    <row r="97" s="12" customFormat="1" ht="22.8" customHeight="1">
      <c r="A97" s="12"/>
      <c r="B97" s="190"/>
      <c r="C97" s="191"/>
      <c r="D97" s="192" t="s">
        <v>72</v>
      </c>
      <c r="E97" s="204" t="s">
        <v>138</v>
      </c>
      <c r="F97" s="204" t="s">
        <v>139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SUM(P98:P123)</f>
        <v>0</v>
      </c>
      <c r="Q97" s="198"/>
      <c r="R97" s="199">
        <f>SUM(R98:R123)</f>
        <v>0.0089999407999999984</v>
      </c>
      <c r="S97" s="198"/>
      <c r="T97" s="200">
        <f>SUM(T98:T123)</f>
        <v>67.402804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81</v>
      </c>
      <c r="AT97" s="202" t="s">
        <v>72</v>
      </c>
      <c r="AU97" s="202" t="s">
        <v>81</v>
      </c>
      <c r="AY97" s="201" t="s">
        <v>137</v>
      </c>
      <c r="BK97" s="203">
        <f>SUM(BK98:BK123)</f>
        <v>0</v>
      </c>
    </row>
    <row r="98" s="2" customFormat="1" ht="16.5" customHeight="1">
      <c r="A98" s="40"/>
      <c r="B98" s="41"/>
      <c r="C98" s="206" t="s">
        <v>81</v>
      </c>
      <c r="D98" s="206" t="s">
        <v>140</v>
      </c>
      <c r="E98" s="207" t="s">
        <v>141</v>
      </c>
      <c r="F98" s="208" t="s">
        <v>142</v>
      </c>
      <c r="G98" s="209" t="s">
        <v>143</v>
      </c>
      <c r="H98" s="210">
        <v>72.319</v>
      </c>
      <c r="I98" s="211"/>
      <c r="J98" s="212">
        <f>ROUND(I98*H98,2)</f>
        <v>0</v>
      </c>
      <c r="K98" s="208" t="s">
        <v>144</v>
      </c>
      <c r="L98" s="46"/>
      <c r="M98" s="213" t="s">
        <v>19</v>
      </c>
      <c r="N98" s="214" t="s">
        <v>44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0.188</v>
      </c>
      <c r="T98" s="216">
        <f>S98*H98</f>
        <v>13.595972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145</v>
      </c>
      <c r="AT98" s="217" t="s">
        <v>140</v>
      </c>
      <c r="AU98" s="217" t="s">
        <v>83</v>
      </c>
      <c r="AY98" s="19" t="s">
        <v>137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81</v>
      </c>
      <c r="BK98" s="218">
        <f>ROUND(I98*H98,2)</f>
        <v>0</v>
      </c>
      <c r="BL98" s="19" t="s">
        <v>145</v>
      </c>
      <c r="BM98" s="217" t="s">
        <v>146</v>
      </c>
    </row>
    <row r="99" s="2" customFormat="1">
      <c r="A99" s="40"/>
      <c r="B99" s="41"/>
      <c r="C99" s="42"/>
      <c r="D99" s="219" t="s">
        <v>147</v>
      </c>
      <c r="E99" s="42"/>
      <c r="F99" s="220" t="s">
        <v>148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147</v>
      </c>
      <c r="AU99" s="19" t="s">
        <v>83</v>
      </c>
    </row>
    <row r="100" s="13" customFormat="1">
      <c r="A100" s="13"/>
      <c r="B100" s="224"/>
      <c r="C100" s="225"/>
      <c r="D100" s="226" t="s">
        <v>149</v>
      </c>
      <c r="E100" s="227" t="s">
        <v>19</v>
      </c>
      <c r="F100" s="228" t="s">
        <v>150</v>
      </c>
      <c r="G100" s="225"/>
      <c r="H100" s="229">
        <v>72.319</v>
      </c>
      <c r="I100" s="230"/>
      <c r="J100" s="225"/>
      <c r="K100" s="225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149</v>
      </c>
      <c r="AU100" s="235" t="s">
        <v>83</v>
      </c>
      <c r="AV100" s="13" t="s">
        <v>83</v>
      </c>
      <c r="AW100" s="13" t="s">
        <v>35</v>
      </c>
      <c r="AX100" s="13" t="s">
        <v>73</v>
      </c>
      <c r="AY100" s="235" t="s">
        <v>137</v>
      </c>
    </row>
    <row r="101" s="14" customFormat="1">
      <c r="A101" s="14"/>
      <c r="B101" s="236"/>
      <c r="C101" s="237"/>
      <c r="D101" s="226" t="s">
        <v>149</v>
      </c>
      <c r="E101" s="238" t="s">
        <v>19</v>
      </c>
      <c r="F101" s="239" t="s">
        <v>151</v>
      </c>
      <c r="G101" s="237"/>
      <c r="H101" s="240">
        <v>72.319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149</v>
      </c>
      <c r="AU101" s="246" t="s">
        <v>83</v>
      </c>
      <c r="AV101" s="14" t="s">
        <v>145</v>
      </c>
      <c r="AW101" s="14" t="s">
        <v>35</v>
      </c>
      <c r="AX101" s="14" t="s">
        <v>81</v>
      </c>
      <c r="AY101" s="246" t="s">
        <v>137</v>
      </c>
    </row>
    <row r="102" s="2" customFormat="1" ht="16.5" customHeight="1">
      <c r="A102" s="40"/>
      <c r="B102" s="41"/>
      <c r="C102" s="206" t="s">
        <v>83</v>
      </c>
      <c r="D102" s="206" t="s">
        <v>140</v>
      </c>
      <c r="E102" s="207" t="s">
        <v>152</v>
      </c>
      <c r="F102" s="208" t="s">
        <v>153</v>
      </c>
      <c r="G102" s="209" t="s">
        <v>154</v>
      </c>
      <c r="H102" s="210">
        <v>20.839</v>
      </c>
      <c r="I102" s="211"/>
      <c r="J102" s="212">
        <f>ROUND(I102*H102,2)</f>
        <v>0</v>
      </c>
      <c r="K102" s="208" t="s">
        <v>155</v>
      </c>
      <c r="L102" s="46"/>
      <c r="M102" s="213" t="s">
        <v>19</v>
      </c>
      <c r="N102" s="214" t="s">
        <v>44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2.2</v>
      </c>
      <c r="T102" s="216">
        <f>S102*H102</f>
        <v>45.845800000000008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145</v>
      </c>
      <c r="AT102" s="217" t="s">
        <v>140</v>
      </c>
      <c r="AU102" s="217" t="s">
        <v>83</v>
      </c>
      <c r="AY102" s="19" t="s">
        <v>137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81</v>
      </c>
      <c r="BK102" s="218">
        <f>ROUND(I102*H102,2)</f>
        <v>0</v>
      </c>
      <c r="BL102" s="19" t="s">
        <v>145</v>
      </c>
      <c r="BM102" s="217" t="s">
        <v>156</v>
      </c>
    </row>
    <row r="103" s="2" customFormat="1">
      <c r="A103" s="40"/>
      <c r="B103" s="41"/>
      <c r="C103" s="42"/>
      <c r="D103" s="219" t="s">
        <v>147</v>
      </c>
      <c r="E103" s="42"/>
      <c r="F103" s="220" t="s">
        <v>157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147</v>
      </c>
      <c r="AU103" s="19" t="s">
        <v>83</v>
      </c>
    </row>
    <row r="104" s="13" customFormat="1">
      <c r="A104" s="13"/>
      <c r="B104" s="224"/>
      <c r="C104" s="225"/>
      <c r="D104" s="226" t="s">
        <v>149</v>
      </c>
      <c r="E104" s="227" t="s">
        <v>19</v>
      </c>
      <c r="F104" s="228" t="s">
        <v>158</v>
      </c>
      <c r="G104" s="225"/>
      <c r="H104" s="229">
        <v>4.788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149</v>
      </c>
      <c r="AU104" s="235" t="s">
        <v>83</v>
      </c>
      <c r="AV104" s="13" t="s">
        <v>83</v>
      </c>
      <c r="AW104" s="13" t="s">
        <v>35</v>
      </c>
      <c r="AX104" s="13" t="s">
        <v>73</v>
      </c>
      <c r="AY104" s="235" t="s">
        <v>137</v>
      </c>
    </row>
    <row r="105" s="13" customFormat="1">
      <c r="A105" s="13"/>
      <c r="B105" s="224"/>
      <c r="C105" s="225"/>
      <c r="D105" s="226" t="s">
        <v>149</v>
      </c>
      <c r="E105" s="227" t="s">
        <v>19</v>
      </c>
      <c r="F105" s="228" t="s">
        <v>159</v>
      </c>
      <c r="G105" s="225"/>
      <c r="H105" s="229">
        <v>16.050999999999998</v>
      </c>
      <c r="I105" s="230"/>
      <c r="J105" s="225"/>
      <c r="K105" s="225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149</v>
      </c>
      <c r="AU105" s="235" t="s">
        <v>83</v>
      </c>
      <c r="AV105" s="13" t="s">
        <v>83</v>
      </c>
      <c r="AW105" s="13" t="s">
        <v>35</v>
      </c>
      <c r="AX105" s="13" t="s">
        <v>73</v>
      </c>
      <c r="AY105" s="235" t="s">
        <v>137</v>
      </c>
    </row>
    <row r="106" s="14" customFormat="1">
      <c r="A106" s="14"/>
      <c r="B106" s="236"/>
      <c r="C106" s="237"/>
      <c r="D106" s="226" t="s">
        <v>149</v>
      </c>
      <c r="E106" s="238" t="s">
        <v>19</v>
      </c>
      <c r="F106" s="239" t="s">
        <v>151</v>
      </c>
      <c r="G106" s="237"/>
      <c r="H106" s="240">
        <v>20.839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149</v>
      </c>
      <c r="AU106" s="246" t="s">
        <v>83</v>
      </c>
      <c r="AV106" s="14" t="s">
        <v>145</v>
      </c>
      <c r="AW106" s="14" t="s">
        <v>35</v>
      </c>
      <c r="AX106" s="14" t="s">
        <v>81</v>
      </c>
      <c r="AY106" s="246" t="s">
        <v>137</v>
      </c>
    </row>
    <row r="107" s="2" customFormat="1" ht="16.5" customHeight="1">
      <c r="A107" s="40"/>
      <c r="B107" s="41"/>
      <c r="C107" s="206" t="s">
        <v>160</v>
      </c>
      <c r="D107" s="206" t="s">
        <v>140</v>
      </c>
      <c r="E107" s="207" t="s">
        <v>161</v>
      </c>
      <c r="F107" s="208" t="s">
        <v>162</v>
      </c>
      <c r="G107" s="209" t="s">
        <v>154</v>
      </c>
      <c r="H107" s="210">
        <v>2.528</v>
      </c>
      <c r="I107" s="211"/>
      <c r="J107" s="212">
        <f>ROUND(I107*H107,2)</f>
        <v>0</v>
      </c>
      <c r="K107" s="208" t="s">
        <v>144</v>
      </c>
      <c r="L107" s="46"/>
      <c r="M107" s="213" t="s">
        <v>19</v>
      </c>
      <c r="N107" s="214" t="s">
        <v>44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2.2</v>
      </c>
      <c r="T107" s="216">
        <f>S107*H107</f>
        <v>5.5616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145</v>
      </c>
      <c r="AT107" s="217" t="s">
        <v>140</v>
      </c>
      <c r="AU107" s="217" t="s">
        <v>83</v>
      </c>
      <c r="AY107" s="19" t="s">
        <v>137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81</v>
      </c>
      <c r="BK107" s="218">
        <f>ROUND(I107*H107,2)</f>
        <v>0</v>
      </c>
      <c r="BL107" s="19" t="s">
        <v>145</v>
      </c>
      <c r="BM107" s="217" t="s">
        <v>163</v>
      </c>
    </row>
    <row r="108" s="2" customFormat="1">
      <c r="A108" s="40"/>
      <c r="B108" s="41"/>
      <c r="C108" s="42"/>
      <c r="D108" s="219" t="s">
        <v>147</v>
      </c>
      <c r="E108" s="42"/>
      <c r="F108" s="220" t="s">
        <v>164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147</v>
      </c>
      <c r="AU108" s="19" t="s">
        <v>83</v>
      </c>
    </row>
    <row r="109" s="13" customFormat="1">
      <c r="A109" s="13"/>
      <c r="B109" s="224"/>
      <c r="C109" s="225"/>
      <c r="D109" s="226" t="s">
        <v>149</v>
      </c>
      <c r="E109" s="227" t="s">
        <v>19</v>
      </c>
      <c r="F109" s="228" t="s">
        <v>165</v>
      </c>
      <c r="G109" s="225"/>
      <c r="H109" s="229">
        <v>2.528</v>
      </c>
      <c r="I109" s="230"/>
      <c r="J109" s="225"/>
      <c r="K109" s="225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149</v>
      </c>
      <c r="AU109" s="235" t="s">
        <v>83</v>
      </c>
      <c r="AV109" s="13" t="s">
        <v>83</v>
      </c>
      <c r="AW109" s="13" t="s">
        <v>35</v>
      </c>
      <c r="AX109" s="13" t="s">
        <v>73</v>
      </c>
      <c r="AY109" s="235" t="s">
        <v>137</v>
      </c>
    </row>
    <row r="110" s="14" customFormat="1">
      <c r="A110" s="14"/>
      <c r="B110" s="236"/>
      <c r="C110" s="237"/>
      <c r="D110" s="226" t="s">
        <v>149</v>
      </c>
      <c r="E110" s="238" t="s">
        <v>19</v>
      </c>
      <c r="F110" s="239" t="s">
        <v>151</v>
      </c>
      <c r="G110" s="237"/>
      <c r="H110" s="240">
        <v>2.528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149</v>
      </c>
      <c r="AU110" s="246" t="s">
        <v>83</v>
      </c>
      <c r="AV110" s="14" t="s">
        <v>145</v>
      </c>
      <c r="AW110" s="14" t="s">
        <v>35</v>
      </c>
      <c r="AX110" s="14" t="s">
        <v>81</v>
      </c>
      <c r="AY110" s="246" t="s">
        <v>137</v>
      </c>
    </row>
    <row r="111" s="2" customFormat="1" ht="16.5" customHeight="1">
      <c r="A111" s="40"/>
      <c r="B111" s="41"/>
      <c r="C111" s="206" t="s">
        <v>145</v>
      </c>
      <c r="D111" s="206" t="s">
        <v>140</v>
      </c>
      <c r="E111" s="207" t="s">
        <v>166</v>
      </c>
      <c r="F111" s="208" t="s">
        <v>167</v>
      </c>
      <c r="G111" s="209" t="s">
        <v>143</v>
      </c>
      <c r="H111" s="210">
        <v>266.39999999999996</v>
      </c>
      <c r="I111" s="211"/>
      <c r="J111" s="212">
        <f>ROUND(I111*H111,2)</f>
        <v>0</v>
      </c>
      <c r="K111" s="208" t="s">
        <v>144</v>
      </c>
      <c r="L111" s="46"/>
      <c r="M111" s="213" t="s">
        <v>19</v>
      </c>
      <c r="N111" s="214" t="s">
        <v>44</v>
      </c>
      <c r="O111" s="86"/>
      <c r="P111" s="215">
        <f>O111*H111</f>
        <v>0</v>
      </c>
      <c r="Q111" s="215">
        <v>3.472E-06</v>
      </c>
      <c r="R111" s="215">
        <f>Q111*H111</f>
        <v>0.00092494079999999984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145</v>
      </c>
      <c r="AT111" s="217" t="s">
        <v>140</v>
      </c>
      <c r="AU111" s="217" t="s">
        <v>83</v>
      </c>
      <c r="AY111" s="19" t="s">
        <v>137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81</v>
      </c>
      <c r="BK111" s="218">
        <f>ROUND(I111*H111,2)</f>
        <v>0</v>
      </c>
      <c r="BL111" s="19" t="s">
        <v>145</v>
      </c>
      <c r="BM111" s="217" t="s">
        <v>168</v>
      </c>
    </row>
    <row r="112" s="2" customFormat="1">
      <c r="A112" s="40"/>
      <c r="B112" s="41"/>
      <c r="C112" s="42"/>
      <c r="D112" s="219" t="s">
        <v>147</v>
      </c>
      <c r="E112" s="42"/>
      <c r="F112" s="220" t="s">
        <v>169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147</v>
      </c>
      <c r="AU112" s="19" t="s">
        <v>83</v>
      </c>
    </row>
    <row r="113" s="13" customFormat="1">
      <c r="A113" s="13"/>
      <c r="B113" s="224"/>
      <c r="C113" s="225"/>
      <c r="D113" s="226" t="s">
        <v>149</v>
      </c>
      <c r="E113" s="227" t="s">
        <v>19</v>
      </c>
      <c r="F113" s="228" t="s">
        <v>170</v>
      </c>
      <c r="G113" s="225"/>
      <c r="H113" s="229">
        <v>564.1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149</v>
      </c>
      <c r="AU113" s="235" t="s">
        <v>83</v>
      </c>
      <c r="AV113" s="13" t="s">
        <v>83</v>
      </c>
      <c r="AW113" s="13" t="s">
        <v>35</v>
      </c>
      <c r="AX113" s="13" t="s">
        <v>73</v>
      </c>
      <c r="AY113" s="235" t="s">
        <v>137</v>
      </c>
    </row>
    <row r="114" s="13" customFormat="1">
      <c r="A114" s="13"/>
      <c r="B114" s="224"/>
      <c r="C114" s="225"/>
      <c r="D114" s="226" t="s">
        <v>149</v>
      </c>
      <c r="E114" s="227" t="s">
        <v>19</v>
      </c>
      <c r="F114" s="228" t="s">
        <v>171</v>
      </c>
      <c r="G114" s="225"/>
      <c r="H114" s="229">
        <v>-68.400000000000008</v>
      </c>
      <c r="I114" s="230"/>
      <c r="J114" s="225"/>
      <c r="K114" s="225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149</v>
      </c>
      <c r="AU114" s="235" t="s">
        <v>83</v>
      </c>
      <c r="AV114" s="13" t="s">
        <v>83</v>
      </c>
      <c r="AW114" s="13" t="s">
        <v>35</v>
      </c>
      <c r="AX114" s="13" t="s">
        <v>73</v>
      </c>
      <c r="AY114" s="235" t="s">
        <v>137</v>
      </c>
    </row>
    <row r="115" s="13" customFormat="1">
      <c r="A115" s="13"/>
      <c r="B115" s="224"/>
      <c r="C115" s="225"/>
      <c r="D115" s="226" t="s">
        <v>149</v>
      </c>
      <c r="E115" s="227" t="s">
        <v>19</v>
      </c>
      <c r="F115" s="228" t="s">
        <v>172</v>
      </c>
      <c r="G115" s="225"/>
      <c r="H115" s="229">
        <v>-229.3</v>
      </c>
      <c r="I115" s="230"/>
      <c r="J115" s="225"/>
      <c r="K115" s="225"/>
      <c r="L115" s="231"/>
      <c r="M115" s="232"/>
      <c r="N115" s="233"/>
      <c r="O115" s="233"/>
      <c r="P115" s="233"/>
      <c r="Q115" s="233"/>
      <c r="R115" s="233"/>
      <c r="S115" s="233"/>
      <c r="T115" s="23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149</v>
      </c>
      <c r="AU115" s="235" t="s">
        <v>83</v>
      </c>
      <c r="AV115" s="13" t="s">
        <v>83</v>
      </c>
      <c r="AW115" s="13" t="s">
        <v>35</v>
      </c>
      <c r="AX115" s="13" t="s">
        <v>73</v>
      </c>
      <c r="AY115" s="235" t="s">
        <v>137</v>
      </c>
    </row>
    <row r="116" s="14" customFormat="1">
      <c r="A116" s="14"/>
      <c r="B116" s="236"/>
      <c r="C116" s="237"/>
      <c r="D116" s="226" t="s">
        <v>149</v>
      </c>
      <c r="E116" s="238" t="s">
        <v>19</v>
      </c>
      <c r="F116" s="239" t="s">
        <v>151</v>
      </c>
      <c r="G116" s="237"/>
      <c r="H116" s="240">
        <v>266.40000000000004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149</v>
      </c>
      <c r="AU116" s="246" t="s">
        <v>83</v>
      </c>
      <c r="AV116" s="14" t="s">
        <v>145</v>
      </c>
      <c r="AW116" s="14" t="s">
        <v>35</v>
      </c>
      <c r="AX116" s="14" t="s">
        <v>81</v>
      </c>
      <c r="AY116" s="246" t="s">
        <v>137</v>
      </c>
    </row>
    <row r="117" s="2" customFormat="1" ht="24.15" customHeight="1">
      <c r="A117" s="40"/>
      <c r="B117" s="41"/>
      <c r="C117" s="206" t="s">
        <v>173</v>
      </c>
      <c r="D117" s="206" t="s">
        <v>140</v>
      </c>
      <c r="E117" s="207" t="s">
        <v>174</v>
      </c>
      <c r="F117" s="208" t="s">
        <v>175</v>
      </c>
      <c r="G117" s="209" t="s">
        <v>143</v>
      </c>
      <c r="H117" s="210">
        <v>21.032</v>
      </c>
      <c r="I117" s="211"/>
      <c r="J117" s="212">
        <f>ROUND(I117*H117,2)</f>
        <v>0</v>
      </c>
      <c r="K117" s="208" t="s">
        <v>144</v>
      </c>
      <c r="L117" s="46"/>
      <c r="M117" s="213" t="s">
        <v>19</v>
      </c>
      <c r="N117" s="214" t="s">
        <v>44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0.076</v>
      </c>
      <c r="T117" s="216">
        <f>S117*H117</f>
        <v>1.598432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145</v>
      </c>
      <c r="AT117" s="217" t="s">
        <v>140</v>
      </c>
      <c r="AU117" s="217" t="s">
        <v>83</v>
      </c>
      <c r="AY117" s="19" t="s">
        <v>137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81</v>
      </c>
      <c r="BK117" s="218">
        <f>ROUND(I117*H117,2)</f>
        <v>0</v>
      </c>
      <c r="BL117" s="19" t="s">
        <v>145</v>
      </c>
      <c r="BM117" s="217" t="s">
        <v>176</v>
      </c>
    </row>
    <row r="118" s="2" customFormat="1">
      <c r="A118" s="40"/>
      <c r="B118" s="41"/>
      <c r="C118" s="42"/>
      <c r="D118" s="219" t="s">
        <v>147</v>
      </c>
      <c r="E118" s="42"/>
      <c r="F118" s="220" t="s">
        <v>177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147</v>
      </c>
      <c r="AU118" s="19" t="s">
        <v>83</v>
      </c>
    </row>
    <row r="119" s="13" customFormat="1">
      <c r="A119" s="13"/>
      <c r="B119" s="224"/>
      <c r="C119" s="225"/>
      <c r="D119" s="226" t="s">
        <v>149</v>
      </c>
      <c r="E119" s="227" t="s">
        <v>19</v>
      </c>
      <c r="F119" s="228" t="s">
        <v>178</v>
      </c>
      <c r="G119" s="225"/>
      <c r="H119" s="229">
        <v>21.032</v>
      </c>
      <c r="I119" s="230"/>
      <c r="J119" s="225"/>
      <c r="K119" s="225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149</v>
      </c>
      <c r="AU119" s="235" t="s">
        <v>83</v>
      </c>
      <c r="AV119" s="13" t="s">
        <v>83</v>
      </c>
      <c r="AW119" s="13" t="s">
        <v>35</v>
      </c>
      <c r="AX119" s="13" t="s">
        <v>81</v>
      </c>
      <c r="AY119" s="235" t="s">
        <v>137</v>
      </c>
    </row>
    <row r="120" s="2" customFormat="1" ht="24.15" customHeight="1">
      <c r="A120" s="40"/>
      <c r="B120" s="41"/>
      <c r="C120" s="206" t="s">
        <v>179</v>
      </c>
      <c r="D120" s="206" t="s">
        <v>140</v>
      </c>
      <c r="E120" s="207" t="s">
        <v>180</v>
      </c>
      <c r="F120" s="208" t="s">
        <v>181</v>
      </c>
      <c r="G120" s="209" t="s">
        <v>182</v>
      </c>
      <c r="H120" s="210">
        <v>3</v>
      </c>
      <c r="I120" s="211"/>
      <c r="J120" s="212">
        <f>ROUND(I120*H120,2)</f>
        <v>0</v>
      </c>
      <c r="K120" s="208" t="s">
        <v>144</v>
      </c>
      <c r="L120" s="46"/>
      <c r="M120" s="213" t="s">
        <v>19</v>
      </c>
      <c r="N120" s="214" t="s">
        <v>44</v>
      </c>
      <c r="O120" s="86"/>
      <c r="P120" s="215">
        <f>O120*H120</f>
        <v>0</v>
      </c>
      <c r="Q120" s="215">
        <v>0.001225</v>
      </c>
      <c r="R120" s="215">
        <f>Q120*H120</f>
        <v>0.003675</v>
      </c>
      <c r="S120" s="215">
        <v>0.017000000000000002</v>
      </c>
      <c r="T120" s="216">
        <f>S120*H120</f>
        <v>0.051000000000000008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145</v>
      </c>
      <c r="AT120" s="217" t="s">
        <v>140</v>
      </c>
      <c r="AU120" s="217" t="s">
        <v>83</v>
      </c>
      <c r="AY120" s="19" t="s">
        <v>137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81</v>
      </c>
      <c r="BK120" s="218">
        <f>ROUND(I120*H120,2)</f>
        <v>0</v>
      </c>
      <c r="BL120" s="19" t="s">
        <v>145</v>
      </c>
      <c r="BM120" s="217" t="s">
        <v>183</v>
      </c>
    </row>
    <row r="121" s="2" customFormat="1">
      <c r="A121" s="40"/>
      <c r="B121" s="41"/>
      <c r="C121" s="42"/>
      <c r="D121" s="219" t="s">
        <v>147</v>
      </c>
      <c r="E121" s="42"/>
      <c r="F121" s="220" t="s">
        <v>184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147</v>
      </c>
      <c r="AU121" s="19" t="s">
        <v>83</v>
      </c>
    </row>
    <row r="122" s="2" customFormat="1" ht="16.5" customHeight="1">
      <c r="A122" s="40"/>
      <c r="B122" s="41"/>
      <c r="C122" s="206" t="s">
        <v>185</v>
      </c>
      <c r="D122" s="206" t="s">
        <v>140</v>
      </c>
      <c r="E122" s="207" t="s">
        <v>186</v>
      </c>
      <c r="F122" s="208" t="s">
        <v>187</v>
      </c>
      <c r="G122" s="209" t="s">
        <v>182</v>
      </c>
      <c r="H122" s="210">
        <v>250</v>
      </c>
      <c r="I122" s="211"/>
      <c r="J122" s="212">
        <f>ROUND(I122*H122,2)</f>
        <v>0</v>
      </c>
      <c r="K122" s="208" t="s">
        <v>144</v>
      </c>
      <c r="L122" s="46"/>
      <c r="M122" s="213" t="s">
        <v>19</v>
      </c>
      <c r="N122" s="214" t="s">
        <v>44</v>
      </c>
      <c r="O122" s="86"/>
      <c r="P122" s="215">
        <f>O122*H122</f>
        <v>0</v>
      </c>
      <c r="Q122" s="215">
        <v>1.76E-05</v>
      </c>
      <c r="R122" s="215">
        <f>Q122*H122</f>
        <v>0.0044</v>
      </c>
      <c r="S122" s="215">
        <v>0.003</v>
      </c>
      <c r="T122" s="216">
        <f>S122*H122</f>
        <v>0.75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145</v>
      </c>
      <c r="AT122" s="217" t="s">
        <v>140</v>
      </c>
      <c r="AU122" s="217" t="s">
        <v>83</v>
      </c>
      <c r="AY122" s="19" t="s">
        <v>137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81</v>
      </c>
      <c r="BK122" s="218">
        <f>ROUND(I122*H122,2)</f>
        <v>0</v>
      </c>
      <c r="BL122" s="19" t="s">
        <v>145</v>
      </c>
      <c r="BM122" s="217" t="s">
        <v>188</v>
      </c>
    </row>
    <row r="123" s="2" customFormat="1">
      <c r="A123" s="40"/>
      <c r="B123" s="41"/>
      <c r="C123" s="42"/>
      <c r="D123" s="219" t="s">
        <v>147</v>
      </c>
      <c r="E123" s="42"/>
      <c r="F123" s="220" t="s">
        <v>189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147</v>
      </c>
      <c r="AU123" s="19" t="s">
        <v>83</v>
      </c>
    </row>
    <row r="124" s="12" customFormat="1" ht="22.8" customHeight="1">
      <c r="A124" s="12"/>
      <c r="B124" s="190"/>
      <c r="C124" s="191"/>
      <c r="D124" s="192" t="s">
        <v>72</v>
      </c>
      <c r="E124" s="204" t="s">
        <v>190</v>
      </c>
      <c r="F124" s="204" t="s">
        <v>191</v>
      </c>
      <c r="G124" s="191"/>
      <c r="H124" s="191"/>
      <c r="I124" s="194"/>
      <c r="J124" s="205">
        <f>BK124</f>
        <v>0</v>
      </c>
      <c r="K124" s="191"/>
      <c r="L124" s="196"/>
      <c r="M124" s="197"/>
      <c r="N124" s="198"/>
      <c r="O124" s="198"/>
      <c r="P124" s="199">
        <f>SUM(P125:P135)</f>
        <v>0</v>
      </c>
      <c r="Q124" s="198"/>
      <c r="R124" s="199">
        <f>SUM(R125:R135)</f>
        <v>0</v>
      </c>
      <c r="S124" s="198"/>
      <c r="T124" s="200">
        <f>SUM(T125:T135)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1" t="s">
        <v>81</v>
      </c>
      <c r="AT124" s="202" t="s">
        <v>72</v>
      </c>
      <c r="AU124" s="202" t="s">
        <v>81</v>
      </c>
      <c r="AY124" s="201" t="s">
        <v>137</v>
      </c>
      <c r="BK124" s="203">
        <f>SUM(BK125:BK135)</f>
        <v>0</v>
      </c>
    </row>
    <row r="125" s="2" customFormat="1" ht="24.15" customHeight="1">
      <c r="A125" s="40"/>
      <c r="B125" s="41"/>
      <c r="C125" s="206" t="s">
        <v>192</v>
      </c>
      <c r="D125" s="206" t="s">
        <v>140</v>
      </c>
      <c r="E125" s="207" t="s">
        <v>193</v>
      </c>
      <c r="F125" s="208" t="s">
        <v>194</v>
      </c>
      <c r="G125" s="209" t="s">
        <v>195</v>
      </c>
      <c r="H125" s="210">
        <v>92.687</v>
      </c>
      <c r="I125" s="211"/>
      <c r="J125" s="212">
        <f>ROUND(I125*H125,2)</f>
        <v>0</v>
      </c>
      <c r="K125" s="208" t="s">
        <v>144</v>
      </c>
      <c r="L125" s="46"/>
      <c r="M125" s="213" t="s">
        <v>19</v>
      </c>
      <c r="N125" s="214" t="s">
        <v>44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145</v>
      </c>
      <c r="AT125" s="217" t="s">
        <v>140</v>
      </c>
      <c r="AU125" s="217" t="s">
        <v>83</v>
      </c>
      <c r="AY125" s="19" t="s">
        <v>137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81</v>
      </c>
      <c r="BK125" s="218">
        <f>ROUND(I125*H125,2)</f>
        <v>0</v>
      </c>
      <c r="BL125" s="19" t="s">
        <v>145</v>
      </c>
      <c r="BM125" s="217" t="s">
        <v>196</v>
      </c>
    </row>
    <row r="126" s="2" customFormat="1">
      <c r="A126" s="40"/>
      <c r="B126" s="41"/>
      <c r="C126" s="42"/>
      <c r="D126" s="219" t="s">
        <v>147</v>
      </c>
      <c r="E126" s="42"/>
      <c r="F126" s="220" t="s">
        <v>197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147</v>
      </c>
      <c r="AU126" s="19" t="s">
        <v>83</v>
      </c>
    </row>
    <row r="127" s="2" customFormat="1" ht="37.8" customHeight="1">
      <c r="A127" s="40"/>
      <c r="B127" s="41"/>
      <c r="C127" s="206" t="s">
        <v>138</v>
      </c>
      <c r="D127" s="206" t="s">
        <v>140</v>
      </c>
      <c r="E127" s="207" t="s">
        <v>198</v>
      </c>
      <c r="F127" s="208" t="s">
        <v>199</v>
      </c>
      <c r="G127" s="209" t="s">
        <v>195</v>
      </c>
      <c r="H127" s="210">
        <v>92.687</v>
      </c>
      <c r="I127" s="211"/>
      <c r="J127" s="212">
        <f>ROUND(I127*H127,2)</f>
        <v>0</v>
      </c>
      <c r="K127" s="208" t="s">
        <v>144</v>
      </c>
      <c r="L127" s="46"/>
      <c r="M127" s="213" t="s">
        <v>19</v>
      </c>
      <c r="N127" s="214" t="s">
        <v>44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145</v>
      </c>
      <c r="AT127" s="217" t="s">
        <v>140</v>
      </c>
      <c r="AU127" s="217" t="s">
        <v>83</v>
      </c>
      <c r="AY127" s="19" t="s">
        <v>137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81</v>
      </c>
      <c r="BK127" s="218">
        <f>ROUND(I127*H127,2)</f>
        <v>0</v>
      </c>
      <c r="BL127" s="19" t="s">
        <v>145</v>
      </c>
      <c r="BM127" s="217" t="s">
        <v>200</v>
      </c>
    </row>
    <row r="128" s="2" customFormat="1">
      <c r="A128" s="40"/>
      <c r="B128" s="41"/>
      <c r="C128" s="42"/>
      <c r="D128" s="219" t="s">
        <v>147</v>
      </c>
      <c r="E128" s="42"/>
      <c r="F128" s="220" t="s">
        <v>201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147</v>
      </c>
      <c r="AU128" s="19" t="s">
        <v>83</v>
      </c>
    </row>
    <row r="129" s="2" customFormat="1" ht="21.75" customHeight="1">
      <c r="A129" s="40"/>
      <c r="B129" s="41"/>
      <c r="C129" s="206" t="s">
        <v>202</v>
      </c>
      <c r="D129" s="206" t="s">
        <v>140</v>
      </c>
      <c r="E129" s="207" t="s">
        <v>203</v>
      </c>
      <c r="F129" s="208" t="s">
        <v>204</v>
      </c>
      <c r="G129" s="209" t="s">
        <v>195</v>
      </c>
      <c r="H129" s="210">
        <v>92.687</v>
      </c>
      <c r="I129" s="211"/>
      <c r="J129" s="212">
        <f>ROUND(I129*H129,2)</f>
        <v>0</v>
      </c>
      <c r="K129" s="208" t="s">
        <v>144</v>
      </c>
      <c r="L129" s="46"/>
      <c r="M129" s="213" t="s">
        <v>19</v>
      </c>
      <c r="N129" s="214" t="s">
        <v>44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145</v>
      </c>
      <c r="AT129" s="217" t="s">
        <v>140</v>
      </c>
      <c r="AU129" s="217" t="s">
        <v>83</v>
      </c>
      <c r="AY129" s="19" t="s">
        <v>137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81</v>
      </c>
      <c r="BK129" s="218">
        <f>ROUND(I129*H129,2)</f>
        <v>0</v>
      </c>
      <c r="BL129" s="19" t="s">
        <v>145</v>
      </c>
      <c r="BM129" s="217" t="s">
        <v>205</v>
      </c>
    </row>
    <row r="130" s="2" customFormat="1">
      <c r="A130" s="40"/>
      <c r="B130" s="41"/>
      <c r="C130" s="42"/>
      <c r="D130" s="219" t="s">
        <v>147</v>
      </c>
      <c r="E130" s="42"/>
      <c r="F130" s="220" t="s">
        <v>206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147</v>
      </c>
      <c r="AU130" s="19" t="s">
        <v>83</v>
      </c>
    </row>
    <row r="131" s="2" customFormat="1" ht="24.15" customHeight="1">
      <c r="A131" s="40"/>
      <c r="B131" s="41"/>
      <c r="C131" s="206" t="s">
        <v>207</v>
      </c>
      <c r="D131" s="206" t="s">
        <v>140</v>
      </c>
      <c r="E131" s="207" t="s">
        <v>208</v>
      </c>
      <c r="F131" s="208" t="s">
        <v>209</v>
      </c>
      <c r="G131" s="209" t="s">
        <v>195</v>
      </c>
      <c r="H131" s="210">
        <v>834.183</v>
      </c>
      <c r="I131" s="211"/>
      <c r="J131" s="212">
        <f>ROUND(I131*H131,2)</f>
        <v>0</v>
      </c>
      <c r="K131" s="208" t="s">
        <v>144</v>
      </c>
      <c r="L131" s="46"/>
      <c r="M131" s="213" t="s">
        <v>19</v>
      </c>
      <c r="N131" s="214" t="s">
        <v>44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145</v>
      </c>
      <c r="AT131" s="217" t="s">
        <v>140</v>
      </c>
      <c r="AU131" s="217" t="s">
        <v>83</v>
      </c>
      <c r="AY131" s="19" t="s">
        <v>137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81</v>
      </c>
      <c r="BK131" s="218">
        <f>ROUND(I131*H131,2)</f>
        <v>0</v>
      </c>
      <c r="BL131" s="19" t="s">
        <v>145</v>
      </c>
      <c r="BM131" s="217" t="s">
        <v>210</v>
      </c>
    </row>
    <row r="132" s="2" customFormat="1">
      <c r="A132" s="40"/>
      <c r="B132" s="41"/>
      <c r="C132" s="42"/>
      <c r="D132" s="219" t="s">
        <v>147</v>
      </c>
      <c r="E132" s="42"/>
      <c r="F132" s="220" t="s">
        <v>211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147</v>
      </c>
      <c r="AU132" s="19" t="s">
        <v>83</v>
      </c>
    </row>
    <row r="133" s="13" customFormat="1">
      <c r="A133" s="13"/>
      <c r="B133" s="224"/>
      <c r="C133" s="225"/>
      <c r="D133" s="226" t="s">
        <v>149</v>
      </c>
      <c r="E133" s="225"/>
      <c r="F133" s="228" t="s">
        <v>212</v>
      </c>
      <c r="G133" s="225"/>
      <c r="H133" s="229">
        <v>834.183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149</v>
      </c>
      <c r="AU133" s="235" t="s">
        <v>83</v>
      </c>
      <c r="AV133" s="13" t="s">
        <v>83</v>
      </c>
      <c r="AW133" s="13" t="s">
        <v>4</v>
      </c>
      <c r="AX133" s="13" t="s">
        <v>81</v>
      </c>
      <c r="AY133" s="235" t="s">
        <v>137</v>
      </c>
    </row>
    <row r="134" s="2" customFormat="1" ht="24.15" customHeight="1">
      <c r="A134" s="40"/>
      <c r="B134" s="41"/>
      <c r="C134" s="206" t="s">
        <v>8</v>
      </c>
      <c r="D134" s="206" t="s">
        <v>140</v>
      </c>
      <c r="E134" s="207" t="s">
        <v>213</v>
      </c>
      <c r="F134" s="208" t="s">
        <v>214</v>
      </c>
      <c r="G134" s="209" t="s">
        <v>195</v>
      </c>
      <c r="H134" s="210">
        <v>92.687</v>
      </c>
      <c r="I134" s="211"/>
      <c r="J134" s="212">
        <f>ROUND(I134*H134,2)</f>
        <v>0</v>
      </c>
      <c r="K134" s="208" t="s">
        <v>144</v>
      </c>
      <c r="L134" s="46"/>
      <c r="M134" s="213" t="s">
        <v>19</v>
      </c>
      <c r="N134" s="214" t="s">
        <v>44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145</v>
      </c>
      <c r="AT134" s="217" t="s">
        <v>140</v>
      </c>
      <c r="AU134" s="217" t="s">
        <v>83</v>
      </c>
      <c r="AY134" s="19" t="s">
        <v>137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81</v>
      </c>
      <c r="BK134" s="218">
        <f>ROUND(I134*H134,2)</f>
        <v>0</v>
      </c>
      <c r="BL134" s="19" t="s">
        <v>145</v>
      </c>
      <c r="BM134" s="217" t="s">
        <v>215</v>
      </c>
    </row>
    <row r="135" s="2" customFormat="1">
      <c r="A135" s="40"/>
      <c r="B135" s="41"/>
      <c r="C135" s="42"/>
      <c r="D135" s="219" t="s">
        <v>147</v>
      </c>
      <c r="E135" s="42"/>
      <c r="F135" s="220" t="s">
        <v>216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147</v>
      </c>
      <c r="AU135" s="19" t="s">
        <v>83</v>
      </c>
    </row>
    <row r="136" s="12" customFormat="1" ht="25.92" customHeight="1">
      <c r="A136" s="12"/>
      <c r="B136" s="190"/>
      <c r="C136" s="191"/>
      <c r="D136" s="192" t="s">
        <v>72</v>
      </c>
      <c r="E136" s="193" t="s">
        <v>217</v>
      </c>
      <c r="F136" s="193" t="s">
        <v>218</v>
      </c>
      <c r="G136" s="191"/>
      <c r="H136" s="191"/>
      <c r="I136" s="194"/>
      <c r="J136" s="195">
        <f>BK136</f>
        <v>0</v>
      </c>
      <c r="K136" s="191"/>
      <c r="L136" s="196"/>
      <c r="M136" s="197"/>
      <c r="N136" s="198"/>
      <c r="O136" s="198"/>
      <c r="P136" s="199">
        <f>P137+P143+P145+P147+P156+P158+P166+P170+P175+P180+P185+P193</f>
        <v>0</v>
      </c>
      <c r="Q136" s="198"/>
      <c r="R136" s="199">
        <f>R137+R143+R145+R147+R156+R158+R166+R170+R175+R180+R185+R193</f>
        <v>0.84551839999999984</v>
      </c>
      <c r="S136" s="198"/>
      <c r="T136" s="200">
        <f>T137+T143+T145+T147+T156+T158+T166+T170+T175+T180+T185+T193</f>
        <v>25.2846631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1" t="s">
        <v>83</v>
      </c>
      <c r="AT136" s="202" t="s">
        <v>72</v>
      </c>
      <c r="AU136" s="202" t="s">
        <v>73</v>
      </c>
      <c r="AY136" s="201" t="s">
        <v>137</v>
      </c>
      <c r="BK136" s="203">
        <f>BK137+BK143+BK145+BK147+BK156+BK158+BK166+BK170+BK175+BK180+BK185+BK193</f>
        <v>0</v>
      </c>
    </row>
    <row r="137" s="12" customFormat="1" ht="22.8" customHeight="1">
      <c r="A137" s="12"/>
      <c r="B137" s="190"/>
      <c r="C137" s="191"/>
      <c r="D137" s="192" t="s">
        <v>72</v>
      </c>
      <c r="E137" s="204" t="s">
        <v>219</v>
      </c>
      <c r="F137" s="204" t="s">
        <v>220</v>
      </c>
      <c r="G137" s="191"/>
      <c r="H137" s="191"/>
      <c r="I137" s="194"/>
      <c r="J137" s="205">
        <f>BK137</f>
        <v>0</v>
      </c>
      <c r="K137" s="191"/>
      <c r="L137" s="196"/>
      <c r="M137" s="197"/>
      <c r="N137" s="198"/>
      <c r="O137" s="198"/>
      <c r="P137" s="199">
        <f>SUM(P138:P142)</f>
        <v>0</v>
      </c>
      <c r="Q137" s="198"/>
      <c r="R137" s="199">
        <f>SUM(R138:R142)</f>
        <v>0</v>
      </c>
      <c r="S137" s="198"/>
      <c r="T137" s="200">
        <f>SUM(T138:T142)</f>
        <v>1.63735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1" t="s">
        <v>83</v>
      </c>
      <c r="AT137" s="202" t="s">
        <v>72</v>
      </c>
      <c r="AU137" s="202" t="s">
        <v>81</v>
      </c>
      <c r="AY137" s="201" t="s">
        <v>137</v>
      </c>
      <c r="BK137" s="203">
        <f>SUM(BK138:BK142)</f>
        <v>0</v>
      </c>
    </row>
    <row r="138" s="2" customFormat="1" ht="21.75" customHeight="1">
      <c r="A138" s="40"/>
      <c r="B138" s="41"/>
      <c r="C138" s="206" t="s">
        <v>221</v>
      </c>
      <c r="D138" s="206" t="s">
        <v>140</v>
      </c>
      <c r="E138" s="207" t="s">
        <v>222</v>
      </c>
      <c r="F138" s="208" t="s">
        <v>223</v>
      </c>
      <c r="G138" s="209" t="s">
        <v>143</v>
      </c>
      <c r="H138" s="210">
        <v>297.7</v>
      </c>
      <c r="I138" s="211"/>
      <c r="J138" s="212">
        <f>ROUND(I138*H138,2)</f>
        <v>0</v>
      </c>
      <c r="K138" s="208" t="s">
        <v>155</v>
      </c>
      <c r="L138" s="46"/>
      <c r="M138" s="213" t="s">
        <v>19</v>
      </c>
      <c r="N138" s="214" t="s">
        <v>44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0.0055</v>
      </c>
      <c r="T138" s="216">
        <f>S138*H138</f>
        <v>1.63735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224</v>
      </c>
      <c r="AT138" s="217" t="s">
        <v>140</v>
      </c>
      <c r="AU138" s="217" t="s">
        <v>83</v>
      </c>
      <c r="AY138" s="19" t="s">
        <v>137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81</v>
      </c>
      <c r="BK138" s="218">
        <f>ROUND(I138*H138,2)</f>
        <v>0</v>
      </c>
      <c r="BL138" s="19" t="s">
        <v>224</v>
      </c>
      <c r="BM138" s="217" t="s">
        <v>225</v>
      </c>
    </row>
    <row r="139" s="2" customFormat="1">
      <c r="A139" s="40"/>
      <c r="B139" s="41"/>
      <c r="C139" s="42"/>
      <c r="D139" s="219" t="s">
        <v>147</v>
      </c>
      <c r="E139" s="42"/>
      <c r="F139" s="220" t="s">
        <v>226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147</v>
      </c>
      <c r="AU139" s="19" t="s">
        <v>83</v>
      </c>
    </row>
    <row r="140" s="13" customFormat="1">
      <c r="A140" s="13"/>
      <c r="B140" s="224"/>
      <c r="C140" s="225"/>
      <c r="D140" s="226" t="s">
        <v>149</v>
      </c>
      <c r="E140" s="227" t="s">
        <v>19</v>
      </c>
      <c r="F140" s="228" t="s">
        <v>227</v>
      </c>
      <c r="G140" s="225"/>
      <c r="H140" s="229">
        <v>68.400000000000008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149</v>
      </c>
      <c r="AU140" s="235" t="s">
        <v>83</v>
      </c>
      <c r="AV140" s="13" t="s">
        <v>83</v>
      </c>
      <c r="AW140" s="13" t="s">
        <v>35</v>
      </c>
      <c r="AX140" s="13" t="s">
        <v>73</v>
      </c>
      <c r="AY140" s="235" t="s">
        <v>137</v>
      </c>
    </row>
    <row r="141" s="13" customFormat="1">
      <c r="A141" s="13"/>
      <c r="B141" s="224"/>
      <c r="C141" s="225"/>
      <c r="D141" s="226" t="s">
        <v>149</v>
      </c>
      <c r="E141" s="227" t="s">
        <v>19</v>
      </c>
      <c r="F141" s="228" t="s">
        <v>228</v>
      </c>
      <c r="G141" s="225"/>
      <c r="H141" s="229">
        <v>229.3</v>
      </c>
      <c r="I141" s="230"/>
      <c r="J141" s="225"/>
      <c r="K141" s="225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149</v>
      </c>
      <c r="AU141" s="235" t="s">
        <v>83</v>
      </c>
      <c r="AV141" s="13" t="s">
        <v>83</v>
      </c>
      <c r="AW141" s="13" t="s">
        <v>35</v>
      </c>
      <c r="AX141" s="13" t="s">
        <v>73</v>
      </c>
      <c r="AY141" s="235" t="s">
        <v>137</v>
      </c>
    </row>
    <row r="142" s="14" customFormat="1">
      <c r="A142" s="14"/>
      <c r="B142" s="236"/>
      <c r="C142" s="237"/>
      <c r="D142" s="226" t="s">
        <v>149</v>
      </c>
      <c r="E142" s="238" t="s">
        <v>19</v>
      </c>
      <c r="F142" s="239" t="s">
        <v>151</v>
      </c>
      <c r="G142" s="237"/>
      <c r="H142" s="240">
        <v>297.70000000000004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149</v>
      </c>
      <c r="AU142" s="246" t="s">
        <v>83</v>
      </c>
      <c r="AV142" s="14" t="s">
        <v>145</v>
      </c>
      <c r="AW142" s="14" t="s">
        <v>35</v>
      </c>
      <c r="AX142" s="14" t="s">
        <v>81</v>
      </c>
      <c r="AY142" s="246" t="s">
        <v>137</v>
      </c>
    </row>
    <row r="143" s="12" customFormat="1" ht="22.8" customHeight="1">
      <c r="A143" s="12"/>
      <c r="B143" s="190"/>
      <c r="C143" s="191"/>
      <c r="D143" s="192" t="s">
        <v>72</v>
      </c>
      <c r="E143" s="204" t="s">
        <v>229</v>
      </c>
      <c r="F143" s="204" t="s">
        <v>230</v>
      </c>
      <c r="G143" s="191"/>
      <c r="H143" s="191"/>
      <c r="I143" s="194"/>
      <c r="J143" s="205">
        <f>BK143</f>
        <v>0</v>
      </c>
      <c r="K143" s="191"/>
      <c r="L143" s="196"/>
      <c r="M143" s="197"/>
      <c r="N143" s="198"/>
      <c r="O143" s="198"/>
      <c r="P143" s="199">
        <f>P144</f>
        <v>0</v>
      </c>
      <c r="Q143" s="198"/>
      <c r="R143" s="199">
        <f>R144</f>
        <v>0</v>
      </c>
      <c r="S143" s="198"/>
      <c r="T143" s="200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1" t="s">
        <v>83</v>
      </c>
      <c r="AT143" s="202" t="s">
        <v>72</v>
      </c>
      <c r="AU143" s="202" t="s">
        <v>81</v>
      </c>
      <c r="AY143" s="201" t="s">
        <v>137</v>
      </c>
      <c r="BK143" s="203">
        <f>BK144</f>
        <v>0</v>
      </c>
    </row>
    <row r="144" s="2" customFormat="1" ht="16.5" customHeight="1">
      <c r="A144" s="40"/>
      <c r="B144" s="41"/>
      <c r="C144" s="206" t="s">
        <v>231</v>
      </c>
      <c r="D144" s="206" t="s">
        <v>140</v>
      </c>
      <c r="E144" s="207" t="s">
        <v>232</v>
      </c>
      <c r="F144" s="208" t="s">
        <v>233</v>
      </c>
      <c r="G144" s="209" t="s">
        <v>234</v>
      </c>
      <c r="H144" s="210">
        <v>1</v>
      </c>
      <c r="I144" s="211"/>
      <c r="J144" s="212">
        <f>ROUND(I144*H144,2)</f>
        <v>0</v>
      </c>
      <c r="K144" s="208" t="s">
        <v>19</v>
      </c>
      <c r="L144" s="46"/>
      <c r="M144" s="213" t="s">
        <v>19</v>
      </c>
      <c r="N144" s="214" t="s">
        <v>44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224</v>
      </c>
      <c r="AT144" s="217" t="s">
        <v>140</v>
      </c>
      <c r="AU144" s="217" t="s">
        <v>83</v>
      </c>
      <c r="AY144" s="19" t="s">
        <v>137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81</v>
      </c>
      <c r="BK144" s="218">
        <f>ROUND(I144*H144,2)</f>
        <v>0</v>
      </c>
      <c r="BL144" s="19" t="s">
        <v>224</v>
      </c>
      <c r="BM144" s="217" t="s">
        <v>235</v>
      </c>
    </row>
    <row r="145" s="12" customFormat="1" ht="22.8" customHeight="1">
      <c r="A145" s="12"/>
      <c r="B145" s="190"/>
      <c r="C145" s="191"/>
      <c r="D145" s="192" t="s">
        <v>72</v>
      </c>
      <c r="E145" s="204" t="s">
        <v>236</v>
      </c>
      <c r="F145" s="204" t="s">
        <v>237</v>
      </c>
      <c r="G145" s="191"/>
      <c r="H145" s="191"/>
      <c r="I145" s="194"/>
      <c r="J145" s="205">
        <f>BK145</f>
        <v>0</v>
      </c>
      <c r="K145" s="191"/>
      <c r="L145" s="196"/>
      <c r="M145" s="197"/>
      <c r="N145" s="198"/>
      <c r="O145" s="198"/>
      <c r="P145" s="199">
        <f>P146</f>
        <v>0</v>
      </c>
      <c r="Q145" s="198"/>
      <c r="R145" s="199">
        <f>R146</f>
        <v>0</v>
      </c>
      <c r="S145" s="198"/>
      <c r="T145" s="200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1" t="s">
        <v>83</v>
      </c>
      <c r="AT145" s="202" t="s">
        <v>72</v>
      </c>
      <c r="AU145" s="202" t="s">
        <v>81</v>
      </c>
      <c r="AY145" s="201" t="s">
        <v>137</v>
      </c>
      <c r="BK145" s="203">
        <f>BK146</f>
        <v>0</v>
      </c>
    </row>
    <row r="146" s="2" customFormat="1" ht="16.5" customHeight="1">
      <c r="A146" s="40"/>
      <c r="B146" s="41"/>
      <c r="C146" s="206" t="s">
        <v>238</v>
      </c>
      <c r="D146" s="206" t="s">
        <v>140</v>
      </c>
      <c r="E146" s="207" t="s">
        <v>239</v>
      </c>
      <c r="F146" s="208" t="s">
        <v>240</v>
      </c>
      <c r="G146" s="209" t="s">
        <v>234</v>
      </c>
      <c r="H146" s="210">
        <v>1</v>
      </c>
      <c r="I146" s="211"/>
      <c r="J146" s="212">
        <f>ROUND(I146*H146,2)</f>
        <v>0</v>
      </c>
      <c r="K146" s="208" t="s">
        <v>19</v>
      </c>
      <c r="L146" s="46"/>
      <c r="M146" s="213" t="s">
        <v>19</v>
      </c>
      <c r="N146" s="214" t="s">
        <v>44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224</v>
      </c>
      <c r="AT146" s="217" t="s">
        <v>140</v>
      </c>
      <c r="AU146" s="217" t="s">
        <v>83</v>
      </c>
      <c r="AY146" s="19" t="s">
        <v>137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81</v>
      </c>
      <c r="BK146" s="218">
        <f>ROUND(I146*H146,2)</f>
        <v>0</v>
      </c>
      <c r="BL146" s="19" t="s">
        <v>224</v>
      </c>
      <c r="BM146" s="217" t="s">
        <v>241</v>
      </c>
    </row>
    <row r="147" s="12" customFormat="1" ht="22.8" customHeight="1">
      <c r="A147" s="12"/>
      <c r="B147" s="190"/>
      <c r="C147" s="191"/>
      <c r="D147" s="192" t="s">
        <v>72</v>
      </c>
      <c r="E147" s="204" t="s">
        <v>242</v>
      </c>
      <c r="F147" s="204" t="s">
        <v>243</v>
      </c>
      <c r="G147" s="191"/>
      <c r="H147" s="191"/>
      <c r="I147" s="194"/>
      <c r="J147" s="205">
        <f>BK147</f>
        <v>0</v>
      </c>
      <c r="K147" s="191"/>
      <c r="L147" s="196"/>
      <c r="M147" s="197"/>
      <c r="N147" s="198"/>
      <c r="O147" s="198"/>
      <c r="P147" s="199">
        <f>SUM(P148:P155)</f>
        <v>0</v>
      </c>
      <c r="Q147" s="198"/>
      <c r="R147" s="199">
        <f>SUM(R148:R155)</f>
        <v>0</v>
      </c>
      <c r="S147" s="198"/>
      <c r="T147" s="200">
        <f>SUM(T148:T155)</f>
        <v>0.73752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1" t="s">
        <v>83</v>
      </c>
      <c r="AT147" s="202" t="s">
        <v>72</v>
      </c>
      <c r="AU147" s="202" t="s">
        <v>81</v>
      </c>
      <c r="AY147" s="201" t="s">
        <v>137</v>
      </c>
      <c r="BK147" s="203">
        <f>SUM(BK148:BK155)</f>
        <v>0</v>
      </c>
    </row>
    <row r="148" s="2" customFormat="1" ht="16.5" customHeight="1">
      <c r="A148" s="40"/>
      <c r="B148" s="41"/>
      <c r="C148" s="206" t="s">
        <v>224</v>
      </c>
      <c r="D148" s="206" t="s">
        <v>140</v>
      </c>
      <c r="E148" s="207" t="s">
        <v>244</v>
      </c>
      <c r="F148" s="208" t="s">
        <v>245</v>
      </c>
      <c r="G148" s="209" t="s">
        <v>234</v>
      </c>
      <c r="H148" s="210">
        <v>12</v>
      </c>
      <c r="I148" s="211"/>
      <c r="J148" s="212">
        <f>ROUND(I148*H148,2)</f>
        <v>0</v>
      </c>
      <c r="K148" s="208" t="s">
        <v>144</v>
      </c>
      <c r="L148" s="46"/>
      <c r="M148" s="213" t="s">
        <v>19</v>
      </c>
      <c r="N148" s="214" t="s">
        <v>44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0.01933</v>
      </c>
      <c r="T148" s="216">
        <f>S148*H148</f>
        <v>0.23196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224</v>
      </c>
      <c r="AT148" s="217" t="s">
        <v>140</v>
      </c>
      <c r="AU148" s="217" t="s">
        <v>83</v>
      </c>
      <c r="AY148" s="19" t="s">
        <v>137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81</v>
      </c>
      <c r="BK148" s="218">
        <f>ROUND(I148*H148,2)</f>
        <v>0</v>
      </c>
      <c r="BL148" s="19" t="s">
        <v>224</v>
      </c>
      <c r="BM148" s="217" t="s">
        <v>246</v>
      </c>
    </row>
    <row r="149" s="2" customFormat="1">
      <c r="A149" s="40"/>
      <c r="B149" s="41"/>
      <c r="C149" s="42"/>
      <c r="D149" s="219" t="s">
        <v>147</v>
      </c>
      <c r="E149" s="42"/>
      <c r="F149" s="220" t="s">
        <v>247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147</v>
      </c>
      <c r="AU149" s="19" t="s">
        <v>83</v>
      </c>
    </row>
    <row r="150" s="2" customFormat="1" ht="16.5" customHeight="1">
      <c r="A150" s="40"/>
      <c r="B150" s="41"/>
      <c r="C150" s="206" t="s">
        <v>248</v>
      </c>
      <c r="D150" s="206" t="s">
        <v>140</v>
      </c>
      <c r="E150" s="207" t="s">
        <v>249</v>
      </c>
      <c r="F150" s="208" t="s">
        <v>250</v>
      </c>
      <c r="G150" s="209" t="s">
        <v>234</v>
      </c>
      <c r="H150" s="210">
        <v>6</v>
      </c>
      <c r="I150" s="211"/>
      <c r="J150" s="212">
        <f>ROUND(I150*H150,2)</f>
        <v>0</v>
      </c>
      <c r="K150" s="208" t="s">
        <v>144</v>
      </c>
      <c r="L150" s="46"/>
      <c r="M150" s="213" t="s">
        <v>19</v>
      </c>
      <c r="N150" s="214" t="s">
        <v>44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0.01107</v>
      </c>
      <c r="T150" s="216">
        <f>S150*H150</f>
        <v>0.06642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224</v>
      </c>
      <c r="AT150" s="217" t="s">
        <v>140</v>
      </c>
      <c r="AU150" s="217" t="s">
        <v>83</v>
      </c>
      <c r="AY150" s="19" t="s">
        <v>137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81</v>
      </c>
      <c r="BK150" s="218">
        <f>ROUND(I150*H150,2)</f>
        <v>0</v>
      </c>
      <c r="BL150" s="19" t="s">
        <v>224</v>
      </c>
      <c r="BM150" s="217" t="s">
        <v>251</v>
      </c>
    </row>
    <row r="151" s="2" customFormat="1">
      <c r="A151" s="40"/>
      <c r="B151" s="41"/>
      <c r="C151" s="42"/>
      <c r="D151" s="219" t="s">
        <v>147</v>
      </c>
      <c r="E151" s="42"/>
      <c r="F151" s="220" t="s">
        <v>252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147</v>
      </c>
      <c r="AU151" s="19" t="s">
        <v>83</v>
      </c>
    </row>
    <row r="152" s="2" customFormat="1" ht="16.5" customHeight="1">
      <c r="A152" s="40"/>
      <c r="B152" s="41"/>
      <c r="C152" s="206" t="s">
        <v>253</v>
      </c>
      <c r="D152" s="206" t="s">
        <v>140</v>
      </c>
      <c r="E152" s="207" t="s">
        <v>254</v>
      </c>
      <c r="F152" s="208" t="s">
        <v>255</v>
      </c>
      <c r="G152" s="209" t="s">
        <v>234</v>
      </c>
      <c r="H152" s="210">
        <v>19</v>
      </c>
      <c r="I152" s="211"/>
      <c r="J152" s="212">
        <f>ROUND(I152*H152,2)</f>
        <v>0</v>
      </c>
      <c r="K152" s="208" t="s">
        <v>144</v>
      </c>
      <c r="L152" s="46"/>
      <c r="M152" s="213" t="s">
        <v>19</v>
      </c>
      <c r="N152" s="214" t="s">
        <v>44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0.01946</v>
      </c>
      <c r="T152" s="216">
        <f>S152*H152</f>
        <v>0.36974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224</v>
      </c>
      <c r="AT152" s="217" t="s">
        <v>140</v>
      </c>
      <c r="AU152" s="217" t="s">
        <v>83</v>
      </c>
      <c r="AY152" s="19" t="s">
        <v>137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81</v>
      </c>
      <c r="BK152" s="218">
        <f>ROUND(I152*H152,2)</f>
        <v>0</v>
      </c>
      <c r="BL152" s="19" t="s">
        <v>224</v>
      </c>
      <c r="BM152" s="217" t="s">
        <v>256</v>
      </c>
    </row>
    <row r="153" s="2" customFormat="1">
      <c r="A153" s="40"/>
      <c r="B153" s="41"/>
      <c r="C153" s="42"/>
      <c r="D153" s="219" t="s">
        <v>147</v>
      </c>
      <c r="E153" s="42"/>
      <c r="F153" s="220" t="s">
        <v>257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147</v>
      </c>
      <c r="AU153" s="19" t="s">
        <v>83</v>
      </c>
    </row>
    <row r="154" s="2" customFormat="1" ht="16.5" customHeight="1">
      <c r="A154" s="40"/>
      <c r="B154" s="41"/>
      <c r="C154" s="206" t="s">
        <v>258</v>
      </c>
      <c r="D154" s="206" t="s">
        <v>140</v>
      </c>
      <c r="E154" s="207" t="s">
        <v>259</v>
      </c>
      <c r="F154" s="208" t="s">
        <v>260</v>
      </c>
      <c r="G154" s="209" t="s">
        <v>234</v>
      </c>
      <c r="H154" s="210">
        <v>2</v>
      </c>
      <c r="I154" s="211"/>
      <c r="J154" s="212">
        <f>ROUND(I154*H154,2)</f>
        <v>0</v>
      </c>
      <c r="K154" s="208" t="s">
        <v>144</v>
      </c>
      <c r="L154" s="46"/>
      <c r="M154" s="213" t="s">
        <v>19</v>
      </c>
      <c r="N154" s="214" t="s">
        <v>44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0.0347</v>
      </c>
      <c r="T154" s="216">
        <f>S154*H154</f>
        <v>0.0694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224</v>
      </c>
      <c r="AT154" s="217" t="s">
        <v>140</v>
      </c>
      <c r="AU154" s="217" t="s">
        <v>83</v>
      </c>
      <c r="AY154" s="19" t="s">
        <v>137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81</v>
      </c>
      <c r="BK154" s="218">
        <f>ROUND(I154*H154,2)</f>
        <v>0</v>
      </c>
      <c r="BL154" s="19" t="s">
        <v>224</v>
      </c>
      <c r="BM154" s="217" t="s">
        <v>261</v>
      </c>
    </row>
    <row r="155" s="2" customFormat="1">
      <c r="A155" s="40"/>
      <c r="B155" s="41"/>
      <c r="C155" s="42"/>
      <c r="D155" s="219" t="s">
        <v>147</v>
      </c>
      <c r="E155" s="42"/>
      <c r="F155" s="220" t="s">
        <v>262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147</v>
      </c>
      <c r="AU155" s="19" t="s">
        <v>83</v>
      </c>
    </row>
    <row r="156" s="12" customFormat="1" ht="22.8" customHeight="1">
      <c r="A156" s="12"/>
      <c r="B156" s="190"/>
      <c r="C156" s="191"/>
      <c r="D156" s="192" t="s">
        <v>72</v>
      </c>
      <c r="E156" s="204" t="s">
        <v>263</v>
      </c>
      <c r="F156" s="204" t="s">
        <v>264</v>
      </c>
      <c r="G156" s="191"/>
      <c r="H156" s="191"/>
      <c r="I156" s="194"/>
      <c r="J156" s="205">
        <f>BK156</f>
        <v>0</v>
      </c>
      <c r="K156" s="191"/>
      <c r="L156" s="196"/>
      <c r="M156" s="197"/>
      <c r="N156" s="198"/>
      <c r="O156" s="198"/>
      <c r="P156" s="199">
        <f>P157</f>
        <v>0</v>
      </c>
      <c r="Q156" s="198"/>
      <c r="R156" s="199">
        <f>R157</f>
        <v>0</v>
      </c>
      <c r="S156" s="198"/>
      <c r="T156" s="200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1" t="s">
        <v>83</v>
      </c>
      <c r="AT156" s="202" t="s">
        <v>72</v>
      </c>
      <c r="AU156" s="202" t="s">
        <v>81</v>
      </c>
      <c r="AY156" s="201" t="s">
        <v>137</v>
      </c>
      <c r="BK156" s="203">
        <f>BK157</f>
        <v>0</v>
      </c>
    </row>
    <row r="157" s="2" customFormat="1" ht="16.5" customHeight="1">
      <c r="A157" s="40"/>
      <c r="B157" s="41"/>
      <c r="C157" s="206" t="s">
        <v>265</v>
      </c>
      <c r="D157" s="206" t="s">
        <v>140</v>
      </c>
      <c r="E157" s="207" t="s">
        <v>266</v>
      </c>
      <c r="F157" s="208" t="s">
        <v>267</v>
      </c>
      <c r="G157" s="209" t="s">
        <v>234</v>
      </c>
      <c r="H157" s="210">
        <v>1</v>
      </c>
      <c r="I157" s="211"/>
      <c r="J157" s="212">
        <f>ROUND(I157*H157,2)</f>
        <v>0</v>
      </c>
      <c r="K157" s="208" t="s">
        <v>19</v>
      </c>
      <c r="L157" s="46"/>
      <c r="M157" s="213" t="s">
        <v>19</v>
      </c>
      <c r="N157" s="214" t="s">
        <v>44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224</v>
      </c>
      <c r="AT157" s="217" t="s">
        <v>140</v>
      </c>
      <c r="AU157" s="217" t="s">
        <v>83</v>
      </c>
      <c r="AY157" s="19" t="s">
        <v>137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81</v>
      </c>
      <c r="BK157" s="218">
        <f>ROUND(I157*H157,2)</f>
        <v>0</v>
      </c>
      <c r="BL157" s="19" t="s">
        <v>224</v>
      </c>
      <c r="BM157" s="217" t="s">
        <v>268</v>
      </c>
    </row>
    <row r="158" s="12" customFormat="1" ht="22.8" customHeight="1">
      <c r="A158" s="12"/>
      <c r="B158" s="190"/>
      <c r="C158" s="191"/>
      <c r="D158" s="192" t="s">
        <v>72</v>
      </c>
      <c r="E158" s="204" t="s">
        <v>269</v>
      </c>
      <c r="F158" s="204" t="s">
        <v>270</v>
      </c>
      <c r="G158" s="191"/>
      <c r="H158" s="191"/>
      <c r="I158" s="194"/>
      <c r="J158" s="205">
        <f>BK158</f>
        <v>0</v>
      </c>
      <c r="K158" s="191"/>
      <c r="L158" s="196"/>
      <c r="M158" s="197"/>
      <c r="N158" s="198"/>
      <c r="O158" s="198"/>
      <c r="P158" s="199">
        <f>SUM(P159:P165)</f>
        <v>0</v>
      </c>
      <c r="Q158" s="198"/>
      <c r="R158" s="199">
        <f>SUM(R159:R165)</f>
        <v>0</v>
      </c>
      <c r="S158" s="198"/>
      <c r="T158" s="200">
        <f>SUM(T159:T165)</f>
        <v>3.1591799999999996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1" t="s">
        <v>83</v>
      </c>
      <c r="AT158" s="202" t="s">
        <v>72</v>
      </c>
      <c r="AU158" s="202" t="s">
        <v>81</v>
      </c>
      <c r="AY158" s="201" t="s">
        <v>137</v>
      </c>
      <c r="BK158" s="203">
        <f>SUM(BK159:BK165)</f>
        <v>0</v>
      </c>
    </row>
    <row r="159" s="2" customFormat="1" ht="16.5" customHeight="1">
      <c r="A159" s="40"/>
      <c r="B159" s="41"/>
      <c r="C159" s="206" t="s">
        <v>7</v>
      </c>
      <c r="D159" s="206" t="s">
        <v>140</v>
      </c>
      <c r="E159" s="207" t="s">
        <v>271</v>
      </c>
      <c r="F159" s="208" t="s">
        <v>272</v>
      </c>
      <c r="G159" s="209" t="s">
        <v>143</v>
      </c>
      <c r="H159" s="210">
        <v>85.2</v>
      </c>
      <c r="I159" s="211"/>
      <c r="J159" s="212">
        <f>ROUND(I159*H159,2)</f>
        <v>0</v>
      </c>
      <c r="K159" s="208" t="s">
        <v>144</v>
      </c>
      <c r="L159" s="46"/>
      <c r="M159" s="213" t="s">
        <v>19</v>
      </c>
      <c r="N159" s="214" t="s">
        <v>44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0.02465</v>
      </c>
      <c r="T159" s="216">
        <f>S159*H159</f>
        <v>2.10018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224</v>
      </c>
      <c r="AT159" s="217" t="s">
        <v>140</v>
      </c>
      <c r="AU159" s="217" t="s">
        <v>83</v>
      </c>
      <c r="AY159" s="19" t="s">
        <v>137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81</v>
      </c>
      <c r="BK159" s="218">
        <f>ROUND(I159*H159,2)</f>
        <v>0</v>
      </c>
      <c r="BL159" s="19" t="s">
        <v>224</v>
      </c>
      <c r="BM159" s="217" t="s">
        <v>273</v>
      </c>
    </row>
    <row r="160" s="2" customFormat="1">
      <c r="A160" s="40"/>
      <c r="B160" s="41"/>
      <c r="C160" s="42"/>
      <c r="D160" s="219" t="s">
        <v>147</v>
      </c>
      <c r="E160" s="42"/>
      <c r="F160" s="220" t="s">
        <v>274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147</v>
      </c>
      <c r="AU160" s="19" t="s">
        <v>83</v>
      </c>
    </row>
    <row r="161" s="13" customFormat="1">
      <c r="A161" s="13"/>
      <c r="B161" s="224"/>
      <c r="C161" s="225"/>
      <c r="D161" s="226" t="s">
        <v>149</v>
      </c>
      <c r="E161" s="227" t="s">
        <v>19</v>
      </c>
      <c r="F161" s="228" t="s">
        <v>275</v>
      </c>
      <c r="G161" s="225"/>
      <c r="H161" s="229">
        <v>85.2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149</v>
      </c>
      <c r="AU161" s="235" t="s">
        <v>83</v>
      </c>
      <c r="AV161" s="13" t="s">
        <v>83</v>
      </c>
      <c r="AW161" s="13" t="s">
        <v>35</v>
      </c>
      <c r="AX161" s="13" t="s">
        <v>81</v>
      </c>
      <c r="AY161" s="235" t="s">
        <v>137</v>
      </c>
    </row>
    <row r="162" s="2" customFormat="1" ht="16.5" customHeight="1">
      <c r="A162" s="40"/>
      <c r="B162" s="41"/>
      <c r="C162" s="206" t="s">
        <v>276</v>
      </c>
      <c r="D162" s="206" t="s">
        <v>140</v>
      </c>
      <c r="E162" s="207" t="s">
        <v>277</v>
      </c>
      <c r="F162" s="208" t="s">
        <v>278</v>
      </c>
      <c r="G162" s="209" t="s">
        <v>182</v>
      </c>
      <c r="H162" s="210">
        <v>43.8</v>
      </c>
      <c r="I162" s="211"/>
      <c r="J162" s="212">
        <f>ROUND(I162*H162,2)</f>
        <v>0</v>
      </c>
      <c r="K162" s="208" t="s">
        <v>144</v>
      </c>
      <c r="L162" s="46"/>
      <c r="M162" s="213" t="s">
        <v>19</v>
      </c>
      <c r="N162" s="214" t="s">
        <v>44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0.005</v>
      </c>
      <c r="T162" s="216">
        <f>S162*H162</f>
        <v>0.219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224</v>
      </c>
      <c r="AT162" s="217" t="s">
        <v>140</v>
      </c>
      <c r="AU162" s="217" t="s">
        <v>83</v>
      </c>
      <c r="AY162" s="19" t="s">
        <v>137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81</v>
      </c>
      <c r="BK162" s="218">
        <f>ROUND(I162*H162,2)</f>
        <v>0</v>
      </c>
      <c r="BL162" s="19" t="s">
        <v>224</v>
      </c>
      <c r="BM162" s="217" t="s">
        <v>279</v>
      </c>
    </row>
    <row r="163" s="2" customFormat="1">
      <c r="A163" s="40"/>
      <c r="B163" s="41"/>
      <c r="C163" s="42"/>
      <c r="D163" s="219" t="s">
        <v>147</v>
      </c>
      <c r="E163" s="42"/>
      <c r="F163" s="220" t="s">
        <v>280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147</v>
      </c>
      <c r="AU163" s="19" t="s">
        <v>83</v>
      </c>
    </row>
    <row r="164" s="2" customFormat="1" ht="16.5" customHeight="1">
      <c r="A164" s="40"/>
      <c r="B164" s="41"/>
      <c r="C164" s="206" t="s">
        <v>281</v>
      </c>
      <c r="D164" s="206" t="s">
        <v>140</v>
      </c>
      <c r="E164" s="207" t="s">
        <v>282</v>
      </c>
      <c r="F164" s="208" t="s">
        <v>283</v>
      </c>
      <c r="G164" s="209" t="s">
        <v>284</v>
      </c>
      <c r="H164" s="210">
        <v>35</v>
      </c>
      <c r="I164" s="211"/>
      <c r="J164" s="212">
        <f>ROUND(I164*H164,2)</f>
        <v>0</v>
      </c>
      <c r="K164" s="208" t="s">
        <v>144</v>
      </c>
      <c r="L164" s="46"/>
      <c r="M164" s="213" t="s">
        <v>19</v>
      </c>
      <c r="N164" s="214" t="s">
        <v>44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0.024</v>
      </c>
      <c r="T164" s="216">
        <f>S164*H164</f>
        <v>0.84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224</v>
      </c>
      <c r="AT164" s="217" t="s">
        <v>140</v>
      </c>
      <c r="AU164" s="217" t="s">
        <v>83</v>
      </c>
      <c r="AY164" s="19" t="s">
        <v>137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81</v>
      </c>
      <c r="BK164" s="218">
        <f>ROUND(I164*H164,2)</f>
        <v>0</v>
      </c>
      <c r="BL164" s="19" t="s">
        <v>224</v>
      </c>
      <c r="BM164" s="217" t="s">
        <v>285</v>
      </c>
    </row>
    <row r="165" s="2" customFormat="1">
      <c r="A165" s="40"/>
      <c r="B165" s="41"/>
      <c r="C165" s="42"/>
      <c r="D165" s="219" t="s">
        <v>147</v>
      </c>
      <c r="E165" s="42"/>
      <c r="F165" s="220" t="s">
        <v>286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147</v>
      </c>
      <c r="AU165" s="19" t="s">
        <v>83</v>
      </c>
    </row>
    <row r="166" s="12" customFormat="1" ht="22.8" customHeight="1">
      <c r="A166" s="12"/>
      <c r="B166" s="190"/>
      <c r="C166" s="191"/>
      <c r="D166" s="192" t="s">
        <v>72</v>
      </c>
      <c r="E166" s="204" t="s">
        <v>287</v>
      </c>
      <c r="F166" s="204" t="s">
        <v>288</v>
      </c>
      <c r="G166" s="191"/>
      <c r="H166" s="191"/>
      <c r="I166" s="194"/>
      <c r="J166" s="205">
        <f>BK166</f>
        <v>0</v>
      </c>
      <c r="K166" s="191"/>
      <c r="L166" s="196"/>
      <c r="M166" s="197"/>
      <c r="N166" s="198"/>
      <c r="O166" s="198"/>
      <c r="P166" s="199">
        <f>SUM(P167:P169)</f>
        <v>0</v>
      </c>
      <c r="Q166" s="198"/>
      <c r="R166" s="199">
        <f>SUM(R167:R169)</f>
        <v>0</v>
      </c>
      <c r="S166" s="198"/>
      <c r="T166" s="200">
        <f>SUM(T167:T169)</f>
        <v>0.826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1" t="s">
        <v>83</v>
      </c>
      <c r="AT166" s="202" t="s">
        <v>72</v>
      </c>
      <c r="AU166" s="202" t="s">
        <v>81</v>
      </c>
      <c r="AY166" s="201" t="s">
        <v>137</v>
      </c>
      <c r="BK166" s="203">
        <f>SUM(BK167:BK169)</f>
        <v>0</v>
      </c>
    </row>
    <row r="167" s="2" customFormat="1" ht="21.75" customHeight="1">
      <c r="A167" s="40"/>
      <c r="B167" s="41"/>
      <c r="C167" s="206" t="s">
        <v>289</v>
      </c>
      <c r="D167" s="206" t="s">
        <v>140</v>
      </c>
      <c r="E167" s="207" t="s">
        <v>290</v>
      </c>
      <c r="F167" s="208" t="s">
        <v>291</v>
      </c>
      <c r="G167" s="209" t="s">
        <v>143</v>
      </c>
      <c r="H167" s="210">
        <v>20.65</v>
      </c>
      <c r="I167" s="211"/>
      <c r="J167" s="212">
        <f>ROUND(I167*H167,2)</f>
        <v>0</v>
      </c>
      <c r="K167" s="208" t="s">
        <v>144</v>
      </c>
      <c r="L167" s="46"/>
      <c r="M167" s="213" t="s">
        <v>19</v>
      </c>
      <c r="N167" s="214" t="s">
        <v>44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0.04</v>
      </c>
      <c r="T167" s="216">
        <f>S167*H167</f>
        <v>0.826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224</v>
      </c>
      <c r="AT167" s="217" t="s">
        <v>140</v>
      </c>
      <c r="AU167" s="217" t="s">
        <v>83</v>
      </c>
      <c r="AY167" s="19" t="s">
        <v>137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81</v>
      </c>
      <c r="BK167" s="218">
        <f>ROUND(I167*H167,2)</f>
        <v>0</v>
      </c>
      <c r="BL167" s="19" t="s">
        <v>224</v>
      </c>
      <c r="BM167" s="217" t="s">
        <v>292</v>
      </c>
    </row>
    <row r="168" s="2" customFormat="1">
      <c r="A168" s="40"/>
      <c r="B168" s="41"/>
      <c r="C168" s="42"/>
      <c r="D168" s="219" t="s">
        <v>147</v>
      </c>
      <c r="E168" s="42"/>
      <c r="F168" s="220" t="s">
        <v>293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147</v>
      </c>
      <c r="AU168" s="19" t="s">
        <v>83</v>
      </c>
    </row>
    <row r="169" s="13" customFormat="1">
      <c r="A169" s="13"/>
      <c r="B169" s="224"/>
      <c r="C169" s="225"/>
      <c r="D169" s="226" t="s">
        <v>149</v>
      </c>
      <c r="E169" s="227" t="s">
        <v>19</v>
      </c>
      <c r="F169" s="228" t="s">
        <v>294</v>
      </c>
      <c r="G169" s="225"/>
      <c r="H169" s="229">
        <v>20.65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149</v>
      </c>
      <c r="AU169" s="235" t="s">
        <v>83</v>
      </c>
      <c r="AV169" s="13" t="s">
        <v>83</v>
      </c>
      <c r="AW169" s="13" t="s">
        <v>35</v>
      </c>
      <c r="AX169" s="13" t="s">
        <v>81</v>
      </c>
      <c r="AY169" s="235" t="s">
        <v>137</v>
      </c>
    </row>
    <row r="170" s="12" customFormat="1" ht="22.8" customHeight="1">
      <c r="A170" s="12"/>
      <c r="B170" s="190"/>
      <c r="C170" s="191"/>
      <c r="D170" s="192" t="s">
        <v>72</v>
      </c>
      <c r="E170" s="204" t="s">
        <v>295</v>
      </c>
      <c r="F170" s="204" t="s">
        <v>296</v>
      </c>
      <c r="G170" s="191"/>
      <c r="H170" s="191"/>
      <c r="I170" s="194"/>
      <c r="J170" s="205">
        <f>BK170</f>
        <v>0</v>
      </c>
      <c r="K170" s="191"/>
      <c r="L170" s="196"/>
      <c r="M170" s="197"/>
      <c r="N170" s="198"/>
      <c r="O170" s="198"/>
      <c r="P170" s="199">
        <f>SUM(P171:P174)</f>
        <v>0</v>
      </c>
      <c r="Q170" s="198"/>
      <c r="R170" s="199">
        <f>SUM(R171:R174)</f>
        <v>0</v>
      </c>
      <c r="S170" s="198"/>
      <c r="T170" s="200">
        <f>SUM(T171:T174)</f>
        <v>10.62883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1" t="s">
        <v>83</v>
      </c>
      <c r="AT170" s="202" t="s">
        <v>72</v>
      </c>
      <c r="AU170" s="202" t="s">
        <v>81</v>
      </c>
      <c r="AY170" s="201" t="s">
        <v>137</v>
      </c>
      <c r="BK170" s="203">
        <f>SUM(BK171:BK174)</f>
        <v>0</v>
      </c>
    </row>
    <row r="171" s="2" customFormat="1" ht="16.5" customHeight="1">
      <c r="A171" s="40"/>
      <c r="B171" s="41"/>
      <c r="C171" s="206" t="s">
        <v>297</v>
      </c>
      <c r="D171" s="206" t="s">
        <v>140</v>
      </c>
      <c r="E171" s="207" t="s">
        <v>298</v>
      </c>
      <c r="F171" s="208" t="s">
        <v>299</v>
      </c>
      <c r="G171" s="209" t="s">
        <v>143</v>
      </c>
      <c r="H171" s="210">
        <v>301.10000000000004</v>
      </c>
      <c r="I171" s="211"/>
      <c r="J171" s="212">
        <f>ROUND(I171*H171,2)</f>
        <v>0</v>
      </c>
      <c r="K171" s="208" t="s">
        <v>144</v>
      </c>
      <c r="L171" s="46"/>
      <c r="M171" s="213" t="s">
        <v>19</v>
      </c>
      <c r="N171" s="214" t="s">
        <v>44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0.0353</v>
      </c>
      <c r="T171" s="216">
        <f>S171*H171</f>
        <v>10.62883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224</v>
      </c>
      <c r="AT171" s="217" t="s">
        <v>140</v>
      </c>
      <c r="AU171" s="217" t="s">
        <v>83</v>
      </c>
      <c r="AY171" s="19" t="s">
        <v>137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81</v>
      </c>
      <c r="BK171" s="218">
        <f>ROUND(I171*H171,2)</f>
        <v>0</v>
      </c>
      <c r="BL171" s="19" t="s">
        <v>224</v>
      </c>
      <c r="BM171" s="217" t="s">
        <v>300</v>
      </c>
    </row>
    <row r="172" s="2" customFormat="1">
      <c r="A172" s="40"/>
      <c r="B172" s="41"/>
      <c r="C172" s="42"/>
      <c r="D172" s="219" t="s">
        <v>147</v>
      </c>
      <c r="E172" s="42"/>
      <c r="F172" s="220" t="s">
        <v>301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147</v>
      </c>
      <c r="AU172" s="19" t="s">
        <v>83</v>
      </c>
    </row>
    <row r="173" s="13" customFormat="1">
      <c r="A173" s="13"/>
      <c r="B173" s="224"/>
      <c r="C173" s="225"/>
      <c r="D173" s="226" t="s">
        <v>149</v>
      </c>
      <c r="E173" s="227" t="s">
        <v>19</v>
      </c>
      <c r="F173" s="228" t="s">
        <v>302</v>
      </c>
      <c r="G173" s="225"/>
      <c r="H173" s="229">
        <v>301.10000000000004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149</v>
      </c>
      <c r="AU173" s="235" t="s">
        <v>83</v>
      </c>
      <c r="AV173" s="13" t="s">
        <v>83</v>
      </c>
      <c r="AW173" s="13" t="s">
        <v>35</v>
      </c>
      <c r="AX173" s="13" t="s">
        <v>73</v>
      </c>
      <c r="AY173" s="235" t="s">
        <v>137</v>
      </c>
    </row>
    <row r="174" s="14" customFormat="1">
      <c r="A174" s="14"/>
      <c r="B174" s="236"/>
      <c r="C174" s="237"/>
      <c r="D174" s="226" t="s">
        <v>149</v>
      </c>
      <c r="E174" s="238" t="s">
        <v>19</v>
      </c>
      <c r="F174" s="239" t="s">
        <v>151</v>
      </c>
      <c r="G174" s="237"/>
      <c r="H174" s="240">
        <v>301.10000000000004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149</v>
      </c>
      <c r="AU174" s="246" t="s">
        <v>83</v>
      </c>
      <c r="AV174" s="14" t="s">
        <v>145</v>
      </c>
      <c r="AW174" s="14" t="s">
        <v>35</v>
      </c>
      <c r="AX174" s="14" t="s">
        <v>81</v>
      </c>
      <c r="AY174" s="246" t="s">
        <v>137</v>
      </c>
    </row>
    <row r="175" s="12" customFormat="1" ht="22.8" customHeight="1">
      <c r="A175" s="12"/>
      <c r="B175" s="190"/>
      <c r="C175" s="191"/>
      <c r="D175" s="192" t="s">
        <v>72</v>
      </c>
      <c r="E175" s="204" t="s">
        <v>303</v>
      </c>
      <c r="F175" s="204" t="s">
        <v>304</v>
      </c>
      <c r="G175" s="191"/>
      <c r="H175" s="191"/>
      <c r="I175" s="194"/>
      <c r="J175" s="205">
        <f>BK175</f>
        <v>0</v>
      </c>
      <c r="K175" s="191"/>
      <c r="L175" s="196"/>
      <c r="M175" s="197"/>
      <c r="N175" s="198"/>
      <c r="O175" s="198"/>
      <c r="P175" s="199">
        <f>SUM(P176:P179)</f>
        <v>0</v>
      </c>
      <c r="Q175" s="198"/>
      <c r="R175" s="199">
        <f>SUM(R176:R179)</f>
        <v>0</v>
      </c>
      <c r="S175" s="198"/>
      <c r="T175" s="200">
        <f>SUM(T176:T179)</f>
        <v>0.65749999999999992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1" t="s">
        <v>83</v>
      </c>
      <c r="AT175" s="202" t="s">
        <v>72</v>
      </c>
      <c r="AU175" s="202" t="s">
        <v>81</v>
      </c>
      <c r="AY175" s="201" t="s">
        <v>137</v>
      </c>
      <c r="BK175" s="203">
        <f>SUM(BK176:BK179)</f>
        <v>0</v>
      </c>
    </row>
    <row r="176" s="2" customFormat="1" ht="16.5" customHeight="1">
      <c r="A176" s="40"/>
      <c r="B176" s="41"/>
      <c r="C176" s="206" t="s">
        <v>305</v>
      </c>
      <c r="D176" s="206" t="s">
        <v>140</v>
      </c>
      <c r="E176" s="207" t="s">
        <v>306</v>
      </c>
      <c r="F176" s="208" t="s">
        <v>307</v>
      </c>
      <c r="G176" s="209" t="s">
        <v>143</v>
      </c>
      <c r="H176" s="210">
        <v>263</v>
      </c>
      <c r="I176" s="211"/>
      <c r="J176" s="212">
        <f>ROUND(I176*H176,2)</f>
        <v>0</v>
      </c>
      <c r="K176" s="208" t="s">
        <v>144</v>
      </c>
      <c r="L176" s="46"/>
      <c r="M176" s="213" t="s">
        <v>19</v>
      </c>
      <c r="N176" s="214" t="s">
        <v>44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0.0025</v>
      </c>
      <c r="T176" s="216">
        <f>S176*H176</f>
        <v>0.65749999999999992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224</v>
      </c>
      <c r="AT176" s="217" t="s">
        <v>140</v>
      </c>
      <c r="AU176" s="217" t="s">
        <v>83</v>
      </c>
      <c r="AY176" s="19" t="s">
        <v>137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81</v>
      </c>
      <c r="BK176" s="218">
        <f>ROUND(I176*H176,2)</f>
        <v>0</v>
      </c>
      <c r="BL176" s="19" t="s">
        <v>224</v>
      </c>
      <c r="BM176" s="217" t="s">
        <v>308</v>
      </c>
    </row>
    <row r="177" s="2" customFormat="1">
      <c r="A177" s="40"/>
      <c r="B177" s="41"/>
      <c r="C177" s="42"/>
      <c r="D177" s="219" t="s">
        <v>147</v>
      </c>
      <c r="E177" s="42"/>
      <c r="F177" s="220" t="s">
        <v>309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147</v>
      </c>
      <c r="AU177" s="19" t="s">
        <v>83</v>
      </c>
    </row>
    <row r="178" s="13" customFormat="1">
      <c r="A178" s="13"/>
      <c r="B178" s="224"/>
      <c r="C178" s="225"/>
      <c r="D178" s="226" t="s">
        <v>149</v>
      </c>
      <c r="E178" s="227" t="s">
        <v>19</v>
      </c>
      <c r="F178" s="228" t="s">
        <v>310</v>
      </c>
      <c r="G178" s="225"/>
      <c r="H178" s="229">
        <v>263</v>
      </c>
      <c r="I178" s="230"/>
      <c r="J178" s="225"/>
      <c r="K178" s="225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149</v>
      </c>
      <c r="AU178" s="235" t="s">
        <v>83</v>
      </c>
      <c r="AV178" s="13" t="s">
        <v>83</v>
      </c>
      <c r="AW178" s="13" t="s">
        <v>35</v>
      </c>
      <c r="AX178" s="13" t="s">
        <v>73</v>
      </c>
      <c r="AY178" s="235" t="s">
        <v>137</v>
      </c>
    </row>
    <row r="179" s="14" customFormat="1">
      <c r="A179" s="14"/>
      <c r="B179" s="236"/>
      <c r="C179" s="237"/>
      <c r="D179" s="226" t="s">
        <v>149</v>
      </c>
      <c r="E179" s="238" t="s">
        <v>19</v>
      </c>
      <c r="F179" s="239" t="s">
        <v>151</v>
      </c>
      <c r="G179" s="237"/>
      <c r="H179" s="240">
        <v>263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6" t="s">
        <v>149</v>
      </c>
      <c r="AU179" s="246" t="s">
        <v>83</v>
      </c>
      <c r="AV179" s="14" t="s">
        <v>145</v>
      </c>
      <c r="AW179" s="14" t="s">
        <v>35</v>
      </c>
      <c r="AX179" s="14" t="s">
        <v>81</v>
      </c>
      <c r="AY179" s="246" t="s">
        <v>137</v>
      </c>
    </row>
    <row r="180" s="12" customFormat="1" ht="22.8" customHeight="1">
      <c r="A180" s="12"/>
      <c r="B180" s="190"/>
      <c r="C180" s="191"/>
      <c r="D180" s="192" t="s">
        <v>72</v>
      </c>
      <c r="E180" s="204" t="s">
        <v>311</v>
      </c>
      <c r="F180" s="204" t="s">
        <v>312</v>
      </c>
      <c r="G180" s="191"/>
      <c r="H180" s="191"/>
      <c r="I180" s="194"/>
      <c r="J180" s="205">
        <f>BK180</f>
        <v>0</v>
      </c>
      <c r="K180" s="191"/>
      <c r="L180" s="196"/>
      <c r="M180" s="197"/>
      <c r="N180" s="198"/>
      <c r="O180" s="198"/>
      <c r="P180" s="199">
        <f>SUM(P181:P184)</f>
        <v>0</v>
      </c>
      <c r="Q180" s="198"/>
      <c r="R180" s="199">
        <f>SUM(R181:R184)</f>
        <v>0</v>
      </c>
      <c r="S180" s="198"/>
      <c r="T180" s="200">
        <f>SUM(T181:T184)</f>
        <v>7.3766399999999984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1" t="s">
        <v>83</v>
      </c>
      <c r="AT180" s="202" t="s">
        <v>72</v>
      </c>
      <c r="AU180" s="202" t="s">
        <v>81</v>
      </c>
      <c r="AY180" s="201" t="s">
        <v>137</v>
      </c>
      <c r="BK180" s="203">
        <f>SUM(BK181:BK184)</f>
        <v>0</v>
      </c>
    </row>
    <row r="181" s="2" customFormat="1" ht="16.5" customHeight="1">
      <c r="A181" s="40"/>
      <c r="B181" s="41"/>
      <c r="C181" s="206" t="s">
        <v>313</v>
      </c>
      <c r="D181" s="206" t="s">
        <v>140</v>
      </c>
      <c r="E181" s="207" t="s">
        <v>314</v>
      </c>
      <c r="F181" s="208" t="s">
        <v>315</v>
      </c>
      <c r="G181" s="209" t="s">
        <v>143</v>
      </c>
      <c r="H181" s="210">
        <v>271.2</v>
      </c>
      <c r="I181" s="211"/>
      <c r="J181" s="212">
        <f>ROUND(I181*H181,2)</f>
        <v>0</v>
      </c>
      <c r="K181" s="208" t="s">
        <v>144</v>
      </c>
      <c r="L181" s="46"/>
      <c r="M181" s="213" t="s">
        <v>19</v>
      </c>
      <c r="N181" s="214" t="s">
        <v>44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0.027199999999999996</v>
      </c>
      <c r="T181" s="216">
        <f>S181*H181</f>
        <v>7.3766399999999984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224</v>
      </c>
      <c r="AT181" s="217" t="s">
        <v>140</v>
      </c>
      <c r="AU181" s="217" t="s">
        <v>83</v>
      </c>
      <c r="AY181" s="19" t="s">
        <v>137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81</v>
      </c>
      <c r="BK181" s="218">
        <f>ROUND(I181*H181,2)</f>
        <v>0</v>
      </c>
      <c r="BL181" s="19" t="s">
        <v>224</v>
      </c>
      <c r="BM181" s="217" t="s">
        <v>316</v>
      </c>
    </row>
    <row r="182" s="2" customFormat="1">
      <c r="A182" s="40"/>
      <c r="B182" s="41"/>
      <c r="C182" s="42"/>
      <c r="D182" s="219" t="s">
        <v>147</v>
      </c>
      <c r="E182" s="42"/>
      <c r="F182" s="220" t="s">
        <v>317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147</v>
      </c>
      <c r="AU182" s="19" t="s">
        <v>83</v>
      </c>
    </row>
    <row r="183" s="13" customFormat="1">
      <c r="A183" s="13"/>
      <c r="B183" s="224"/>
      <c r="C183" s="225"/>
      <c r="D183" s="226" t="s">
        <v>149</v>
      </c>
      <c r="E183" s="227" t="s">
        <v>19</v>
      </c>
      <c r="F183" s="228" t="s">
        <v>318</v>
      </c>
      <c r="G183" s="225"/>
      <c r="H183" s="229">
        <v>271.2</v>
      </c>
      <c r="I183" s="230"/>
      <c r="J183" s="225"/>
      <c r="K183" s="225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149</v>
      </c>
      <c r="AU183" s="235" t="s">
        <v>83</v>
      </c>
      <c r="AV183" s="13" t="s">
        <v>83</v>
      </c>
      <c r="AW183" s="13" t="s">
        <v>35</v>
      </c>
      <c r="AX183" s="13" t="s">
        <v>73</v>
      </c>
      <c r="AY183" s="235" t="s">
        <v>137</v>
      </c>
    </row>
    <row r="184" s="14" customFormat="1">
      <c r="A184" s="14"/>
      <c r="B184" s="236"/>
      <c r="C184" s="237"/>
      <c r="D184" s="226" t="s">
        <v>149</v>
      </c>
      <c r="E184" s="238" t="s">
        <v>19</v>
      </c>
      <c r="F184" s="239" t="s">
        <v>151</v>
      </c>
      <c r="G184" s="237"/>
      <c r="H184" s="240">
        <v>271.2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6" t="s">
        <v>149</v>
      </c>
      <c r="AU184" s="246" t="s">
        <v>83</v>
      </c>
      <c r="AV184" s="14" t="s">
        <v>145</v>
      </c>
      <c r="AW184" s="14" t="s">
        <v>35</v>
      </c>
      <c r="AX184" s="14" t="s">
        <v>81</v>
      </c>
      <c r="AY184" s="246" t="s">
        <v>137</v>
      </c>
    </row>
    <row r="185" s="12" customFormat="1" ht="22.8" customHeight="1">
      <c r="A185" s="12"/>
      <c r="B185" s="190"/>
      <c r="C185" s="191"/>
      <c r="D185" s="192" t="s">
        <v>72</v>
      </c>
      <c r="E185" s="204" t="s">
        <v>319</v>
      </c>
      <c r="F185" s="204" t="s">
        <v>320</v>
      </c>
      <c r="G185" s="191"/>
      <c r="H185" s="191"/>
      <c r="I185" s="194"/>
      <c r="J185" s="205">
        <f>BK185</f>
        <v>0</v>
      </c>
      <c r="K185" s="191"/>
      <c r="L185" s="196"/>
      <c r="M185" s="197"/>
      <c r="N185" s="198"/>
      <c r="O185" s="198"/>
      <c r="P185" s="199">
        <f>SUM(P186:P192)</f>
        <v>0</v>
      </c>
      <c r="Q185" s="198"/>
      <c r="R185" s="199">
        <f>SUM(R186:R192)</f>
        <v>0.0015084</v>
      </c>
      <c r="S185" s="198"/>
      <c r="T185" s="200">
        <f>SUM(T186:T192)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1" t="s">
        <v>83</v>
      </c>
      <c r="AT185" s="202" t="s">
        <v>72</v>
      </c>
      <c r="AU185" s="202" t="s">
        <v>81</v>
      </c>
      <c r="AY185" s="201" t="s">
        <v>137</v>
      </c>
      <c r="BK185" s="203">
        <f>SUM(BK186:BK192)</f>
        <v>0</v>
      </c>
    </row>
    <row r="186" s="2" customFormat="1" ht="16.5" customHeight="1">
      <c r="A186" s="40"/>
      <c r="B186" s="41"/>
      <c r="C186" s="206" t="s">
        <v>321</v>
      </c>
      <c r="D186" s="206" t="s">
        <v>140</v>
      </c>
      <c r="E186" s="207" t="s">
        <v>322</v>
      </c>
      <c r="F186" s="208" t="s">
        <v>323</v>
      </c>
      <c r="G186" s="209" t="s">
        <v>143</v>
      </c>
      <c r="H186" s="210">
        <v>25.14</v>
      </c>
      <c r="I186" s="211"/>
      <c r="J186" s="212">
        <f>ROUND(I186*H186,2)</f>
        <v>0</v>
      </c>
      <c r="K186" s="208" t="s">
        <v>144</v>
      </c>
      <c r="L186" s="46"/>
      <c r="M186" s="213" t="s">
        <v>19</v>
      </c>
      <c r="N186" s="214" t="s">
        <v>44</v>
      </c>
      <c r="O186" s="86"/>
      <c r="P186" s="215">
        <f>O186*H186</f>
        <v>0</v>
      </c>
      <c r="Q186" s="215">
        <v>6E-05</v>
      </c>
      <c r="R186" s="215">
        <f>Q186*H186</f>
        <v>0.0015084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224</v>
      </c>
      <c r="AT186" s="217" t="s">
        <v>140</v>
      </c>
      <c r="AU186" s="217" t="s">
        <v>83</v>
      </c>
      <c r="AY186" s="19" t="s">
        <v>137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81</v>
      </c>
      <c r="BK186" s="218">
        <f>ROUND(I186*H186,2)</f>
        <v>0</v>
      </c>
      <c r="BL186" s="19" t="s">
        <v>224</v>
      </c>
      <c r="BM186" s="217" t="s">
        <v>324</v>
      </c>
    </row>
    <row r="187" s="2" customFormat="1">
      <c r="A187" s="40"/>
      <c r="B187" s="41"/>
      <c r="C187" s="42"/>
      <c r="D187" s="219" t="s">
        <v>147</v>
      </c>
      <c r="E187" s="42"/>
      <c r="F187" s="220" t="s">
        <v>325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147</v>
      </c>
      <c r="AU187" s="19" t="s">
        <v>83</v>
      </c>
    </row>
    <row r="188" s="15" customFormat="1">
      <c r="A188" s="15"/>
      <c r="B188" s="247"/>
      <c r="C188" s="248"/>
      <c r="D188" s="226" t="s">
        <v>149</v>
      </c>
      <c r="E188" s="249" t="s">
        <v>19</v>
      </c>
      <c r="F188" s="250" t="s">
        <v>326</v>
      </c>
      <c r="G188" s="248"/>
      <c r="H188" s="249" t="s">
        <v>19</v>
      </c>
      <c r="I188" s="251"/>
      <c r="J188" s="248"/>
      <c r="K188" s="248"/>
      <c r="L188" s="252"/>
      <c r="M188" s="253"/>
      <c r="N188" s="254"/>
      <c r="O188" s="254"/>
      <c r="P188" s="254"/>
      <c r="Q188" s="254"/>
      <c r="R188" s="254"/>
      <c r="S188" s="254"/>
      <c r="T188" s="25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56" t="s">
        <v>149</v>
      </c>
      <c r="AU188" s="256" t="s">
        <v>83</v>
      </c>
      <c r="AV188" s="15" t="s">
        <v>81</v>
      </c>
      <c r="AW188" s="15" t="s">
        <v>35</v>
      </c>
      <c r="AX188" s="15" t="s">
        <v>73</v>
      </c>
      <c r="AY188" s="256" t="s">
        <v>137</v>
      </c>
    </row>
    <row r="189" s="13" customFormat="1">
      <c r="A189" s="13"/>
      <c r="B189" s="224"/>
      <c r="C189" s="225"/>
      <c r="D189" s="226" t="s">
        <v>149</v>
      </c>
      <c r="E189" s="227" t="s">
        <v>19</v>
      </c>
      <c r="F189" s="228" t="s">
        <v>327</v>
      </c>
      <c r="G189" s="225"/>
      <c r="H189" s="229">
        <v>10.575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149</v>
      </c>
      <c r="AU189" s="235" t="s">
        <v>83</v>
      </c>
      <c r="AV189" s="13" t="s">
        <v>83</v>
      </c>
      <c r="AW189" s="13" t="s">
        <v>35</v>
      </c>
      <c r="AX189" s="13" t="s">
        <v>73</v>
      </c>
      <c r="AY189" s="235" t="s">
        <v>137</v>
      </c>
    </row>
    <row r="190" s="13" customFormat="1">
      <c r="A190" s="13"/>
      <c r="B190" s="224"/>
      <c r="C190" s="225"/>
      <c r="D190" s="226" t="s">
        <v>149</v>
      </c>
      <c r="E190" s="227" t="s">
        <v>19</v>
      </c>
      <c r="F190" s="228" t="s">
        <v>328</v>
      </c>
      <c r="G190" s="225"/>
      <c r="H190" s="229">
        <v>6.4800000000000008</v>
      </c>
      <c r="I190" s="230"/>
      <c r="J190" s="225"/>
      <c r="K190" s="225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149</v>
      </c>
      <c r="AU190" s="235" t="s">
        <v>83</v>
      </c>
      <c r="AV190" s="13" t="s">
        <v>83</v>
      </c>
      <c r="AW190" s="13" t="s">
        <v>35</v>
      </c>
      <c r="AX190" s="13" t="s">
        <v>73</v>
      </c>
      <c r="AY190" s="235" t="s">
        <v>137</v>
      </c>
    </row>
    <row r="191" s="13" customFormat="1">
      <c r="A191" s="13"/>
      <c r="B191" s="224"/>
      <c r="C191" s="225"/>
      <c r="D191" s="226" t="s">
        <v>149</v>
      </c>
      <c r="E191" s="227" t="s">
        <v>19</v>
      </c>
      <c r="F191" s="228" t="s">
        <v>329</v>
      </c>
      <c r="G191" s="225"/>
      <c r="H191" s="229">
        <v>8.0850000000000016</v>
      </c>
      <c r="I191" s="230"/>
      <c r="J191" s="225"/>
      <c r="K191" s="225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149</v>
      </c>
      <c r="AU191" s="235" t="s">
        <v>83</v>
      </c>
      <c r="AV191" s="13" t="s">
        <v>83</v>
      </c>
      <c r="AW191" s="13" t="s">
        <v>35</v>
      </c>
      <c r="AX191" s="13" t="s">
        <v>73</v>
      </c>
      <c r="AY191" s="235" t="s">
        <v>137</v>
      </c>
    </row>
    <row r="192" s="14" customFormat="1">
      <c r="A192" s="14"/>
      <c r="B192" s="236"/>
      <c r="C192" s="237"/>
      <c r="D192" s="226" t="s">
        <v>149</v>
      </c>
      <c r="E192" s="238" t="s">
        <v>19</v>
      </c>
      <c r="F192" s="239" t="s">
        <v>151</v>
      </c>
      <c r="G192" s="237"/>
      <c r="H192" s="240">
        <v>25.14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149</v>
      </c>
      <c r="AU192" s="246" t="s">
        <v>83</v>
      </c>
      <c r="AV192" s="14" t="s">
        <v>145</v>
      </c>
      <c r="AW192" s="14" t="s">
        <v>35</v>
      </c>
      <c r="AX192" s="14" t="s">
        <v>81</v>
      </c>
      <c r="AY192" s="246" t="s">
        <v>137</v>
      </c>
    </row>
    <row r="193" s="12" customFormat="1" ht="22.8" customHeight="1">
      <c r="A193" s="12"/>
      <c r="B193" s="190"/>
      <c r="C193" s="191"/>
      <c r="D193" s="192" t="s">
        <v>72</v>
      </c>
      <c r="E193" s="204" t="s">
        <v>330</v>
      </c>
      <c r="F193" s="204" t="s">
        <v>331</v>
      </c>
      <c r="G193" s="191"/>
      <c r="H193" s="191"/>
      <c r="I193" s="194"/>
      <c r="J193" s="205">
        <f>BK193</f>
        <v>0</v>
      </c>
      <c r="K193" s="191"/>
      <c r="L193" s="196"/>
      <c r="M193" s="197"/>
      <c r="N193" s="198"/>
      <c r="O193" s="198"/>
      <c r="P193" s="199">
        <f>SUM(P194:P197)</f>
        <v>0</v>
      </c>
      <c r="Q193" s="198"/>
      <c r="R193" s="199">
        <f>SUM(R194:R197)</f>
        <v>0.84401000000000016</v>
      </c>
      <c r="S193" s="198"/>
      <c r="T193" s="200">
        <f>SUM(T194:T197)</f>
        <v>0.26164310000000004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1" t="s">
        <v>83</v>
      </c>
      <c r="AT193" s="202" t="s">
        <v>72</v>
      </c>
      <c r="AU193" s="202" t="s">
        <v>81</v>
      </c>
      <c r="AY193" s="201" t="s">
        <v>137</v>
      </c>
      <c r="BK193" s="203">
        <f>SUM(BK194:BK197)</f>
        <v>0</v>
      </c>
    </row>
    <row r="194" s="2" customFormat="1" ht="16.5" customHeight="1">
      <c r="A194" s="40"/>
      <c r="B194" s="41"/>
      <c r="C194" s="206" t="s">
        <v>332</v>
      </c>
      <c r="D194" s="206" t="s">
        <v>140</v>
      </c>
      <c r="E194" s="207" t="s">
        <v>333</v>
      </c>
      <c r="F194" s="208" t="s">
        <v>334</v>
      </c>
      <c r="G194" s="209" t="s">
        <v>143</v>
      </c>
      <c r="H194" s="210">
        <v>844.01</v>
      </c>
      <c r="I194" s="211"/>
      <c r="J194" s="212">
        <f>ROUND(I194*H194,2)</f>
        <v>0</v>
      </c>
      <c r="K194" s="208" t="s">
        <v>144</v>
      </c>
      <c r="L194" s="46"/>
      <c r="M194" s="213" t="s">
        <v>19</v>
      </c>
      <c r="N194" s="214" t="s">
        <v>44</v>
      </c>
      <c r="O194" s="86"/>
      <c r="P194" s="215">
        <f>O194*H194</f>
        <v>0</v>
      </c>
      <c r="Q194" s="215">
        <v>0.001</v>
      </c>
      <c r="R194" s="215">
        <f>Q194*H194</f>
        <v>0.84401000000000016</v>
      </c>
      <c r="S194" s="215">
        <v>0.00031</v>
      </c>
      <c r="T194" s="216">
        <f>S194*H194</f>
        <v>0.26164310000000004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224</v>
      </c>
      <c r="AT194" s="217" t="s">
        <v>140</v>
      </c>
      <c r="AU194" s="217" t="s">
        <v>83</v>
      </c>
      <c r="AY194" s="19" t="s">
        <v>137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81</v>
      </c>
      <c r="BK194" s="218">
        <f>ROUND(I194*H194,2)</f>
        <v>0</v>
      </c>
      <c r="BL194" s="19" t="s">
        <v>224</v>
      </c>
      <c r="BM194" s="217" t="s">
        <v>335</v>
      </c>
    </row>
    <row r="195" s="2" customFormat="1">
      <c r="A195" s="40"/>
      <c r="B195" s="41"/>
      <c r="C195" s="42"/>
      <c r="D195" s="219" t="s">
        <v>147</v>
      </c>
      <c r="E195" s="42"/>
      <c r="F195" s="220" t="s">
        <v>336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147</v>
      </c>
      <c r="AU195" s="19" t="s">
        <v>83</v>
      </c>
    </row>
    <row r="196" s="13" customFormat="1">
      <c r="A196" s="13"/>
      <c r="B196" s="224"/>
      <c r="C196" s="225"/>
      <c r="D196" s="226" t="s">
        <v>149</v>
      </c>
      <c r="E196" s="227" t="s">
        <v>19</v>
      </c>
      <c r="F196" s="228" t="s">
        <v>337</v>
      </c>
      <c r="G196" s="225"/>
      <c r="H196" s="229">
        <v>844.01</v>
      </c>
      <c r="I196" s="230"/>
      <c r="J196" s="225"/>
      <c r="K196" s="225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149</v>
      </c>
      <c r="AU196" s="235" t="s">
        <v>83</v>
      </c>
      <c r="AV196" s="13" t="s">
        <v>83</v>
      </c>
      <c r="AW196" s="13" t="s">
        <v>35</v>
      </c>
      <c r="AX196" s="13" t="s">
        <v>73</v>
      </c>
      <c r="AY196" s="235" t="s">
        <v>137</v>
      </c>
    </row>
    <row r="197" s="14" customFormat="1">
      <c r="A197" s="14"/>
      <c r="B197" s="236"/>
      <c r="C197" s="237"/>
      <c r="D197" s="226" t="s">
        <v>149</v>
      </c>
      <c r="E197" s="238" t="s">
        <v>19</v>
      </c>
      <c r="F197" s="239" t="s">
        <v>151</v>
      </c>
      <c r="G197" s="237"/>
      <c r="H197" s="240">
        <v>844.01</v>
      </c>
      <c r="I197" s="241"/>
      <c r="J197" s="237"/>
      <c r="K197" s="237"/>
      <c r="L197" s="242"/>
      <c r="M197" s="257"/>
      <c r="N197" s="258"/>
      <c r="O197" s="258"/>
      <c r="P197" s="258"/>
      <c r="Q197" s="258"/>
      <c r="R197" s="258"/>
      <c r="S197" s="258"/>
      <c r="T197" s="25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149</v>
      </c>
      <c r="AU197" s="246" t="s">
        <v>83</v>
      </c>
      <c r="AV197" s="14" t="s">
        <v>145</v>
      </c>
      <c r="AW197" s="14" t="s">
        <v>35</v>
      </c>
      <c r="AX197" s="14" t="s">
        <v>81</v>
      </c>
      <c r="AY197" s="246" t="s">
        <v>137</v>
      </c>
    </row>
    <row r="198" s="2" customFormat="1" ht="6.96" customHeight="1">
      <c r="A198" s="40"/>
      <c r="B198" s="61"/>
      <c r="C198" s="62"/>
      <c r="D198" s="62"/>
      <c r="E198" s="62"/>
      <c r="F198" s="62"/>
      <c r="G198" s="62"/>
      <c r="H198" s="62"/>
      <c r="I198" s="62"/>
      <c r="J198" s="62"/>
      <c r="K198" s="62"/>
      <c r="L198" s="46"/>
      <c r="M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</row>
  </sheetData>
  <sheetProtection sheet="1" autoFilter="0" formatColumns="0" formatRows="0" objects="1" scenarios="1" spinCount="100000" saltValue="GBxWWL+BkU4zqzaDIR8soDWCGjdOxfg3S9IMmni6QD1plw8iOEc/wrBHMnEXLUtkEm0rOdROtB7zdFdybLM9Ng==" hashValue="T7M3ISzEkauTcgoo9N1fA8lH587BVlNKcOCMmfIbyaBxW1tr0Dpr0QbPPueUN5BplzHV6BOZv7ODsq0lnuy6EQ==" algorithmName="SHA-512" password="CC35"/>
  <autoFilter ref="C94:K197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99" r:id="rId1" display="https://podminky.urs.cz/item/CS_URS_2025_01/962031013"/>
    <hyperlink ref="F103" r:id="rId2" display="https://podminky.urs.cz/item/CS_URS_2024_02/965042141"/>
    <hyperlink ref="F108" r:id="rId3" display="https://podminky.urs.cz/item/CS_URS_2025_01/965042241"/>
    <hyperlink ref="F112" r:id="rId4" display="https://podminky.urs.cz/item/CS_URS_2025_01/965046111"/>
    <hyperlink ref="F118" r:id="rId5" display="https://podminky.urs.cz/item/CS_URS_2025_01/968072455"/>
    <hyperlink ref="F121" r:id="rId6" display="https://podminky.urs.cz/item/CS_URS_2025_01/977151118"/>
    <hyperlink ref="F123" r:id="rId7" display="https://podminky.urs.cz/item/CS_URS_2025_01/977332122"/>
    <hyperlink ref="F126" r:id="rId8" display="https://podminky.urs.cz/item/CS_URS_2025_01/997013111"/>
    <hyperlink ref="F128" r:id="rId9" display="https://podminky.urs.cz/item/CS_URS_2025_01/997013219"/>
    <hyperlink ref="F130" r:id="rId10" display="https://podminky.urs.cz/item/CS_URS_2025_01/997013501"/>
    <hyperlink ref="F132" r:id="rId11" display="https://podminky.urs.cz/item/CS_URS_2025_01/997013509"/>
    <hyperlink ref="F135" r:id="rId12" display="https://podminky.urs.cz/item/CS_URS_2025_01/997013609"/>
    <hyperlink ref="F139" r:id="rId13" display="https://podminky.urs.cz/item/CS_URS_2024_02/711141811"/>
    <hyperlink ref="F149" r:id="rId14" display="https://podminky.urs.cz/item/CS_URS_2025_01/725110811"/>
    <hyperlink ref="F151" r:id="rId15" display="https://podminky.urs.cz/item/CS_URS_2025_01/725122817"/>
    <hyperlink ref="F153" r:id="rId16" display="https://podminky.urs.cz/item/CS_URS_2025_01/725210821"/>
    <hyperlink ref="F155" r:id="rId17" display="https://podminky.urs.cz/item/CS_URS_2025_01/725330820"/>
    <hyperlink ref="F160" r:id="rId18" display="https://podminky.urs.cz/item/CS_URS_2025_01/766411811"/>
    <hyperlink ref="F163" r:id="rId19" display="https://podminky.urs.cz/item/CS_URS_2025_01/766691812"/>
    <hyperlink ref="F165" r:id="rId20" display="https://podminky.urs.cz/item/CS_URS_2025_01/766691914"/>
    <hyperlink ref="F168" r:id="rId21" display="https://podminky.urs.cz/item/CS_URS_2025_01/767114813"/>
    <hyperlink ref="F172" r:id="rId22" display="https://podminky.urs.cz/item/CS_URS_2025_01/771573810"/>
    <hyperlink ref="F177" r:id="rId23" display="https://podminky.urs.cz/item/CS_URS_2025_01/776201811"/>
    <hyperlink ref="F182" r:id="rId24" display="https://podminky.urs.cz/item/CS_URS_2025_01/781473810"/>
    <hyperlink ref="F187" r:id="rId25" display="https://podminky.urs.cz/item/CS_URS_2025_01/783306801"/>
    <hyperlink ref="F195" r:id="rId26" display="https://podminky.urs.cz/item/CS_URS_2025_01/7841210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99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ZŠ Alšova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338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33</v>
      </c>
      <c r="F21" s="40"/>
      <c r="G21" s="40"/>
      <c r="H21" s="40"/>
      <c r="I21" s="134" t="s">
        <v>28</v>
      </c>
      <c r="J21" s="138" t="s">
        <v>34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32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33</v>
      </c>
      <c r="F24" s="40"/>
      <c r="G24" s="40"/>
      <c r="H24" s="40"/>
      <c r="I24" s="134" t="s">
        <v>28</v>
      </c>
      <c r="J24" s="138" t="s">
        <v>34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38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ROUND(J94,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ROUND((SUM(BE94:BE291)),  2)</f>
        <v>0</v>
      </c>
      <c r="G33" s="40"/>
      <c r="H33" s="40"/>
      <c r="I33" s="150">
        <v>0.21</v>
      </c>
      <c r="J33" s="149">
        <f>ROUND(((SUM(BE94:BE291))*I33),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ROUND((SUM(BF94:BF291)),  2)</f>
        <v>0</v>
      </c>
      <c r="G34" s="40"/>
      <c r="H34" s="40"/>
      <c r="I34" s="150">
        <v>0.12</v>
      </c>
      <c r="J34" s="149">
        <f>ROUND(((SUM(BF94:BF291))*I34),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ROUND((SUM(BG94:BG291)),  2)</f>
        <v>0</v>
      </c>
      <c r="G35" s="40"/>
      <c r="H35" s="40"/>
      <c r="I35" s="150">
        <v>0.21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ROUND((SUM(BH94:BH291)),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ROUND((SUM(BI94:BI291)),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ZŠ Alšova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ASŘ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ZŠ Alšova, č.p. 1123</v>
      </c>
      <c r="G52" s="42"/>
      <c r="H52" s="42"/>
      <c r="I52" s="34" t="s">
        <v>23</v>
      </c>
      <c r="J52" s="74" t="str">
        <f>IF(J12="","",J12)</f>
        <v>10. 4. 2025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Kopřivnice</v>
      </c>
      <c r="G54" s="42"/>
      <c r="H54" s="42"/>
      <c r="I54" s="34" t="s">
        <v>31</v>
      </c>
      <c r="J54" s="38" t="str">
        <f>E21</f>
        <v>Proiectura Dana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Proiectura Dana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103</v>
      </c>
      <c r="D57" s="164"/>
      <c r="E57" s="164"/>
      <c r="F57" s="164"/>
      <c r="G57" s="164"/>
      <c r="H57" s="164"/>
      <c r="I57" s="164"/>
      <c r="J57" s="165" t="s">
        <v>104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J94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9" customFormat="1" ht="24.96" customHeight="1">
      <c r="A60" s="9"/>
      <c r="B60" s="167"/>
      <c r="C60" s="168"/>
      <c r="D60" s="169" t="s">
        <v>106</v>
      </c>
      <c r="E60" s="170"/>
      <c r="F60" s="170"/>
      <c r="G60" s="170"/>
      <c r="H60" s="170"/>
      <c r="I60" s="170"/>
      <c r="J60" s="171">
        <f>J95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339</v>
      </c>
      <c r="E61" s="176"/>
      <c r="F61" s="176"/>
      <c r="G61" s="176"/>
      <c r="H61" s="176"/>
      <c r="I61" s="176"/>
      <c r="J61" s="177">
        <f>J96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340</v>
      </c>
      <c r="E62" s="176"/>
      <c r="F62" s="176"/>
      <c r="G62" s="176"/>
      <c r="H62" s="176"/>
      <c r="I62" s="176"/>
      <c r="J62" s="177">
        <f>J106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107</v>
      </c>
      <c r="E63" s="176"/>
      <c r="F63" s="176"/>
      <c r="G63" s="176"/>
      <c r="H63" s="176"/>
      <c r="I63" s="176"/>
      <c r="J63" s="177">
        <f>J149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341</v>
      </c>
      <c r="E64" s="176"/>
      <c r="F64" s="176"/>
      <c r="G64" s="176"/>
      <c r="H64" s="176"/>
      <c r="I64" s="176"/>
      <c r="J64" s="177">
        <f>J156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109</v>
      </c>
      <c r="E65" s="170"/>
      <c r="F65" s="170"/>
      <c r="G65" s="170"/>
      <c r="H65" s="170"/>
      <c r="I65" s="170"/>
      <c r="J65" s="171">
        <f>J159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110</v>
      </c>
      <c r="E66" s="176"/>
      <c r="F66" s="176"/>
      <c r="G66" s="176"/>
      <c r="H66" s="176"/>
      <c r="I66" s="176"/>
      <c r="J66" s="177">
        <f>J160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342</v>
      </c>
      <c r="E67" s="176"/>
      <c r="F67" s="176"/>
      <c r="G67" s="176"/>
      <c r="H67" s="176"/>
      <c r="I67" s="176"/>
      <c r="J67" s="177">
        <f>J178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115</v>
      </c>
      <c r="E68" s="176"/>
      <c r="F68" s="176"/>
      <c r="G68" s="176"/>
      <c r="H68" s="176"/>
      <c r="I68" s="176"/>
      <c r="J68" s="177">
        <f>J187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117</v>
      </c>
      <c r="E69" s="176"/>
      <c r="F69" s="176"/>
      <c r="G69" s="176"/>
      <c r="H69" s="176"/>
      <c r="I69" s="176"/>
      <c r="J69" s="177">
        <f>J204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118</v>
      </c>
      <c r="E70" s="176"/>
      <c r="F70" s="176"/>
      <c r="G70" s="176"/>
      <c r="H70" s="176"/>
      <c r="I70" s="176"/>
      <c r="J70" s="177">
        <f>J228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119</v>
      </c>
      <c r="E71" s="176"/>
      <c r="F71" s="176"/>
      <c r="G71" s="176"/>
      <c r="H71" s="176"/>
      <c r="I71" s="176"/>
      <c r="J71" s="177">
        <f>J250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120</v>
      </c>
      <c r="E72" s="176"/>
      <c r="F72" s="176"/>
      <c r="G72" s="176"/>
      <c r="H72" s="176"/>
      <c r="I72" s="176"/>
      <c r="J72" s="177">
        <f>J271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121</v>
      </c>
      <c r="E73" s="176"/>
      <c r="F73" s="176"/>
      <c r="G73" s="176"/>
      <c r="H73" s="176"/>
      <c r="I73" s="176"/>
      <c r="J73" s="177">
        <f>J280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67"/>
      <c r="C74" s="168"/>
      <c r="D74" s="169" t="s">
        <v>343</v>
      </c>
      <c r="E74" s="170"/>
      <c r="F74" s="170"/>
      <c r="G74" s="170"/>
      <c r="H74" s="170"/>
      <c r="I74" s="170"/>
      <c r="J74" s="171">
        <f>J289</f>
        <v>0</v>
      </c>
      <c r="K74" s="168"/>
      <c r="L74" s="172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2" customFormat="1" ht="21.84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61"/>
      <c r="C76" s="62"/>
      <c r="D76" s="62"/>
      <c r="E76" s="62"/>
      <c r="F76" s="62"/>
      <c r="G76" s="62"/>
      <c r="H76" s="62"/>
      <c r="I76" s="62"/>
      <c r="J76" s="62"/>
      <c r="K76" s="6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80" s="2" customFormat="1" ht="6.96" customHeight="1">
      <c r="A80" s="40"/>
      <c r="B80" s="63"/>
      <c r="C80" s="64"/>
      <c r="D80" s="64"/>
      <c r="E80" s="64"/>
      <c r="F80" s="64"/>
      <c r="G80" s="64"/>
      <c r="H80" s="64"/>
      <c r="I80" s="64"/>
      <c r="J80" s="64"/>
      <c r="K80" s="64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24.96" customHeight="1">
      <c r="A81" s="40"/>
      <c r="B81" s="41"/>
      <c r="C81" s="25" t="s">
        <v>122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16</v>
      </c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162" t="str">
        <f>E7</f>
        <v>ZŠ Alšova</v>
      </c>
      <c r="F84" s="34"/>
      <c r="G84" s="34"/>
      <c r="H84" s="34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100</v>
      </c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6.5" customHeight="1">
      <c r="A86" s="40"/>
      <c r="B86" s="41"/>
      <c r="C86" s="42"/>
      <c r="D86" s="42"/>
      <c r="E86" s="71" t="str">
        <f>E9</f>
        <v>02 - ASŘ</v>
      </c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21</v>
      </c>
      <c r="D88" s="42"/>
      <c r="E88" s="42"/>
      <c r="F88" s="29" t="str">
        <f>F12</f>
        <v>ZŠ Alšova, č.p. 1123</v>
      </c>
      <c r="G88" s="42"/>
      <c r="H88" s="42"/>
      <c r="I88" s="34" t="s">
        <v>23</v>
      </c>
      <c r="J88" s="74" t="str">
        <f>IF(J12="","",J12)</f>
        <v>10. 4. 2025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25</v>
      </c>
      <c r="D90" s="42"/>
      <c r="E90" s="42"/>
      <c r="F90" s="29" t="str">
        <f>E15</f>
        <v>Město Kopřivnice</v>
      </c>
      <c r="G90" s="42"/>
      <c r="H90" s="42"/>
      <c r="I90" s="34" t="s">
        <v>31</v>
      </c>
      <c r="J90" s="38" t="str">
        <f>E21</f>
        <v>Proiectura Dana s.r.o.</v>
      </c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4" t="s">
        <v>29</v>
      </c>
      <c r="D91" s="42"/>
      <c r="E91" s="42"/>
      <c r="F91" s="29" t="str">
        <f>IF(E18="","",E18)</f>
        <v>Vyplň údaj</v>
      </c>
      <c r="G91" s="42"/>
      <c r="H91" s="42"/>
      <c r="I91" s="34" t="s">
        <v>36</v>
      </c>
      <c r="J91" s="38" t="str">
        <f>E24</f>
        <v>Proiectura Dana s.r.o.</v>
      </c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0.32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11" customFormat="1" ht="29.28" customHeight="1">
      <c r="A93" s="179"/>
      <c r="B93" s="180"/>
      <c r="C93" s="181" t="s">
        <v>123</v>
      </c>
      <c r="D93" s="182" t="s">
        <v>58</v>
      </c>
      <c r="E93" s="182" t="s">
        <v>54</v>
      </c>
      <c r="F93" s="182" t="s">
        <v>55</v>
      </c>
      <c r="G93" s="182" t="s">
        <v>124</v>
      </c>
      <c r="H93" s="182" t="s">
        <v>125</v>
      </c>
      <c r="I93" s="182" t="s">
        <v>126</v>
      </c>
      <c r="J93" s="182" t="s">
        <v>104</v>
      </c>
      <c r="K93" s="183" t="s">
        <v>127</v>
      </c>
      <c r="L93" s="184"/>
      <c r="M93" s="94" t="s">
        <v>19</v>
      </c>
      <c r="N93" s="95" t="s">
        <v>43</v>
      </c>
      <c r="O93" s="95" t="s">
        <v>128</v>
      </c>
      <c r="P93" s="95" t="s">
        <v>129</v>
      </c>
      <c r="Q93" s="95" t="s">
        <v>130</v>
      </c>
      <c r="R93" s="95" t="s">
        <v>131</v>
      </c>
      <c r="S93" s="95" t="s">
        <v>132</v>
      </c>
      <c r="T93" s="96" t="s">
        <v>133</v>
      </c>
      <c r="U93" s="179"/>
      <c r="V93" s="179"/>
      <c r="W93" s="179"/>
      <c r="X93" s="179"/>
      <c r="Y93" s="179"/>
      <c r="Z93" s="179"/>
      <c r="AA93" s="179"/>
      <c r="AB93" s="179"/>
      <c r="AC93" s="179"/>
      <c r="AD93" s="179"/>
      <c r="AE93" s="179"/>
    </row>
    <row r="94" s="2" customFormat="1" ht="22.8" customHeight="1">
      <c r="A94" s="40"/>
      <c r="B94" s="41"/>
      <c r="C94" s="101" t="s">
        <v>134</v>
      </c>
      <c r="D94" s="42"/>
      <c r="E94" s="42"/>
      <c r="F94" s="42"/>
      <c r="G94" s="42"/>
      <c r="H94" s="42"/>
      <c r="I94" s="42"/>
      <c r="J94" s="185">
        <f>BK94</f>
        <v>0</v>
      </c>
      <c r="K94" s="42"/>
      <c r="L94" s="46"/>
      <c r="M94" s="97"/>
      <c r="N94" s="186"/>
      <c r="O94" s="98"/>
      <c r="P94" s="187">
        <f>P95+P159+P289</f>
        <v>0</v>
      </c>
      <c r="Q94" s="98"/>
      <c r="R94" s="187">
        <f>R95+R159+R289</f>
        <v>144.7317920358729</v>
      </c>
      <c r="S94" s="98"/>
      <c r="T94" s="188">
        <f>T95+T159+T289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72</v>
      </c>
      <c r="AU94" s="19" t="s">
        <v>105</v>
      </c>
      <c r="BK94" s="189">
        <f>BK95+BK159+BK289</f>
        <v>0</v>
      </c>
    </row>
    <row r="95" s="12" customFormat="1" ht="25.92" customHeight="1">
      <c r="A95" s="12"/>
      <c r="B95" s="190"/>
      <c r="C95" s="191"/>
      <c r="D95" s="192" t="s">
        <v>72</v>
      </c>
      <c r="E95" s="193" t="s">
        <v>135</v>
      </c>
      <c r="F95" s="193" t="s">
        <v>136</v>
      </c>
      <c r="G95" s="191"/>
      <c r="H95" s="191"/>
      <c r="I95" s="194"/>
      <c r="J95" s="195">
        <f>BK95</f>
        <v>0</v>
      </c>
      <c r="K95" s="191"/>
      <c r="L95" s="196"/>
      <c r="M95" s="197"/>
      <c r="N95" s="198"/>
      <c r="O95" s="198"/>
      <c r="P95" s="199">
        <f>P96+P106+P149+P156</f>
        <v>0</v>
      </c>
      <c r="Q95" s="198"/>
      <c r="R95" s="199">
        <f>R96+R106+R149+R156</f>
        <v>117.67007154587288</v>
      </c>
      <c r="S95" s="198"/>
      <c r="T95" s="200">
        <f>T96+T106+T149+T156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81</v>
      </c>
      <c r="AT95" s="202" t="s">
        <v>72</v>
      </c>
      <c r="AU95" s="202" t="s">
        <v>73</v>
      </c>
      <c r="AY95" s="201" t="s">
        <v>137</v>
      </c>
      <c r="BK95" s="203">
        <f>BK96+BK106+BK149+BK156</f>
        <v>0</v>
      </c>
    </row>
    <row r="96" s="12" customFormat="1" ht="22.8" customHeight="1">
      <c r="A96" s="12"/>
      <c r="B96" s="190"/>
      <c r="C96" s="191"/>
      <c r="D96" s="192" t="s">
        <v>72</v>
      </c>
      <c r="E96" s="204" t="s">
        <v>160</v>
      </c>
      <c r="F96" s="204" t="s">
        <v>344</v>
      </c>
      <c r="G96" s="191"/>
      <c r="H96" s="191"/>
      <c r="I96" s="194"/>
      <c r="J96" s="205">
        <f>BK96</f>
        <v>0</v>
      </c>
      <c r="K96" s="191"/>
      <c r="L96" s="196"/>
      <c r="M96" s="197"/>
      <c r="N96" s="198"/>
      <c r="O96" s="198"/>
      <c r="P96" s="199">
        <f>SUM(P97:P105)</f>
        <v>0</v>
      </c>
      <c r="Q96" s="198"/>
      <c r="R96" s="199">
        <f>SUM(R97:R105)</f>
        <v>4.306989</v>
      </c>
      <c r="S96" s="198"/>
      <c r="T96" s="200">
        <f>SUM(T97:T105)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81</v>
      </c>
      <c r="AT96" s="202" t="s">
        <v>72</v>
      </c>
      <c r="AU96" s="202" t="s">
        <v>81</v>
      </c>
      <c r="AY96" s="201" t="s">
        <v>137</v>
      </c>
      <c r="BK96" s="203">
        <f>SUM(BK97:BK105)</f>
        <v>0</v>
      </c>
    </row>
    <row r="97" s="2" customFormat="1" ht="24.15" customHeight="1">
      <c r="A97" s="40"/>
      <c r="B97" s="41"/>
      <c r="C97" s="206" t="s">
        <v>81</v>
      </c>
      <c r="D97" s="206" t="s">
        <v>140</v>
      </c>
      <c r="E97" s="207" t="s">
        <v>345</v>
      </c>
      <c r="F97" s="208" t="s">
        <v>346</v>
      </c>
      <c r="G97" s="209" t="s">
        <v>284</v>
      </c>
      <c r="H97" s="210">
        <v>14</v>
      </c>
      <c r="I97" s="211"/>
      <c r="J97" s="212">
        <f>ROUND(I97*H97,2)</f>
        <v>0</v>
      </c>
      <c r="K97" s="208" t="s">
        <v>144</v>
      </c>
      <c r="L97" s="46"/>
      <c r="M97" s="213" t="s">
        <v>19</v>
      </c>
      <c r="N97" s="214" t="s">
        <v>44</v>
      </c>
      <c r="O97" s="86"/>
      <c r="P97" s="215">
        <f>O97*H97</f>
        <v>0</v>
      </c>
      <c r="Q97" s="215">
        <v>0.01551</v>
      </c>
      <c r="R97" s="215">
        <f>Q97*H97</f>
        <v>0.21714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145</v>
      </c>
      <c r="AT97" s="217" t="s">
        <v>140</v>
      </c>
      <c r="AU97" s="217" t="s">
        <v>83</v>
      </c>
      <c r="AY97" s="19" t="s">
        <v>137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81</v>
      </c>
      <c r="BK97" s="218">
        <f>ROUND(I97*H97,2)</f>
        <v>0</v>
      </c>
      <c r="BL97" s="19" t="s">
        <v>145</v>
      </c>
      <c r="BM97" s="217" t="s">
        <v>347</v>
      </c>
    </row>
    <row r="98" s="2" customFormat="1">
      <c r="A98" s="40"/>
      <c r="B98" s="41"/>
      <c r="C98" s="42"/>
      <c r="D98" s="219" t="s">
        <v>147</v>
      </c>
      <c r="E98" s="42"/>
      <c r="F98" s="220" t="s">
        <v>348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147</v>
      </c>
      <c r="AU98" s="19" t="s">
        <v>83</v>
      </c>
    </row>
    <row r="99" s="2" customFormat="1" ht="24.15" customHeight="1">
      <c r="A99" s="40"/>
      <c r="B99" s="41"/>
      <c r="C99" s="206" t="s">
        <v>83</v>
      </c>
      <c r="D99" s="206" t="s">
        <v>140</v>
      </c>
      <c r="E99" s="207" t="s">
        <v>349</v>
      </c>
      <c r="F99" s="208" t="s">
        <v>350</v>
      </c>
      <c r="G99" s="209" t="s">
        <v>143</v>
      </c>
      <c r="H99" s="210">
        <v>77.762</v>
      </c>
      <c r="I99" s="211"/>
      <c r="J99" s="212">
        <f>ROUND(I99*H99,2)</f>
        <v>0</v>
      </c>
      <c r="K99" s="208" t="s">
        <v>144</v>
      </c>
      <c r="L99" s="46"/>
      <c r="M99" s="213" t="s">
        <v>19</v>
      </c>
      <c r="N99" s="214" t="s">
        <v>44</v>
      </c>
      <c r="O99" s="86"/>
      <c r="P99" s="215">
        <f>O99*H99</f>
        <v>0</v>
      </c>
      <c r="Q99" s="215">
        <v>0.0525</v>
      </c>
      <c r="R99" s="215">
        <f>Q99*H99</f>
        <v>4.082505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145</v>
      </c>
      <c r="AT99" s="217" t="s">
        <v>140</v>
      </c>
      <c r="AU99" s="217" t="s">
        <v>83</v>
      </c>
      <c r="AY99" s="19" t="s">
        <v>137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81</v>
      </c>
      <c r="BK99" s="218">
        <f>ROUND(I99*H99,2)</f>
        <v>0</v>
      </c>
      <c r="BL99" s="19" t="s">
        <v>145</v>
      </c>
      <c r="BM99" s="217" t="s">
        <v>351</v>
      </c>
    </row>
    <row r="100" s="2" customFormat="1">
      <c r="A100" s="40"/>
      <c r="B100" s="41"/>
      <c r="C100" s="42"/>
      <c r="D100" s="219" t="s">
        <v>147</v>
      </c>
      <c r="E100" s="42"/>
      <c r="F100" s="220" t="s">
        <v>352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147</v>
      </c>
      <c r="AU100" s="19" t="s">
        <v>83</v>
      </c>
    </row>
    <row r="101" s="13" customFormat="1">
      <c r="A101" s="13"/>
      <c r="B101" s="224"/>
      <c r="C101" s="225"/>
      <c r="D101" s="226" t="s">
        <v>149</v>
      </c>
      <c r="E101" s="227" t="s">
        <v>19</v>
      </c>
      <c r="F101" s="228" t="s">
        <v>353</v>
      </c>
      <c r="G101" s="225"/>
      <c r="H101" s="229">
        <v>77.762</v>
      </c>
      <c r="I101" s="230"/>
      <c r="J101" s="225"/>
      <c r="K101" s="225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149</v>
      </c>
      <c r="AU101" s="235" t="s">
        <v>83</v>
      </c>
      <c r="AV101" s="13" t="s">
        <v>83</v>
      </c>
      <c r="AW101" s="13" t="s">
        <v>35</v>
      </c>
      <c r="AX101" s="13" t="s">
        <v>81</v>
      </c>
      <c r="AY101" s="235" t="s">
        <v>137</v>
      </c>
    </row>
    <row r="102" s="2" customFormat="1" ht="16.5" customHeight="1">
      <c r="A102" s="40"/>
      <c r="B102" s="41"/>
      <c r="C102" s="206" t="s">
        <v>160</v>
      </c>
      <c r="D102" s="206" t="s">
        <v>140</v>
      </c>
      <c r="E102" s="207" t="s">
        <v>354</v>
      </c>
      <c r="F102" s="208" t="s">
        <v>355</v>
      </c>
      <c r="G102" s="209" t="s">
        <v>182</v>
      </c>
      <c r="H102" s="210">
        <v>54</v>
      </c>
      <c r="I102" s="211"/>
      <c r="J102" s="212">
        <f>ROUND(I102*H102,2)</f>
        <v>0</v>
      </c>
      <c r="K102" s="208" t="s">
        <v>144</v>
      </c>
      <c r="L102" s="46"/>
      <c r="M102" s="213" t="s">
        <v>19</v>
      </c>
      <c r="N102" s="214" t="s">
        <v>44</v>
      </c>
      <c r="O102" s="86"/>
      <c r="P102" s="215">
        <f>O102*H102</f>
        <v>0</v>
      </c>
      <c r="Q102" s="215">
        <v>0.000136</v>
      </c>
      <c r="R102" s="215">
        <f>Q102*H102</f>
        <v>0.007344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145</v>
      </c>
      <c r="AT102" s="217" t="s">
        <v>140</v>
      </c>
      <c r="AU102" s="217" t="s">
        <v>83</v>
      </c>
      <c r="AY102" s="19" t="s">
        <v>137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81</v>
      </c>
      <c r="BK102" s="218">
        <f>ROUND(I102*H102,2)</f>
        <v>0</v>
      </c>
      <c r="BL102" s="19" t="s">
        <v>145</v>
      </c>
      <c r="BM102" s="217" t="s">
        <v>356</v>
      </c>
    </row>
    <row r="103" s="2" customFormat="1">
      <c r="A103" s="40"/>
      <c r="B103" s="41"/>
      <c r="C103" s="42"/>
      <c r="D103" s="219" t="s">
        <v>147</v>
      </c>
      <c r="E103" s="42"/>
      <c r="F103" s="220" t="s">
        <v>357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147</v>
      </c>
      <c r="AU103" s="19" t="s">
        <v>83</v>
      </c>
    </row>
    <row r="104" s="13" customFormat="1">
      <c r="A104" s="13"/>
      <c r="B104" s="224"/>
      <c r="C104" s="225"/>
      <c r="D104" s="226" t="s">
        <v>149</v>
      </c>
      <c r="E104" s="227" t="s">
        <v>19</v>
      </c>
      <c r="F104" s="228" t="s">
        <v>358</v>
      </c>
      <c r="G104" s="225"/>
      <c r="H104" s="229">
        <v>54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149</v>
      </c>
      <c r="AU104" s="235" t="s">
        <v>83</v>
      </c>
      <c r="AV104" s="13" t="s">
        <v>83</v>
      </c>
      <c r="AW104" s="13" t="s">
        <v>35</v>
      </c>
      <c r="AX104" s="13" t="s">
        <v>73</v>
      </c>
      <c r="AY104" s="235" t="s">
        <v>137</v>
      </c>
    </row>
    <row r="105" s="14" customFormat="1">
      <c r="A105" s="14"/>
      <c r="B105" s="236"/>
      <c r="C105" s="237"/>
      <c r="D105" s="226" t="s">
        <v>149</v>
      </c>
      <c r="E105" s="238" t="s">
        <v>19</v>
      </c>
      <c r="F105" s="239" t="s">
        <v>151</v>
      </c>
      <c r="G105" s="237"/>
      <c r="H105" s="240">
        <v>54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149</v>
      </c>
      <c r="AU105" s="246" t="s">
        <v>83</v>
      </c>
      <c r="AV105" s="14" t="s">
        <v>145</v>
      </c>
      <c r="AW105" s="14" t="s">
        <v>35</v>
      </c>
      <c r="AX105" s="14" t="s">
        <v>81</v>
      </c>
      <c r="AY105" s="246" t="s">
        <v>137</v>
      </c>
    </row>
    <row r="106" s="12" customFormat="1" ht="22.8" customHeight="1">
      <c r="A106" s="12"/>
      <c r="B106" s="190"/>
      <c r="C106" s="191"/>
      <c r="D106" s="192" t="s">
        <v>72</v>
      </c>
      <c r="E106" s="204" t="s">
        <v>179</v>
      </c>
      <c r="F106" s="204" t="s">
        <v>359</v>
      </c>
      <c r="G106" s="191"/>
      <c r="H106" s="191"/>
      <c r="I106" s="194"/>
      <c r="J106" s="205">
        <f>BK106</f>
        <v>0</v>
      </c>
      <c r="K106" s="191"/>
      <c r="L106" s="196"/>
      <c r="M106" s="197"/>
      <c r="N106" s="198"/>
      <c r="O106" s="198"/>
      <c r="P106" s="199">
        <f>SUM(P107:P148)</f>
        <v>0</v>
      </c>
      <c r="Q106" s="198"/>
      <c r="R106" s="199">
        <f>SUM(R107:R148)</f>
        <v>113.3316665458729</v>
      </c>
      <c r="S106" s="198"/>
      <c r="T106" s="200">
        <f>SUM(T107:T148)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1" t="s">
        <v>81</v>
      </c>
      <c r="AT106" s="202" t="s">
        <v>72</v>
      </c>
      <c r="AU106" s="202" t="s">
        <v>81</v>
      </c>
      <c r="AY106" s="201" t="s">
        <v>137</v>
      </c>
      <c r="BK106" s="203">
        <f>SUM(BK107:BK148)</f>
        <v>0</v>
      </c>
    </row>
    <row r="107" s="2" customFormat="1" ht="24.15" customHeight="1">
      <c r="A107" s="40"/>
      <c r="B107" s="41"/>
      <c r="C107" s="206" t="s">
        <v>145</v>
      </c>
      <c r="D107" s="206" t="s">
        <v>140</v>
      </c>
      <c r="E107" s="207" t="s">
        <v>360</v>
      </c>
      <c r="F107" s="208" t="s">
        <v>361</v>
      </c>
      <c r="G107" s="209" t="s">
        <v>143</v>
      </c>
      <c r="H107" s="210">
        <v>229.3</v>
      </c>
      <c r="I107" s="211"/>
      <c r="J107" s="212">
        <f>ROUND(I107*H107,2)</f>
        <v>0</v>
      </c>
      <c r="K107" s="208" t="s">
        <v>144</v>
      </c>
      <c r="L107" s="46"/>
      <c r="M107" s="213" t="s">
        <v>19</v>
      </c>
      <c r="N107" s="214" t="s">
        <v>44</v>
      </c>
      <c r="O107" s="86"/>
      <c r="P107" s="215">
        <f>O107*H107</f>
        <v>0</v>
      </c>
      <c r="Q107" s="215">
        <v>0.0219</v>
      </c>
      <c r="R107" s="215">
        <f>Q107*H107</f>
        <v>5.02167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145</v>
      </c>
      <c r="AT107" s="217" t="s">
        <v>140</v>
      </c>
      <c r="AU107" s="217" t="s">
        <v>83</v>
      </c>
      <c r="AY107" s="19" t="s">
        <v>137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81</v>
      </c>
      <c r="BK107" s="218">
        <f>ROUND(I107*H107,2)</f>
        <v>0</v>
      </c>
      <c r="BL107" s="19" t="s">
        <v>145</v>
      </c>
      <c r="BM107" s="217" t="s">
        <v>362</v>
      </c>
    </row>
    <row r="108" s="2" customFormat="1">
      <c r="A108" s="40"/>
      <c r="B108" s="41"/>
      <c r="C108" s="42"/>
      <c r="D108" s="219" t="s">
        <v>147</v>
      </c>
      <c r="E108" s="42"/>
      <c r="F108" s="220" t="s">
        <v>363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147</v>
      </c>
      <c r="AU108" s="19" t="s">
        <v>83</v>
      </c>
    </row>
    <row r="109" s="13" customFormat="1">
      <c r="A109" s="13"/>
      <c r="B109" s="224"/>
      <c r="C109" s="225"/>
      <c r="D109" s="226" t="s">
        <v>149</v>
      </c>
      <c r="E109" s="227" t="s">
        <v>19</v>
      </c>
      <c r="F109" s="228" t="s">
        <v>228</v>
      </c>
      <c r="G109" s="225"/>
      <c r="H109" s="229">
        <v>229.3</v>
      </c>
      <c r="I109" s="230"/>
      <c r="J109" s="225"/>
      <c r="K109" s="225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149</v>
      </c>
      <c r="AU109" s="235" t="s">
        <v>83</v>
      </c>
      <c r="AV109" s="13" t="s">
        <v>83</v>
      </c>
      <c r="AW109" s="13" t="s">
        <v>35</v>
      </c>
      <c r="AX109" s="13" t="s">
        <v>81</v>
      </c>
      <c r="AY109" s="235" t="s">
        <v>137</v>
      </c>
    </row>
    <row r="110" s="2" customFormat="1" ht="24.15" customHeight="1">
      <c r="A110" s="40"/>
      <c r="B110" s="41"/>
      <c r="C110" s="206" t="s">
        <v>173</v>
      </c>
      <c r="D110" s="206" t="s">
        <v>140</v>
      </c>
      <c r="E110" s="207" t="s">
        <v>364</v>
      </c>
      <c r="F110" s="208" t="s">
        <v>365</v>
      </c>
      <c r="G110" s="209" t="s">
        <v>143</v>
      </c>
      <c r="H110" s="210">
        <v>155.524</v>
      </c>
      <c r="I110" s="211"/>
      <c r="J110" s="212">
        <f>ROUND(I110*H110,2)</f>
        <v>0</v>
      </c>
      <c r="K110" s="208" t="s">
        <v>144</v>
      </c>
      <c r="L110" s="46"/>
      <c r="M110" s="213" t="s">
        <v>19</v>
      </c>
      <c r="N110" s="214" t="s">
        <v>44</v>
      </c>
      <c r="O110" s="86"/>
      <c r="P110" s="215">
        <f>O110*H110</f>
        <v>0</v>
      </c>
      <c r="Q110" s="215">
        <v>0.0043839999999999992</v>
      </c>
      <c r="R110" s="215">
        <f>Q110*H110</f>
        <v>0.68181721599999992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145</v>
      </c>
      <c r="AT110" s="217" t="s">
        <v>140</v>
      </c>
      <c r="AU110" s="217" t="s">
        <v>83</v>
      </c>
      <c r="AY110" s="19" t="s">
        <v>137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81</v>
      </c>
      <c r="BK110" s="218">
        <f>ROUND(I110*H110,2)</f>
        <v>0</v>
      </c>
      <c r="BL110" s="19" t="s">
        <v>145</v>
      </c>
      <c r="BM110" s="217" t="s">
        <v>366</v>
      </c>
    </row>
    <row r="111" s="2" customFormat="1">
      <c r="A111" s="40"/>
      <c r="B111" s="41"/>
      <c r="C111" s="42"/>
      <c r="D111" s="219" t="s">
        <v>147</v>
      </c>
      <c r="E111" s="42"/>
      <c r="F111" s="220" t="s">
        <v>367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147</v>
      </c>
      <c r="AU111" s="19" t="s">
        <v>83</v>
      </c>
    </row>
    <row r="112" s="13" customFormat="1">
      <c r="A112" s="13"/>
      <c r="B112" s="224"/>
      <c r="C112" s="225"/>
      <c r="D112" s="226" t="s">
        <v>149</v>
      </c>
      <c r="E112" s="227" t="s">
        <v>19</v>
      </c>
      <c r="F112" s="228" t="s">
        <v>368</v>
      </c>
      <c r="G112" s="225"/>
      <c r="H112" s="229">
        <v>155.524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149</v>
      </c>
      <c r="AU112" s="235" t="s">
        <v>83</v>
      </c>
      <c r="AV112" s="13" t="s">
        <v>83</v>
      </c>
      <c r="AW112" s="13" t="s">
        <v>35</v>
      </c>
      <c r="AX112" s="13" t="s">
        <v>73</v>
      </c>
      <c r="AY112" s="235" t="s">
        <v>137</v>
      </c>
    </row>
    <row r="113" s="14" customFormat="1">
      <c r="A113" s="14"/>
      <c r="B113" s="236"/>
      <c r="C113" s="237"/>
      <c r="D113" s="226" t="s">
        <v>149</v>
      </c>
      <c r="E113" s="238" t="s">
        <v>19</v>
      </c>
      <c r="F113" s="239" t="s">
        <v>151</v>
      </c>
      <c r="G113" s="237"/>
      <c r="H113" s="240">
        <v>155.524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149</v>
      </c>
      <c r="AU113" s="246" t="s">
        <v>83</v>
      </c>
      <c r="AV113" s="14" t="s">
        <v>145</v>
      </c>
      <c r="AW113" s="14" t="s">
        <v>35</v>
      </c>
      <c r="AX113" s="14" t="s">
        <v>81</v>
      </c>
      <c r="AY113" s="246" t="s">
        <v>137</v>
      </c>
    </row>
    <row r="114" s="2" customFormat="1" ht="24.15" customHeight="1">
      <c r="A114" s="40"/>
      <c r="B114" s="41"/>
      <c r="C114" s="206" t="s">
        <v>179</v>
      </c>
      <c r="D114" s="206" t="s">
        <v>140</v>
      </c>
      <c r="E114" s="207" t="s">
        <v>369</v>
      </c>
      <c r="F114" s="208" t="s">
        <v>370</v>
      </c>
      <c r="G114" s="209" t="s">
        <v>143</v>
      </c>
      <c r="H114" s="210">
        <v>282.56</v>
      </c>
      <c r="I114" s="211"/>
      <c r="J114" s="212">
        <f>ROUND(I114*H114,2)</f>
        <v>0</v>
      </c>
      <c r="K114" s="208" t="s">
        <v>144</v>
      </c>
      <c r="L114" s="46"/>
      <c r="M114" s="213" t="s">
        <v>19</v>
      </c>
      <c r="N114" s="214" t="s">
        <v>44</v>
      </c>
      <c r="O114" s="86"/>
      <c r="P114" s="215">
        <f>O114*H114</f>
        <v>0</v>
      </c>
      <c r="Q114" s="215">
        <v>0.0206</v>
      </c>
      <c r="R114" s="215">
        <f>Q114*H114</f>
        <v>5.820736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145</v>
      </c>
      <c r="AT114" s="217" t="s">
        <v>140</v>
      </c>
      <c r="AU114" s="217" t="s">
        <v>83</v>
      </c>
      <c r="AY114" s="19" t="s">
        <v>137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81</v>
      </c>
      <c r="BK114" s="218">
        <f>ROUND(I114*H114,2)</f>
        <v>0</v>
      </c>
      <c r="BL114" s="19" t="s">
        <v>145</v>
      </c>
      <c r="BM114" s="217" t="s">
        <v>371</v>
      </c>
    </row>
    <row r="115" s="2" customFormat="1">
      <c r="A115" s="40"/>
      <c r="B115" s="41"/>
      <c r="C115" s="42"/>
      <c r="D115" s="219" t="s">
        <v>147</v>
      </c>
      <c r="E115" s="42"/>
      <c r="F115" s="220" t="s">
        <v>372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147</v>
      </c>
      <c r="AU115" s="19" t="s">
        <v>83</v>
      </c>
    </row>
    <row r="116" s="13" customFormat="1">
      <c r="A116" s="13"/>
      <c r="B116" s="224"/>
      <c r="C116" s="225"/>
      <c r="D116" s="226" t="s">
        <v>149</v>
      </c>
      <c r="E116" s="227" t="s">
        <v>19</v>
      </c>
      <c r="F116" s="228" t="s">
        <v>373</v>
      </c>
      <c r="G116" s="225"/>
      <c r="H116" s="229">
        <v>282.56</v>
      </c>
      <c r="I116" s="230"/>
      <c r="J116" s="225"/>
      <c r="K116" s="225"/>
      <c r="L116" s="231"/>
      <c r="M116" s="232"/>
      <c r="N116" s="233"/>
      <c r="O116" s="233"/>
      <c r="P116" s="233"/>
      <c r="Q116" s="233"/>
      <c r="R116" s="233"/>
      <c r="S116" s="233"/>
      <c r="T116" s="23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5" t="s">
        <v>149</v>
      </c>
      <c r="AU116" s="235" t="s">
        <v>83</v>
      </c>
      <c r="AV116" s="13" t="s">
        <v>83</v>
      </c>
      <c r="AW116" s="13" t="s">
        <v>35</v>
      </c>
      <c r="AX116" s="13" t="s">
        <v>73</v>
      </c>
      <c r="AY116" s="235" t="s">
        <v>137</v>
      </c>
    </row>
    <row r="117" s="14" customFormat="1">
      <c r="A117" s="14"/>
      <c r="B117" s="236"/>
      <c r="C117" s="237"/>
      <c r="D117" s="226" t="s">
        <v>149</v>
      </c>
      <c r="E117" s="238" t="s">
        <v>19</v>
      </c>
      <c r="F117" s="239" t="s">
        <v>151</v>
      </c>
      <c r="G117" s="237"/>
      <c r="H117" s="240">
        <v>282.56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149</v>
      </c>
      <c r="AU117" s="246" t="s">
        <v>83</v>
      </c>
      <c r="AV117" s="14" t="s">
        <v>145</v>
      </c>
      <c r="AW117" s="14" t="s">
        <v>35</v>
      </c>
      <c r="AX117" s="14" t="s">
        <v>81</v>
      </c>
      <c r="AY117" s="246" t="s">
        <v>137</v>
      </c>
    </row>
    <row r="118" s="2" customFormat="1" ht="21.75" customHeight="1">
      <c r="A118" s="40"/>
      <c r="B118" s="41"/>
      <c r="C118" s="206" t="s">
        <v>185</v>
      </c>
      <c r="D118" s="206" t="s">
        <v>140</v>
      </c>
      <c r="E118" s="207" t="s">
        <v>374</v>
      </c>
      <c r="F118" s="208" t="s">
        <v>375</v>
      </c>
      <c r="G118" s="209" t="s">
        <v>154</v>
      </c>
      <c r="H118" s="210">
        <v>19.572</v>
      </c>
      <c r="I118" s="211"/>
      <c r="J118" s="212">
        <f>ROUND(I118*H118,2)</f>
        <v>0</v>
      </c>
      <c r="K118" s="208" t="s">
        <v>155</v>
      </c>
      <c r="L118" s="46"/>
      <c r="M118" s="213" t="s">
        <v>19</v>
      </c>
      <c r="N118" s="214" t="s">
        <v>44</v>
      </c>
      <c r="O118" s="86"/>
      <c r="P118" s="215">
        <f>O118*H118</f>
        <v>0</v>
      </c>
      <c r="Q118" s="215">
        <v>2.50187</v>
      </c>
      <c r="R118" s="215">
        <f>Q118*H118</f>
        <v>48.966599639999992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145</v>
      </c>
      <c r="AT118" s="217" t="s">
        <v>140</v>
      </c>
      <c r="AU118" s="217" t="s">
        <v>83</v>
      </c>
      <c r="AY118" s="19" t="s">
        <v>137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81</v>
      </c>
      <c r="BK118" s="218">
        <f>ROUND(I118*H118,2)</f>
        <v>0</v>
      </c>
      <c r="BL118" s="19" t="s">
        <v>145</v>
      </c>
      <c r="BM118" s="217" t="s">
        <v>376</v>
      </c>
    </row>
    <row r="119" s="2" customFormat="1">
      <c r="A119" s="40"/>
      <c r="B119" s="41"/>
      <c r="C119" s="42"/>
      <c r="D119" s="219" t="s">
        <v>147</v>
      </c>
      <c r="E119" s="42"/>
      <c r="F119" s="220" t="s">
        <v>377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147</v>
      </c>
      <c r="AU119" s="19" t="s">
        <v>83</v>
      </c>
    </row>
    <row r="120" s="13" customFormat="1">
      <c r="A120" s="13"/>
      <c r="B120" s="224"/>
      <c r="C120" s="225"/>
      <c r="D120" s="226" t="s">
        <v>149</v>
      </c>
      <c r="E120" s="227" t="s">
        <v>19</v>
      </c>
      <c r="F120" s="228" t="s">
        <v>378</v>
      </c>
      <c r="G120" s="225"/>
      <c r="H120" s="229">
        <v>4.667</v>
      </c>
      <c r="I120" s="230"/>
      <c r="J120" s="225"/>
      <c r="K120" s="225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149</v>
      </c>
      <c r="AU120" s="235" t="s">
        <v>83</v>
      </c>
      <c r="AV120" s="13" t="s">
        <v>83</v>
      </c>
      <c r="AW120" s="13" t="s">
        <v>35</v>
      </c>
      <c r="AX120" s="13" t="s">
        <v>73</v>
      </c>
      <c r="AY120" s="235" t="s">
        <v>137</v>
      </c>
    </row>
    <row r="121" s="13" customFormat="1">
      <c r="A121" s="13"/>
      <c r="B121" s="224"/>
      <c r="C121" s="225"/>
      <c r="D121" s="226" t="s">
        <v>149</v>
      </c>
      <c r="E121" s="227" t="s">
        <v>19</v>
      </c>
      <c r="F121" s="228" t="s">
        <v>379</v>
      </c>
      <c r="G121" s="225"/>
      <c r="H121" s="229">
        <v>14.905</v>
      </c>
      <c r="I121" s="230"/>
      <c r="J121" s="225"/>
      <c r="K121" s="225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149</v>
      </c>
      <c r="AU121" s="235" t="s">
        <v>83</v>
      </c>
      <c r="AV121" s="13" t="s">
        <v>83</v>
      </c>
      <c r="AW121" s="13" t="s">
        <v>35</v>
      </c>
      <c r="AX121" s="13" t="s">
        <v>73</v>
      </c>
      <c r="AY121" s="235" t="s">
        <v>137</v>
      </c>
    </row>
    <row r="122" s="14" customFormat="1">
      <c r="A122" s="14"/>
      <c r="B122" s="236"/>
      <c r="C122" s="237"/>
      <c r="D122" s="226" t="s">
        <v>149</v>
      </c>
      <c r="E122" s="238" t="s">
        <v>19</v>
      </c>
      <c r="F122" s="239" t="s">
        <v>151</v>
      </c>
      <c r="G122" s="237"/>
      <c r="H122" s="240">
        <v>19.572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149</v>
      </c>
      <c r="AU122" s="246" t="s">
        <v>83</v>
      </c>
      <c r="AV122" s="14" t="s">
        <v>145</v>
      </c>
      <c r="AW122" s="14" t="s">
        <v>35</v>
      </c>
      <c r="AX122" s="14" t="s">
        <v>81</v>
      </c>
      <c r="AY122" s="246" t="s">
        <v>137</v>
      </c>
    </row>
    <row r="123" s="2" customFormat="1" ht="24.15" customHeight="1">
      <c r="A123" s="40"/>
      <c r="B123" s="41"/>
      <c r="C123" s="206" t="s">
        <v>192</v>
      </c>
      <c r="D123" s="206" t="s">
        <v>140</v>
      </c>
      <c r="E123" s="207" t="s">
        <v>380</v>
      </c>
      <c r="F123" s="208" t="s">
        <v>381</v>
      </c>
      <c r="G123" s="209" t="s">
        <v>154</v>
      </c>
      <c r="H123" s="210">
        <v>2.528</v>
      </c>
      <c r="I123" s="211"/>
      <c r="J123" s="212">
        <f>ROUND(I123*H123,2)</f>
        <v>0</v>
      </c>
      <c r="K123" s="208" t="s">
        <v>144</v>
      </c>
      <c r="L123" s="46"/>
      <c r="M123" s="213" t="s">
        <v>19</v>
      </c>
      <c r="N123" s="214" t="s">
        <v>44</v>
      </c>
      <c r="O123" s="86"/>
      <c r="P123" s="215">
        <f>O123*H123</f>
        <v>0</v>
      </c>
      <c r="Q123" s="215">
        <v>2.50187</v>
      </c>
      <c r="R123" s="215">
        <f>Q123*H123</f>
        <v>6.32472736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145</v>
      </c>
      <c r="AT123" s="217" t="s">
        <v>140</v>
      </c>
      <c r="AU123" s="217" t="s">
        <v>83</v>
      </c>
      <c r="AY123" s="19" t="s">
        <v>137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81</v>
      </c>
      <c r="BK123" s="218">
        <f>ROUND(I123*H123,2)</f>
        <v>0</v>
      </c>
      <c r="BL123" s="19" t="s">
        <v>145</v>
      </c>
      <c r="BM123" s="217" t="s">
        <v>382</v>
      </c>
    </row>
    <row r="124" s="2" customFormat="1">
      <c r="A124" s="40"/>
      <c r="B124" s="41"/>
      <c r="C124" s="42"/>
      <c r="D124" s="219" t="s">
        <v>147</v>
      </c>
      <c r="E124" s="42"/>
      <c r="F124" s="220" t="s">
        <v>383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147</v>
      </c>
      <c r="AU124" s="19" t="s">
        <v>83</v>
      </c>
    </row>
    <row r="125" s="15" customFormat="1">
      <c r="A125" s="15"/>
      <c r="B125" s="247"/>
      <c r="C125" s="248"/>
      <c r="D125" s="226" t="s">
        <v>149</v>
      </c>
      <c r="E125" s="249" t="s">
        <v>19</v>
      </c>
      <c r="F125" s="250" t="s">
        <v>384</v>
      </c>
      <c r="G125" s="248"/>
      <c r="H125" s="249" t="s">
        <v>19</v>
      </c>
      <c r="I125" s="251"/>
      <c r="J125" s="248"/>
      <c r="K125" s="248"/>
      <c r="L125" s="252"/>
      <c r="M125" s="253"/>
      <c r="N125" s="254"/>
      <c r="O125" s="254"/>
      <c r="P125" s="254"/>
      <c r="Q125" s="254"/>
      <c r="R125" s="254"/>
      <c r="S125" s="254"/>
      <c r="T125" s="25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56" t="s">
        <v>149</v>
      </c>
      <c r="AU125" s="256" t="s">
        <v>83</v>
      </c>
      <c r="AV125" s="15" t="s">
        <v>81</v>
      </c>
      <c r="AW125" s="15" t="s">
        <v>35</v>
      </c>
      <c r="AX125" s="15" t="s">
        <v>73</v>
      </c>
      <c r="AY125" s="256" t="s">
        <v>137</v>
      </c>
    </row>
    <row r="126" s="13" customFormat="1">
      <c r="A126" s="13"/>
      <c r="B126" s="224"/>
      <c r="C126" s="225"/>
      <c r="D126" s="226" t="s">
        <v>149</v>
      </c>
      <c r="E126" s="227" t="s">
        <v>19</v>
      </c>
      <c r="F126" s="228" t="s">
        <v>165</v>
      </c>
      <c r="G126" s="225"/>
      <c r="H126" s="229">
        <v>2.528</v>
      </c>
      <c r="I126" s="230"/>
      <c r="J126" s="225"/>
      <c r="K126" s="225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149</v>
      </c>
      <c r="AU126" s="235" t="s">
        <v>83</v>
      </c>
      <c r="AV126" s="13" t="s">
        <v>83</v>
      </c>
      <c r="AW126" s="13" t="s">
        <v>35</v>
      </c>
      <c r="AX126" s="13" t="s">
        <v>73</v>
      </c>
      <c r="AY126" s="235" t="s">
        <v>137</v>
      </c>
    </row>
    <row r="127" s="14" customFormat="1">
      <c r="A127" s="14"/>
      <c r="B127" s="236"/>
      <c r="C127" s="237"/>
      <c r="D127" s="226" t="s">
        <v>149</v>
      </c>
      <c r="E127" s="238" t="s">
        <v>19</v>
      </c>
      <c r="F127" s="239" t="s">
        <v>151</v>
      </c>
      <c r="G127" s="237"/>
      <c r="H127" s="240">
        <v>2.528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149</v>
      </c>
      <c r="AU127" s="246" t="s">
        <v>83</v>
      </c>
      <c r="AV127" s="14" t="s">
        <v>145</v>
      </c>
      <c r="AW127" s="14" t="s">
        <v>35</v>
      </c>
      <c r="AX127" s="14" t="s">
        <v>81</v>
      </c>
      <c r="AY127" s="246" t="s">
        <v>137</v>
      </c>
    </row>
    <row r="128" s="2" customFormat="1" ht="16.5" customHeight="1">
      <c r="A128" s="40"/>
      <c r="B128" s="41"/>
      <c r="C128" s="206" t="s">
        <v>138</v>
      </c>
      <c r="D128" s="206" t="s">
        <v>140</v>
      </c>
      <c r="E128" s="207" t="s">
        <v>385</v>
      </c>
      <c r="F128" s="208" t="s">
        <v>386</v>
      </c>
      <c r="G128" s="209" t="s">
        <v>195</v>
      </c>
      <c r="H128" s="210">
        <v>1.957</v>
      </c>
      <c r="I128" s="211"/>
      <c r="J128" s="212">
        <f>ROUND(I128*H128,2)</f>
        <v>0</v>
      </c>
      <c r="K128" s="208" t="s">
        <v>155</v>
      </c>
      <c r="L128" s="46"/>
      <c r="M128" s="213" t="s">
        <v>19</v>
      </c>
      <c r="N128" s="214" t="s">
        <v>44</v>
      </c>
      <c r="O128" s="86"/>
      <c r="P128" s="215">
        <f>O128*H128</f>
        <v>0</v>
      </c>
      <c r="Q128" s="215">
        <v>1.0627727796999998</v>
      </c>
      <c r="R128" s="215">
        <f>Q128*H128</f>
        <v>2.0798463298729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145</v>
      </c>
      <c r="AT128" s="217" t="s">
        <v>140</v>
      </c>
      <c r="AU128" s="217" t="s">
        <v>83</v>
      </c>
      <c r="AY128" s="19" t="s">
        <v>137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81</v>
      </c>
      <c r="BK128" s="218">
        <f>ROUND(I128*H128,2)</f>
        <v>0</v>
      </c>
      <c r="BL128" s="19" t="s">
        <v>145</v>
      </c>
      <c r="BM128" s="217" t="s">
        <v>387</v>
      </c>
    </row>
    <row r="129" s="2" customFormat="1">
      <c r="A129" s="40"/>
      <c r="B129" s="41"/>
      <c r="C129" s="42"/>
      <c r="D129" s="219" t="s">
        <v>147</v>
      </c>
      <c r="E129" s="42"/>
      <c r="F129" s="220" t="s">
        <v>388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147</v>
      </c>
      <c r="AU129" s="19" t="s">
        <v>83</v>
      </c>
    </row>
    <row r="130" s="13" customFormat="1">
      <c r="A130" s="13"/>
      <c r="B130" s="224"/>
      <c r="C130" s="225"/>
      <c r="D130" s="226" t="s">
        <v>149</v>
      </c>
      <c r="E130" s="225"/>
      <c r="F130" s="228" t="s">
        <v>389</v>
      </c>
      <c r="G130" s="225"/>
      <c r="H130" s="229">
        <v>1.957</v>
      </c>
      <c r="I130" s="230"/>
      <c r="J130" s="225"/>
      <c r="K130" s="225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149</v>
      </c>
      <c r="AU130" s="235" t="s">
        <v>83</v>
      </c>
      <c r="AV130" s="13" t="s">
        <v>83</v>
      </c>
      <c r="AW130" s="13" t="s">
        <v>4</v>
      </c>
      <c r="AX130" s="13" t="s">
        <v>81</v>
      </c>
      <c r="AY130" s="235" t="s">
        <v>137</v>
      </c>
    </row>
    <row r="131" s="2" customFormat="1" ht="16.5" customHeight="1">
      <c r="A131" s="40"/>
      <c r="B131" s="41"/>
      <c r="C131" s="206" t="s">
        <v>202</v>
      </c>
      <c r="D131" s="206" t="s">
        <v>140</v>
      </c>
      <c r="E131" s="207" t="s">
        <v>390</v>
      </c>
      <c r="F131" s="208" t="s">
        <v>391</v>
      </c>
      <c r="G131" s="209" t="s">
        <v>143</v>
      </c>
      <c r="H131" s="210">
        <v>287.99</v>
      </c>
      <c r="I131" s="211"/>
      <c r="J131" s="212">
        <f>ROUND(I131*H131,2)</f>
        <v>0</v>
      </c>
      <c r="K131" s="208" t="s">
        <v>144</v>
      </c>
      <c r="L131" s="46"/>
      <c r="M131" s="213" t="s">
        <v>19</v>
      </c>
      <c r="N131" s="214" t="s">
        <v>44</v>
      </c>
      <c r="O131" s="86"/>
      <c r="P131" s="215">
        <f>O131*H131</f>
        <v>0</v>
      </c>
      <c r="Q131" s="215">
        <v>0.11</v>
      </c>
      <c r="R131" s="215">
        <f>Q131*H131</f>
        <v>31.678900000000004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145</v>
      </c>
      <c r="AT131" s="217" t="s">
        <v>140</v>
      </c>
      <c r="AU131" s="217" t="s">
        <v>83</v>
      </c>
      <c r="AY131" s="19" t="s">
        <v>137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81</v>
      </c>
      <c r="BK131" s="218">
        <f>ROUND(I131*H131,2)</f>
        <v>0</v>
      </c>
      <c r="BL131" s="19" t="s">
        <v>145</v>
      </c>
      <c r="BM131" s="217" t="s">
        <v>392</v>
      </c>
    </row>
    <row r="132" s="2" customFormat="1">
      <c r="A132" s="40"/>
      <c r="B132" s="41"/>
      <c r="C132" s="42"/>
      <c r="D132" s="219" t="s">
        <v>147</v>
      </c>
      <c r="E132" s="42"/>
      <c r="F132" s="220" t="s">
        <v>393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147</v>
      </c>
      <c r="AU132" s="19" t="s">
        <v>83</v>
      </c>
    </row>
    <row r="133" s="13" customFormat="1">
      <c r="A133" s="13"/>
      <c r="B133" s="224"/>
      <c r="C133" s="225"/>
      <c r="D133" s="226" t="s">
        <v>149</v>
      </c>
      <c r="E133" s="227" t="s">
        <v>19</v>
      </c>
      <c r="F133" s="228" t="s">
        <v>394</v>
      </c>
      <c r="G133" s="225"/>
      <c r="H133" s="229">
        <v>227.24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149</v>
      </c>
      <c r="AU133" s="235" t="s">
        <v>83</v>
      </c>
      <c r="AV133" s="13" t="s">
        <v>83</v>
      </c>
      <c r="AW133" s="13" t="s">
        <v>35</v>
      </c>
      <c r="AX133" s="13" t="s">
        <v>73</v>
      </c>
      <c r="AY133" s="235" t="s">
        <v>137</v>
      </c>
    </row>
    <row r="134" s="13" customFormat="1">
      <c r="A134" s="13"/>
      <c r="B134" s="224"/>
      <c r="C134" s="225"/>
      <c r="D134" s="226" t="s">
        <v>149</v>
      </c>
      <c r="E134" s="227" t="s">
        <v>19</v>
      </c>
      <c r="F134" s="228" t="s">
        <v>395</v>
      </c>
      <c r="G134" s="225"/>
      <c r="H134" s="229">
        <v>47.77</v>
      </c>
      <c r="I134" s="230"/>
      <c r="J134" s="225"/>
      <c r="K134" s="225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149</v>
      </c>
      <c r="AU134" s="235" t="s">
        <v>83</v>
      </c>
      <c r="AV134" s="13" t="s">
        <v>83</v>
      </c>
      <c r="AW134" s="13" t="s">
        <v>35</v>
      </c>
      <c r="AX134" s="13" t="s">
        <v>73</v>
      </c>
      <c r="AY134" s="235" t="s">
        <v>137</v>
      </c>
    </row>
    <row r="135" s="13" customFormat="1">
      <c r="A135" s="13"/>
      <c r="B135" s="224"/>
      <c r="C135" s="225"/>
      <c r="D135" s="226" t="s">
        <v>149</v>
      </c>
      <c r="E135" s="227" t="s">
        <v>19</v>
      </c>
      <c r="F135" s="228" t="s">
        <v>396</v>
      </c>
      <c r="G135" s="225"/>
      <c r="H135" s="229">
        <v>12.98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149</v>
      </c>
      <c r="AU135" s="235" t="s">
        <v>83</v>
      </c>
      <c r="AV135" s="13" t="s">
        <v>83</v>
      </c>
      <c r="AW135" s="13" t="s">
        <v>35</v>
      </c>
      <c r="AX135" s="13" t="s">
        <v>73</v>
      </c>
      <c r="AY135" s="235" t="s">
        <v>137</v>
      </c>
    </row>
    <row r="136" s="14" customFormat="1">
      <c r="A136" s="14"/>
      <c r="B136" s="236"/>
      <c r="C136" s="237"/>
      <c r="D136" s="226" t="s">
        <v>149</v>
      </c>
      <c r="E136" s="238" t="s">
        <v>19</v>
      </c>
      <c r="F136" s="239" t="s">
        <v>151</v>
      </c>
      <c r="G136" s="237"/>
      <c r="H136" s="240">
        <v>287.99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149</v>
      </c>
      <c r="AU136" s="246" t="s">
        <v>83</v>
      </c>
      <c r="AV136" s="14" t="s">
        <v>145</v>
      </c>
      <c r="AW136" s="14" t="s">
        <v>35</v>
      </c>
      <c r="AX136" s="14" t="s">
        <v>81</v>
      </c>
      <c r="AY136" s="246" t="s">
        <v>137</v>
      </c>
    </row>
    <row r="137" s="2" customFormat="1" ht="24.15" customHeight="1">
      <c r="A137" s="40"/>
      <c r="B137" s="41"/>
      <c r="C137" s="206" t="s">
        <v>207</v>
      </c>
      <c r="D137" s="206" t="s">
        <v>140</v>
      </c>
      <c r="E137" s="207" t="s">
        <v>397</v>
      </c>
      <c r="F137" s="208" t="s">
        <v>398</v>
      </c>
      <c r="G137" s="209" t="s">
        <v>143</v>
      </c>
      <c r="H137" s="210">
        <v>1091.21</v>
      </c>
      <c r="I137" s="211"/>
      <c r="J137" s="212">
        <f>ROUND(I137*H137,2)</f>
        <v>0</v>
      </c>
      <c r="K137" s="208" t="s">
        <v>144</v>
      </c>
      <c r="L137" s="46"/>
      <c r="M137" s="213" t="s">
        <v>19</v>
      </c>
      <c r="N137" s="214" t="s">
        <v>44</v>
      </c>
      <c r="O137" s="86"/>
      <c r="P137" s="215">
        <f>O137*H137</f>
        <v>0</v>
      </c>
      <c r="Q137" s="215">
        <v>0.011</v>
      </c>
      <c r="R137" s="215">
        <f>Q137*H137</f>
        <v>12.003309999999998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145</v>
      </c>
      <c r="AT137" s="217" t="s">
        <v>140</v>
      </c>
      <c r="AU137" s="217" t="s">
        <v>83</v>
      </c>
      <c r="AY137" s="19" t="s">
        <v>137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81</v>
      </c>
      <c r="BK137" s="218">
        <f>ROUND(I137*H137,2)</f>
        <v>0</v>
      </c>
      <c r="BL137" s="19" t="s">
        <v>145</v>
      </c>
      <c r="BM137" s="217" t="s">
        <v>399</v>
      </c>
    </row>
    <row r="138" s="2" customFormat="1">
      <c r="A138" s="40"/>
      <c r="B138" s="41"/>
      <c r="C138" s="42"/>
      <c r="D138" s="219" t="s">
        <v>147</v>
      </c>
      <c r="E138" s="42"/>
      <c r="F138" s="220" t="s">
        <v>400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147</v>
      </c>
      <c r="AU138" s="19" t="s">
        <v>83</v>
      </c>
    </row>
    <row r="139" s="13" customFormat="1">
      <c r="A139" s="13"/>
      <c r="B139" s="224"/>
      <c r="C139" s="225"/>
      <c r="D139" s="226" t="s">
        <v>149</v>
      </c>
      <c r="E139" s="227" t="s">
        <v>19</v>
      </c>
      <c r="F139" s="228" t="s">
        <v>401</v>
      </c>
      <c r="G139" s="225"/>
      <c r="H139" s="229">
        <v>908.96</v>
      </c>
      <c r="I139" s="230"/>
      <c r="J139" s="225"/>
      <c r="K139" s="225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149</v>
      </c>
      <c r="AU139" s="235" t="s">
        <v>83</v>
      </c>
      <c r="AV139" s="13" t="s">
        <v>83</v>
      </c>
      <c r="AW139" s="13" t="s">
        <v>35</v>
      </c>
      <c r="AX139" s="13" t="s">
        <v>73</v>
      </c>
      <c r="AY139" s="235" t="s">
        <v>137</v>
      </c>
    </row>
    <row r="140" s="13" customFormat="1">
      <c r="A140" s="13"/>
      <c r="B140" s="224"/>
      <c r="C140" s="225"/>
      <c r="D140" s="226" t="s">
        <v>149</v>
      </c>
      <c r="E140" s="227" t="s">
        <v>19</v>
      </c>
      <c r="F140" s="228" t="s">
        <v>402</v>
      </c>
      <c r="G140" s="225"/>
      <c r="H140" s="229">
        <v>143.31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149</v>
      </c>
      <c r="AU140" s="235" t="s">
        <v>83</v>
      </c>
      <c r="AV140" s="13" t="s">
        <v>83</v>
      </c>
      <c r="AW140" s="13" t="s">
        <v>35</v>
      </c>
      <c r="AX140" s="13" t="s">
        <v>73</v>
      </c>
      <c r="AY140" s="235" t="s">
        <v>137</v>
      </c>
    </row>
    <row r="141" s="13" customFormat="1">
      <c r="A141" s="13"/>
      <c r="B141" s="224"/>
      <c r="C141" s="225"/>
      <c r="D141" s="226" t="s">
        <v>149</v>
      </c>
      <c r="E141" s="227" t="s">
        <v>19</v>
      </c>
      <c r="F141" s="228" t="s">
        <v>403</v>
      </c>
      <c r="G141" s="225"/>
      <c r="H141" s="229">
        <v>38.94</v>
      </c>
      <c r="I141" s="230"/>
      <c r="J141" s="225"/>
      <c r="K141" s="225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149</v>
      </c>
      <c r="AU141" s="235" t="s">
        <v>83</v>
      </c>
      <c r="AV141" s="13" t="s">
        <v>83</v>
      </c>
      <c r="AW141" s="13" t="s">
        <v>35</v>
      </c>
      <c r="AX141" s="13" t="s">
        <v>73</v>
      </c>
      <c r="AY141" s="235" t="s">
        <v>137</v>
      </c>
    </row>
    <row r="142" s="14" customFormat="1">
      <c r="A142" s="14"/>
      <c r="B142" s="236"/>
      <c r="C142" s="237"/>
      <c r="D142" s="226" t="s">
        <v>149</v>
      </c>
      <c r="E142" s="238" t="s">
        <v>19</v>
      </c>
      <c r="F142" s="239" t="s">
        <v>151</v>
      </c>
      <c r="G142" s="237"/>
      <c r="H142" s="240">
        <v>1091.21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149</v>
      </c>
      <c r="AU142" s="246" t="s">
        <v>83</v>
      </c>
      <c r="AV142" s="14" t="s">
        <v>145</v>
      </c>
      <c r="AW142" s="14" t="s">
        <v>35</v>
      </c>
      <c r="AX142" s="14" t="s">
        <v>81</v>
      </c>
      <c r="AY142" s="246" t="s">
        <v>137</v>
      </c>
    </row>
    <row r="143" s="2" customFormat="1" ht="24.15" customHeight="1">
      <c r="A143" s="40"/>
      <c r="B143" s="41"/>
      <c r="C143" s="206" t="s">
        <v>8</v>
      </c>
      <c r="D143" s="206" t="s">
        <v>140</v>
      </c>
      <c r="E143" s="207" t="s">
        <v>404</v>
      </c>
      <c r="F143" s="208" t="s">
        <v>405</v>
      </c>
      <c r="G143" s="209" t="s">
        <v>284</v>
      </c>
      <c r="H143" s="210">
        <v>23</v>
      </c>
      <c r="I143" s="211"/>
      <c r="J143" s="212">
        <f>ROUND(I143*H143,2)</f>
        <v>0</v>
      </c>
      <c r="K143" s="208" t="s">
        <v>144</v>
      </c>
      <c r="L143" s="46"/>
      <c r="M143" s="213" t="s">
        <v>19</v>
      </c>
      <c r="N143" s="214" t="s">
        <v>44</v>
      </c>
      <c r="O143" s="86"/>
      <c r="P143" s="215">
        <f>O143*H143</f>
        <v>0</v>
      </c>
      <c r="Q143" s="215">
        <v>0.017770000000000002</v>
      </c>
      <c r="R143" s="215">
        <f>Q143*H143</f>
        <v>0.40871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145</v>
      </c>
      <c r="AT143" s="217" t="s">
        <v>140</v>
      </c>
      <c r="AU143" s="217" t="s">
        <v>83</v>
      </c>
      <c r="AY143" s="19" t="s">
        <v>137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81</v>
      </c>
      <c r="BK143" s="218">
        <f>ROUND(I143*H143,2)</f>
        <v>0</v>
      </c>
      <c r="BL143" s="19" t="s">
        <v>145</v>
      </c>
      <c r="BM143" s="217" t="s">
        <v>406</v>
      </c>
    </row>
    <row r="144" s="2" customFormat="1">
      <c r="A144" s="40"/>
      <c r="B144" s="41"/>
      <c r="C144" s="42"/>
      <c r="D144" s="219" t="s">
        <v>147</v>
      </c>
      <c r="E144" s="42"/>
      <c r="F144" s="220" t="s">
        <v>407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147</v>
      </c>
      <c r="AU144" s="19" t="s">
        <v>83</v>
      </c>
    </row>
    <row r="145" s="2" customFormat="1" ht="16.5" customHeight="1">
      <c r="A145" s="40"/>
      <c r="B145" s="41"/>
      <c r="C145" s="260" t="s">
        <v>221</v>
      </c>
      <c r="D145" s="260" t="s">
        <v>408</v>
      </c>
      <c r="E145" s="261" t="s">
        <v>409</v>
      </c>
      <c r="F145" s="262" t="s">
        <v>410</v>
      </c>
      <c r="G145" s="263" t="s">
        <v>284</v>
      </c>
      <c r="H145" s="264">
        <v>9</v>
      </c>
      <c r="I145" s="265"/>
      <c r="J145" s="266">
        <f>ROUND(I145*H145,2)</f>
        <v>0</v>
      </c>
      <c r="K145" s="262" t="s">
        <v>144</v>
      </c>
      <c r="L145" s="267"/>
      <c r="M145" s="268" t="s">
        <v>19</v>
      </c>
      <c r="N145" s="269" t="s">
        <v>44</v>
      </c>
      <c r="O145" s="86"/>
      <c r="P145" s="215">
        <f>O145*H145</f>
        <v>0</v>
      </c>
      <c r="Q145" s="215">
        <v>0.01521</v>
      </c>
      <c r="R145" s="215">
        <f>Q145*H145</f>
        <v>0.13688999999999998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192</v>
      </c>
      <c r="AT145" s="217" t="s">
        <v>408</v>
      </c>
      <c r="AU145" s="217" t="s">
        <v>83</v>
      </c>
      <c r="AY145" s="19" t="s">
        <v>137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81</v>
      </c>
      <c r="BK145" s="218">
        <f>ROUND(I145*H145,2)</f>
        <v>0</v>
      </c>
      <c r="BL145" s="19" t="s">
        <v>145</v>
      </c>
      <c r="BM145" s="217" t="s">
        <v>411</v>
      </c>
    </row>
    <row r="146" s="2" customFormat="1">
      <c r="A146" s="40"/>
      <c r="B146" s="41"/>
      <c r="C146" s="42"/>
      <c r="D146" s="226" t="s">
        <v>412</v>
      </c>
      <c r="E146" s="42"/>
      <c r="F146" s="270" t="s">
        <v>413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412</v>
      </c>
      <c r="AU146" s="19" t="s">
        <v>83</v>
      </c>
    </row>
    <row r="147" s="2" customFormat="1" ht="16.5" customHeight="1">
      <c r="A147" s="40"/>
      <c r="B147" s="41"/>
      <c r="C147" s="260" t="s">
        <v>231</v>
      </c>
      <c r="D147" s="260" t="s">
        <v>408</v>
      </c>
      <c r="E147" s="261" t="s">
        <v>414</v>
      </c>
      <c r="F147" s="262" t="s">
        <v>415</v>
      </c>
      <c r="G147" s="263" t="s">
        <v>284</v>
      </c>
      <c r="H147" s="264">
        <v>14</v>
      </c>
      <c r="I147" s="265"/>
      <c r="J147" s="266">
        <f>ROUND(I147*H147,2)</f>
        <v>0</v>
      </c>
      <c r="K147" s="262" t="s">
        <v>144</v>
      </c>
      <c r="L147" s="267"/>
      <c r="M147" s="268" t="s">
        <v>19</v>
      </c>
      <c r="N147" s="269" t="s">
        <v>44</v>
      </c>
      <c r="O147" s="86"/>
      <c r="P147" s="215">
        <f>O147*H147</f>
        <v>0</v>
      </c>
      <c r="Q147" s="215">
        <v>0.01489</v>
      </c>
      <c r="R147" s="215">
        <f>Q147*H147</f>
        <v>0.20846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192</v>
      </c>
      <c r="AT147" s="217" t="s">
        <v>408</v>
      </c>
      <c r="AU147" s="217" t="s">
        <v>83</v>
      </c>
      <c r="AY147" s="19" t="s">
        <v>137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81</v>
      </c>
      <c r="BK147" s="218">
        <f>ROUND(I147*H147,2)</f>
        <v>0</v>
      </c>
      <c r="BL147" s="19" t="s">
        <v>145</v>
      </c>
      <c r="BM147" s="217" t="s">
        <v>416</v>
      </c>
    </row>
    <row r="148" s="2" customFormat="1">
      <c r="A148" s="40"/>
      <c r="B148" s="41"/>
      <c r="C148" s="42"/>
      <c r="D148" s="226" t="s">
        <v>412</v>
      </c>
      <c r="E148" s="42"/>
      <c r="F148" s="270" t="s">
        <v>413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412</v>
      </c>
      <c r="AU148" s="19" t="s">
        <v>83</v>
      </c>
    </row>
    <row r="149" s="12" customFormat="1" ht="22.8" customHeight="1">
      <c r="A149" s="12"/>
      <c r="B149" s="190"/>
      <c r="C149" s="191"/>
      <c r="D149" s="192" t="s">
        <v>72</v>
      </c>
      <c r="E149" s="204" t="s">
        <v>138</v>
      </c>
      <c r="F149" s="204" t="s">
        <v>139</v>
      </c>
      <c r="G149" s="191"/>
      <c r="H149" s="191"/>
      <c r="I149" s="194"/>
      <c r="J149" s="205">
        <f>BK149</f>
        <v>0</v>
      </c>
      <c r="K149" s="191"/>
      <c r="L149" s="196"/>
      <c r="M149" s="197"/>
      <c r="N149" s="198"/>
      <c r="O149" s="198"/>
      <c r="P149" s="199">
        <f>SUM(P150:P155)</f>
        <v>0</v>
      </c>
      <c r="Q149" s="198"/>
      <c r="R149" s="199">
        <f>SUM(R150:R155)</f>
        <v>0.031416</v>
      </c>
      <c r="S149" s="198"/>
      <c r="T149" s="200">
        <f>SUM(T150:T155)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1" t="s">
        <v>81</v>
      </c>
      <c r="AT149" s="202" t="s">
        <v>72</v>
      </c>
      <c r="AU149" s="202" t="s">
        <v>81</v>
      </c>
      <c r="AY149" s="201" t="s">
        <v>137</v>
      </c>
      <c r="BK149" s="203">
        <f>SUM(BK150:BK155)</f>
        <v>0</v>
      </c>
    </row>
    <row r="150" s="2" customFormat="1" ht="24.15" customHeight="1">
      <c r="A150" s="40"/>
      <c r="B150" s="41"/>
      <c r="C150" s="206" t="s">
        <v>238</v>
      </c>
      <c r="D150" s="206" t="s">
        <v>140</v>
      </c>
      <c r="E150" s="207" t="s">
        <v>417</v>
      </c>
      <c r="F150" s="208" t="s">
        <v>418</v>
      </c>
      <c r="G150" s="209" t="s">
        <v>143</v>
      </c>
      <c r="H150" s="210">
        <v>150</v>
      </c>
      <c r="I150" s="211"/>
      <c r="J150" s="212">
        <f>ROUND(I150*H150,2)</f>
        <v>0</v>
      </c>
      <c r="K150" s="208" t="s">
        <v>144</v>
      </c>
      <c r="L150" s="46"/>
      <c r="M150" s="213" t="s">
        <v>19</v>
      </c>
      <c r="N150" s="214" t="s">
        <v>44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145</v>
      </c>
      <c r="AT150" s="217" t="s">
        <v>140</v>
      </c>
      <c r="AU150" s="217" t="s">
        <v>83</v>
      </c>
      <c r="AY150" s="19" t="s">
        <v>137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81</v>
      </c>
      <c r="BK150" s="218">
        <f>ROUND(I150*H150,2)</f>
        <v>0</v>
      </c>
      <c r="BL150" s="19" t="s">
        <v>145</v>
      </c>
      <c r="BM150" s="217" t="s">
        <v>419</v>
      </c>
    </row>
    <row r="151" s="2" customFormat="1">
      <c r="A151" s="40"/>
      <c r="B151" s="41"/>
      <c r="C151" s="42"/>
      <c r="D151" s="219" t="s">
        <v>147</v>
      </c>
      <c r="E151" s="42"/>
      <c r="F151" s="220" t="s">
        <v>420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147</v>
      </c>
      <c r="AU151" s="19" t="s">
        <v>83</v>
      </c>
    </row>
    <row r="152" s="2" customFormat="1" ht="24.15" customHeight="1">
      <c r="A152" s="40"/>
      <c r="B152" s="41"/>
      <c r="C152" s="206" t="s">
        <v>224</v>
      </c>
      <c r="D152" s="206" t="s">
        <v>140</v>
      </c>
      <c r="E152" s="207" t="s">
        <v>421</v>
      </c>
      <c r="F152" s="208" t="s">
        <v>422</v>
      </c>
      <c r="G152" s="209" t="s">
        <v>143</v>
      </c>
      <c r="H152" s="210">
        <v>897.6</v>
      </c>
      <c r="I152" s="211"/>
      <c r="J152" s="212">
        <f>ROUND(I152*H152,2)</f>
        <v>0</v>
      </c>
      <c r="K152" s="208" t="s">
        <v>144</v>
      </c>
      <c r="L152" s="46"/>
      <c r="M152" s="213" t="s">
        <v>19</v>
      </c>
      <c r="N152" s="214" t="s">
        <v>44</v>
      </c>
      <c r="O152" s="86"/>
      <c r="P152" s="215">
        <f>O152*H152</f>
        <v>0</v>
      </c>
      <c r="Q152" s="215">
        <v>3.4999999999999996E-05</v>
      </c>
      <c r="R152" s="215">
        <f>Q152*H152</f>
        <v>0.031416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145</v>
      </c>
      <c r="AT152" s="217" t="s">
        <v>140</v>
      </c>
      <c r="AU152" s="217" t="s">
        <v>83</v>
      </c>
      <c r="AY152" s="19" t="s">
        <v>137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81</v>
      </c>
      <c r="BK152" s="218">
        <f>ROUND(I152*H152,2)</f>
        <v>0</v>
      </c>
      <c r="BL152" s="19" t="s">
        <v>145</v>
      </c>
      <c r="BM152" s="217" t="s">
        <v>423</v>
      </c>
    </row>
    <row r="153" s="2" customFormat="1">
      <c r="A153" s="40"/>
      <c r="B153" s="41"/>
      <c r="C153" s="42"/>
      <c r="D153" s="219" t="s">
        <v>147</v>
      </c>
      <c r="E153" s="42"/>
      <c r="F153" s="220" t="s">
        <v>424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147</v>
      </c>
      <c r="AU153" s="19" t="s">
        <v>83</v>
      </c>
    </row>
    <row r="154" s="13" customFormat="1">
      <c r="A154" s="13"/>
      <c r="B154" s="224"/>
      <c r="C154" s="225"/>
      <c r="D154" s="226" t="s">
        <v>149</v>
      </c>
      <c r="E154" s="227" t="s">
        <v>19</v>
      </c>
      <c r="F154" s="228" t="s">
        <v>425</v>
      </c>
      <c r="G154" s="225"/>
      <c r="H154" s="229">
        <v>897.6</v>
      </c>
      <c r="I154" s="230"/>
      <c r="J154" s="225"/>
      <c r="K154" s="225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149</v>
      </c>
      <c r="AU154" s="235" t="s">
        <v>83</v>
      </c>
      <c r="AV154" s="13" t="s">
        <v>83</v>
      </c>
      <c r="AW154" s="13" t="s">
        <v>35</v>
      </c>
      <c r="AX154" s="13" t="s">
        <v>73</v>
      </c>
      <c r="AY154" s="235" t="s">
        <v>137</v>
      </c>
    </row>
    <row r="155" s="14" customFormat="1">
      <c r="A155" s="14"/>
      <c r="B155" s="236"/>
      <c r="C155" s="237"/>
      <c r="D155" s="226" t="s">
        <v>149</v>
      </c>
      <c r="E155" s="238" t="s">
        <v>19</v>
      </c>
      <c r="F155" s="239" t="s">
        <v>151</v>
      </c>
      <c r="G155" s="237"/>
      <c r="H155" s="240">
        <v>897.6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149</v>
      </c>
      <c r="AU155" s="246" t="s">
        <v>83</v>
      </c>
      <c r="AV155" s="14" t="s">
        <v>145</v>
      </c>
      <c r="AW155" s="14" t="s">
        <v>35</v>
      </c>
      <c r="AX155" s="14" t="s">
        <v>81</v>
      </c>
      <c r="AY155" s="246" t="s">
        <v>137</v>
      </c>
    </row>
    <row r="156" s="12" customFormat="1" ht="22.8" customHeight="1">
      <c r="A156" s="12"/>
      <c r="B156" s="190"/>
      <c r="C156" s="191"/>
      <c r="D156" s="192" t="s">
        <v>72</v>
      </c>
      <c r="E156" s="204" t="s">
        <v>426</v>
      </c>
      <c r="F156" s="204" t="s">
        <v>427</v>
      </c>
      <c r="G156" s="191"/>
      <c r="H156" s="191"/>
      <c r="I156" s="194"/>
      <c r="J156" s="205">
        <f>BK156</f>
        <v>0</v>
      </c>
      <c r="K156" s="191"/>
      <c r="L156" s="196"/>
      <c r="M156" s="197"/>
      <c r="N156" s="198"/>
      <c r="O156" s="198"/>
      <c r="P156" s="199">
        <f>SUM(P157:P158)</f>
        <v>0</v>
      </c>
      <c r="Q156" s="198"/>
      <c r="R156" s="199">
        <f>SUM(R157:R158)</f>
        <v>0</v>
      </c>
      <c r="S156" s="198"/>
      <c r="T156" s="200">
        <f>SUM(T157:T158)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1" t="s">
        <v>81</v>
      </c>
      <c r="AT156" s="202" t="s">
        <v>72</v>
      </c>
      <c r="AU156" s="202" t="s">
        <v>81</v>
      </c>
      <c r="AY156" s="201" t="s">
        <v>137</v>
      </c>
      <c r="BK156" s="203">
        <f>SUM(BK157:BK158)</f>
        <v>0</v>
      </c>
    </row>
    <row r="157" s="2" customFormat="1" ht="33" customHeight="1">
      <c r="A157" s="40"/>
      <c r="B157" s="41"/>
      <c r="C157" s="206" t="s">
        <v>248</v>
      </c>
      <c r="D157" s="206" t="s">
        <v>140</v>
      </c>
      <c r="E157" s="207" t="s">
        <v>428</v>
      </c>
      <c r="F157" s="208" t="s">
        <v>429</v>
      </c>
      <c r="G157" s="209" t="s">
        <v>195</v>
      </c>
      <c r="H157" s="210">
        <v>117.67</v>
      </c>
      <c r="I157" s="211"/>
      <c r="J157" s="212">
        <f>ROUND(I157*H157,2)</f>
        <v>0</v>
      </c>
      <c r="K157" s="208" t="s">
        <v>144</v>
      </c>
      <c r="L157" s="46"/>
      <c r="M157" s="213" t="s">
        <v>19</v>
      </c>
      <c r="N157" s="214" t="s">
        <v>44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145</v>
      </c>
      <c r="AT157" s="217" t="s">
        <v>140</v>
      </c>
      <c r="AU157" s="217" t="s">
        <v>83</v>
      </c>
      <c r="AY157" s="19" t="s">
        <v>137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81</v>
      </c>
      <c r="BK157" s="218">
        <f>ROUND(I157*H157,2)</f>
        <v>0</v>
      </c>
      <c r="BL157" s="19" t="s">
        <v>145</v>
      </c>
      <c r="BM157" s="217" t="s">
        <v>430</v>
      </c>
    </row>
    <row r="158" s="2" customFormat="1">
      <c r="A158" s="40"/>
      <c r="B158" s="41"/>
      <c r="C158" s="42"/>
      <c r="D158" s="219" t="s">
        <v>147</v>
      </c>
      <c r="E158" s="42"/>
      <c r="F158" s="220" t="s">
        <v>431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147</v>
      </c>
      <c r="AU158" s="19" t="s">
        <v>83</v>
      </c>
    </row>
    <row r="159" s="12" customFormat="1" ht="25.92" customHeight="1">
      <c r="A159" s="12"/>
      <c r="B159" s="190"/>
      <c r="C159" s="191"/>
      <c r="D159" s="192" t="s">
        <v>72</v>
      </c>
      <c r="E159" s="193" t="s">
        <v>217</v>
      </c>
      <c r="F159" s="193" t="s">
        <v>218</v>
      </c>
      <c r="G159" s="191"/>
      <c r="H159" s="191"/>
      <c r="I159" s="194"/>
      <c r="J159" s="195">
        <f>BK159</f>
        <v>0</v>
      </c>
      <c r="K159" s="191"/>
      <c r="L159" s="196"/>
      <c r="M159" s="197"/>
      <c r="N159" s="198"/>
      <c r="O159" s="198"/>
      <c r="P159" s="199">
        <f>P160+P178+P187+P204+P228+P250+P271+P280</f>
        <v>0</v>
      </c>
      <c r="Q159" s="198"/>
      <c r="R159" s="199">
        <f>R160+R178+R187+R204+R228+R250+R271+R280</f>
        <v>27.06172049</v>
      </c>
      <c r="S159" s="198"/>
      <c r="T159" s="200">
        <f>T160+T178+T187+T204+T228+T250+T271+T280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1" t="s">
        <v>83</v>
      </c>
      <c r="AT159" s="202" t="s">
        <v>72</v>
      </c>
      <c r="AU159" s="202" t="s">
        <v>73</v>
      </c>
      <c r="AY159" s="201" t="s">
        <v>137</v>
      </c>
      <c r="BK159" s="203">
        <f>BK160+BK178+BK187+BK204+BK228+BK250+BK271+BK280</f>
        <v>0</v>
      </c>
    </row>
    <row r="160" s="12" customFormat="1" ht="22.8" customHeight="1">
      <c r="A160" s="12"/>
      <c r="B160" s="190"/>
      <c r="C160" s="191"/>
      <c r="D160" s="192" t="s">
        <v>72</v>
      </c>
      <c r="E160" s="204" t="s">
        <v>219</v>
      </c>
      <c r="F160" s="204" t="s">
        <v>220</v>
      </c>
      <c r="G160" s="191"/>
      <c r="H160" s="191"/>
      <c r="I160" s="194"/>
      <c r="J160" s="205">
        <f>BK160</f>
        <v>0</v>
      </c>
      <c r="K160" s="191"/>
      <c r="L160" s="196"/>
      <c r="M160" s="197"/>
      <c r="N160" s="198"/>
      <c r="O160" s="198"/>
      <c r="P160" s="199">
        <f>SUM(P161:P177)</f>
        <v>0</v>
      </c>
      <c r="Q160" s="198"/>
      <c r="R160" s="199">
        <f>SUM(R161:R177)</f>
        <v>2.5276904</v>
      </c>
      <c r="S160" s="198"/>
      <c r="T160" s="200">
        <f>SUM(T161:T177)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1" t="s">
        <v>83</v>
      </c>
      <c r="AT160" s="202" t="s">
        <v>72</v>
      </c>
      <c r="AU160" s="202" t="s">
        <v>81</v>
      </c>
      <c r="AY160" s="201" t="s">
        <v>137</v>
      </c>
      <c r="BK160" s="203">
        <f>SUM(BK161:BK177)</f>
        <v>0</v>
      </c>
    </row>
    <row r="161" s="2" customFormat="1" ht="24.15" customHeight="1">
      <c r="A161" s="40"/>
      <c r="B161" s="41"/>
      <c r="C161" s="206" t="s">
        <v>253</v>
      </c>
      <c r="D161" s="206" t="s">
        <v>140</v>
      </c>
      <c r="E161" s="207" t="s">
        <v>432</v>
      </c>
      <c r="F161" s="208" t="s">
        <v>433</v>
      </c>
      <c r="G161" s="209" t="s">
        <v>143</v>
      </c>
      <c r="H161" s="210">
        <v>326.38</v>
      </c>
      <c r="I161" s="211"/>
      <c r="J161" s="212">
        <f>ROUND(I161*H161,2)</f>
        <v>0</v>
      </c>
      <c r="K161" s="208" t="s">
        <v>144</v>
      </c>
      <c r="L161" s="46"/>
      <c r="M161" s="213" t="s">
        <v>19</v>
      </c>
      <c r="N161" s="214" t="s">
        <v>44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224</v>
      </c>
      <c r="AT161" s="217" t="s">
        <v>140</v>
      </c>
      <c r="AU161" s="217" t="s">
        <v>83</v>
      </c>
      <c r="AY161" s="19" t="s">
        <v>137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81</v>
      </c>
      <c r="BK161" s="218">
        <f>ROUND(I161*H161,2)</f>
        <v>0</v>
      </c>
      <c r="BL161" s="19" t="s">
        <v>224</v>
      </c>
      <c r="BM161" s="217" t="s">
        <v>434</v>
      </c>
    </row>
    <row r="162" s="2" customFormat="1">
      <c r="A162" s="40"/>
      <c r="B162" s="41"/>
      <c r="C162" s="42"/>
      <c r="D162" s="219" t="s">
        <v>147</v>
      </c>
      <c r="E162" s="42"/>
      <c r="F162" s="220" t="s">
        <v>435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147</v>
      </c>
      <c r="AU162" s="19" t="s">
        <v>83</v>
      </c>
    </row>
    <row r="163" s="13" customFormat="1">
      <c r="A163" s="13"/>
      <c r="B163" s="224"/>
      <c r="C163" s="225"/>
      <c r="D163" s="226" t="s">
        <v>149</v>
      </c>
      <c r="E163" s="227" t="s">
        <v>19</v>
      </c>
      <c r="F163" s="228" t="s">
        <v>436</v>
      </c>
      <c r="G163" s="225"/>
      <c r="H163" s="229">
        <v>71.8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149</v>
      </c>
      <c r="AU163" s="235" t="s">
        <v>83</v>
      </c>
      <c r="AV163" s="13" t="s">
        <v>83</v>
      </c>
      <c r="AW163" s="13" t="s">
        <v>35</v>
      </c>
      <c r="AX163" s="13" t="s">
        <v>73</v>
      </c>
      <c r="AY163" s="235" t="s">
        <v>137</v>
      </c>
    </row>
    <row r="164" s="13" customFormat="1">
      <c r="A164" s="13"/>
      <c r="B164" s="224"/>
      <c r="C164" s="225"/>
      <c r="D164" s="226" t="s">
        <v>149</v>
      </c>
      <c r="E164" s="227" t="s">
        <v>19</v>
      </c>
      <c r="F164" s="228" t="s">
        <v>228</v>
      </c>
      <c r="G164" s="225"/>
      <c r="H164" s="229">
        <v>229.3</v>
      </c>
      <c r="I164" s="230"/>
      <c r="J164" s="225"/>
      <c r="K164" s="225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149</v>
      </c>
      <c r="AU164" s="235" t="s">
        <v>83</v>
      </c>
      <c r="AV164" s="13" t="s">
        <v>83</v>
      </c>
      <c r="AW164" s="13" t="s">
        <v>35</v>
      </c>
      <c r="AX164" s="13" t="s">
        <v>73</v>
      </c>
      <c r="AY164" s="235" t="s">
        <v>137</v>
      </c>
    </row>
    <row r="165" s="13" customFormat="1">
      <c r="A165" s="13"/>
      <c r="B165" s="224"/>
      <c r="C165" s="225"/>
      <c r="D165" s="226" t="s">
        <v>149</v>
      </c>
      <c r="E165" s="227" t="s">
        <v>19</v>
      </c>
      <c r="F165" s="228" t="s">
        <v>437</v>
      </c>
      <c r="G165" s="225"/>
      <c r="H165" s="229">
        <v>25.28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149</v>
      </c>
      <c r="AU165" s="235" t="s">
        <v>83</v>
      </c>
      <c r="AV165" s="13" t="s">
        <v>83</v>
      </c>
      <c r="AW165" s="13" t="s">
        <v>35</v>
      </c>
      <c r="AX165" s="13" t="s">
        <v>73</v>
      </c>
      <c r="AY165" s="235" t="s">
        <v>137</v>
      </c>
    </row>
    <row r="166" s="14" customFormat="1">
      <c r="A166" s="14"/>
      <c r="B166" s="236"/>
      <c r="C166" s="237"/>
      <c r="D166" s="226" t="s">
        <v>149</v>
      </c>
      <c r="E166" s="238" t="s">
        <v>19</v>
      </c>
      <c r="F166" s="239" t="s">
        <v>151</v>
      </c>
      <c r="G166" s="237"/>
      <c r="H166" s="240">
        <v>326.38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149</v>
      </c>
      <c r="AU166" s="246" t="s">
        <v>83</v>
      </c>
      <c r="AV166" s="14" t="s">
        <v>145</v>
      </c>
      <c r="AW166" s="14" t="s">
        <v>35</v>
      </c>
      <c r="AX166" s="14" t="s">
        <v>81</v>
      </c>
      <c r="AY166" s="246" t="s">
        <v>137</v>
      </c>
    </row>
    <row r="167" s="2" customFormat="1" ht="16.5" customHeight="1">
      <c r="A167" s="40"/>
      <c r="B167" s="41"/>
      <c r="C167" s="260" t="s">
        <v>258</v>
      </c>
      <c r="D167" s="260" t="s">
        <v>408</v>
      </c>
      <c r="E167" s="261" t="s">
        <v>438</v>
      </c>
      <c r="F167" s="262" t="s">
        <v>439</v>
      </c>
      <c r="G167" s="263" t="s">
        <v>195</v>
      </c>
      <c r="H167" s="264">
        <v>0.343</v>
      </c>
      <c r="I167" s="265"/>
      <c r="J167" s="266">
        <f>ROUND(I167*H167,2)</f>
        <v>0</v>
      </c>
      <c r="K167" s="262" t="s">
        <v>144</v>
      </c>
      <c r="L167" s="267"/>
      <c r="M167" s="268" t="s">
        <v>19</v>
      </c>
      <c r="N167" s="269" t="s">
        <v>44</v>
      </c>
      <c r="O167" s="86"/>
      <c r="P167" s="215">
        <f>O167*H167</f>
        <v>0</v>
      </c>
      <c r="Q167" s="215">
        <v>1</v>
      </c>
      <c r="R167" s="215">
        <f>Q167*H167</f>
        <v>0.343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440</v>
      </c>
      <c r="AT167" s="217" t="s">
        <v>408</v>
      </c>
      <c r="AU167" s="217" t="s">
        <v>83</v>
      </c>
      <c r="AY167" s="19" t="s">
        <v>137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81</v>
      </c>
      <c r="BK167" s="218">
        <f>ROUND(I167*H167,2)</f>
        <v>0</v>
      </c>
      <c r="BL167" s="19" t="s">
        <v>224</v>
      </c>
      <c r="BM167" s="217" t="s">
        <v>441</v>
      </c>
    </row>
    <row r="168" s="2" customFormat="1">
      <c r="A168" s="40"/>
      <c r="B168" s="41"/>
      <c r="C168" s="42"/>
      <c r="D168" s="226" t="s">
        <v>412</v>
      </c>
      <c r="E168" s="42"/>
      <c r="F168" s="270" t="s">
        <v>442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412</v>
      </c>
      <c r="AU168" s="19" t="s">
        <v>83</v>
      </c>
    </row>
    <row r="169" s="13" customFormat="1">
      <c r="A169" s="13"/>
      <c r="B169" s="224"/>
      <c r="C169" s="225"/>
      <c r="D169" s="226" t="s">
        <v>149</v>
      </c>
      <c r="E169" s="225"/>
      <c r="F169" s="228" t="s">
        <v>443</v>
      </c>
      <c r="G169" s="225"/>
      <c r="H169" s="229">
        <v>0.343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149</v>
      </c>
      <c r="AU169" s="235" t="s">
        <v>83</v>
      </c>
      <c r="AV169" s="13" t="s">
        <v>83</v>
      </c>
      <c r="AW169" s="13" t="s">
        <v>4</v>
      </c>
      <c r="AX169" s="13" t="s">
        <v>81</v>
      </c>
      <c r="AY169" s="235" t="s">
        <v>137</v>
      </c>
    </row>
    <row r="170" s="2" customFormat="1" ht="16.5" customHeight="1">
      <c r="A170" s="40"/>
      <c r="B170" s="41"/>
      <c r="C170" s="206" t="s">
        <v>265</v>
      </c>
      <c r="D170" s="206" t="s">
        <v>140</v>
      </c>
      <c r="E170" s="207" t="s">
        <v>444</v>
      </c>
      <c r="F170" s="208" t="s">
        <v>445</v>
      </c>
      <c r="G170" s="209" t="s">
        <v>143</v>
      </c>
      <c r="H170" s="210">
        <v>326.38</v>
      </c>
      <c r="I170" s="211"/>
      <c r="J170" s="212">
        <f>ROUND(I170*H170,2)</f>
        <v>0</v>
      </c>
      <c r="K170" s="208" t="s">
        <v>144</v>
      </c>
      <c r="L170" s="46"/>
      <c r="M170" s="213" t="s">
        <v>19</v>
      </c>
      <c r="N170" s="214" t="s">
        <v>44</v>
      </c>
      <c r="O170" s="86"/>
      <c r="P170" s="215">
        <f>O170*H170</f>
        <v>0</v>
      </c>
      <c r="Q170" s="215">
        <v>0.0004</v>
      </c>
      <c r="R170" s="215">
        <f>Q170*H170</f>
        <v>0.130552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224</v>
      </c>
      <c r="AT170" s="217" t="s">
        <v>140</v>
      </c>
      <c r="AU170" s="217" t="s">
        <v>83</v>
      </c>
      <c r="AY170" s="19" t="s">
        <v>137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81</v>
      </c>
      <c r="BK170" s="218">
        <f>ROUND(I170*H170,2)</f>
        <v>0</v>
      </c>
      <c r="BL170" s="19" t="s">
        <v>224</v>
      </c>
      <c r="BM170" s="217" t="s">
        <v>446</v>
      </c>
    </row>
    <row r="171" s="2" customFormat="1">
      <c r="A171" s="40"/>
      <c r="B171" s="41"/>
      <c r="C171" s="42"/>
      <c r="D171" s="219" t="s">
        <v>147</v>
      </c>
      <c r="E171" s="42"/>
      <c r="F171" s="220" t="s">
        <v>447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147</v>
      </c>
      <c r="AU171" s="19" t="s">
        <v>83</v>
      </c>
    </row>
    <row r="172" s="13" customFormat="1">
      <c r="A172" s="13"/>
      <c r="B172" s="224"/>
      <c r="C172" s="225"/>
      <c r="D172" s="226" t="s">
        <v>149</v>
      </c>
      <c r="E172" s="227" t="s">
        <v>19</v>
      </c>
      <c r="F172" s="228" t="s">
        <v>448</v>
      </c>
      <c r="G172" s="225"/>
      <c r="H172" s="229">
        <v>326.38</v>
      </c>
      <c r="I172" s="230"/>
      <c r="J172" s="225"/>
      <c r="K172" s="225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149</v>
      </c>
      <c r="AU172" s="235" t="s">
        <v>83</v>
      </c>
      <c r="AV172" s="13" t="s">
        <v>83</v>
      </c>
      <c r="AW172" s="13" t="s">
        <v>35</v>
      </c>
      <c r="AX172" s="13" t="s">
        <v>73</v>
      </c>
      <c r="AY172" s="235" t="s">
        <v>137</v>
      </c>
    </row>
    <row r="173" s="14" customFormat="1">
      <c r="A173" s="14"/>
      <c r="B173" s="236"/>
      <c r="C173" s="237"/>
      <c r="D173" s="226" t="s">
        <v>149</v>
      </c>
      <c r="E173" s="238" t="s">
        <v>19</v>
      </c>
      <c r="F173" s="239" t="s">
        <v>151</v>
      </c>
      <c r="G173" s="237"/>
      <c r="H173" s="240">
        <v>326.38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149</v>
      </c>
      <c r="AU173" s="246" t="s">
        <v>83</v>
      </c>
      <c r="AV173" s="14" t="s">
        <v>145</v>
      </c>
      <c r="AW173" s="14" t="s">
        <v>35</v>
      </c>
      <c r="AX173" s="14" t="s">
        <v>81</v>
      </c>
      <c r="AY173" s="246" t="s">
        <v>137</v>
      </c>
    </row>
    <row r="174" s="2" customFormat="1" ht="24.15" customHeight="1">
      <c r="A174" s="40"/>
      <c r="B174" s="41"/>
      <c r="C174" s="260" t="s">
        <v>7</v>
      </c>
      <c r="D174" s="260" t="s">
        <v>408</v>
      </c>
      <c r="E174" s="261" t="s">
        <v>449</v>
      </c>
      <c r="F174" s="262" t="s">
        <v>450</v>
      </c>
      <c r="G174" s="263" t="s">
        <v>143</v>
      </c>
      <c r="H174" s="264">
        <v>380.396</v>
      </c>
      <c r="I174" s="265"/>
      <c r="J174" s="266">
        <f>ROUND(I174*H174,2)</f>
        <v>0</v>
      </c>
      <c r="K174" s="262" t="s">
        <v>144</v>
      </c>
      <c r="L174" s="267"/>
      <c r="M174" s="268" t="s">
        <v>19</v>
      </c>
      <c r="N174" s="269" t="s">
        <v>44</v>
      </c>
      <c r="O174" s="86"/>
      <c r="P174" s="215">
        <f>O174*H174</f>
        <v>0</v>
      </c>
      <c r="Q174" s="215">
        <v>0.0054</v>
      </c>
      <c r="R174" s="215">
        <f>Q174*H174</f>
        <v>2.0541384000000004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440</v>
      </c>
      <c r="AT174" s="217" t="s">
        <v>408</v>
      </c>
      <c r="AU174" s="217" t="s">
        <v>83</v>
      </c>
      <c r="AY174" s="19" t="s">
        <v>137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81</v>
      </c>
      <c r="BK174" s="218">
        <f>ROUND(I174*H174,2)</f>
        <v>0</v>
      </c>
      <c r="BL174" s="19" t="s">
        <v>224</v>
      </c>
      <c r="BM174" s="217" t="s">
        <v>451</v>
      </c>
    </row>
    <row r="175" s="13" customFormat="1">
      <c r="A175" s="13"/>
      <c r="B175" s="224"/>
      <c r="C175" s="225"/>
      <c r="D175" s="226" t="s">
        <v>149</v>
      </c>
      <c r="E175" s="225"/>
      <c r="F175" s="228" t="s">
        <v>452</v>
      </c>
      <c r="G175" s="225"/>
      <c r="H175" s="229">
        <v>380.396</v>
      </c>
      <c r="I175" s="230"/>
      <c r="J175" s="225"/>
      <c r="K175" s="225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149</v>
      </c>
      <c r="AU175" s="235" t="s">
        <v>83</v>
      </c>
      <c r="AV175" s="13" t="s">
        <v>83</v>
      </c>
      <c r="AW175" s="13" t="s">
        <v>4</v>
      </c>
      <c r="AX175" s="13" t="s">
        <v>81</v>
      </c>
      <c r="AY175" s="235" t="s">
        <v>137</v>
      </c>
    </row>
    <row r="176" s="2" customFormat="1" ht="33" customHeight="1">
      <c r="A176" s="40"/>
      <c r="B176" s="41"/>
      <c r="C176" s="206" t="s">
        <v>276</v>
      </c>
      <c r="D176" s="206" t="s">
        <v>140</v>
      </c>
      <c r="E176" s="207" t="s">
        <v>453</v>
      </c>
      <c r="F176" s="208" t="s">
        <v>454</v>
      </c>
      <c r="G176" s="209" t="s">
        <v>195</v>
      </c>
      <c r="H176" s="210">
        <v>2.528</v>
      </c>
      <c r="I176" s="211"/>
      <c r="J176" s="212">
        <f>ROUND(I176*H176,2)</f>
        <v>0</v>
      </c>
      <c r="K176" s="208" t="s">
        <v>144</v>
      </c>
      <c r="L176" s="46"/>
      <c r="M176" s="213" t="s">
        <v>19</v>
      </c>
      <c r="N176" s="214" t="s">
        <v>44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224</v>
      </c>
      <c r="AT176" s="217" t="s">
        <v>140</v>
      </c>
      <c r="AU176" s="217" t="s">
        <v>83</v>
      </c>
      <c r="AY176" s="19" t="s">
        <v>137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81</v>
      </c>
      <c r="BK176" s="218">
        <f>ROUND(I176*H176,2)</f>
        <v>0</v>
      </c>
      <c r="BL176" s="19" t="s">
        <v>224</v>
      </c>
      <c r="BM176" s="217" t="s">
        <v>455</v>
      </c>
    </row>
    <row r="177" s="2" customFormat="1">
      <c r="A177" s="40"/>
      <c r="B177" s="41"/>
      <c r="C177" s="42"/>
      <c r="D177" s="219" t="s">
        <v>147</v>
      </c>
      <c r="E177" s="42"/>
      <c r="F177" s="220" t="s">
        <v>456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147</v>
      </c>
      <c r="AU177" s="19" t="s">
        <v>83</v>
      </c>
    </row>
    <row r="178" s="12" customFormat="1" ht="22.8" customHeight="1">
      <c r="A178" s="12"/>
      <c r="B178" s="190"/>
      <c r="C178" s="191"/>
      <c r="D178" s="192" t="s">
        <v>72</v>
      </c>
      <c r="E178" s="204" t="s">
        <v>457</v>
      </c>
      <c r="F178" s="204" t="s">
        <v>458</v>
      </c>
      <c r="G178" s="191"/>
      <c r="H178" s="191"/>
      <c r="I178" s="194"/>
      <c r="J178" s="205">
        <f>BK178</f>
        <v>0</v>
      </c>
      <c r="K178" s="191"/>
      <c r="L178" s="196"/>
      <c r="M178" s="197"/>
      <c r="N178" s="198"/>
      <c r="O178" s="198"/>
      <c r="P178" s="199">
        <f>SUM(P179:P186)</f>
        <v>0</v>
      </c>
      <c r="Q178" s="198"/>
      <c r="R178" s="199">
        <f>SUM(R179:R186)</f>
        <v>0.66006</v>
      </c>
      <c r="S178" s="198"/>
      <c r="T178" s="200">
        <f>SUM(T179:T186)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1" t="s">
        <v>83</v>
      </c>
      <c r="AT178" s="202" t="s">
        <v>72</v>
      </c>
      <c r="AU178" s="202" t="s">
        <v>81</v>
      </c>
      <c r="AY178" s="201" t="s">
        <v>137</v>
      </c>
      <c r="BK178" s="203">
        <f>SUM(BK179:BK186)</f>
        <v>0</v>
      </c>
    </row>
    <row r="179" s="2" customFormat="1" ht="24.15" customHeight="1">
      <c r="A179" s="40"/>
      <c r="B179" s="41"/>
      <c r="C179" s="206" t="s">
        <v>281</v>
      </c>
      <c r="D179" s="206" t="s">
        <v>140</v>
      </c>
      <c r="E179" s="207" t="s">
        <v>459</v>
      </c>
      <c r="F179" s="208" t="s">
        <v>460</v>
      </c>
      <c r="G179" s="209" t="s">
        <v>143</v>
      </c>
      <c r="H179" s="210">
        <v>68.400000000000008</v>
      </c>
      <c r="I179" s="211"/>
      <c r="J179" s="212">
        <f>ROUND(I179*H179,2)</f>
        <v>0</v>
      </c>
      <c r="K179" s="208" t="s">
        <v>144</v>
      </c>
      <c r="L179" s="46"/>
      <c r="M179" s="213" t="s">
        <v>19</v>
      </c>
      <c r="N179" s="214" t="s">
        <v>44</v>
      </c>
      <c r="O179" s="86"/>
      <c r="P179" s="215">
        <f>O179*H179</f>
        <v>0</v>
      </c>
      <c r="Q179" s="215">
        <v>0.00125</v>
      </c>
      <c r="R179" s="215">
        <f>Q179*H179</f>
        <v>0.0855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224</v>
      </c>
      <c r="AT179" s="217" t="s">
        <v>140</v>
      </c>
      <c r="AU179" s="217" t="s">
        <v>83</v>
      </c>
      <c r="AY179" s="19" t="s">
        <v>137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81</v>
      </c>
      <c r="BK179" s="218">
        <f>ROUND(I179*H179,2)</f>
        <v>0</v>
      </c>
      <c r="BL179" s="19" t="s">
        <v>224</v>
      </c>
      <c r="BM179" s="217" t="s">
        <v>461</v>
      </c>
    </row>
    <row r="180" s="2" customFormat="1">
      <c r="A180" s="40"/>
      <c r="B180" s="41"/>
      <c r="C180" s="42"/>
      <c r="D180" s="219" t="s">
        <v>147</v>
      </c>
      <c r="E180" s="42"/>
      <c r="F180" s="220" t="s">
        <v>462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147</v>
      </c>
      <c r="AU180" s="19" t="s">
        <v>83</v>
      </c>
    </row>
    <row r="181" s="13" customFormat="1">
      <c r="A181" s="13"/>
      <c r="B181" s="224"/>
      <c r="C181" s="225"/>
      <c r="D181" s="226" t="s">
        <v>149</v>
      </c>
      <c r="E181" s="227" t="s">
        <v>19</v>
      </c>
      <c r="F181" s="228" t="s">
        <v>463</v>
      </c>
      <c r="G181" s="225"/>
      <c r="H181" s="229">
        <v>68.400000000000008</v>
      </c>
      <c r="I181" s="230"/>
      <c r="J181" s="225"/>
      <c r="K181" s="225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149</v>
      </c>
      <c r="AU181" s="235" t="s">
        <v>83</v>
      </c>
      <c r="AV181" s="13" t="s">
        <v>83</v>
      </c>
      <c r="AW181" s="13" t="s">
        <v>35</v>
      </c>
      <c r="AX181" s="13" t="s">
        <v>73</v>
      </c>
      <c r="AY181" s="235" t="s">
        <v>137</v>
      </c>
    </row>
    <row r="182" s="14" customFormat="1">
      <c r="A182" s="14"/>
      <c r="B182" s="236"/>
      <c r="C182" s="237"/>
      <c r="D182" s="226" t="s">
        <v>149</v>
      </c>
      <c r="E182" s="238" t="s">
        <v>19</v>
      </c>
      <c r="F182" s="239" t="s">
        <v>151</v>
      </c>
      <c r="G182" s="237"/>
      <c r="H182" s="240">
        <v>68.400000000000008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6" t="s">
        <v>149</v>
      </c>
      <c r="AU182" s="246" t="s">
        <v>83</v>
      </c>
      <c r="AV182" s="14" t="s">
        <v>145</v>
      </c>
      <c r="AW182" s="14" t="s">
        <v>35</v>
      </c>
      <c r="AX182" s="14" t="s">
        <v>81</v>
      </c>
      <c r="AY182" s="246" t="s">
        <v>137</v>
      </c>
    </row>
    <row r="183" s="2" customFormat="1" ht="16.5" customHeight="1">
      <c r="A183" s="40"/>
      <c r="B183" s="41"/>
      <c r="C183" s="260" t="s">
        <v>289</v>
      </c>
      <c r="D183" s="260" t="s">
        <v>408</v>
      </c>
      <c r="E183" s="261" t="s">
        <v>464</v>
      </c>
      <c r="F183" s="262" t="s">
        <v>465</v>
      </c>
      <c r="G183" s="263" t="s">
        <v>143</v>
      </c>
      <c r="H183" s="264">
        <v>71.819999999999992</v>
      </c>
      <c r="I183" s="265"/>
      <c r="J183" s="266">
        <f>ROUND(I183*H183,2)</f>
        <v>0</v>
      </c>
      <c r="K183" s="262" t="s">
        <v>144</v>
      </c>
      <c r="L183" s="267"/>
      <c r="M183" s="268" t="s">
        <v>19</v>
      </c>
      <c r="N183" s="269" t="s">
        <v>44</v>
      </c>
      <c r="O183" s="86"/>
      <c r="P183" s="215">
        <f>O183*H183</f>
        <v>0</v>
      </c>
      <c r="Q183" s="215">
        <v>0.008</v>
      </c>
      <c r="R183" s="215">
        <f>Q183*H183</f>
        <v>0.57455999999999992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440</v>
      </c>
      <c r="AT183" s="217" t="s">
        <v>408</v>
      </c>
      <c r="AU183" s="217" t="s">
        <v>83</v>
      </c>
      <c r="AY183" s="19" t="s">
        <v>137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81</v>
      </c>
      <c r="BK183" s="218">
        <f>ROUND(I183*H183,2)</f>
        <v>0</v>
      </c>
      <c r="BL183" s="19" t="s">
        <v>224</v>
      </c>
      <c r="BM183" s="217" t="s">
        <v>466</v>
      </c>
    </row>
    <row r="184" s="13" customFormat="1">
      <c r="A184" s="13"/>
      <c r="B184" s="224"/>
      <c r="C184" s="225"/>
      <c r="D184" s="226" t="s">
        <v>149</v>
      </c>
      <c r="E184" s="225"/>
      <c r="F184" s="228" t="s">
        <v>467</v>
      </c>
      <c r="G184" s="225"/>
      <c r="H184" s="229">
        <v>71.819999999999992</v>
      </c>
      <c r="I184" s="230"/>
      <c r="J184" s="225"/>
      <c r="K184" s="225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149</v>
      </c>
      <c r="AU184" s="235" t="s">
        <v>83</v>
      </c>
      <c r="AV184" s="13" t="s">
        <v>83</v>
      </c>
      <c r="AW184" s="13" t="s">
        <v>4</v>
      </c>
      <c r="AX184" s="13" t="s">
        <v>81</v>
      </c>
      <c r="AY184" s="235" t="s">
        <v>137</v>
      </c>
    </row>
    <row r="185" s="2" customFormat="1" ht="37.8" customHeight="1">
      <c r="A185" s="40"/>
      <c r="B185" s="41"/>
      <c r="C185" s="206" t="s">
        <v>297</v>
      </c>
      <c r="D185" s="206" t="s">
        <v>140</v>
      </c>
      <c r="E185" s="207" t="s">
        <v>468</v>
      </c>
      <c r="F185" s="208" t="s">
        <v>469</v>
      </c>
      <c r="G185" s="209" t="s">
        <v>195</v>
      </c>
      <c r="H185" s="210">
        <v>0.66000000000000008</v>
      </c>
      <c r="I185" s="211"/>
      <c r="J185" s="212">
        <f>ROUND(I185*H185,2)</f>
        <v>0</v>
      </c>
      <c r="K185" s="208" t="s">
        <v>144</v>
      </c>
      <c r="L185" s="46"/>
      <c r="M185" s="213" t="s">
        <v>19</v>
      </c>
      <c r="N185" s="214" t="s">
        <v>44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224</v>
      </c>
      <c r="AT185" s="217" t="s">
        <v>140</v>
      </c>
      <c r="AU185" s="217" t="s">
        <v>83</v>
      </c>
      <c r="AY185" s="19" t="s">
        <v>137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81</v>
      </c>
      <c r="BK185" s="218">
        <f>ROUND(I185*H185,2)</f>
        <v>0</v>
      </c>
      <c r="BL185" s="19" t="s">
        <v>224</v>
      </c>
      <c r="BM185" s="217" t="s">
        <v>470</v>
      </c>
    </row>
    <row r="186" s="2" customFormat="1">
      <c r="A186" s="40"/>
      <c r="B186" s="41"/>
      <c r="C186" s="42"/>
      <c r="D186" s="219" t="s">
        <v>147</v>
      </c>
      <c r="E186" s="42"/>
      <c r="F186" s="220" t="s">
        <v>471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147</v>
      </c>
      <c r="AU186" s="19" t="s">
        <v>83</v>
      </c>
    </row>
    <row r="187" s="12" customFormat="1" ht="22.8" customHeight="1">
      <c r="A187" s="12"/>
      <c r="B187" s="190"/>
      <c r="C187" s="191"/>
      <c r="D187" s="192" t="s">
        <v>72</v>
      </c>
      <c r="E187" s="204" t="s">
        <v>269</v>
      </c>
      <c r="F187" s="204" t="s">
        <v>270</v>
      </c>
      <c r="G187" s="191"/>
      <c r="H187" s="191"/>
      <c r="I187" s="194"/>
      <c r="J187" s="205">
        <f>BK187</f>
        <v>0</v>
      </c>
      <c r="K187" s="191"/>
      <c r="L187" s="196"/>
      <c r="M187" s="197"/>
      <c r="N187" s="198"/>
      <c r="O187" s="198"/>
      <c r="P187" s="199">
        <f>SUM(P188:P203)</f>
        <v>0</v>
      </c>
      <c r="Q187" s="198"/>
      <c r="R187" s="199">
        <f>SUM(R188:R203)</f>
        <v>1.471176</v>
      </c>
      <c r="S187" s="198"/>
      <c r="T187" s="200">
        <f>SUM(T188:T203)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1" t="s">
        <v>83</v>
      </c>
      <c r="AT187" s="202" t="s">
        <v>72</v>
      </c>
      <c r="AU187" s="202" t="s">
        <v>81</v>
      </c>
      <c r="AY187" s="201" t="s">
        <v>137</v>
      </c>
      <c r="BK187" s="203">
        <f>SUM(BK188:BK203)</f>
        <v>0</v>
      </c>
    </row>
    <row r="188" s="2" customFormat="1" ht="24.15" customHeight="1">
      <c r="A188" s="40"/>
      <c r="B188" s="41"/>
      <c r="C188" s="206" t="s">
        <v>305</v>
      </c>
      <c r="D188" s="206" t="s">
        <v>140</v>
      </c>
      <c r="E188" s="207" t="s">
        <v>472</v>
      </c>
      <c r="F188" s="208" t="s">
        <v>473</v>
      </c>
      <c r="G188" s="209" t="s">
        <v>284</v>
      </c>
      <c r="H188" s="210">
        <v>23</v>
      </c>
      <c r="I188" s="211"/>
      <c r="J188" s="212">
        <f>ROUND(I188*H188,2)</f>
        <v>0</v>
      </c>
      <c r="K188" s="208" t="s">
        <v>144</v>
      </c>
      <c r="L188" s="46"/>
      <c r="M188" s="213" t="s">
        <v>19</v>
      </c>
      <c r="N188" s="214" t="s">
        <v>44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224</v>
      </c>
      <c r="AT188" s="217" t="s">
        <v>140</v>
      </c>
      <c r="AU188" s="217" t="s">
        <v>83</v>
      </c>
      <c r="AY188" s="19" t="s">
        <v>137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81</v>
      </c>
      <c r="BK188" s="218">
        <f>ROUND(I188*H188,2)</f>
        <v>0</v>
      </c>
      <c r="BL188" s="19" t="s">
        <v>224</v>
      </c>
      <c r="BM188" s="217" t="s">
        <v>474</v>
      </c>
    </row>
    <row r="189" s="2" customFormat="1">
      <c r="A189" s="40"/>
      <c r="B189" s="41"/>
      <c r="C189" s="42"/>
      <c r="D189" s="219" t="s">
        <v>147</v>
      </c>
      <c r="E189" s="42"/>
      <c r="F189" s="220" t="s">
        <v>475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147</v>
      </c>
      <c r="AU189" s="19" t="s">
        <v>83</v>
      </c>
    </row>
    <row r="190" s="2" customFormat="1" ht="16.5" customHeight="1">
      <c r="A190" s="40"/>
      <c r="B190" s="41"/>
      <c r="C190" s="260" t="s">
        <v>313</v>
      </c>
      <c r="D190" s="260" t="s">
        <v>408</v>
      </c>
      <c r="E190" s="261" t="s">
        <v>476</v>
      </c>
      <c r="F190" s="262" t="s">
        <v>477</v>
      </c>
      <c r="G190" s="263" t="s">
        <v>284</v>
      </c>
      <c r="H190" s="264">
        <v>9</v>
      </c>
      <c r="I190" s="265"/>
      <c r="J190" s="266">
        <f>ROUND(I190*H190,2)</f>
        <v>0</v>
      </c>
      <c r="K190" s="262" t="s">
        <v>144</v>
      </c>
      <c r="L190" s="267"/>
      <c r="M190" s="268" t="s">
        <v>19</v>
      </c>
      <c r="N190" s="269" t="s">
        <v>44</v>
      </c>
      <c r="O190" s="86"/>
      <c r="P190" s="215">
        <f>O190*H190</f>
        <v>0</v>
      </c>
      <c r="Q190" s="215">
        <v>0.021</v>
      </c>
      <c r="R190" s="215">
        <f>Q190*H190</f>
        <v>0.189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440</v>
      </c>
      <c r="AT190" s="217" t="s">
        <v>408</v>
      </c>
      <c r="AU190" s="217" t="s">
        <v>83</v>
      </c>
      <c r="AY190" s="19" t="s">
        <v>137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81</v>
      </c>
      <c r="BK190" s="218">
        <f>ROUND(I190*H190,2)</f>
        <v>0</v>
      </c>
      <c r="BL190" s="19" t="s">
        <v>224</v>
      </c>
      <c r="BM190" s="217" t="s">
        <v>478</v>
      </c>
    </row>
    <row r="191" s="2" customFormat="1" ht="16.5" customHeight="1">
      <c r="A191" s="40"/>
      <c r="B191" s="41"/>
      <c r="C191" s="260" t="s">
        <v>321</v>
      </c>
      <c r="D191" s="260" t="s">
        <v>408</v>
      </c>
      <c r="E191" s="261" t="s">
        <v>479</v>
      </c>
      <c r="F191" s="262" t="s">
        <v>480</v>
      </c>
      <c r="G191" s="263" t="s">
        <v>284</v>
      </c>
      <c r="H191" s="264">
        <v>14</v>
      </c>
      <c r="I191" s="265"/>
      <c r="J191" s="266">
        <f>ROUND(I191*H191,2)</f>
        <v>0</v>
      </c>
      <c r="K191" s="262" t="s">
        <v>144</v>
      </c>
      <c r="L191" s="267"/>
      <c r="M191" s="268" t="s">
        <v>19</v>
      </c>
      <c r="N191" s="269" t="s">
        <v>44</v>
      </c>
      <c r="O191" s="86"/>
      <c r="P191" s="215">
        <f>O191*H191</f>
        <v>0</v>
      </c>
      <c r="Q191" s="215">
        <v>0.019</v>
      </c>
      <c r="R191" s="215">
        <f>Q191*H191</f>
        <v>0.266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440</v>
      </c>
      <c r="AT191" s="217" t="s">
        <v>408</v>
      </c>
      <c r="AU191" s="217" t="s">
        <v>83</v>
      </c>
      <c r="AY191" s="19" t="s">
        <v>137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81</v>
      </c>
      <c r="BK191" s="218">
        <f>ROUND(I191*H191,2)</f>
        <v>0</v>
      </c>
      <c r="BL191" s="19" t="s">
        <v>224</v>
      </c>
      <c r="BM191" s="217" t="s">
        <v>481</v>
      </c>
    </row>
    <row r="192" s="2" customFormat="1" ht="24.15" customHeight="1">
      <c r="A192" s="40"/>
      <c r="B192" s="41"/>
      <c r="C192" s="206" t="s">
        <v>332</v>
      </c>
      <c r="D192" s="206" t="s">
        <v>140</v>
      </c>
      <c r="E192" s="207" t="s">
        <v>482</v>
      </c>
      <c r="F192" s="208" t="s">
        <v>483</v>
      </c>
      <c r="G192" s="209" t="s">
        <v>284</v>
      </c>
      <c r="H192" s="210">
        <v>10</v>
      </c>
      <c r="I192" s="211"/>
      <c r="J192" s="212">
        <f>ROUND(I192*H192,2)</f>
        <v>0</v>
      </c>
      <c r="K192" s="208" t="s">
        <v>144</v>
      </c>
      <c r="L192" s="46"/>
      <c r="M192" s="213" t="s">
        <v>19</v>
      </c>
      <c r="N192" s="214" t="s">
        <v>44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224</v>
      </c>
      <c r="AT192" s="217" t="s">
        <v>140</v>
      </c>
      <c r="AU192" s="217" t="s">
        <v>83</v>
      </c>
      <c r="AY192" s="19" t="s">
        <v>137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81</v>
      </c>
      <c r="BK192" s="218">
        <f>ROUND(I192*H192,2)</f>
        <v>0</v>
      </c>
      <c r="BL192" s="19" t="s">
        <v>224</v>
      </c>
      <c r="BM192" s="217" t="s">
        <v>484</v>
      </c>
    </row>
    <row r="193" s="2" customFormat="1">
      <c r="A193" s="40"/>
      <c r="B193" s="41"/>
      <c r="C193" s="42"/>
      <c r="D193" s="219" t="s">
        <v>147</v>
      </c>
      <c r="E193" s="42"/>
      <c r="F193" s="220" t="s">
        <v>485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147</v>
      </c>
      <c r="AU193" s="19" t="s">
        <v>83</v>
      </c>
    </row>
    <row r="194" s="2" customFormat="1" ht="16.5" customHeight="1">
      <c r="A194" s="40"/>
      <c r="B194" s="41"/>
      <c r="C194" s="260" t="s">
        <v>486</v>
      </c>
      <c r="D194" s="260" t="s">
        <v>408</v>
      </c>
      <c r="E194" s="261" t="s">
        <v>487</v>
      </c>
      <c r="F194" s="262" t="s">
        <v>488</v>
      </c>
      <c r="G194" s="263" t="s">
        <v>284</v>
      </c>
      <c r="H194" s="264">
        <v>10</v>
      </c>
      <c r="I194" s="265"/>
      <c r="J194" s="266">
        <f>ROUND(I194*H194,2)</f>
        <v>0</v>
      </c>
      <c r="K194" s="262" t="s">
        <v>144</v>
      </c>
      <c r="L194" s="267"/>
      <c r="M194" s="268" t="s">
        <v>19</v>
      </c>
      <c r="N194" s="269" t="s">
        <v>44</v>
      </c>
      <c r="O194" s="86"/>
      <c r="P194" s="215">
        <f>O194*H194</f>
        <v>0</v>
      </c>
      <c r="Q194" s="215">
        <v>0.021999999999999996</v>
      </c>
      <c r="R194" s="215">
        <f>Q194*H194</f>
        <v>0.21999999999999997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440</v>
      </c>
      <c r="AT194" s="217" t="s">
        <v>408</v>
      </c>
      <c r="AU194" s="217" t="s">
        <v>83</v>
      </c>
      <c r="AY194" s="19" t="s">
        <v>137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81</v>
      </c>
      <c r="BK194" s="218">
        <f>ROUND(I194*H194,2)</f>
        <v>0</v>
      </c>
      <c r="BL194" s="19" t="s">
        <v>224</v>
      </c>
      <c r="BM194" s="217" t="s">
        <v>489</v>
      </c>
    </row>
    <row r="195" s="2" customFormat="1" ht="16.5" customHeight="1">
      <c r="A195" s="40"/>
      <c r="B195" s="41"/>
      <c r="C195" s="206" t="s">
        <v>490</v>
      </c>
      <c r="D195" s="206" t="s">
        <v>140</v>
      </c>
      <c r="E195" s="207" t="s">
        <v>491</v>
      </c>
      <c r="F195" s="208" t="s">
        <v>492</v>
      </c>
      <c r="G195" s="209" t="s">
        <v>284</v>
      </c>
      <c r="H195" s="210">
        <v>33</v>
      </c>
      <c r="I195" s="211"/>
      <c r="J195" s="212">
        <f>ROUND(I195*H195,2)</f>
        <v>0</v>
      </c>
      <c r="K195" s="208" t="s">
        <v>144</v>
      </c>
      <c r="L195" s="46"/>
      <c r="M195" s="213" t="s">
        <v>19</v>
      </c>
      <c r="N195" s="214" t="s">
        <v>44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224</v>
      </c>
      <c r="AT195" s="217" t="s">
        <v>140</v>
      </c>
      <c r="AU195" s="217" t="s">
        <v>83</v>
      </c>
      <c r="AY195" s="19" t="s">
        <v>137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81</v>
      </c>
      <c r="BK195" s="218">
        <f>ROUND(I195*H195,2)</f>
        <v>0</v>
      </c>
      <c r="BL195" s="19" t="s">
        <v>224</v>
      </c>
      <c r="BM195" s="217" t="s">
        <v>493</v>
      </c>
    </row>
    <row r="196" s="2" customFormat="1">
      <c r="A196" s="40"/>
      <c r="B196" s="41"/>
      <c r="C196" s="42"/>
      <c r="D196" s="219" t="s">
        <v>147</v>
      </c>
      <c r="E196" s="42"/>
      <c r="F196" s="220" t="s">
        <v>494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147</v>
      </c>
      <c r="AU196" s="19" t="s">
        <v>83</v>
      </c>
    </row>
    <row r="197" s="2" customFormat="1" ht="16.5" customHeight="1">
      <c r="A197" s="40"/>
      <c r="B197" s="41"/>
      <c r="C197" s="260" t="s">
        <v>440</v>
      </c>
      <c r="D197" s="260" t="s">
        <v>408</v>
      </c>
      <c r="E197" s="261" t="s">
        <v>495</v>
      </c>
      <c r="F197" s="262" t="s">
        <v>496</v>
      </c>
      <c r="G197" s="263" t="s">
        <v>284</v>
      </c>
      <c r="H197" s="264">
        <v>33</v>
      </c>
      <c r="I197" s="265"/>
      <c r="J197" s="266">
        <f>ROUND(I197*H197,2)</f>
        <v>0</v>
      </c>
      <c r="K197" s="262" t="s">
        <v>144</v>
      </c>
      <c r="L197" s="267"/>
      <c r="M197" s="268" t="s">
        <v>19</v>
      </c>
      <c r="N197" s="269" t="s">
        <v>44</v>
      </c>
      <c r="O197" s="86"/>
      <c r="P197" s="215">
        <f>O197*H197</f>
        <v>0</v>
      </c>
      <c r="Q197" s="215">
        <v>0.0022</v>
      </c>
      <c r="R197" s="215">
        <f>Q197*H197</f>
        <v>0.0726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440</v>
      </c>
      <c r="AT197" s="217" t="s">
        <v>408</v>
      </c>
      <c r="AU197" s="217" t="s">
        <v>83</v>
      </c>
      <c r="AY197" s="19" t="s">
        <v>137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81</v>
      </c>
      <c r="BK197" s="218">
        <f>ROUND(I197*H197,2)</f>
        <v>0</v>
      </c>
      <c r="BL197" s="19" t="s">
        <v>224</v>
      </c>
      <c r="BM197" s="217" t="s">
        <v>497</v>
      </c>
    </row>
    <row r="198" s="2" customFormat="1" ht="16.5" customHeight="1">
      <c r="A198" s="40"/>
      <c r="B198" s="41"/>
      <c r="C198" s="206" t="s">
        <v>498</v>
      </c>
      <c r="D198" s="206" t="s">
        <v>140</v>
      </c>
      <c r="E198" s="207" t="s">
        <v>499</v>
      </c>
      <c r="F198" s="208" t="s">
        <v>500</v>
      </c>
      <c r="G198" s="209" t="s">
        <v>182</v>
      </c>
      <c r="H198" s="210">
        <v>43.8</v>
      </c>
      <c r="I198" s="211"/>
      <c r="J198" s="212">
        <f>ROUND(I198*H198,2)</f>
        <v>0</v>
      </c>
      <c r="K198" s="208" t="s">
        <v>144</v>
      </c>
      <c r="L198" s="46"/>
      <c r="M198" s="213" t="s">
        <v>19</v>
      </c>
      <c r="N198" s="214" t="s">
        <v>44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224</v>
      </c>
      <c r="AT198" s="217" t="s">
        <v>140</v>
      </c>
      <c r="AU198" s="217" t="s">
        <v>83</v>
      </c>
      <c r="AY198" s="19" t="s">
        <v>137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81</v>
      </c>
      <c r="BK198" s="218">
        <f>ROUND(I198*H198,2)</f>
        <v>0</v>
      </c>
      <c r="BL198" s="19" t="s">
        <v>224</v>
      </c>
      <c r="BM198" s="217" t="s">
        <v>501</v>
      </c>
    </row>
    <row r="199" s="2" customFormat="1">
      <c r="A199" s="40"/>
      <c r="B199" s="41"/>
      <c r="C199" s="42"/>
      <c r="D199" s="219" t="s">
        <v>147</v>
      </c>
      <c r="E199" s="42"/>
      <c r="F199" s="220" t="s">
        <v>502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147</v>
      </c>
      <c r="AU199" s="19" t="s">
        <v>83</v>
      </c>
    </row>
    <row r="200" s="2" customFormat="1" ht="16.5" customHeight="1">
      <c r="A200" s="40"/>
      <c r="B200" s="41"/>
      <c r="C200" s="260" t="s">
        <v>503</v>
      </c>
      <c r="D200" s="260" t="s">
        <v>408</v>
      </c>
      <c r="E200" s="261" t="s">
        <v>504</v>
      </c>
      <c r="F200" s="262" t="s">
        <v>505</v>
      </c>
      <c r="G200" s="263" t="s">
        <v>182</v>
      </c>
      <c r="H200" s="264">
        <v>43.8</v>
      </c>
      <c r="I200" s="265"/>
      <c r="J200" s="266">
        <f>ROUND(I200*H200,2)</f>
        <v>0</v>
      </c>
      <c r="K200" s="262" t="s">
        <v>19</v>
      </c>
      <c r="L200" s="267"/>
      <c r="M200" s="268" t="s">
        <v>19</v>
      </c>
      <c r="N200" s="269" t="s">
        <v>44</v>
      </c>
      <c r="O200" s="86"/>
      <c r="P200" s="215">
        <f>O200*H200</f>
        <v>0</v>
      </c>
      <c r="Q200" s="215">
        <v>0.01652</v>
      </c>
      <c r="R200" s="215">
        <f>Q200*H200</f>
        <v>0.723576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440</v>
      </c>
      <c r="AT200" s="217" t="s">
        <v>408</v>
      </c>
      <c r="AU200" s="217" t="s">
        <v>83</v>
      </c>
      <c r="AY200" s="19" t="s">
        <v>137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81</v>
      </c>
      <c r="BK200" s="218">
        <f>ROUND(I200*H200,2)</f>
        <v>0</v>
      </c>
      <c r="BL200" s="19" t="s">
        <v>224</v>
      </c>
      <c r="BM200" s="217" t="s">
        <v>506</v>
      </c>
    </row>
    <row r="201" s="13" customFormat="1">
      <c r="A201" s="13"/>
      <c r="B201" s="224"/>
      <c r="C201" s="225"/>
      <c r="D201" s="226" t="s">
        <v>149</v>
      </c>
      <c r="E201" s="225"/>
      <c r="F201" s="228" t="s">
        <v>507</v>
      </c>
      <c r="G201" s="225"/>
      <c r="H201" s="229">
        <v>43.8</v>
      </c>
      <c r="I201" s="230"/>
      <c r="J201" s="225"/>
      <c r="K201" s="225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149</v>
      </c>
      <c r="AU201" s="235" t="s">
        <v>83</v>
      </c>
      <c r="AV201" s="13" t="s">
        <v>83</v>
      </c>
      <c r="AW201" s="13" t="s">
        <v>4</v>
      </c>
      <c r="AX201" s="13" t="s">
        <v>81</v>
      </c>
      <c r="AY201" s="235" t="s">
        <v>137</v>
      </c>
    </row>
    <row r="202" s="2" customFormat="1" ht="24.15" customHeight="1">
      <c r="A202" s="40"/>
      <c r="B202" s="41"/>
      <c r="C202" s="206" t="s">
        <v>508</v>
      </c>
      <c r="D202" s="206" t="s">
        <v>140</v>
      </c>
      <c r="E202" s="207" t="s">
        <v>509</v>
      </c>
      <c r="F202" s="208" t="s">
        <v>510</v>
      </c>
      <c r="G202" s="209" t="s">
        <v>195</v>
      </c>
      <c r="H202" s="210">
        <v>1.471</v>
      </c>
      <c r="I202" s="211"/>
      <c r="J202" s="212">
        <f>ROUND(I202*H202,2)</f>
        <v>0</v>
      </c>
      <c r="K202" s="208" t="s">
        <v>144</v>
      </c>
      <c r="L202" s="46"/>
      <c r="M202" s="213" t="s">
        <v>19</v>
      </c>
      <c r="N202" s="214" t="s">
        <v>44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224</v>
      </c>
      <c r="AT202" s="217" t="s">
        <v>140</v>
      </c>
      <c r="AU202" s="217" t="s">
        <v>83</v>
      </c>
      <c r="AY202" s="19" t="s">
        <v>137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81</v>
      </c>
      <c r="BK202" s="218">
        <f>ROUND(I202*H202,2)</f>
        <v>0</v>
      </c>
      <c r="BL202" s="19" t="s">
        <v>224</v>
      </c>
      <c r="BM202" s="217" t="s">
        <v>511</v>
      </c>
    </row>
    <row r="203" s="2" customFormat="1">
      <c r="A203" s="40"/>
      <c r="B203" s="41"/>
      <c r="C203" s="42"/>
      <c r="D203" s="219" t="s">
        <v>147</v>
      </c>
      <c r="E203" s="42"/>
      <c r="F203" s="220" t="s">
        <v>512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147</v>
      </c>
      <c r="AU203" s="19" t="s">
        <v>83</v>
      </c>
    </row>
    <row r="204" s="12" customFormat="1" ht="22.8" customHeight="1">
      <c r="A204" s="12"/>
      <c r="B204" s="190"/>
      <c r="C204" s="191"/>
      <c r="D204" s="192" t="s">
        <v>72</v>
      </c>
      <c r="E204" s="204" t="s">
        <v>295</v>
      </c>
      <c r="F204" s="204" t="s">
        <v>296</v>
      </c>
      <c r="G204" s="191"/>
      <c r="H204" s="191"/>
      <c r="I204" s="194"/>
      <c r="J204" s="205">
        <f>BK204</f>
        <v>0</v>
      </c>
      <c r="K204" s="191"/>
      <c r="L204" s="196"/>
      <c r="M204" s="197"/>
      <c r="N204" s="198"/>
      <c r="O204" s="198"/>
      <c r="P204" s="199">
        <f>SUM(P205:P227)</f>
        <v>0</v>
      </c>
      <c r="Q204" s="198"/>
      <c r="R204" s="199">
        <f>SUM(R205:R227)</f>
        <v>13.575911</v>
      </c>
      <c r="S204" s="198"/>
      <c r="T204" s="200">
        <f>SUM(T205:T227)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1" t="s">
        <v>83</v>
      </c>
      <c r="AT204" s="202" t="s">
        <v>72</v>
      </c>
      <c r="AU204" s="202" t="s">
        <v>81</v>
      </c>
      <c r="AY204" s="201" t="s">
        <v>137</v>
      </c>
      <c r="BK204" s="203">
        <f>SUM(BK205:BK227)</f>
        <v>0</v>
      </c>
    </row>
    <row r="205" s="2" customFormat="1" ht="16.5" customHeight="1">
      <c r="A205" s="40"/>
      <c r="B205" s="41"/>
      <c r="C205" s="206" t="s">
        <v>513</v>
      </c>
      <c r="D205" s="206" t="s">
        <v>140</v>
      </c>
      <c r="E205" s="207" t="s">
        <v>514</v>
      </c>
      <c r="F205" s="208" t="s">
        <v>515</v>
      </c>
      <c r="G205" s="209" t="s">
        <v>143</v>
      </c>
      <c r="H205" s="210">
        <v>301.10000000000004</v>
      </c>
      <c r="I205" s="211"/>
      <c r="J205" s="212">
        <f>ROUND(I205*H205,2)</f>
        <v>0</v>
      </c>
      <c r="K205" s="208" t="s">
        <v>144</v>
      </c>
      <c r="L205" s="46"/>
      <c r="M205" s="213" t="s">
        <v>19</v>
      </c>
      <c r="N205" s="214" t="s">
        <v>44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224</v>
      </c>
      <c r="AT205" s="217" t="s">
        <v>140</v>
      </c>
      <c r="AU205" s="217" t="s">
        <v>83</v>
      </c>
      <c r="AY205" s="19" t="s">
        <v>137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81</v>
      </c>
      <c r="BK205" s="218">
        <f>ROUND(I205*H205,2)</f>
        <v>0</v>
      </c>
      <c r="BL205" s="19" t="s">
        <v>224</v>
      </c>
      <c r="BM205" s="217" t="s">
        <v>516</v>
      </c>
    </row>
    <row r="206" s="2" customFormat="1">
      <c r="A206" s="40"/>
      <c r="B206" s="41"/>
      <c r="C206" s="42"/>
      <c r="D206" s="219" t="s">
        <v>147</v>
      </c>
      <c r="E206" s="42"/>
      <c r="F206" s="220" t="s">
        <v>517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147</v>
      </c>
      <c r="AU206" s="19" t="s">
        <v>83</v>
      </c>
    </row>
    <row r="207" s="13" customFormat="1">
      <c r="A207" s="13"/>
      <c r="B207" s="224"/>
      <c r="C207" s="225"/>
      <c r="D207" s="226" t="s">
        <v>149</v>
      </c>
      <c r="E207" s="227" t="s">
        <v>19</v>
      </c>
      <c r="F207" s="228" t="s">
        <v>302</v>
      </c>
      <c r="G207" s="225"/>
      <c r="H207" s="229">
        <v>301.10000000000004</v>
      </c>
      <c r="I207" s="230"/>
      <c r="J207" s="225"/>
      <c r="K207" s="225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149</v>
      </c>
      <c r="AU207" s="235" t="s">
        <v>83</v>
      </c>
      <c r="AV207" s="13" t="s">
        <v>83</v>
      </c>
      <c r="AW207" s="13" t="s">
        <v>35</v>
      </c>
      <c r="AX207" s="13" t="s">
        <v>73</v>
      </c>
      <c r="AY207" s="235" t="s">
        <v>137</v>
      </c>
    </row>
    <row r="208" s="14" customFormat="1">
      <c r="A208" s="14"/>
      <c r="B208" s="236"/>
      <c r="C208" s="237"/>
      <c r="D208" s="226" t="s">
        <v>149</v>
      </c>
      <c r="E208" s="238" t="s">
        <v>19</v>
      </c>
      <c r="F208" s="239" t="s">
        <v>151</v>
      </c>
      <c r="G208" s="237"/>
      <c r="H208" s="240">
        <v>301.10000000000004</v>
      </c>
      <c r="I208" s="241"/>
      <c r="J208" s="237"/>
      <c r="K208" s="237"/>
      <c r="L208" s="242"/>
      <c r="M208" s="243"/>
      <c r="N208" s="244"/>
      <c r="O208" s="244"/>
      <c r="P208" s="244"/>
      <c r="Q208" s="244"/>
      <c r="R208" s="244"/>
      <c r="S208" s="244"/>
      <c r="T208" s="24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6" t="s">
        <v>149</v>
      </c>
      <c r="AU208" s="246" t="s">
        <v>83</v>
      </c>
      <c r="AV208" s="14" t="s">
        <v>145</v>
      </c>
      <c r="AW208" s="14" t="s">
        <v>35</v>
      </c>
      <c r="AX208" s="14" t="s">
        <v>81</v>
      </c>
      <c r="AY208" s="246" t="s">
        <v>137</v>
      </c>
    </row>
    <row r="209" s="2" customFormat="1" ht="16.5" customHeight="1">
      <c r="A209" s="40"/>
      <c r="B209" s="41"/>
      <c r="C209" s="206" t="s">
        <v>518</v>
      </c>
      <c r="D209" s="206" t="s">
        <v>140</v>
      </c>
      <c r="E209" s="207" t="s">
        <v>519</v>
      </c>
      <c r="F209" s="208" t="s">
        <v>520</v>
      </c>
      <c r="G209" s="209" t="s">
        <v>143</v>
      </c>
      <c r="H209" s="210">
        <v>301.10000000000004</v>
      </c>
      <c r="I209" s="211"/>
      <c r="J209" s="212">
        <f>ROUND(I209*H209,2)</f>
        <v>0</v>
      </c>
      <c r="K209" s="208" t="s">
        <v>144</v>
      </c>
      <c r="L209" s="46"/>
      <c r="M209" s="213" t="s">
        <v>19</v>
      </c>
      <c r="N209" s="214" t="s">
        <v>44</v>
      </c>
      <c r="O209" s="86"/>
      <c r="P209" s="215">
        <f>O209*H209</f>
        <v>0</v>
      </c>
      <c r="Q209" s="215">
        <v>0.00029999999999999996</v>
      </c>
      <c r="R209" s="215">
        <f>Q209*H209</f>
        <v>0.09033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224</v>
      </c>
      <c r="AT209" s="217" t="s">
        <v>140</v>
      </c>
      <c r="AU209" s="217" t="s">
        <v>83</v>
      </c>
      <c r="AY209" s="19" t="s">
        <v>137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81</v>
      </c>
      <c r="BK209" s="218">
        <f>ROUND(I209*H209,2)</f>
        <v>0</v>
      </c>
      <c r="BL209" s="19" t="s">
        <v>224</v>
      </c>
      <c r="BM209" s="217" t="s">
        <v>521</v>
      </c>
    </row>
    <row r="210" s="2" customFormat="1">
      <c r="A210" s="40"/>
      <c r="B210" s="41"/>
      <c r="C210" s="42"/>
      <c r="D210" s="219" t="s">
        <v>147</v>
      </c>
      <c r="E210" s="42"/>
      <c r="F210" s="220" t="s">
        <v>522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147</v>
      </c>
      <c r="AU210" s="19" t="s">
        <v>83</v>
      </c>
    </row>
    <row r="211" s="2" customFormat="1" ht="24.15" customHeight="1">
      <c r="A211" s="40"/>
      <c r="B211" s="41"/>
      <c r="C211" s="206" t="s">
        <v>523</v>
      </c>
      <c r="D211" s="206" t="s">
        <v>140</v>
      </c>
      <c r="E211" s="207" t="s">
        <v>524</v>
      </c>
      <c r="F211" s="208" t="s">
        <v>525</v>
      </c>
      <c r="G211" s="209" t="s">
        <v>143</v>
      </c>
      <c r="H211" s="210">
        <v>301.10000000000004</v>
      </c>
      <c r="I211" s="211"/>
      <c r="J211" s="212">
        <f>ROUND(I211*H211,2)</f>
        <v>0</v>
      </c>
      <c r="K211" s="208" t="s">
        <v>144</v>
      </c>
      <c r="L211" s="46"/>
      <c r="M211" s="213" t="s">
        <v>19</v>
      </c>
      <c r="N211" s="214" t="s">
        <v>44</v>
      </c>
      <c r="O211" s="86"/>
      <c r="P211" s="215">
        <f>O211*H211</f>
        <v>0</v>
      </c>
      <c r="Q211" s="215">
        <v>0.012</v>
      </c>
      <c r="R211" s="215">
        <f>Q211*H211</f>
        <v>3.6132000000000008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224</v>
      </c>
      <c r="AT211" s="217" t="s">
        <v>140</v>
      </c>
      <c r="AU211" s="217" t="s">
        <v>83</v>
      </c>
      <c r="AY211" s="19" t="s">
        <v>137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81</v>
      </c>
      <c r="BK211" s="218">
        <f>ROUND(I211*H211,2)</f>
        <v>0</v>
      </c>
      <c r="BL211" s="19" t="s">
        <v>224</v>
      </c>
      <c r="BM211" s="217" t="s">
        <v>526</v>
      </c>
    </row>
    <row r="212" s="2" customFormat="1">
      <c r="A212" s="40"/>
      <c r="B212" s="41"/>
      <c r="C212" s="42"/>
      <c r="D212" s="219" t="s">
        <v>147</v>
      </c>
      <c r="E212" s="42"/>
      <c r="F212" s="220" t="s">
        <v>527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147</v>
      </c>
      <c r="AU212" s="19" t="s">
        <v>83</v>
      </c>
    </row>
    <row r="213" s="2" customFormat="1" ht="24.15" customHeight="1">
      <c r="A213" s="40"/>
      <c r="B213" s="41"/>
      <c r="C213" s="206" t="s">
        <v>528</v>
      </c>
      <c r="D213" s="206" t="s">
        <v>140</v>
      </c>
      <c r="E213" s="207" t="s">
        <v>529</v>
      </c>
      <c r="F213" s="208" t="s">
        <v>530</v>
      </c>
      <c r="G213" s="209" t="s">
        <v>143</v>
      </c>
      <c r="H213" s="210">
        <v>301.10000000000004</v>
      </c>
      <c r="I213" s="211"/>
      <c r="J213" s="212">
        <f>ROUND(I213*H213,2)</f>
        <v>0</v>
      </c>
      <c r="K213" s="208" t="s">
        <v>144</v>
      </c>
      <c r="L213" s="46"/>
      <c r="M213" s="213" t="s">
        <v>19</v>
      </c>
      <c r="N213" s="214" t="s">
        <v>44</v>
      </c>
      <c r="O213" s="86"/>
      <c r="P213" s="215">
        <f>O213*H213</f>
        <v>0</v>
      </c>
      <c r="Q213" s="215">
        <v>0.00755</v>
      </c>
      <c r="R213" s="215">
        <f>Q213*H213</f>
        <v>2.273305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224</v>
      </c>
      <c r="AT213" s="217" t="s">
        <v>140</v>
      </c>
      <c r="AU213" s="217" t="s">
        <v>83</v>
      </c>
      <c r="AY213" s="19" t="s">
        <v>137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81</v>
      </c>
      <c r="BK213" s="218">
        <f>ROUND(I213*H213,2)</f>
        <v>0</v>
      </c>
      <c r="BL213" s="19" t="s">
        <v>224</v>
      </c>
      <c r="BM213" s="217" t="s">
        <v>531</v>
      </c>
    </row>
    <row r="214" s="2" customFormat="1">
      <c r="A214" s="40"/>
      <c r="B214" s="41"/>
      <c r="C214" s="42"/>
      <c r="D214" s="219" t="s">
        <v>147</v>
      </c>
      <c r="E214" s="42"/>
      <c r="F214" s="220" t="s">
        <v>532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147</v>
      </c>
      <c r="AU214" s="19" t="s">
        <v>83</v>
      </c>
    </row>
    <row r="215" s="2" customFormat="1" ht="21.75" customHeight="1">
      <c r="A215" s="40"/>
      <c r="B215" s="41"/>
      <c r="C215" s="260" t="s">
        <v>533</v>
      </c>
      <c r="D215" s="260" t="s">
        <v>408</v>
      </c>
      <c r="E215" s="261" t="s">
        <v>534</v>
      </c>
      <c r="F215" s="262" t="s">
        <v>535</v>
      </c>
      <c r="G215" s="263" t="s">
        <v>143</v>
      </c>
      <c r="H215" s="264">
        <v>331.20999999999996</v>
      </c>
      <c r="I215" s="265"/>
      <c r="J215" s="266">
        <f>ROUND(I215*H215,2)</f>
        <v>0</v>
      </c>
      <c r="K215" s="262" t="s">
        <v>144</v>
      </c>
      <c r="L215" s="267"/>
      <c r="M215" s="268" t="s">
        <v>19</v>
      </c>
      <c r="N215" s="269" t="s">
        <v>44</v>
      </c>
      <c r="O215" s="86"/>
      <c r="P215" s="215">
        <f>O215*H215</f>
        <v>0</v>
      </c>
      <c r="Q215" s="215">
        <v>0.021999999999999996</v>
      </c>
      <c r="R215" s="215">
        <f>Q215*H215</f>
        <v>7.28662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440</v>
      </c>
      <c r="AT215" s="217" t="s">
        <v>408</v>
      </c>
      <c r="AU215" s="217" t="s">
        <v>83</v>
      </c>
      <c r="AY215" s="19" t="s">
        <v>137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81</v>
      </c>
      <c r="BK215" s="218">
        <f>ROUND(I215*H215,2)</f>
        <v>0</v>
      </c>
      <c r="BL215" s="19" t="s">
        <v>224</v>
      </c>
      <c r="BM215" s="217" t="s">
        <v>536</v>
      </c>
    </row>
    <row r="216" s="13" customFormat="1">
      <c r="A216" s="13"/>
      <c r="B216" s="224"/>
      <c r="C216" s="225"/>
      <c r="D216" s="226" t="s">
        <v>149</v>
      </c>
      <c r="E216" s="225"/>
      <c r="F216" s="228" t="s">
        <v>537</v>
      </c>
      <c r="G216" s="225"/>
      <c r="H216" s="229">
        <v>331.20999999999996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149</v>
      </c>
      <c r="AU216" s="235" t="s">
        <v>83</v>
      </c>
      <c r="AV216" s="13" t="s">
        <v>83</v>
      </c>
      <c r="AW216" s="13" t="s">
        <v>4</v>
      </c>
      <c r="AX216" s="13" t="s">
        <v>81</v>
      </c>
      <c r="AY216" s="235" t="s">
        <v>137</v>
      </c>
    </row>
    <row r="217" s="2" customFormat="1" ht="16.5" customHeight="1">
      <c r="A217" s="40"/>
      <c r="B217" s="41"/>
      <c r="C217" s="206" t="s">
        <v>538</v>
      </c>
      <c r="D217" s="206" t="s">
        <v>140</v>
      </c>
      <c r="E217" s="207" t="s">
        <v>539</v>
      </c>
      <c r="F217" s="208" t="s">
        <v>540</v>
      </c>
      <c r="G217" s="209" t="s">
        <v>143</v>
      </c>
      <c r="H217" s="210">
        <v>71.8</v>
      </c>
      <c r="I217" s="211"/>
      <c r="J217" s="212">
        <f>ROUND(I217*H217,2)</f>
        <v>0</v>
      </c>
      <c r="K217" s="208" t="s">
        <v>144</v>
      </c>
      <c r="L217" s="46"/>
      <c r="M217" s="213" t="s">
        <v>19</v>
      </c>
      <c r="N217" s="214" t="s">
        <v>44</v>
      </c>
      <c r="O217" s="86"/>
      <c r="P217" s="215">
        <f>O217*H217</f>
        <v>0</v>
      </c>
      <c r="Q217" s="215">
        <v>0.0015</v>
      </c>
      <c r="R217" s="215">
        <f>Q217*H217</f>
        <v>0.1077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224</v>
      </c>
      <c r="AT217" s="217" t="s">
        <v>140</v>
      </c>
      <c r="AU217" s="217" t="s">
        <v>83</v>
      </c>
      <c r="AY217" s="19" t="s">
        <v>137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81</v>
      </c>
      <c r="BK217" s="218">
        <f>ROUND(I217*H217,2)</f>
        <v>0</v>
      </c>
      <c r="BL217" s="19" t="s">
        <v>224</v>
      </c>
      <c r="BM217" s="217" t="s">
        <v>541</v>
      </c>
    </row>
    <row r="218" s="2" customFormat="1">
      <c r="A218" s="40"/>
      <c r="B218" s="41"/>
      <c r="C218" s="42"/>
      <c r="D218" s="219" t="s">
        <v>147</v>
      </c>
      <c r="E218" s="42"/>
      <c r="F218" s="220" t="s">
        <v>542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147</v>
      </c>
      <c r="AU218" s="19" t="s">
        <v>83</v>
      </c>
    </row>
    <row r="219" s="13" customFormat="1">
      <c r="A219" s="13"/>
      <c r="B219" s="224"/>
      <c r="C219" s="225"/>
      <c r="D219" s="226" t="s">
        <v>149</v>
      </c>
      <c r="E219" s="227" t="s">
        <v>19</v>
      </c>
      <c r="F219" s="228" t="s">
        <v>543</v>
      </c>
      <c r="G219" s="225"/>
      <c r="H219" s="229">
        <v>71.8</v>
      </c>
      <c r="I219" s="230"/>
      <c r="J219" s="225"/>
      <c r="K219" s="225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149</v>
      </c>
      <c r="AU219" s="235" t="s">
        <v>83</v>
      </c>
      <c r="AV219" s="13" t="s">
        <v>83</v>
      </c>
      <c r="AW219" s="13" t="s">
        <v>35</v>
      </c>
      <c r="AX219" s="13" t="s">
        <v>81</v>
      </c>
      <c r="AY219" s="235" t="s">
        <v>137</v>
      </c>
    </row>
    <row r="220" s="2" customFormat="1" ht="16.5" customHeight="1">
      <c r="A220" s="40"/>
      <c r="B220" s="41"/>
      <c r="C220" s="206" t="s">
        <v>544</v>
      </c>
      <c r="D220" s="206" t="s">
        <v>140</v>
      </c>
      <c r="E220" s="207" t="s">
        <v>545</v>
      </c>
      <c r="F220" s="208" t="s">
        <v>546</v>
      </c>
      <c r="G220" s="209" t="s">
        <v>182</v>
      </c>
      <c r="H220" s="210">
        <v>135.6</v>
      </c>
      <c r="I220" s="211"/>
      <c r="J220" s="212">
        <f>ROUND(I220*H220,2)</f>
        <v>0</v>
      </c>
      <c r="K220" s="208" t="s">
        <v>144</v>
      </c>
      <c r="L220" s="46"/>
      <c r="M220" s="213" t="s">
        <v>19</v>
      </c>
      <c r="N220" s="214" t="s">
        <v>44</v>
      </c>
      <c r="O220" s="86"/>
      <c r="P220" s="215">
        <f>O220*H220</f>
        <v>0</v>
      </c>
      <c r="Q220" s="215">
        <v>9E-05</v>
      </c>
      <c r="R220" s="215">
        <f>Q220*H220</f>
        <v>0.012203999999999998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224</v>
      </c>
      <c r="AT220" s="217" t="s">
        <v>140</v>
      </c>
      <c r="AU220" s="217" t="s">
        <v>83</v>
      </c>
      <c r="AY220" s="19" t="s">
        <v>137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81</v>
      </c>
      <c r="BK220" s="218">
        <f>ROUND(I220*H220,2)</f>
        <v>0</v>
      </c>
      <c r="BL220" s="19" t="s">
        <v>224</v>
      </c>
      <c r="BM220" s="217" t="s">
        <v>547</v>
      </c>
    </row>
    <row r="221" s="2" customFormat="1">
      <c r="A221" s="40"/>
      <c r="B221" s="41"/>
      <c r="C221" s="42"/>
      <c r="D221" s="219" t="s">
        <v>147</v>
      </c>
      <c r="E221" s="42"/>
      <c r="F221" s="220" t="s">
        <v>548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147</v>
      </c>
      <c r="AU221" s="19" t="s">
        <v>83</v>
      </c>
    </row>
    <row r="222" s="13" customFormat="1">
      <c r="A222" s="13"/>
      <c r="B222" s="224"/>
      <c r="C222" s="225"/>
      <c r="D222" s="226" t="s">
        <v>149</v>
      </c>
      <c r="E222" s="227" t="s">
        <v>19</v>
      </c>
      <c r="F222" s="228" t="s">
        <v>549</v>
      </c>
      <c r="G222" s="225"/>
      <c r="H222" s="229">
        <v>135.6</v>
      </c>
      <c r="I222" s="230"/>
      <c r="J222" s="225"/>
      <c r="K222" s="225"/>
      <c r="L222" s="231"/>
      <c r="M222" s="232"/>
      <c r="N222" s="233"/>
      <c r="O222" s="233"/>
      <c r="P222" s="233"/>
      <c r="Q222" s="233"/>
      <c r="R222" s="233"/>
      <c r="S222" s="233"/>
      <c r="T222" s="23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5" t="s">
        <v>149</v>
      </c>
      <c r="AU222" s="235" t="s">
        <v>83</v>
      </c>
      <c r="AV222" s="13" t="s">
        <v>83</v>
      </c>
      <c r="AW222" s="13" t="s">
        <v>35</v>
      </c>
      <c r="AX222" s="13" t="s">
        <v>73</v>
      </c>
      <c r="AY222" s="235" t="s">
        <v>137</v>
      </c>
    </row>
    <row r="223" s="14" customFormat="1">
      <c r="A223" s="14"/>
      <c r="B223" s="236"/>
      <c r="C223" s="237"/>
      <c r="D223" s="226" t="s">
        <v>149</v>
      </c>
      <c r="E223" s="238" t="s">
        <v>19</v>
      </c>
      <c r="F223" s="239" t="s">
        <v>151</v>
      </c>
      <c r="G223" s="237"/>
      <c r="H223" s="240">
        <v>135.6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6" t="s">
        <v>149</v>
      </c>
      <c r="AU223" s="246" t="s">
        <v>83</v>
      </c>
      <c r="AV223" s="14" t="s">
        <v>145</v>
      </c>
      <c r="AW223" s="14" t="s">
        <v>35</v>
      </c>
      <c r="AX223" s="14" t="s">
        <v>81</v>
      </c>
      <c r="AY223" s="246" t="s">
        <v>137</v>
      </c>
    </row>
    <row r="224" s="2" customFormat="1" ht="16.5" customHeight="1">
      <c r="A224" s="40"/>
      <c r="B224" s="41"/>
      <c r="C224" s="206" t="s">
        <v>550</v>
      </c>
      <c r="D224" s="206" t="s">
        <v>140</v>
      </c>
      <c r="E224" s="207" t="s">
        <v>551</v>
      </c>
      <c r="F224" s="208" t="s">
        <v>552</v>
      </c>
      <c r="G224" s="209" t="s">
        <v>182</v>
      </c>
      <c r="H224" s="210">
        <v>135.6</v>
      </c>
      <c r="I224" s="211"/>
      <c r="J224" s="212">
        <f>ROUND(I224*H224,2)</f>
        <v>0</v>
      </c>
      <c r="K224" s="208" t="s">
        <v>144</v>
      </c>
      <c r="L224" s="46"/>
      <c r="M224" s="213" t="s">
        <v>19</v>
      </c>
      <c r="N224" s="214" t="s">
        <v>44</v>
      </c>
      <c r="O224" s="86"/>
      <c r="P224" s="215">
        <f>O224*H224</f>
        <v>0</v>
      </c>
      <c r="Q224" s="215">
        <v>0.0014200000000000002</v>
      </c>
      <c r="R224" s="215">
        <f>Q224*H224</f>
        <v>0.192552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224</v>
      </c>
      <c r="AT224" s="217" t="s">
        <v>140</v>
      </c>
      <c r="AU224" s="217" t="s">
        <v>83</v>
      </c>
      <c r="AY224" s="19" t="s">
        <v>137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81</v>
      </c>
      <c r="BK224" s="218">
        <f>ROUND(I224*H224,2)</f>
        <v>0</v>
      </c>
      <c r="BL224" s="19" t="s">
        <v>224</v>
      </c>
      <c r="BM224" s="217" t="s">
        <v>553</v>
      </c>
    </row>
    <row r="225" s="2" customFormat="1">
      <c r="A225" s="40"/>
      <c r="B225" s="41"/>
      <c r="C225" s="42"/>
      <c r="D225" s="219" t="s">
        <v>147</v>
      </c>
      <c r="E225" s="42"/>
      <c r="F225" s="220" t="s">
        <v>554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147</v>
      </c>
      <c r="AU225" s="19" t="s">
        <v>83</v>
      </c>
    </row>
    <row r="226" s="2" customFormat="1" ht="24.15" customHeight="1">
      <c r="A226" s="40"/>
      <c r="B226" s="41"/>
      <c r="C226" s="206" t="s">
        <v>555</v>
      </c>
      <c r="D226" s="206" t="s">
        <v>140</v>
      </c>
      <c r="E226" s="207" t="s">
        <v>556</v>
      </c>
      <c r="F226" s="208" t="s">
        <v>557</v>
      </c>
      <c r="G226" s="209" t="s">
        <v>195</v>
      </c>
      <c r="H226" s="210">
        <v>13.576</v>
      </c>
      <c r="I226" s="211"/>
      <c r="J226" s="212">
        <f>ROUND(I226*H226,2)</f>
        <v>0</v>
      </c>
      <c r="K226" s="208" t="s">
        <v>144</v>
      </c>
      <c r="L226" s="46"/>
      <c r="M226" s="213" t="s">
        <v>19</v>
      </c>
      <c r="N226" s="214" t="s">
        <v>44</v>
      </c>
      <c r="O226" s="86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224</v>
      </c>
      <c r="AT226" s="217" t="s">
        <v>140</v>
      </c>
      <c r="AU226" s="217" t="s">
        <v>83</v>
      </c>
      <c r="AY226" s="19" t="s">
        <v>137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81</v>
      </c>
      <c r="BK226" s="218">
        <f>ROUND(I226*H226,2)</f>
        <v>0</v>
      </c>
      <c r="BL226" s="19" t="s">
        <v>224</v>
      </c>
      <c r="BM226" s="217" t="s">
        <v>558</v>
      </c>
    </row>
    <row r="227" s="2" customFormat="1">
      <c r="A227" s="40"/>
      <c r="B227" s="41"/>
      <c r="C227" s="42"/>
      <c r="D227" s="219" t="s">
        <v>147</v>
      </c>
      <c r="E227" s="42"/>
      <c r="F227" s="220" t="s">
        <v>559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147</v>
      </c>
      <c r="AU227" s="19" t="s">
        <v>83</v>
      </c>
    </row>
    <row r="228" s="12" customFormat="1" ht="22.8" customHeight="1">
      <c r="A228" s="12"/>
      <c r="B228" s="190"/>
      <c r="C228" s="191"/>
      <c r="D228" s="192" t="s">
        <v>72</v>
      </c>
      <c r="E228" s="204" t="s">
        <v>303</v>
      </c>
      <c r="F228" s="204" t="s">
        <v>304</v>
      </c>
      <c r="G228" s="191"/>
      <c r="H228" s="191"/>
      <c r="I228" s="194"/>
      <c r="J228" s="205">
        <f>BK228</f>
        <v>0</v>
      </c>
      <c r="K228" s="191"/>
      <c r="L228" s="196"/>
      <c r="M228" s="197"/>
      <c r="N228" s="198"/>
      <c r="O228" s="198"/>
      <c r="P228" s="199">
        <f>SUM(P229:P249)</f>
        <v>0</v>
      </c>
      <c r="Q228" s="198"/>
      <c r="R228" s="199">
        <f>SUM(R229:R249)</f>
        <v>0.30231896</v>
      </c>
      <c r="S228" s="198"/>
      <c r="T228" s="200">
        <f>SUM(T229:T249)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1" t="s">
        <v>83</v>
      </c>
      <c r="AT228" s="202" t="s">
        <v>72</v>
      </c>
      <c r="AU228" s="202" t="s">
        <v>81</v>
      </c>
      <c r="AY228" s="201" t="s">
        <v>137</v>
      </c>
      <c r="BK228" s="203">
        <f>SUM(BK229:BK249)</f>
        <v>0</v>
      </c>
    </row>
    <row r="229" s="2" customFormat="1" ht="16.5" customHeight="1">
      <c r="A229" s="40"/>
      <c r="B229" s="41"/>
      <c r="C229" s="206" t="s">
        <v>560</v>
      </c>
      <c r="D229" s="206" t="s">
        <v>140</v>
      </c>
      <c r="E229" s="207" t="s">
        <v>561</v>
      </c>
      <c r="F229" s="208" t="s">
        <v>562</v>
      </c>
      <c r="G229" s="209" t="s">
        <v>143</v>
      </c>
      <c r="H229" s="210">
        <v>29.072</v>
      </c>
      <c r="I229" s="211"/>
      <c r="J229" s="212">
        <f>ROUND(I229*H229,2)</f>
        <v>0</v>
      </c>
      <c r="K229" s="208" t="s">
        <v>144</v>
      </c>
      <c r="L229" s="46"/>
      <c r="M229" s="213" t="s">
        <v>19</v>
      </c>
      <c r="N229" s="214" t="s">
        <v>44</v>
      </c>
      <c r="O229" s="86"/>
      <c r="P229" s="215">
        <f>O229*H229</f>
        <v>0</v>
      </c>
      <c r="Q229" s="215">
        <v>0</v>
      </c>
      <c r="R229" s="215">
        <f>Q229*H229</f>
        <v>0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224</v>
      </c>
      <c r="AT229" s="217" t="s">
        <v>140</v>
      </c>
      <c r="AU229" s="217" t="s">
        <v>83</v>
      </c>
      <c r="AY229" s="19" t="s">
        <v>137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81</v>
      </c>
      <c r="BK229" s="218">
        <f>ROUND(I229*H229,2)</f>
        <v>0</v>
      </c>
      <c r="BL229" s="19" t="s">
        <v>224</v>
      </c>
      <c r="BM229" s="217" t="s">
        <v>563</v>
      </c>
    </row>
    <row r="230" s="2" customFormat="1">
      <c r="A230" s="40"/>
      <c r="B230" s="41"/>
      <c r="C230" s="42"/>
      <c r="D230" s="219" t="s">
        <v>147</v>
      </c>
      <c r="E230" s="42"/>
      <c r="F230" s="220" t="s">
        <v>564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147</v>
      </c>
      <c r="AU230" s="19" t="s">
        <v>83</v>
      </c>
    </row>
    <row r="231" s="15" customFormat="1">
      <c r="A231" s="15"/>
      <c r="B231" s="247"/>
      <c r="C231" s="248"/>
      <c r="D231" s="226" t="s">
        <v>149</v>
      </c>
      <c r="E231" s="249" t="s">
        <v>19</v>
      </c>
      <c r="F231" s="250" t="s">
        <v>565</v>
      </c>
      <c r="G231" s="248"/>
      <c r="H231" s="249" t="s">
        <v>19</v>
      </c>
      <c r="I231" s="251"/>
      <c r="J231" s="248"/>
      <c r="K231" s="248"/>
      <c r="L231" s="252"/>
      <c r="M231" s="253"/>
      <c r="N231" s="254"/>
      <c r="O231" s="254"/>
      <c r="P231" s="254"/>
      <c r="Q231" s="254"/>
      <c r="R231" s="254"/>
      <c r="S231" s="254"/>
      <c r="T231" s="25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6" t="s">
        <v>149</v>
      </c>
      <c r="AU231" s="256" t="s">
        <v>83</v>
      </c>
      <c r="AV231" s="15" t="s">
        <v>81</v>
      </c>
      <c r="AW231" s="15" t="s">
        <v>35</v>
      </c>
      <c r="AX231" s="15" t="s">
        <v>73</v>
      </c>
      <c r="AY231" s="256" t="s">
        <v>137</v>
      </c>
    </row>
    <row r="232" s="13" customFormat="1">
      <c r="A232" s="13"/>
      <c r="B232" s="224"/>
      <c r="C232" s="225"/>
      <c r="D232" s="226" t="s">
        <v>149</v>
      </c>
      <c r="E232" s="227" t="s">
        <v>19</v>
      </c>
      <c r="F232" s="228" t="s">
        <v>566</v>
      </c>
      <c r="G232" s="225"/>
      <c r="H232" s="229">
        <v>29.072</v>
      </c>
      <c r="I232" s="230"/>
      <c r="J232" s="225"/>
      <c r="K232" s="225"/>
      <c r="L232" s="231"/>
      <c r="M232" s="232"/>
      <c r="N232" s="233"/>
      <c r="O232" s="233"/>
      <c r="P232" s="233"/>
      <c r="Q232" s="233"/>
      <c r="R232" s="233"/>
      <c r="S232" s="233"/>
      <c r="T232" s="23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5" t="s">
        <v>149</v>
      </c>
      <c r="AU232" s="235" t="s">
        <v>83</v>
      </c>
      <c r="AV232" s="13" t="s">
        <v>83</v>
      </c>
      <c r="AW232" s="13" t="s">
        <v>35</v>
      </c>
      <c r="AX232" s="13" t="s">
        <v>73</v>
      </c>
      <c r="AY232" s="235" t="s">
        <v>137</v>
      </c>
    </row>
    <row r="233" s="14" customFormat="1">
      <c r="A233" s="14"/>
      <c r="B233" s="236"/>
      <c r="C233" s="237"/>
      <c r="D233" s="226" t="s">
        <v>149</v>
      </c>
      <c r="E233" s="238" t="s">
        <v>19</v>
      </c>
      <c r="F233" s="239" t="s">
        <v>151</v>
      </c>
      <c r="G233" s="237"/>
      <c r="H233" s="240">
        <v>29.072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6" t="s">
        <v>149</v>
      </c>
      <c r="AU233" s="246" t="s">
        <v>83</v>
      </c>
      <c r="AV233" s="14" t="s">
        <v>145</v>
      </c>
      <c r="AW233" s="14" t="s">
        <v>35</v>
      </c>
      <c r="AX233" s="14" t="s">
        <v>81</v>
      </c>
      <c r="AY233" s="246" t="s">
        <v>137</v>
      </c>
    </row>
    <row r="234" s="2" customFormat="1" ht="16.5" customHeight="1">
      <c r="A234" s="40"/>
      <c r="B234" s="41"/>
      <c r="C234" s="206" t="s">
        <v>567</v>
      </c>
      <c r="D234" s="206" t="s">
        <v>140</v>
      </c>
      <c r="E234" s="207" t="s">
        <v>568</v>
      </c>
      <c r="F234" s="208" t="s">
        <v>569</v>
      </c>
      <c r="G234" s="209" t="s">
        <v>143</v>
      </c>
      <c r="H234" s="210">
        <v>29.072</v>
      </c>
      <c r="I234" s="211"/>
      <c r="J234" s="212">
        <f>ROUND(I234*H234,2)</f>
        <v>0</v>
      </c>
      <c r="K234" s="208" t="s">
        <v>144</v>
      </c>
      <c r="L234" s="46"/>
      <c r="M234" s="213" t="s">
        <v>19</v>
      </c>
      <c r="N234" s="214" t="s">
        <v>44</v>
      </c>
      <c r="O234" s="86"/>
      <c r="P234" s="215">
        <f>O234*H234</f>
        <v>0</v>
      </c>
      <c r="Q234" s="215">
        <v>3E-05</v>
      </c>
      <c r="R234" s="215">
        <f>Q234*H234</f>
        <v>0.00087216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224</v>
      </c>
      <c r="AT234" s="217" t="s">
        <v>140</v>
      </c>
      <c r="AU234" s="217" t="s">
        <v>83</v>
      </c>
      <c r="AY234" s="19" t="s">
        <v>137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81</v>
      </c>
      <c r="BK234" s="218">
        <f>ROUND(I234*H234,2)</f>
        <v>0</v>
      </c>
      <c r="BL234" s="19" t="s">
        <v>224</v>
      </c>
      <c r="BM234" s="217" t="s">
        <v>570</v>
      </c>
    </row>
    <row r="235" s="2" customFormat="1">
      <c r="A235" s="40"/>
      <c r="B235" s="41"/>
      <c r="C235" s="42"/>
      <c r="D235" s="219" t="s">
        <v>147</v>
      </c>
      <c r="E235" s="42"/>
      <c r="F235" s="220" t="s">
        <v>571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147</v>
      </c>
      <c r="AU235" s="19" t="s">
        <v>83</v>
      </c>
    </row>
    <row r="236" s="2" customFormat="1" ht="24.15" customHeight="1">
      <c r="A236" s="40"/>
      <c r="B236" s="41"/>
      <c r="C236" s="206" t="s">
        <v>572</v>
      </c>
      <c r="D236" s="206" t="s">
        <v>140</v>
      </c>
      <c r="E236" s="207" t="s">
        <v>573</v>
      </c>
      <c r="F236" s="208" t="s">
        <v>574</v>
      </c>
      <c r="G236" s="209" t="s">
        <v>143</v>
      </c>
      <c r="H236" s="210">
        <v>29.072</v>
      </c>
      <c r="I236" s="211"/>
      <c r="J236" s="212">
        <f>ROUND(I236*H236,2)</f>
        <v>0</v>
      </c>
      <c r="K236" s="208" t="s">
        <v>144</v>
      </c>
      <c r="L236" s="46"/>
      <c r="M236" s="213" t="s">
        <v>19</v>
      </c>
      <c r="N236" s="214" t="s">
        <v>44</v>
      </c>
      <c r="O236" s="86"/>
      <c r="P236" s="215">
        <f>O236*H236</f>
        <v>0</v>
      </c>
      <c r="Q236" s="215">
        <v>0.0075</v>
      </c>
      <c r="R236" s="215">
        <f>Q236*H236</f>
        <v>0.21804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224</v>
      </c>
      <c r="AT236" s="217" t="s">
        <v>140</v>
      </c>
      <c r="AU236" s="217" t="s">
        <v>83</v>
      </c>
      <c r="AY236" s="19" t="s">
        <v>137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81</v>
      </c>
      <c r="BK236" s="218">
        <f>ROUND(I236*H236,2)</f>
        <v>0</v>
      </c>
      <c r="BL236" s="19" t="s">
        <v>224</v>
      </c>
      <c r="BM236" s="217" t="s">
        <v>575</v>
      </c>
    </row>
    <row r="237" s="2" customFormat="1">
      <c r="A237" s="40"/>
      <c r="B237" s="41"/>
      <c r="C237" s="42"/>
      <c r="D237" s="219" t="s">
        <v>147</v>
      </c>
      <c r="E237" s="42"/>
      <c r="F237" s="220" t="s">
        <v>576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147</v>
      </c>
      <c r="AU237" s="19" t="s">
        <v>83</v>
      </c>
    </row>
    <row r="238" s="2" customFormat="1" ht="21.75" customHeight="1">
      <c r="A238" s="40"/>
      <c r="B238" s="41"/>
      <c r="C238" s="206" t="s">
        <v>577</v>
      </c>
      <c r="D238" s="206" t="s">
        <v>140</v>
      </c>
      <c r="E238" s="207" t="s">
        <v>578</v>
      </c>
      <c r="F238" s="208" t="s">
        <v>579</v>
      </c>
      <c r="G238" s="209" t="s">
        <v>143</v>
      </c>
      <c r="H238" s="210">
        <v>29.072</v>
      </c>
      <c r="I238" s="211"/>
      <c r="J238" s="212">
        <f>ROUND(I238*H238,2)</f>
        <v>0</v>
      </c>
      <c r="K238" s="208" t="s">
        <v>144</v>
      </c>
      <c r="L238" s="46"/>
      <c r="M238" s="213" t="s">
        <v>19</v>
      </c>
      <c r="N238" s="214" t="s">
        <v>44</v>
      </c>
      <c r="O238" s="86"/>
      <c r="P238" s="215">
        <f>O238*H238</f>
        <v>0</v>
      </c>
      <c r="Q238" s="215">
        <v>0.0004</v>
      </c>
      <c r="R238" s="215">
        <f>Q238*H238</f>
        <v>0.0116288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224</v>
      </c>
      <c r="AT238" s="217" t="s">
        <v>140</v>
      </c>
      <c r="AU238" s="217" t="s">
        <v>83</v>
      </c>
      <c r="AY238" s="19" t="s">
        <v>137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81</v>
      </c>
      <c r="BK238" s="218">
        <f>ROUND(I238*H238,2)</f>
        <v>0</v>
      </c>
      <c r="BL238" s="19" t="s">
        <v>224</v>
      </c>
      <c r="BM238" s="217" t="s">
        <v>580</v>
      </c>
    </row>
    <row r="239" s="2" customFormat="1">
      <c r="A239" s="40"/>
      <c r="B239" s="41"/>
      <c r="C239" s="42"/>
      <c r="D239" s="219" t="s">
        <v>147</v>
      </c>
      <c r="E239" s="42"/>
      <c r="F239" s="220" t="s">
        <v>581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147</v>
      </c>
      <c r="AU239" s="19" t="s">
        <v>83</v>
      </c>
    </row>
    <row r="240" s="2" customFormat="1" ht="16.5" customHeight="1">
      <c r="A240" s="40"/>
      <c r="B240" s="41"/>
      <c r="C240" s="260" t="s">
        <v>582</v>
      </c>
      <c r="D240" s="260" t="s">
        <v>408</v>
      </c>
      <c r="E240" s="261" t="s">
        <v>583</v>
      </c>
      <c r="F240" s="262" t="s">
        <v>584</v>
      </c>
      <c r="G240" s="263" t="s">
        <v>143</v>
      </c>
      <c r="H240" s="264">
        <v>31.979</v>
      </c>
      <c r="I240" s="265"/>
      <c r="J240" s="266">
        <f>ROUND(I240*H240,2)</f>
        <v>0</v>
      </c>
      <c r="K240" s="262" t="s">
        <v>144</v>
      </c>
      <c r="L240" s="267"/>
      <c r="M240" s="268" t="s">
        <v>19</v>
      </c>
      <c r="N240" s="269" t="s">
        <v>44</v>
      </c>
      <c r="O240" s="86"/>
      <c r="P240" s="215">
        <f>O240*H240</f>
        <v>0</v>
      </c>
      <c r="Q240" s="215">
        <v>0.002</v>
      </c>
      <c r="R240" s="215">
        <f>Q240*H240</f>
        <v>0.063958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440</v>
      </c>
      <c r="AT240" s="217" t="s">
        <v>408</v>
      </c>
      <c r="AU240" s="217" t="s">
        <v>83</v>
      </c>
      <c r="AY240" s="19" t="s">
        <v>137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81</v>
      </c>
      <c r="BK240" s="218">
        <f>ROUND(I240*H240,2)</f>
        <v>0</v>
      </c>
      <c r="BL240" s="19" t="s">
        <v>224</v>
      </c>
      <c r="BM240" s="217" t="s">
        <v>585</v>
      </c>
    </row>
    <row r="241" s="13" customFormat="1">
      <c r="A241" s="13"/>
      <c r="B241" s="224"/>
      <c r="C241" s="225"/>
      <c r="D241" s="226" t="s">
        <v>149</v>
      </c>
      <c r="E241" s="225"/>
      <c r="F241" s="228" t="s">
        <v>586</v>
      </c>
      <c r="G241" s="225"/>
      <c r="H241" s="229">
        <v>31.979</v>
      </c>
      <c r="I241" s="230"/>
      <c r="J241" s="225"/>
      <c r="K241" s="225"/>
      <c r="L241" s="231"/>
      <c r="M241" s="232"/>
      <c r="N241" s="233"/>
      <c r="O241" s="233"/>
      <c r="P241" s="233"/>
      <c r="Q241" s="233"/>
      <c r="R241" s="233"/>
      <c r="S241" s="233"/>
      <c r="T241" s="23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5" t="s">
        <v>149</v>
      </c>
      <c r="AU241" s="235" t="s">
        <v>83</v>
      </c>
      <c r="AV241" s="13" t="s">
        <v>83</v>
      </c>
      <c r="AW241" s="13" t="s">
        <v>4</v>
      </c>
      <c r="AX241" s="13" t="s">
        <v>81</v>
      </c>
      <c r="AY241" s="235" t="s">
        <v>137</v>
      </c>
    </row>
    <row r="242" s="2" customFormat="1" ht="16.5" customHeight="1">
      <c r="A242" s="40"/>
      <c r="B242" s="41"/>
      <c r="C242" s="206" t="s">
        <v>587</v>
      </c>
      <c r="D242" s="206" t="s">
        <v>140</v>
      </c>
      <c r="E242" s="207" t="s">
        <v>588</v>
      </c>
      <c r="F242" s="208" t="s">
        <v>589</v>
      </c>
      <c r="G242" s="209" t="s">
        <v>182</v>
      </c>
      <c r="H242" s="210">
        <v>75</v>
      </c>
      <c r="I242" s="211"/>
      <c r="J242" s="212">
        <f>ROUND(I242*H242,2)</f>
        <v>0</v>
      </c>
      <c r="K242" s="208" t="s">
        <v>144</v>
      </c>
      <c r="L242" s="46"/>
      <c r="M242" s="213" t="s">
        <v>19</v>
      </c>
      <c r="N242" s="214" t="s">
        <v>44</v>
      </c>
      <c r="O242" s="86"/>
      <c r="P242" s="215">
        <f>O242*H242</f>
        <v>0</v>
      </c>
      <c r="Q242" s="215">
        <v>2E-05</v>
      </c>
      <c r="R242" s="215">
        <f>Q242*H242</f>
        <v>0.0015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224</v>
      </c>
      <c r="AT242" s="217" t="s">
        <v>140</v>
      </c>
      <c r="AU242" s="217" t="s">
        <v>83</v>
      </c>
      <c r="AY242" s="19" t="s">
        <v>137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81</v>
      </c>
      <c r="BK242" s="218">
        <f>ROUND(I242*H242,2)</f>
        <v>0</v>
      </c>
      <c r="BL242" s="19" t="s">
        <v>224</v>
      </c>
      <c r="BM242" s="217" t="s">
        <v>590</v>
      </c>
    </row>
    <row r="243" s="2" customFormat="1">
      <c r="A243" s="40"/>
      <c r="B243" s="41"/>
      <c r="C243" s="42"/>
      <c r="D243" s="219" t="s">
        <v>147</v>
      </c>
      <c r="E243" s="42"/>
      <c r="F243" s="220" t="s">
        <v>591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147</v>
      </c>
      <c r="AU243" s="19" t="s">
        <v>83</v>
      </c>
    </row>
    <row r="244" s="2" customFormat="1" ht="16.5" customHeight="1">
      <c r="A244" s="40"/>
      <c r="B244" s="41"/>
      <c r="C244" s="206" t="s">
        <v>592</v>
      </c>
      <c r="D244" s="206" t="s">
        <v>140</v>
      </c>
      <c r="E244" s="207" t="s">
        <v>593</v>
      </c>
      <c r="F244" s="208" t="s">
        <v>594</v>
      </c>
      <c r="G244" s="209" t="s">
        <v>182</v>
      </c>
      <c r="H244" s="210">
        <v>20</v>
      </c>
      <c r="I244" s="211"/>
      <c r="J244" s="212">
        <f>ROUND(I244*H244,2)</f>
        <v>0</v>
      </c>
      <c r="K244" s="208" t="s">
        <v>144</v>
      </c>
      <c r="L244" s="46"/>
      <c r="M244" s="213" t="s">
        <v>19</v>
      </c>
      <c r="N244" s="214" t="s">
        <v>44</v>
      </c>
      <c r="O244" s="86"/>
      <c r="P244" s="215">
        <f>O244*H244</f>
        <v>0</v>
      </c>
      <c r="Q244" s="215">
        <v>1E-05</v>
      </c>
      <c r="R244" s="215">
        <f>Q244*H244</f>
        <v>0.0002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224</v>
      </c>
      <c r="AT244" s="217" t="s">
        <v>140</v>
      </c>
      <c r="AU244" s="217" t="s">
        <v>83</v>
      </c>
      <c r="AY244" s="19" t="s">
        <v>137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81</v>
      </c>
      <c r="BK244" s="218">
        <f>ROUND(I244*H244,2)</f>
        <v>0</v>
      </c>
      <c r="BL244" s="19" t="s">
        <v>224</v>
      </c>
      <c r="BM244" s="217" t="s">
        <v>595</v>
      </c>
    </row>
    <row r="245" s="2" customFormat="1">
      <c r="A245" s="40"/>
      <c r="B245" s="41"/>
      <c r="C245" s="42"/>
      <c r="D245" s="219" t="s">
        <v>147</v>
      </c>
      <c r="E245" s="42"/>
      <c r="F245" s="220" t="s">
        <v>596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147</v>
      </c>
      <c r="AU245" s="19" t="s">
        <v>83</v>
      </c>
    </row>
    <row r="246" s="2" customFormat="1" ht="16.5" customHeight="1">
      <c r="A246" s="40"/>
      <c r="B246" s="41"/>
      <c r="C246" s="260" t="s">
        <v>597</v>
      </c>
      <c r="D246" s="260" t="s">
        <v>408</v>
      </c>
      <c r="E246" s="261" t="s">
        <v>598</v>
      </c>
      <c r="F246" s="262" t="s">
        <v>599</v>
      </c>
      <c r="G246" s="263" t="s">
        <v>182</v>
      </c>
      <c r="H246" s="264">
        <v>20.4</v>
      </c>
      <c r="I246" s="265"/>
      <c r="J246" s="266">
        <f>ROUND(I246*H246,2)</f>
        <v>0</v>
      </c>
      <c r="K246" s="262" t="s">
        <v>144</v>
      </c>
      <c r="L246" s="267"/>
      <c r="M246" s="268" t="s">
        <v>19</v>
      </c>
      <c r="N246" s="269" t="s">
        <v>44</v>
      </c>
      <c r="O246" s="86"/>
      <c r="P246" s="215">
        <f>O246*H246</f>
        <v>0</v>
      </c>
      <c r="Q246" s="215">
        <v>0.00029999999999999996</v>
      </c>
      <c r="R246" s="215">
        <f>Q246*H246</f>
        <v>0.0061199999999999984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440</v>
      </c>
      <c r="AT246" s="217" t="s">
        <v>408</v>
      </c>
      <c r="AU246" s="217" t="s">
        <v>83</v>
      </c>
      <c r="AY246" s="19" t="s">
        <v>137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81</v>
      </c>
      <c r="BK246" s="218">
        <f>ROUND(I246*H246,2)</f>
        <v>0</v>
      </c>
      <c r="BL246" s="19" t="s">
        <v>224</v>
      </c>
      <c r="BM246" s="217" t="s">
        <v>600</v>
      </c>
    </row>
    <row r="247" s="13" customFormat="1">
      <c r="A247" s="13"/>
      <c r="B247" s="224"/>
      <c r="C247" s="225"/>
      <c r="D247" s="226" t="s">
        <v>149</v>
      </c>
      <c r="E247" s="225"/>
      <c r="F247" s="228" t="s">
        <v>601</v>
      </c>
      <c r="G247" s="225"/>
      <c r="H247" s="229">
        <v>20.4</v>
      </c>
      <c r="I247" s="230"/>
      <c r="J247" s="225"/>
      <c r="K247" s="225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149</v>
      </c>
      <c r="AU247" s="235" t="s">
        <v>83</v>
      </c>
      <c r="AV247" s="13" t="s">
        <v>83</v>
      </c>
      <c r="AW247" s="13" t="s">
        <v>4</v>
      </c>
      <c r="AX247" s="13" t="s">
        <v>81</v>
      </c>
      <c r="AY247" s="235" t="s">
        <v>137</v>
      </c>
    </row>
    <row r="248" s="2" customFormat="1" ht="24.15" customHeight="1">
      <c r="A248" s="40"/>
      <c r="B248" s="41"/>
      <c r="C248" s="206" t="s">
        <v>602</v>
      </c>
      <c r="D248" s="206" t="s">
        <v>140</v>
      </c>
      <c r="E248" s="207" t="s">
        <v>603</v>
      </c>
      <c r="F248" s="208" t="s">
        <v>604</v>
      </c>
      <c r="G248" s="209" t="s">
        <v>195</v>
      </c>
      <c r="H248" s="210">
        <v>0.302</v>
      </c>
      <c r="I248" s="211"/>
      <c r="J248" s="212">
        <f>ROUND(I248*H248,2)</f>
        <v>0</v>
      </c>
      <c r="K248" s="208" t="s">
        <v>144</v>
      </c>
      <c r="L248" s="46"/>
      <c r="M248" s="213" t="s">
        <v>19</v>
      </c>
      <c r="N248" s="214" t="s">
        <v>44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224</v>
      </c>
      <c r="AT248" s="217" t="s">
        <v>140</v>
      </c>
      <c r="AU248" s="217" t="s">
        <v>83</v>
      </c>
      <c r="AY248" s="19" t="s">
        <v>137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81</v>
      </c>
      <c r="BK248" s="218">
        <f>ROUND(I248*H248,2)</f>
        <v>0</v>
      </c>
      <c r="BL248" s="19" t="s">
        <v>224</v>
      </c>
      <c r="BM248" s="217" t="s">
        <v>605</v>
      </c>
    </row>
    <row r="249" s="2" customFormat="1">
      <c r="A249" s="40"/>
      <c r="B249" s="41"/>
      <c r="C249" s="42"/>
      <c r="D249" s="219" t="s">
        <v>147</v>
      </c>
      <c r="E249" s="42"/>
      <c r="F249" s="220" t="s">
        <v>606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147</v>
      </c>
      <c r="AU249" s="19" t="s">
        <v>83</v>
      </c>
    </row>
    <row r="250" s="12" customFormat="1" ht="22.8" customHeight="1">
      <c r="A250" s="12"/>
      <c r="B250" s="190"/>
      <c r="C250" s="191"/>
      <c r="D250" s="192" t="s">
        <v>72</v>
      </c>
      <c r="E250" s="204" t="s">
        <v>311</v>
      </c>
      <c r="F250" s="204" t="s">
        <v>312</v>
      </c>
      <c r="G250" s="191"/>
      <c r="H250" s="191"/>
      <c r="I250" s="194"/>
      <c r="J250" s="205">
        <f>BK250</f>
        <v>0</v>
      </c>
      <c r="K250" s="191"/>
      <c r="L250" s="196"/>
      <c r="M250" s="197"/>
      <c r="N250" s="198"/>
      <c r="O250" s="198"/>
      <c r="P250" s="199">
        <f>SUM(P251:P270)</f>
        <v>0</v>
      </c>
      <c r="Q250" s="198"/>
      <c r="R250" s="199">
        <f>SUM(R251:R270)</f>
        <v>8.0972183999999984</v>
      </c>
      <c r="S250" s="198"/>
      <c r="T250" s="200">
        <f>SUM(T251:T270)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1" t="s">
        <v>83</v>
      </c>
      <c r="AT250" s="202" t="s">
        <v>72</v>
      </c>
      <c r="AU250" s="202" t="s">
        <v>81</v>
      </c>
      <c r="AY250" s="201" t="s">
        <v>137</v>
      </c>
      <c r="BK250" s="203">
        <f>SUM(BK251:BK270)</f>
        <v>0</v>
      </c>
    </row>
    <row r="251" s="2" customFormat="1" ht="16.5" customHeight="1">
      <c r="A251" s="40"/>
      <c r="B251" s="41"/>
      <c r="C251" s="206" t="s">
        <v>607</v>
      </c>
      <c r="D251" s="206" t="s">
        <v>140</v>
      </c>
      <c r="E251" s="207" t="s">
        <v>608</v>
      </c>
      <c r="F251" s="208" t="s">
        <v>609</v>
      </c>
      <c r="G251" s="209" t="s">
        <v>143</v>
      </c>
      <c r="H251" s="210">
        <v>271.2</v>
      </c>
      <c r="I251" s="211"/>
      <c r="J251" s="212">
        <f>ROUND(I251*H251,2)</f>
        <v>0</v>
      </c>
      <c r="K251" s="208" t="s">
        <v>144</v>
      </c>
      <c r="L251" s="46"/>
      <c r="M251" s="213" t="s">
        <v>19</v>
      </c>
      <c r="N251" s="214" t="s">
        <v>44</v>
      </c>
      <c r="O251" s="86"/>
      <c r="P251" s="215">
        <f>O251*H251</f>
        <v>0</v>
      </c>
      <c r="Q251" s="215">
        <v>0</v>
      </c>
      <c r="R251" s="215">
        <f>Q251*H251</f>
        <v>0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224</v>
      </c>
      <c r="AT251" s="217" t="s">
        <v>140</v>
      </c>
      <c r="AU251" s="217" t="s">
        <v>83</v>
      </c>
      <c r="AY251" s="19" t="s">
        <v>137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81</v>
      </c>
      <c r="BK251" s="218">
        <f>ROUND(I251*H251,2)</f>
        <v>0</v>
      </c>
      <c r="BL251" s="19" t="s">
        <v>224</v>
      </c>
      <c r="BM251" s="217" t="s">
        <v>610</v>
      </c>
    </row>
    <row r="252" s="2" customFormat="1">
      <c r="A252" s="40"/>
      <c r="B252" s="41"/>
      <c r="C252" s="42"/>
      <c r="D252" s="219" t="s">
        <v>147</v>
      </c>
      <c r="E252" s="42"/>
      <c r="F252" s="220" t="s">
        <v>611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147</v>
      </c>
      <c r="AU252" s="19" t="s">
        <v>83</v>
      </c>
    </row>
    <row r="253" s="13" customFormat="1">
      <c r="A253" s="13"/>
      <c r="B253" s="224"/>
      <c r="C253" s="225"/>
      <c r="D253" s="226" t="s">
        <v>149</v>
      </c>
      <c r="E253" s="227" t="s">
        <v>19</v>
      </c>
      <c r="F253" s="228" t="s">
        <v>318</v>
      </c>
      <c r="G253" s="225"/>
      <c r="H253" s="229">
        <v>271.2</v>
      </c>
      <c r="I253" s="230"/>
      <c r="J253" s="225"/>
      <c r="K253" s="225"/>
      <c r="L253" s="231"/>
      <c r="M253" s="232"/>
      <c r="N253" s="233"/>
      <c r="O253" s="233"/>
      <c r="P253" s="233"/>
      <c r="Q253" s="233"/>
      <c r="R253" s="233"/>
      <c r="S253" s="233"/>
      <c r="T253" s="23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5" t="s">
        <v>149</v>
      </c>
      <c r="AU253" s="235" t="s">
        <v>83</v>
      </c>
      <c r="AV253" s="13" t="s">
        <v>83</v>
      </c>
      <c r="AW253" s="13" t="s">
        <v>35</v>
      </c>
      <c r="AX253" s="13" t="s">
        <v>73</v>
      </c>
      <c r="AY253" s="235" t="s">
        <v>137</v>
      </c>
    </row>
    <row r="254" s="14" customFormat="1">
      <c r="A254" s="14"/>
      <c r="B254" s="236"/>
      <c r="C254" s="237"/>
      <c r="D254" s="226" t="s">
        <v>149</v>
      </c>
      <c r="E254" s="238" t="s">
        <v>19</v>
      </c>
      <c r="F254" s="239" t="s">
        <v>151</v>
      </c>
      <c r="G254" s="237"/>
      <c r="H254" s="240">
        <v>271.2</v>
      </c>
      <c r="I254" s="241"/>
      <c r="J254" s="237"/>
      <c r="K254" s="237"/>
      <c r="L254" s="242"/>
      <c r="M254" s="243"/>
      <c r="N254" s="244"/>
      <c r="O254" s="244"/>
      <c r="P254" s="244"/>
      <c r="Q254" s="244"/>
      <c r="R254" s="244"/>
      <c r="S254" s="244"/>
      <c r="T254" s="24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6" t="s">
        <v>149</v>
      </c>
      <c r="AU254" s="246" t="s">
        <v>83</v>
      </c>
      <c r="AV254" s="14" t="s">
        <v>145</v>
      </c>
      <c r="AW254" s="14" t="s">
        <v>35</v>
      </c>
      <c r="AX254" s="14" t="s">
        <v>81</v>
      </c>
      <c r="AY254" s="246" t="s">
        <v>137</v>
      </c>
    </row>
    <row r="255" s="2" customFormat="1" ht="16.5" customHeight="1">
      <c r="A255" s="40"/>
      <c r="B255" s="41"/>
      <c r="C255" s="206" t="s">
        <v>612</v>
      </c>
      <c r="D255" s="206" t="s">
        <v>140</v>
      </c>
      <c r="E255" s="207" t="s">
        <v>613</v>
      </c>
      <c r="F255" s="208" t="s">
        <v>614</v>
      </c>
      <c r="G255" s="209" t="s">
        <v>143</v>
      </c>
      <c r="H255" s="210">
        <v>271.2</v>
      </c>
      <c r="I255" s="211"/>
      <c r="J255" s="212">
        <f>ROUND(I255*H255,2)</f>
        <v>0</v>
      </c>
      <c r="K255" s="208" t="s">
        <v>144</v>
      </c>
      <c r="L255" s="46"/>
      <c r="M255" s="213" t="s">
        <v>19</v>
      </c>
      <c r="N255" s="214" t="s">
        <v>44</v>
      </c>
      <c r="O255" s="86"/>
      <c r="P255" s="215">
        <f>O255*H255</f>
        <v>0</v>
      </c>
      <c r="Q255" s="215">
        <v>0.00029999999999999996</v>
      </c>
      <c r="R255" s="215">
        <f>Q255*H255</f>
        <v>0.08136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224</v>
      </c>
      <c r="AT255" s="217" t="s">
        <v>140</v>
      </c>
      <c r="AU255" s="217" t="s">
        <v>83</v>
      </c>
      <c r="AY255" s="19" t="s">
        <v>137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81</v>
      </c>
      <c r="BK255" s="218">
        <f>ROUND(I255*H255,2)</f>
        <v>0</v>
      </c>
      <c r="BL255" s="19" t="s">
        <v>224</v>
      </c>
      <c r="BM255" s="217" t="s">
        <v>615</v>
      </c>
    </row>
    <row r="256" s="2" customFormat="1">
      <c r="A256" s="40"/>
      <c r="B256" s="41"/>
      <c r="C256" s="42"/>
      <c r="D256" s="219" t="s">
        <v>147</v>
      </c>
      <c r="E256" s="42"/>
      <c r="F256" s="220" t="s">
        <v>616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147</v>
      </c>
      <c r="AU256" s="19" t="s">
        <v>83</v>
      </c>
    </row>
    <row r="257" s="2" customFormat="1" ht="16.5" customHeight="1">
      <c r="A257" s="40"/>
      <c r="B257" s="41"/>
      <c r="C257" s="206" t="s">
        <v>617</v>
      </c>
      <c r="D257" s="206" t="s">
        <v>140</v>
      </c>
      <c r="E257" s="207" t="s">
        <v>618</v>
      </c>
      <c r="F257" s="208" t="s">
        <v>619</v>
      </c>
      <c r="G257" s="209" t="s">
        <v>143</v>
      </c>
      <c r="H257" s="210">
        <v>271.2</v>
      </c>
      <c r="I257" s="211"/>
      <c r="J257" s="212">
        <f>ROUND(I257*H257,2)</f>
        <v>0</v>
      </c>
      <c r="K257" s="208" t="s">
        <v>144</v>
      </c>
      <c r="L257" s="46"/>
      <c r="M257" s="213" t="s">
        <v>19</v>
      </c>
      <c r="N257" s="214" t="s">
        <v>44</v>
      </c>
      <c r="O257" s="86"/>
      <c r="P257" s="215">
        <f>O257*H257</f>
        <v>0</v>
      </c>
      <c r="Q257" s="215">
        <v>0.0015</v>
      </c>
      <c r="R257" s="215">
        <f>Q257*H257</f>
        <v>0.4068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224</v>
      </c>
      <c r="AT257" s="217" t="s">
        <v>140</v>
      </c>
      <c r="AU257" s="217" t="s">
        <v>83</v>
      </c>
      <c r="AY257" s="19" t="s">
        <v>137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81</v>
      </c>
      <c r="BK257" s="218">
        <f>ROUND(I257*H257,2)</f>
        <v>0</v>
      </c>
      <c r="BL257" s="19" t="s">
        <v>224</v>
      </c>
      <c r="BM257" s="217" t="s">
        <v>620</v>
      </c>
    </row>
    <row r="258" s="2" customFormat="1">
      <c r="A258" s="40"/>
      <c r="B258" s="41"/>
      <c r="C258" s="42"/>
      <c r="D258" s="219" t="s">
        <v>147</v>
      </c>
      <c r="E258" s="42"/>
      <c r="F258" s="220" t="s">
        <v>621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147</v>
      </c>
      <c r="AU258" s="19" t="s">
        <v>83</v>
      </c>
    </row>
    <row r="259" s="2" customFormat="1" ht="21.75" customHeight="1">
      <c r="A259" s="40"/>
      <c r="B259" s="41"/>
      <c r="C259" s="206" t="s">
        <v>622</v>
      </c>
      <c r="D259" s="206" t="s">
        <v>140</v>
      </c>
      <c r="E259" s="207" t="s">
        <v>623</v>
      </c>
      <c r="F259" s="208" t="s">
        <v>624</v>
      </c>
      <c r="G259" s="209" t="s">
        <v>143</v>
      </c>
      <c r="H259" s="210">
        <v>271.2</v>
      </c>
      <c r="I259" s="211"/>
      <c r="J259" s="212">
        <f>ROUND(I259*H259,2)</f>
        <v>0</v>
      </c>
      <c r="K259" s="208" t="s">
        <v>144</v>
      </c>
      <c r="L259" s="46"/>
      <c r="M259" s="213" t="s">
        <v>19</v>
      </c>
      <c r="N259" s="214" t="s">
        <v>44</v>
      </c>
      <c r="O259" s="86"/>
      <c r="P259" s="215">
        <f>O259*H259</f>
        <v>0</v>
      </c>
      <c r="Q259" s="215">
        <v>0.007548</v>
      </c>
      <c r="R259" s="215">
        <f>Q259*H259</f>
        <v>2.0470175999999996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224</v>
      </c>
      <c r="AT259" s="217" t="s">
        <v>140</v>
      </c>
      <c r="AU259" s="217" t="s">
        <v>83</v>
      </c>
      <c r="AY259" s="19" t="s">
        <v>137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81</v>
      </c>
      <c r="BK259" s="218">
        <f>ROUND(I259*H259,2)</f>
        <v>0</v>
      </c>
      <c r="BL259" s="19" t="s">
        <v>224</v>
      </c>
      <c r="BM259" s="217" t="s">
        <v>625</v>
      </c>
    </row>
    <row r="260" s="2" customFormat="1">
      <c r="A260" s="40"/>
      <c r="B260" s="41"/>
      <c r="C260" s="42"/>
      <c r="D260" s="219" t="s">
        <v>147</v>
      </c>
      <c r="E260" s="42"/>
      <c r="F260" s="220" t="s">
        <v>626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147</v>
      </c>
      <c r="AU260" s="19" t="s">
        <v>83</v>
      </c>
    </row>
    <row r="261" s="2" customFormat="1" ht="16.5" customHeight="1">
      <c r="A261" s="40"/>
      <c r="B261" s="41"/>
      <c r="C261" s="260" t="s">
        <v>627</v>
      </c>
      <c r="D261" s="260" t="s">
        <v>408</v>
      </c>
      <c r="E261" s="261" t="s">
        <v>628</v>
      </c>
      <c r="F261" s="262" t="s">
        <v>629</v>
      </c>
      <c r="G261" s="263" t="s">
        <v>143</v>
      </c>
      <c r="H261" s="264">
        <v>298.32</v>
      </c>
      <c r="I261" s="265"/>
      <c r="J261" s="266">
        <f>ROUND(I261*H261,2)</f>
        <v>0</v>
      </c>
      <c r="K261" s="262" t="s">
        <v>144</v>
      </c>
      <c r="L261" s="267"/>
      <c r="M261" s="268" t="s">
        <v>19</v>
      </c>
      <c r="N261" s="269" t="s">
        <v>44</v>
      </c>
      <c r="O261" s="86"/>
      <c r="P261" s="215">
        <f>O261*H261</f>
        <v>0</v>
      </c>
      <c r="Q261" s="215">
        <v>0.01841</v>
      </c>
      <c r="R261" s="215">
        <f>Q261*H261</f>
        <v>5.4920712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440</v>
      </c>
      <c r="AT261" s="217" t="s">
        <v>408</v>
      </c>
      <c r="AU261" s="217" t="s">
        <v>83</v>
      </c>
      <c r="AY261" s="19" t="s">
        <v>137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81</v>
      </c>
      <c r="BK261" s="218">
        <f>ROUND(I261*H261,2)</f>
        <v>0</v>
      </c>
      <c r="BL261" s="19" t="s">
        <v>224</v>
      </c>
      <c r="BM261" s="217" t="s">
        <v>630</v>
      </c>
    </row>
    <row r="262" s="13" customFormat="1">
      <c r="A262" s="13"/>
      <c r="B262" s="224"/>
      <c r="C262" s="225"/>
      <c r="D262" s="226" t="s">
        <v>149</v>
      </c>
      <c r="E262" s="225"/>
      <c r="F262" s="228" t="s">
        <v>631</v>
      </c>
      <c r="G262" s="225"/>
      <c r="H262" s="229">
        <v>298.32</v>
      </c>
      <c r="I262" s="230"/>
      <c r="J262" s="225"/>
      <c r="K262" s="225"/>
      <c r="L262" s="231"/>
      <c r="M262" s="232"/>
      <c r="N262" s="233"/>
      <c r="O262" s="233"/>
      <c r="P262" s="233"/>
      <c r="Q262" s="233"/>
      <c r="R262" s="233"/>
      <c r="S262" s="233"/>
      <c r="T262" s="23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5" t="s">
        <v>149</v>
      </c>
      <c r="AU262" s="235" t="s">
        <v>83</v>
      </c>
      <c r="AV262" s="13" t="s">
        <v>83</v>
      </c>
      <c r="AW262" s="13" t="s">
        <v>4</v>
      </c>
      <c r="AX262" s="13" t="s">
        <v>81</v>
      </c>
      <c r="AY262" s="235" t="s">
        <v>137</v>
      </c>
    </row>
    <row r="263" s="2" customFormat="1" ht="16.5" customHeight="1">
      <c r="A263" s="40"/>
      <c r="B263" s="41"/>
      <c r="C263" s="206" t="s">
        <v>632</v>
      </c>
      <c r="D263" s="206" t="s">
        <v>140</v>
      </c>
      <c r="E263" s="207" t="s">
        <v>633</v>
      </c>
      <c r="F263" s="208" t="s">
        <v>634</v>
      </c>
      <c r="G263" s="209" t="s">
        <v>182</v>
      </c>
      <c r="H263" s="210">
        <v>135.6</v>
      </c>
      <c r="I263" s="211"/>
      <c r="J263" s="212">
        <f>ROUND(I263*H263,2)</f>
        <v>0</v>
      </c>
      <c r="K263" s="208" t="s">
        <v>144</v>
      </c>
      <c r="L263" s="46"/>
      <c r="M263" s="213" t="s">
        <v>19</v>
      </c>
      <c r="N263" s="214" t="s">
        <v>44</v>
      </c>
      <c r="O263" s="86"/>
      <c r="P263" s="215">
        <f>O263*H263</f>
        <v>0</v>
      </c>
      <c r="Q263" s="215">
        <v>0.00018</v>
      </c>
      <c r="R263" s="215">
        <f>Q263*H263</f>
        <v>0.024408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224</v>
      </c>
      <c r="AT263" s="217" t="s">
        <v>140</v>
      </c>
      <c r="AU263" s="217" t="s">
        <v>83</v>
      </c>
      <c r="AY263" s="19" t="s">
        <v>137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81</v>
      </c>
      <c r="BK263" s="218">
        <f>ROUND(I263*H263,2)</f>
        <v>0</v>
      </c>
      <c r="BL263" s="19" t="s">
        <v>224</v>
      </c>
      <c r="BM263" s="217" t="s">
        <v>635</v>
      </c>
    </row>
    <row r="264" s="2" customFormat="1">
      <c r="A264" s="40"/>
      <c r="B264" s="41"/>
      <c r="C264" s="42"/>
      <c r="D264" s="219" t="s">
        <v>147</v>
      </c>
      <c r="E264" s="42"/>
      <c r="F264" s="220" t="s">
        <v>636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147</v>
      </c>
      <c r="AU264" s="19" t="s">
        <v>83</v>
      </c>
    </row>
    <row r="265" s="13" customFormat="1">
      <c r="A265" s="13"/>
      <c r="B265" s="224"/>
      <c r="C265" s="225"/>
      <c r="D265" s="226" t="s">
        <v>149</v>
      </c>
      <c r="E265" s="227" t="s">
        <v>19</v>
      </c>
      <c r="F265" s="228" t="s">
        <v>637</v>
      </c>
      <c r="G265" s="225"/>
      <c r="H265" s="229">
        <v>135.6</v>
      </c>
      <c r="I265" s="230"/>
      <c r="J265" s="225"/>
      <c r="K265" s="225"/>
      <c r="L265" s="231"/>
      <c r="M265" s="232"/>
      <c r="N265" s="233"/>
      <c r="O265" s="233"/>
      <c r="P265" s="233"/>
      <c r="Q265" s="233"/>
      <c r="R265" s="233"/>
      <c r="S265" s="233"/>
      <c r="T265" s="23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5" t="s">
        <v>149</v>
      </c>
      <c r="AU265" s="235" t="s">
        <v>83</v>
      </c>
      <c r="AV265" s="13" t="s">
        <v>83</v>
      </c>
      <c r="AW265" s="13" t="s">
        <v>35</v>
      </c>
      <c r="AX265" s="13" t="s">
        <v>73</v>
      </c>
      <c r="AY265" s="235" t="s">
        <v>137</v>
      </c>
    </row>
    <row r="266" s="14" customFormat="1">
      <c r="A266" s="14"/>
      <c r="B266" s="236"/>
      <c r="C266" s="237"/>
      <c r="D266" s="226" t="s">
        <v>149</v>
      </c>
      <c r="E266" s="238" t="s">
        <v>19</v>
      </c>
      <c r="F266" s="239" t="s">
        <v>151</v>
      </c>
      <c r="G266" s="237"/>
      <c r="H266" s="240">
        <v>135.6</v>
      </c>
      <c r="I266" s="241"/>
      <c r="J266" s="237"/>
      <c r="K266" s="237"/>
      <c r="L266" s="242"/>
      <c r="M266" s="243"/>
      <c r="N266" s="244"/>
      <c r="O266" s="244"/>
      <c r="P266" s="244"/>
      <c r="Q266" s="244"/>
      <c r="R266" s="244"/>
      <c r="S266" s="244"/>
      <c r="T266" s="245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6" t="s">
        <v>149</v>
      </c>
      <c r="AU266" s="246" t="s">
        <v>83</v>
      </c>
      <c r="AV266" s="14" t="s">
        <v>145</v>
      </c>
      <c r="AW266" s="14" t="s">
        <v>35</v>
      </c>
      <c r="AX266" s="14" t="s">
        <v>81</v>
      </c>
      <c r="AY266" s="246" t="s">
        <v>137</v>
      </c>
    </row>
    <row r="267" s="2" customFormat="1" ht="16.5" customHeight="1">
      <c r="A267" s="40"/>
      <c r="B267" s="41"/>
      <c r="C267" s="260" t="s">
        <v>638</v>
      </c>
      <c r="D267" s="260" t="s">
        <v>408</v>
      </c>
      <c r="E267" s="261" t="s">
        <v>639</v>
      </c>
      <c r="F267" s="262" t="s">
        <v>640</v>
      </c>
      <c r="G267" s="263" t="s">
        <v>182</v>
      </c>
      <c r="H267" s="264">
        <v>142.38</v>
      </c>
      <c r="I267" s="265"/>
      <c r="J267" s="266">
        <f>ROUND(I267*H267,2)</f>
        <v>0</v>
      </c>
      <c r="K267" s="262" t="s">
        <v>144</v>
      </c>
      <c r="L267" s="267"/>
      <c r="M267" s="268" t="s">
        <v>19</v>
      </c>
      <c r="N267" s="269" t="s">
        <v>44</v>
      </c>
      <c r="O267" s="86"/>
      <c r="P267" s="215">
        <f>O267*H267</f>
        <v>0</v>
      </c>
      <c r="Q267" s="215">
        <v>0.00032</v>
      </c>
      <c r="R267" s="215">
        <f>Q267*H267</f>
        <v>0.0455616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440</v>
      </c>
      <c r="AT267" s="217" t="s">
        <v>408</v>
      </c>
      <c r="AU267" s="217" t="s">
        <v>83</v>
      </c>
      <c r="AY267" s="19" t="s">
        <v>137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81</v>
      </c>
      <c r="BK267" s="218">
        <f>ROUND(I267*H267,2)</f>
        <v>0</v>
      </c>
      <c r="BL267" s="19" t="s">
        <v>224</v>
      </c>
      <c r="BM267" s="217" t="s">
        <v>641</v>
      </c>
    </row>
    <row r="268" s="13" customFormat="1">
      <c r="A268" s="13"/>
      <c r="B268" s="224"/>
      <c r="C268" s="225"/>
      <c r="D268" s="226" t="s">
        <v>149</v>
      </c>
      <c r="E268" s="225"/>
      <c r="F268" s="228" t="s">
        <v>642</v>
      </c>
      <c r="G268" s="225"/>
      <c r="H268" s="229">
        <v>142.38</v>
      </c>
      <c r="I268" s="230"/>
      <c r="J268" s="225"/>
      <c r="K268" s="225"/>
      <c r="L268" s="231"/>
      <c r="M268" s="232"/>
      <c r="N268" s="233"/>
      <c r="O268" s="233"/>
      <c r="P268" s="233"/>
      <c r="Q268" s="233"/>
      <c r="R268" s="233"/>
      <c r="S268" s="233"/>
      <c r="T268" s="23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5" t="s">
        <v>149</v>
      </c>
      <c r="AU268" s="235" t="s">
        <v>83</v>
      </c>
      <c r="AV268" s="13" t="s">
        <v>83</v>
      </c>
      <c r="AW268" s="13" t="s">
        <v>4</v>
      </c>
      <c r="AX268" s="13" t="s">
        <v>81</v>
      </c>
      <c r="AY268" s="235" t="s">
        <v>137</v>
      </c>
    </row>
    <row r="269" s="2" customFormat="1" ht="24.15" customHeight="1">
      <c r="A269" s="40"/>
      <c r="B269" s="41"/>
      <c r="C269" s="206" t="s">
        <v>643</v>
      </c>
      <c r="D269" s="206" t="s">
        <v>140</v>
      </c>
      <c r="E269" s="207" t="s">
        <v>644</v>
      </c>
      <c r="F269" s="208" t="s">
        <v>645</v>
      </c>
      <c r="G269" s="209" t="s">
        <v>195</v>
      </c>
      <c r="H269" s="210">
        <v>8.097</v>
      </c>
      <c r="I269" s="211"/>
      <c r="J269" s="212">
        <f>ROUND(I269*H269,2)</f>
        <v>0</v>
      </c>
      <c r="K269" s="208" t="s">
        <v>144</v>
      </c>
      <c r="L269" s="46"/>
      <c r="M269" s="213" t="s">
        <v>19</v>
      </c>
      <c r="N269" s="214" t="s">
        <v>44</v>
      </c>
      <c r="O269" s="86"/>
      <c r="P269" s="215">
        <f>O269*H269</f>
        <v>0</v>
      </c>
      <c r="Q269" s="215">
        <v>0</v>
      </c>
      <c r="R269" s="215">
        <f>Q269*H269</f>
        <v>0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224</v>
      </c>
      <c r="AT269" s="217" t="s">
        <v>140</v>
      </c>
      <c r="AU269" s="217" t="s">
        <v>83</v>
      </c>
      <c r="AY269" s="19" t="s">
        <v>137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81</v>
      </c>
      <c r="BK269" s="218">
        <f>ROUND(I269*H269,2)</f>
        <v>0</v>
      </c>
      <c r="BL269" s="19" t="s">
        <v>224</v>
      </c>
      <c r="BM269" s="217" t="s">
        <v>646</v>
      </c>
    </row>
    <row r="270" s="2" customFormat="1">
      <c r="A270" s="40"/>
      <c r="B270" s="41"/>
      <c r="C270" s="42"/>
      <c r="D270" s="219" t="s">
        <v>147</v>
      </c>
      <c r="E270" s="42"/>
      <c r="F270" s="220" t="s">
        <v>647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147</v>
      </c>
      <c r="AU270" s="19" t="s">
        <v>83</v>
      </c>
    </row>
    <row r="271" s="12" customFormat="1" ht="22.8" customHeight="1">
      <c r="A271" s="12"/>
      <c r="B271" s="190"/>
      <c r="C271" s="191"/>
      <c r="D271" s="192" t="s">
        <v>72</v>
      </c>
      <c r="E271" s="204" t="s">
        <v>319</v>
      </c>
      <c r="F271" s="204" t="s">
        <v>320</v>
      </c>
      <c r="G271" s="191"/>
      <c r="H271" s="191"/>
      <c r="I271" s="194"/>
      <c r="J271" s="205">
        <f>BK271</f>
        <v>0</v>
      </c>
      <c r="K271" s="191"/>
      <c r="L271" s="196"/>
      <c r="M271" s="197"/>
      <c r="N271" s="198"/>
      <c r="O271" s="198"/>
      <c r="P271" s="199">
        <f>SUM(P272:P279)</f>
        <v>0</v>
      </c>
      <c r="Q271" s="198"/>
      <c r="R271" s="199">
        <f>SUM(R272:R279)</f>
        <v>0.0029664</v>
      </c>
      <c r="S271" s="198"/>
      <c r="T271" s="200">
        <f>SUM(T272:T279)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01" t="s">
        <v>83</v>
      </c>
      <c r="AT271" s="202" t="s">
        <v>72</v>
      </c>
      <c r="AU271" s="202" t="s">
        <v>81</v>
      </c>
      <c r="AY271" s="201" t="s">
        <v>137</v>
      </c>
      <c r="BK271" s="203">
        <f>SUM(BK272:BK279)</f>
        <v>0</v>
      </c>
    </row>
    <row r="272" s="2" customFormat="1" ht="16.5" customHeight="1">
      <c r="A272" s="40"/>
      <c r="B272" s="41"/>
      <c r="C272" s="206" t="s">
        <v>648</v>
      </c>
      <c r="D272" s="206" t="s">
        <v>140</v>
      </c>
      <c r="E272" s="207" t="s">
        <v>649</v>
      </c>
      <c r="F272" s="208" t="s">
        <v>650</v>
      </c>
      <c r="G272" s="209" t="s">
        <v>143</v>
      </c>
      <c r="H272" s="210">
        <v>12.36</v>
      </c>
      <c r="I272" s="211"/>
      <c r="J272" s="212">
        <f>ROUND(I272*H272,2)</f>
        <v>0</v>
      </c>
      <c r="K272" s="208" t="s">
        <v>144</v>
      </c>
      <c r="L272" s="46"/>
      <c r="M272" s="213" t="s">
        <v>19</v>
      </c>
      <c r="N272" s="214" t="s">
        <v>44</v>
      </c>
      <c r="O272" s="86"/>
      <c r="P272" s="215">
        <f>O272*H272</f>
        <v>0</v>
      </c>
      <c r="Q272" s="215">
        <v>0</v>
      </c>
      <c r="R272" s="215">
        <f>Q272*H272</f>
        <v>0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224</v>
      </c>
      <c r="AT272" s="217" t="s">
        <v>140</v>
      </c>
      <c r="AU272" s="217" t="s">
        <v>83</v>
      </c>
      <c r="AY272" s="19" t="s">
        <v>137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81</v>
      </c>
      <c r="BK272" s="218">
        <f>ROUND(I272*H272,2)</f>
        <v>0</v>
      </c>
      <c r="BL272" s="19" t="s">
        <v>224</v>
      </c>
      <c r="BM272" s="217" t="s">
        <v>651</v>
      </c>
    </row>
    <row r="273" s="2" customFormat="1">
      <c r="A273" s="40"/>
      <c r="B273" s="41"/>
      <c r="C273" s="42"/>
      <c r="D273" s="219" t="s">
        <v>147</v>
      </c>
      <c r="E273" s="42"/>
      <c r="F273" s="220" t="s">
        <v>652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147</v>
      </c>
      <c r="AU273" s="19" t="s">
        <v>83</v>
      </c>
    </row>
    <row r="274" s="15" customFormat="1">
      <c r="A274" s="15"/>
      <c r="B274" s="247"/>
      <c r="C274" s="248"/>
      <c r="D274" s="226" t="s">
        <v>149</v>
      </c>
      <c r="E274" s="249" t="s">
        <v>19</v>
      </c>
      <c r="F274" s="250" t="s">
        <v>653</v>
      </c>
      <c r="G274" s="248"/>
      <c r="H274" s="249" t="s">
        <v>19</v>
      </c>
      <c r="I274" s="251"/>
      <c r="J274" s="248"/>
      <c r="K274" s="248"/>
      <c r="L274" s="252"/>
      <c r="M274" s="253"/>
      <c r="N274" s="254"/>
      <c r="O274" s="254"/>
      <c r="P274" s="254"/>
      <c r="Q274" s="254"/>
      <c r="R274" s="254"/>
      <c r="S274" s="254"/>
      <c r="T274" s="25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56" t="s">
        <v>149</v>
      </c>
      <c r="AU274" s="256" t="s">
        <v>83</v>
      </c>
      <c r="AV274" s="15" t="s">
        <v>81</v>
      </c>
      <c r="AW274" s="15" t="s">
        <v>35</v>
      </c>
      <c r="AX274" s="15" t="s">
        <v>73</v>
      </c>
      <c r="AY274" s="256" t="s">
        <v>137</v>
      </c>
    </row>
    <row r="275" s="13" customFormat="1">
      <c r="A275" s="13"/>
      <c r="B275" s="224"/>
      <c r="C275" s="225"/>
      <c r="D275" s="226" t="s">
        <v>149</v>
      </c>
      <c r="E275" s="227" t="s">
        <v>19</v>
      </c>
      <c r="F275" s="228" t="s">
        <v>654</v>
      </c>
      <c r="G275" s="225"/>
      <c r="H275" s="229">
        <v>12.36</v>
      </c>
      <c r="I275" s="230"/>
      <c r="J275" s="225"/>
      <c r="K275" s="225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149</v>
      </c>
      <c r="AU275" s="235" t="s">
        <v>83</v>
      </c>
      <c r="AV275" s="13" t="s">
        <v>83</v>
      </c>
      <c r="AW275" s="13" t="s">
        <v>35</v>
      </c>
      <c r="AX275" s="13" t="s">
        <v>73</v>
      </c>
      <c r="AY275" s="235" t="s">
        <v>137</v>
      </c>
    </row>
    <row r="276" s="14" customFormat="1">
      <c r="A276" s="14"/>
      <c r="B276" s="236"/>
      <c r="C276" s="237"/>
      <c r="D276" s="226" t="s">
        <v>149</v>
      </c>
      <c r="E276" s="238" t="s">
        <v>19</v>
      </c>
      <c r="F276" s="239" t="s">
        <v>151</v>
      </c>
      <c r="G276" s="237"/>
      <c r="H276" s="240">
        <v>12.36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6" t="s">
        <v>149</v>
      </c>
      <c r="AU276" s="246" t="s">
        <v>83</v>
      </c>
      <c r="AV276" s="14" t="s">
        <v>145</v>
      </c>
      <c r="AW276" s="14" t="s">
        <v>35</v>
      </c>
      <c r="AX276" s="14" t="s">
        <v>81</v>
      </c>
      <c r="AY276" s="246" t="s">
        <v>137</v>
      </c>
    </row>
    <row r="277" s="2" customFormat="1" ht="16.5" customHeight="1">
      <c r="A277" s="40"/>
      <c r="B277" s="41"/>
      <c r="C277" s="206" t="s">
        <v>655</v>
      </c>
      <c r="D277" s="206" t="s">
        <v>140</v>
      </c>
      <c r="E277" s="207" t="s">
        <v>656</v>
      </c>
      <c r="F277" s="208" t="s">
        <v>657</v>
      </c>
      <c r="G277" s="209" t="s">
        <v>143</v>
      </c>
      <c r="H277" s="210">
        <v>12.36</v>
      </c>
      <c r="I277" s="211"/>
      <c r="J277" s="212">
        <f>ROUND(I277*H277,2)</f>
        <v>0</v>
      </c>
      <c r="K277" s="208" t="s">
        <v>144</v>
      </c>
      <c r="L277" s="46"/>
      <c r="M277" s="213" t="s">
        <v>19</v>
      </c>
      <c r="N277" s="214" t="s">
        <v>44</v>
      </c>
      <c r="O277" s="86"/>
      <c r="P277" s="215">
        <f>O277*H277</f>
        <v>0</v>
      </c>
      <c r="Q277" s="215">
        <v>0.00012</v>
      </c>
      <c r="R277" s="215">
        <f>Q277*H277</f>
        <v>0.0014832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224</v>
      </c>
      <c r="AT277" s="217" t="s">
        <v>140</v>
      </c>
      <c r="AU277" s="217" t="s">
        <v>83</v>
      </c>
      <c r="AY277" s="19" t="s">
        <v>137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81</v>
      </c>
      <c r="BK277" s="218">
        <f>ROUND(I277*H277,2)</f>
        <v>0</v>
      </c>
      <c r="BL277" s="19" t="s">
        <v>224</v>
      </c>
      <c r="BM277" s="217" t="s">
        <v>658</v>
      </c>
    </row>
    <row r="278" s="2" customFormat="1">
      <c r="A278" s="40"/>
      <c r="B278" s="41"/>
      <c r="C278" s="42"/>
      <c r="D278" s="219" t="s">
        <v>147</v>
      </c>
      <c r="E278" s="42"/>
      <c r="F278" s="220" t="s">
        <v>659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147</v>
      </c>
      <c r="AU278" s="19" t="s">
        <v>83</v>
      </c>
    </row>
    <row r="279" s="2" customFormat="1" ht="16.5" customHeight="1">
      <c r="A279" s="40"/>
      <c r="B279" s="41"/>
      <c r="C279" s="206" t="s">
        <v>660</v>
      </c>
      <c r="D279" s="206" t="s">
        <v>140</v>
      </c>
      <c r="E279" s="207" t="s">
        <v>661</v>
      </c>
      <c r="F279" s="208" t="s">
        <v>662</v>
      </c>
      <c r="G279" s="209" t="s">
        <v>143</v>
      </c>
      <c r="H279" s="210">
        <v>12.36</v>
      </c>
      <c r="I279" s="211"/>
      <c r="J279" s="212">
        <f>ROUND(I279*H279,2)</f>
        <v>0</v>
      </c>
      <c r="K279" s="208" t="s">
        <v>19</v>
      </c>
      <c r="L279" s="46"/>
      <c r="M279" s="213" t="s">
        <v>19</v>
      </c>
      <c r="N279" s="214" t="s">
        <v>44</v>
      </c>
      <c r="O279" s="86"/>
      <c r="P279" s="215">
        <f>O279*H279</f>
        <v>0</v>
      </c>
      <c r="Q279" s="215">
        <v>0.00012</v>
      </c>
      <c r="R279" s="215">
        <f>Q279*H279</f>
        <v>0.0014832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224</v>
      </c>
      <c r="AT279" s="217" t="s">
        <v>140</v>
      </c>
      <c r="AU279" s="217" t="s">
        <v>83</v>
      </c>
      <c r="AY279" s="19" t="s">
        <v>137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81</v>
      </c>
      <c r="BK279" s="218">
        <f>ROUND(I279*H279,2)</f>
        <v>0</v>
      </c>
      <c r="BL279" s="19" t="s">
        <v>224</v>
      </c>
      <c r="BM279" s="217" t="s">
        <v>663</v>
      </c>
    </row>
    <row r="280" s="12" customFormat="1" ht="22.8" customHeight="1">
      <c r="A280" s="12"/>
      <c r="B280" s="190"/>
      <c r="C280" s="191"/>
      <c r="D280" s="192" t="s">
        <v>72</v>
      </c>
      <c r="E280" s="204" t="s">
        <v>330</v>
      </c>
      <c r="F280" s="204" t="s">
        <v>331</v>
      </c>
      <c r="G280" s="191"/>
      <c r="H280" s="191"/>
      <c r="I280" s="194"/>
      <c r="J280" s="205">
        <f>BK280</f>
        <v>0</v>
      </c>
      <c r="K280" s="191"/>
      <c r="L280" s="196"/>
      <c r="M280" s="197"/>
      <c r="N280" s="198"/>
      <c r="O280" s="198"/>
      <c r="P280" s="199">
        <f>SUM(P281:P288)</f>
        <v>0</v>
      </c>
      <c r="Q280" s="198"/>
      <c r="R280" s="199">
        <f>SUM(R281:R288)</f>
        <v>0.42437932999999992</v>
      </c>
      <c r="S280" s="198"/>
      <c r="T280" s="200">
        <f>SUM(T281:T288)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01" t="s">
        <v>83</v>
      </c>
      <c r="AT280" s="202" t="s">
        <v>72</v>
      </c>
      <c r="AU280" s="202" t="s">
        <v>81</v>
      </c>
      <c r="AY280" s="201" t="s">
        <v>137</v>
      </c>
      <c r="BK280" s="203">
        <f>SUM(BK281:BK288)</f>
        <v>0</v>
      </c>
    </row>
    <row r="281" s="2" customFormat="1" ht="16.5" customHeight="1">
      <c r="A281" s="40"/>
      <c r="B281" s="41"/>
      <c r="C281" s="206" t="s">
        <v>664</v>
      </c>
      <c r="D281" s="206" t="s">
        <v>140</v>
      </c>
      <c r="E281" s="207" t="s">
        <v>665</v>
      </c>
      <c r="F281" s="208" t="s">
        <v>666</v>
      </c>
      <c r="G281" s="209" t="s">
        <v>143</v>
      </c>
      <c r="H281" s="210">
        <v>860.81</v>
      </c>
      <c r="I281" s="211"/>
      <c r="J281" s="212">
        <f>ROUND(I281*H281,2)</f>
        <v>0</v>
      </c>
      <c r="K281" s="208" t="s">
        <v>144</v>
      </c>
      <c r="L281" s="46"/>
      <c r="M281" s="213" t="s">
        <v>19</v>
      </c>
      <c r="N281" s="214" t="s">
        <v>44</v>
      </c>
      <c r="O281" s="86"/>
      <c r="P281" s="215">
        <f>O281*H281</f>
        <v>0</v>
      </c>
      <c r="Q281" s="215">
        <v>0</v>
      </c>
      <c r="R281" s="215">
        <f>Q281*H281</f>
        <v>0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224</v>
      </c>
      <c r="AT281" s="217" t="s">
        <v>140</v>
      </c>
      <c r="AU281" s="217" t="s">
        <v>83</v>
      </c>
      <c r="AY281" s="19" t="s">
        <v>137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81</v>
      </c>
      <c r="BK281" s="218">
        <f>ROUND(I281*H281,2)</f>
        <v>0</v>
      </c>
      <c r="BL281" s="19" t="s">
        <v>224</v>
      </c>
      <c r="BM281" s="217" t="s">
        <v>667</v>
      </c>
    </row>
    <row r="282" s="2" customFormat="1">
      <c r="A282" s="40"/>
      <c r="B282" s="41"/>
      <c r="C282" s="42"/>
      <c r="D282" s="219" t="s">
        <v>147</v>
      </c>
      <c r="E282" s="42"/>
      <c r="F282" s="220" t="s">
        <v>668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147</v>
      </c>
      <c r="AU282" s="19" t="s">
        <v>83</v>
      </c>
    </row>
    <row r="283" s="13" customFormat="1">
      <c r="A283" s="13"/>
      <c r="B283" s="224"/>
      <c r="C283" s="225"/>
      <c r="D283" s="226" t="s">
        <v>149</v>
      </c>
      <c r="E283" s="227" t="s">
        <v>19</v>
      </c>
      <c r="F283" s="228" t="s">
        <v>669</v>
      </c>
      <c r="G283" s="225"/>
      <c r="H283" s="229">
        <v>860.81</v>
      </c>
      <c r="I283" s="230"/>
      <c r="J283" s="225"/>
      <c r="K283" s="225"/>
      <c r="L283" s="231"/>
      <c r="M283" s="232"/>
      <c r="N283" s="233"/>
      <c r="O283" s="233"/>
      <c r="P283" s="233"/>
      <c r="Q283" s="233"/>
      <c r="R283" s="233"/>
      <c r="S283" s="233"/>
      <c r="T283" s="23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5" t="s">
        <v>149</v>
      </c>
      <c r="AU283" s="235" t="s">
        <v>83</v>
      </c>
      <c r="AV283" s="13" t="s">
        <v>83</v>
      </c>
      <c r="AW283" s="13" t="s">
        <v>35</v>
      </c>
      <c r="AX283" s="13" t="s">
        <v>73</v>
      </c>
      <c r="AY283" s="235" t="s">
        <v>137</v>
      </c>
    </row>
    <row r="284" s="14" customFormat="1">
      <c r="A284" s="14"/>
      <c r="B284" s="236"/>
      <c r="C284" s="237"/>
      <c r="D284" s="226" t="s">
        <v>149</v>
      </c>
      <c r="E284" s="238" t="s">
        <v>19</v>
      </c>
      <c r="F284" s="239" t="s">
        <v>151</v>
      </c>
      <c r="G284" s="237"/>
      <c r="H284" s="240">
        <v>860.81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149</v>
      </c>
      <c r="AU284" s="246" t="s">
        <v>83</v>
      </c>
      <c r="AV284" s="14" t="s">
        <v>145</v>
      </c>
      <c r="AW284" s="14" t="s">
        <v>35</v>
      </c>
      <c r="AX284" s="14" t="s">
        <v>81</v>
      </c>
      <c r="AY284" s="246" t="s">
        <v>137</v>
      </c>
    </row>
    <row r="285" s="2" customFormat="1" ht="16.5" customHeight="1">
      <c r="A285" s="40"/>
      <c r="B285" s="41"/>
      <c r="C285" s="206" t="s">
        <v>670</v>
      </c>
      <c r="D285" s="206" t="s">
        <v>140</v>
      </c>
      <c r="E285" s="207" t="s">
        <v>671</v>
      </c>
      <c r="F285" s="208" t="s">
        <v>672</v>
      </c>
      <c r="G285" s="209" t="s">
        <v>143</v>
      </c>
      <c r="H285" s="210">
        <v>860.81</v>
      </c>
      <c r="I285" s="211"/>
      <c r="J285" s="212">
        <f>ROUND(I285*H285,2)</f>
        <v>0</v>
      </c>
      <c r="K285" s="208" t="s">
        <v>144</v>
      </c>
      <c r="L285" s="46"/>
      <c r="M285" s="213" t="s">
        <v>19</v>
      </c>
      <c r="N285" s="214" t="s">
        <v>44</v>
      </c>
      <c r="O285" s="86"/>
      <c r="P285" s="215">
        <f>O285*H285</f>
        <v>0</v>
      </c>
      <c r="Q285" s="215">
        <v>0.00020799999999999997</v>
      </c>
      <c r="R285" s="215">
        <f>Q285*H285</f>
        <v>0.17904847999999997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224</v>
      </c>
      <c r="AT285" s="217" t="s">
        <v>140</v>
      </c>
      <c r="AU285" s="217" t="s">
        <v>83</v>
      </c>
      <c r="AY285" s="19" t="s">
        <v>137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81</v>
      </c>
      <c r="BK285" s="218">
        <f>ROUND(I285*H285,2)</f>
        <v>0</v>
      </c>
      <c r="BL285" s="19" t="s">
        <v>224</v>
      </c>
      <c r="BM285" s="217" t="s">
        <v>673</v>
      </c>
    </row>
    <row r="286" s="2" customFormat="1">
      <c r="A286" s="40"/>
      <c r="B286" s="41"/>
      <c r="C286" s="42"/>
      <c r="D286" s="219" t="s">
        <v>147</v>
      </c>
      <c r="E286" s="42"/>
      <c r="F286" s="220" t="s">
        <v>674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147</v>
      </c>
      <c r="AU286" s="19" t="s">
        <v>83</v>
      </c>
    </row>
    <row r="287" s="2" customFormat="1" ht="24.15" customHeight="1">
      <c r="A287" s="40"/>
      <c r="B287" s="41"/>
      <c r="C287" s="206" t="s">
        <v>675</v>
      </c>
      <c r="D287" s="206" t="s">
        <v>140</v>
      </c>
      <c r="E287" s="207" t="s">
        <v>676</v>
      </c>
      <c r="F287" s="208" t="s">
        <v>677</v>
      </c>
      <c r="G287" s="209" t="s">
        <v>143</v>
      </c>
      <c r="H287" s="210">
        <v>860.81</v>
      </c>
      <c r="I287" s="211"/>
      <c r="J287" s="212">
        <f>ROUND(I287*H287,2)</f>
        <v>0</v>
      </c>
      <c r="K287" s="208" t="s">
        <v>144</v>
      </c>
      <c r="L287" s="46"/>
      <c r="M287" s="213" t="s">
        <v>19</v>
      </c>
      <c r="N287" s="214" t="s">
        <v>44</v>
      </c>
      <c r="O287" s="86"/>
      <c r="P287" s="215">
        <f>O287*H287</f>
        <v>0</v>
      </c>
      <c r="Q287" s="215">
        <v>0.000285</v>
      </c>
      <c r="R287" s="215">
        <f>Q287*H287</f>
        <v>0.24533084999999997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224</v>
      </c>
      <c r="AT287" s="217" t="s">
        <v>140</v>
      </c>
      <c r="AU287" s="217" t="s">
        <v>83</v>
      </c>
      <c r="AY287" s="19" t="s">
        <v>137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81</v>
      </c>
      <c r="BK287" s="218">
        <f>ROUND(I287*H287,2)</f>
        <v>0</v>
      </c>
      <c r="BL287" s="19" t="s">
        <v>224</v>
      </c>
      <c r="BM287" s="217" t="s">
        <v>678</v>
      </c>
    </row>
    <row r="288" s="2" customFormat="1">
      <c r="A288" s="40"/>
      <c r="B288" s="41"/>
      <c r="C288" s="42"/>
      <c r="D288" s="219" t="s">
        <v>147</v>
      </c>
      <c r="E288" s="42"/>
      <c r="F288" s="220" t="s">
        <v>679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147</v>
      </c>
      <c r="AU288" s="19" t="s">
        <v>83</v>
      </c>
    </row>
    <row r="289" s="12" customFormat="1" ht="25.92" customHeight="1">
      <c r="A289" s="12"/>
      <c r="B289" s="190"/>
      <c r="C289" s="191"/>
      <c r="D289" s="192" t="s">
        <v>72</v>
      </c>
      <c r="E289" s="193" t="s">
        <v>680</v>
      </c>
      <c r="F289" s="193" t="s">
        <v>681</v>
      </c>
      <c r="G289" s="191"/>
      <c r="H289" s="191"/>
      <c r="I289" s="194"/>
      <c r="J289" s="195">
        <f>BK289</f>
        <v>0</v>
      </c>
      <c r="K289" s="191"/>
      <c r="L289" s="196"/>
      <c r="M289" s="197"/>
      <c r="N289" s="198"/>
      <c r="O289" s="198"/>
      <c r="P289" s="199">
        <f>SUM(P290:P291)</f>
        <v>0</v>
      </c>
      <c r="Q289" s="198"/>
      <c r="R289" s="199">
        <f>SUM(R290:R291)</f>
        <v>0</v>
      </c>
      <c r="S289" s="198"/>
      <c r="T289" s="200">
        <f>SUM(T290:T291)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01" t="s">
        <v>145</v>
      </c>
      <c r="AT289" s="202" t="s">
        <v>72</v>
      </c>
      <c r="AU289" s="202" t="s">
        <v>73</v>
      </c>
      <c r="AY289" s="201" t="s">
        <v>137</v>
      </c>
      <c r="BK289" s="203">
        <f>SUM(BK290:BK291)</f>
        <v>0</v>
      </c>
    </row>
    <row r="290" s="2" customFormat="1" ht="21.75" customHeight="1">
      <c r="A290" s="40"/>
      <c r="B290" s="41"/>
      <c r="C290" s="206" t="s">
        <v>682</v>
      </c>
      <c r="D290" s="206" t="s">
        <v>140</v>
      </c>
      <c r="E290" s="207" t="s">
        <v>683</v>
      </c>
      <c r="F290" s="208" t="s">
        <v>684</v>
      </c>
      <c r="G290" s="209" t="s">
        <v>685</v>
      </c>
      <c r="H290" s="210">
        <v>100</v>
      </c>
      <c r="I290" s="211"/>
      <c r="J290" s="212">
        <f>ROUND(I290*H290,2)</f>
        <v>0</v>
      </c>
      <c r="K290" s="208" t="s">
        <v>144</v>
      </c>
      <c r="L290" s="46"/>
      <c r="M290" s="213" t="s">
        <v>19</v>
      </c>
      <c r="N290" s="214" t="s">
        <v>44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686</v>
      </c>
      <c r="AT290" s="217" t="s">
        <v>140</v>
      </c>
      <c r="AU290" s="217" t="s">
        <v>81</v>
      </c>
      <c r="AY290" s="19" t="s">
        <v>137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81</v>
      </c>
      <c r="BK290" s="218">
        <f>ROUND(I290*H290,2)</f>
        <v>0</v>
      </c>
      <c r="BL290" s="19" t="s">
        <v>686</v>
      </c>
      <c r="BM290" s="217" t="s">
        <v>687</v>
      </c>
    </row>
    <row r="291" s="2" customFormat="1">
      <c r="A291" s="40"/>
      <c r="B291" s="41"/>
      <c r="C291" s="42"/>
      <c r="D291" s="219" t="s">
        <v>147</v>
      </c>
      <c r="E291" s="42"/>
      <c r="F291" s="220" t="s">
        <v>688</v>
      </c>
      <c r="G291" s="42"/>
      <c r="H291" s="42"/>
      <c r="I291" s="221"/>
      <c r="J291" s="42"/>
      <c r="K291" s="42"/>
      <c r="L291" s="46"/>
      <c r="M291" s="271"/>
      <c r="N291" s="272"/>
      <c r="O291" s="273"/>
      <c r="P291" s="273"/>
      <c r="Q291" s="273"/>
      <c r="R291" s="273"/>
      <c r="S291" s="273"/>
      <c r="T291" s="274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147</v>
      </c>
      <c r="AU291" s="19" t="s">
        <v>81</v>
      </c>
    </row>
    <row r="292" s="2" customFormat="1" ht="6.96" customHeight="1">
      <c r="A292" s="40"/>
      <c r="B292" s="61"/>
      <c r="C292" s="62"/>
      <c r="D292" s="62"/>
      <c r="E292" s="62"/>
      <c r="F292" s="62"/>
      <c r="G292" s="62"/>
      <c r="H292" s="62"/>
      <c r="I292" s="62"/>
      <c r="J292" s="62"/>
      <c r="K292" s="62"/>
      <c r="L292" s="46"/>
      <c r="M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</row>
  </sheetData>
  <sheetProtection sheet="1" autoFilter="0" formatColumns="0" formatRows="0" objects="1" scenarios="1" spinCount="100000" saltValue="TJGVG51DuSbiSYvYLVV3DrBJncjY4IE5Q1k+OHhwQHOZ/ULpSXzZRpNy8G9K+RCl7VMsePQ2ZJIP5uweKAZsQw==" hashValue="s/ycXMQzCaUS3/Zzt4Z5xKEwvBjPSw4y7L+J3lwKvn0/KxCshJ62V5S6ye+VawW6/VgAuzDJCCfEb/zZEu/Flw==" algorithmName="SHA-512" password="CC35"/>
  <autoFilter ref="C93:K291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8" r:id="rId1" display="https://podminky.urs.cz/item/CS_URS_2025_01/317142410"/>
    <hyperlink ref="F100" r:id="rId2" display="https://podminky.urs.cz/item/CS_URS_2025_01/342272215"/>
    <hyperlink ref="F103" r:id="rId3" display="https://podminky.urs.cz/item/CS_URS_2025_01/342291121"/>
    <hyperlink ref="F108" r:id="rId4" display="https://podminky.urs.cz/item/CS_URS_2025_01/611325417"/>
    <hyperlink ref="F111" r:id="rId5" display="https://podminky.urs.cz/item/CS_URS_2025_01/612142001"/>
    <hyperlink ref="F115" r:id="rId6" display="https://podminky.urs.cz/item/CS_URS_2025_01/612325417"/>
    <hyperlink ref="F119" r:id="rId7" display="https://podminky.urs.cz/item/CS_URS_2024_02/631311115"/>
    <hyperlink ref="F124" r:id="rId8" display="https://podminky.urs.cz/item/CS_URS_2025_01/631312141"/>
    <hyperlink ref="F129" r:id="rId9" display="https://podminky.urs.cz/item/CS_URS_2024_02/631362021"/>
    <hyperlink ref="F132" r:id="rId10" display="https://podminky.urs.cz/item/CS_URS_2025_01/632451234"/>
    <hyperlink ref="F138" r:id="rId11" display="https://podminky.urs.cz/item/CS_URS_2025_01/632451292"/>
    <hyperlink ref="F144" r:id="rId12" display="https://podminky.urs.cz/item/CS_URS_2025_01/642942111"/>
    <hyperlink ref="F151" r:id="rId13" display="https://podminky.urs.cz/item/CS_URS_2025_01/949101111"/>
    <hyperlink ref="F153" r:id="rId14" display="https://podminky.urs.cz/item/CS_URS_2025_01/952901111"/>
    <hyperlink ref="F158" r:id="rId15" display="https://podminky.urs.cz/item/CS_URS_2025_01/998011001"/>
    <hyperlink ref="F162" r:id="rId16" display="https://podminky.urs.cz/item/CS_URS_2025_01/711111011"/>
    <hyperlink ref="F171" r:id="rId17" display="https://podminky.urs.cz/item/CS_URS_2025_01/711141559"/>
    <hyperlink ref="F177" r:id="rId18" display="https://podminky.urs.cz/item/CS_URS_2025_01/998711112"/>
    <hyperlink ref="F180" r:id="rId19" display="https://podminky.urs.cz/item/CS_URS_2025_01/763135101"/>
    <hyperlink ref="F186" r:id="rId20" display="https://podminky.urs.cz/item/CS_URS_2025_01/998763321"/>
    <hyperlink ref="F189" r:id="rId21" display="https://podminky.urs.cz/item/CS_URS_2025_01/766660001"/>
    <hyperlink ref="F193" r:id="rId22" display="https://podminky.urs.cz/item/CS_URS_2025_01/766660002"/>
    <hyperlink ref="F196" r:id="rId23" display="https://podminky.urs.cz/item/CS_URS_2025_01/766660729"/>
    <hyperlink ref="F199" r:id="rId24" display="https://podminky.urs.cz/item/CS_URS_2025_01/766699211"/>
    <hyperlink ref="F203" r:id="rId25" display="https://podminky.urs.cz/item/CS_URS_2025_01/998766101"/>
    <hyperlink ref="F206" r:id="rId26" display="https://podminky.urs.cz/item/CS_URS_2025_01/771111011"/>
    <hyperlink ref="F210" r:id="rId27" display="https://podminky.urs.cz/item/CS_URS_2025_01/771121011"/>
    <hyperlink ref="F212" r:id="rId28" display="https://podminky.urs.cz/item/CS_URS_2025_01/771151023"/>
    <hyperlink ref="F214" r:id="rId29" display="https://podminky.urs.cz/item/CS_URS_2025_01/771574415"/>
    <hyperlink ref="F218" r:id="rId30" display="https://podminky.urs.cz/item/CS_URS_2025_01/771591112"/>
    <hyperlink ref="F221" r:id="rId31" display="https://podminky.urs.cz/item/CS_URS_2025_01/771591115"/>
    <hyperlink ref="F225" r:id="rId32" display="https://podminky.urs.cz/item/CS_URS_2025_01/771591264"/>
    <hyperlink ref="F227" r:id="rId33" display="https://podminky.urs.cz/item/CS_URS_2025_01/998771111"/>
    <hyperlink ref="F230" r:id="rId34" display="https://podminky.urs.cz/item/CS_URS_2025_01/776111311"/>
    <hyperlink ref="F235" r:id="rId35" display="https://podminky.urs.cz/item/CS_URS_2025_01/776121112"/>
    <hyperlink ref="F237" r:id="rId36" display="https://podminky.urs.cz/item/CS_URS_2025_01/776141122"/>
    <hyperlink ref="F239" r:id="rId37" display="https://podminky.urs.cz/item/CS_URS_2025_01/776251111"/>
    <hyperlink ref="F243" r:id="rId38" display="https://podminky.urs.cz/item/CS_URS_2025_01/776251411"/>
    <hyperlink ref="F245" r:id="rId39" display="https://podminky.urs.cz/item/CS_URS_2025_01/776421111"/>
    <hyperlink ref="F249" r:id="rId40" display="https://podminky.urs.cz/item/CS_URS_2025_01/998776101"/>
    <hyperlink ref="F252" r:id="rId41" display="https://podminky.urs.cz/item/CS_URS_2025_01/781111011"/>
    <hyperlink ref="F256" r:id="rId42" display="https://podminky.urs.cz/item/CS_URS_2025_01/781121011"/>
    <hyperlink ref="F258" r:id="rId43" display="https://podminky.urs.cz/item/CS_URS_2025_01/781131112"/>
    <hyperlink ref="F260" r:id="rId44" display="https://podminky.urs.cz/item/CS_URS_2025_01/781472215"/>
    <hyperlink ref="F264" r:id="rId45" display="https://podminky.urs.cz/item/CS_URS_2025_01/781492251"/>
    <hyperlink ref="F270" r:id="rId46" display="https://podminky.urs.cz/item/CS_URS_2025_01/998781101"/>
    <hyperlink ref="F273" r:id="rId47" display="https://podminky.urs.cz/item/CS_URS_2025_01/783301401"/>
    <hyperlink ref="F278" r:id="rId48" display="https://podminky.urs.cz/item/CS_URS_2025_01/783315101"/>
    <hyperlink ref="F282" r:id="rId49" display="https://podminky.urs.cz/item/CS_URS_2025_01/784111001"/>
    <hyperlink ref="F286" r:id="rId50" display="https://podminky.urs.cz/item/CS_URS_2025_01/784181101"/>
    <hyperlink ref="F288" r:id="rId51" display="https://podminky.urs.cz/item/CS_URS_2025_01/784211101"/>
    <hyperlink ref="F291" r:id="rId52" display="https://podminky.urs.cz/item/CS_URS_2025_01/HZS249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99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ZŠ Alšova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689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33</v>
      </c>
      <c r="F21" s="40"/>
      <c r="G21" s="40"/>
      <c r="H21" s="40"/>
      <c r="I21" s="134" t="s">
        <v>28</v>
      </c>
      <c r="J21" s="138" t="s">
        <v>34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32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33</v>
      </c>
      <c r="F24" s="40"/>
      <c r="G24" s="40"/>
      <c r="H24" s="40"/>
      <c r="I24" s="134" t="s">
        <v>28</v>
      </c>
      <c r="J24" s="138" t="s">
        <v>34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38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ROUND(J92,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ROUND((SUM(BE92:BE186)),  2)</f>
        <v>0</v>
      </c>
      <c r="G33" s="40"/>
      <c r="H33" s="40"/>
      <c r="I33" s="150">
        <v>0.21</v>
      </c>
      <c r="J33" s="149">
        <f>ROUND(((SUM(BE92:BE186))*I33),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ROUND((SUM(BF92:BF186)),  2)</f>
        <v>0</v>
      </c>
      <c r="G34" s="40"/>
      <c r="H34" s="40"/>
      <c r="I34" s="150">
        <v>0.12</v>
      </c>
      <c r="J34" s="149">
        <f>ROUND(((SUM(BF92:BF186))*I34),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ROUND((SUM(BG92:BG186)),  2)</f>
        <v>0</v>
      </c>
      <c r="G35" s="40"/>
      <c r="H35" s="40"/>
      <c r="I35" s="150">
        <v>0.21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ROUND((SUM(BH92:BH186)),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ROUND((SUM(BI92:BI186)),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ZŠ Alšova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03 - ZTI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ZŠ Alšova, č.p. 1123</v>
      </c>
      <c r="G52" s="42"/>
      <c r="H52" s="42"/>
      <c r="I52" s="34" t="s">
        <v>23</v>
      </c>
      <c r="J52" s="74" t="str">
        <f>IF(J12="","",J12)</f>
        <v>10. 4. 2025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Kopřivnice</v>
      </c>
      <c r="G54" s="42"/>
      <c r="H54" s="42"/>
      <c r="I54" s="34" t="s">
        <v>31</v>
      </c>
      <c r="J54" s="38" t="str">
        <f>E21</f>
        <v>Proiectura Dana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Proiectura Dana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103</v>
      </c>
      <c r="D57" s="164"/>
      <c r="E57" s="164"/>
      <c r="F57" s="164"/>
      <c r="G57" s="164"/>
      <c r="H57" s="164"/>
      <c r="I57" s="164"/>
      <c r="J57" s="165" t="s">
        <v>104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J92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9" customFormat="1" ht="24.96" customHeight="1">
      <c r="A60" s="9"/>
      <c r="B60" s="167"/>
      <c r="C60" s="168"/>
      <c r="D60" s="169" t="s">
        <v>690</v>
      </c>
      <c r="E60" s="170"/>
      <c r="F60" s="170"/>
      <c r="G60" s="170"/>
      <c r="H60" s="170"/>
      <c r="I60" s="170"/>
      <c r="J60" s="171">
        <f>J93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691</v>
      </c>
      <c r="E61" s="170"/>
      <c r="F61" s="170"/>
      <c r="G61" s="170"/>
      <c r="H61" s="170"/>
      <c r="I61" s="170"/>
      <c r="J61" s="171">
        <f>J104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10" customFormat="1" ht="19.92" customHeight="1">
      <c r="A62" s="10"/>
      <c r="B62" s="173"/>
      <c r="C62" s="174"/>
      <c r="D62" s="175" t="s">
        <v>692</v>
      </c>
      <c r="E62" s="176"/>
      <c r="F62" s="176"/>
      <c r="G62" s="176"/>
      <c r="H62" s="176"/>
      <c r="I62" s="176"/>
      <c r="J62" s="177">
        <f>J105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693</v>
      </c>
      <c r="E63" s="176"/>
      <c r="F63" s="176"/>
      <c r="G63" s="176"/>
      <c r="H63" s="176"/>
      <c r="I63" s="176"/>
      <c r="J63" s="177">
        <f>J114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7"/>
      <c r="C64" s="168"/>
      <c r="D64" s="169" t="s">
        <v>694</v>
      </c>
      <c r="E64" s="170"/>
      <c r="F64" s="170"/>
      <c r="G64" s="170"/>
      <c r="H64" s="170"/>
      <c r="I64" s="170"/>
      <c r="J64" s="171">
        <f>J122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3"/>
      <c r="C65" s="174"/>
      <c r="D65" s="175" t="s">
        <v>695</v>
      </c>
      <c r="E65" s="176"/>
      <c r="F65" s="176"/>
      <c r="G65" s="176"/>
      <c r="H65" s="176"/>
      <c r="I65" s="176"/>
      <c r="J65" s="177">
        <f>J134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695</v>
      </c>
      <c r="E66" s="176"/>
      <c r="F66" s="176"/>
      <c r="G66" s="176"/>
      <c r="H66" s="176"/>
      <c r="I66" s="176"/>
      <c r="J66" s="177">
        <f>J145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7"/>
      <c r="C67" s="168"/>
      <c r="D67" s="169" t="s">
        <v>696</v>
      </c>
      <c r="E67" s="170"/>
      <c r="F67" s="170"/>
      <c r="G67" s="170"/>
      <c r="H67" s="170"/>
      <c r="I67" s="170"/>
      <c r="J67" s="171">
        <f>J154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3"/>
      <c r="C68" s="174"/>
      <c r="D68" s="175" t="s">
        <v>697</v>
      </c>
      <c r="E68" s="176"/>
      <c r="F68" s="176"/>
      <c r="G68" s="176"/>
      <c r="H68" s="176"/>
      <c r="I68" s="176"/>
      <c r="J68" s="177">
        <f>J155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698</v>
      </c>
      <c r="E69" s="176"/>
      <c r="F69" s="176"/>
      <c r="G69" s="176"/>
      <c r="H69" s="176"/>
      <c r="I69" s="176"/>
      <c r="J69" s="177">
        <f>J160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695</v>
      </c>
      <c r="E70" s="176"/>
      <c r="F70" s="176"/>
      <c r="G70" s="176"/>
      <c r="H70" s="176"/>
      <c r="I70" s="176"/>
      <c r="J70" s="177">
        <f>J172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7"/>
      <c r="C71" s="168"/>
      <c r="D71" s="169" t="s">
        <v>109</v>
      </c>
      <c r="E71" s="170"/>
      <c r="F71" s="170"/>
      <c r="G71" s="170"/>
      <c r="H71" s="170"/>
      <c r="I71" s="170"/>
      <c r="J71" s="171">
        <f>J179</f>
        <v>0</v>
      </c>
      <c r="K71" s="168"/>
      <c r="L71" s="17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3"/>
      <c r="C72" s="174"/>
      <c r="D72" s="175" t="s">
        <v>113</v>
      </c>
      <c r="E72" s="176"/>
      <c r="F72" s="176"/>
      <c r="G72" s="176"/>
      <c r="H72" s="176"/>
      <c r="I72" s="176"/>
      <c r="J72" s="177">
        <f>J180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122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62" t="str">
        <f>E7</f>
        <v>ZŠ Alšova</v>
      </c>
      <c r="F82" s="34"/>
      <c r="G82" s="34"/>
      <c r="H82" s="34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100</v>
      </c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E9</f>
        <v>03 - ZTI</v>
      </c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F12</f>
        <v>ZŠ Alšova, č.p. 1123</v>
      </c>
      <c r="G86" s="42"/>
      <c r="H86" s="42"/>
      <c r="I86" s="34" t="s">
        <v>23</v>
      </c>
      <c r="J86" s="74" t="str">
        <f>IF(J12="","",J12)</f>
        <v>10. 4. 2025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E15</f>
        <v>Město Kopřivnice</v>
      </c>
      <c r="G88" s="42"/>
      <c r="H88" s="42"/>
      <c r="I88" s="34" t="s">
        <v>31</v>
      </c>
      <c r="J88" s="38" t="str">
        <f>E21</f>
        <v>Proiectura Dana s.r.o.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2"/>
      <c r="E89" s="42"/>
      <c r="F89" s="29" t="str">
        <f>IF(E18="","",E18)</f>
        <v>Vyplň údaj</v>
      </c>
      <c r="G89" s="42"/>
      <c r="H89" s="42"/>
      <c r="I89" s="34" t="s">
        <v>36</v>
      </c>
      <c r="J89" s="38" t="str">
        <f>E24</f>
        <v>Proiectura Dana s.r.o.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79"/>
      <c r="B91" s="180"/>
      <c r="C91" s="181" t="s">
        <v>123</v>
      </c>
      <c r="D91" s="182" t="s">
        <v>58</v>
      </c>
      <c r="E91" s="182" t="s">
        <v>54</v>
      </c>
      <c r="F91" s="182" t="s">
        <v>55</v>
      </c>
      <c r="G91" s="182" t="s">
        <v>124</v>
      </c>
      <c r="H91" s="182" t="s">
        <v>125</v>
      </c>
      <c r="I91" s="182" t="s">
        <v>126</v>
      </c>
      <c r="J91" s="182" t="s">
        <v>104</v>
      </c>
      <c r="K91" s="183" t="s">
        <v>127</v>
      </c>
      <c r="L91" s="184"/>
      <c r="M91" s="94" t="s">
        <v>19</v>
      </c>
      <c r="N91" s="95" t="s">
        <v>43</v>
      </c>
      <c r="O91" s="95" t="s">
        <v>128</v>
      </c>
      <c r="P91" s="95" t="s">
        <v>129</v>
      </c>
      <c r="Q91" s="95" t="s">
        <v>130</v>
      </c>
      <c r="R91" s="95" t="s">
        <v>131</v>
      </c>
      <c r="S91" s="95" t="s">
        <v>132</v>
      </c>
      <c r="T91" s="96" t="s">
        <v>133</v>
      </c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</row>
    <row r="92" s="2" customFormat="1" ht="22.8" customHeight="1">
      <c r="A92" s="40"/>
      <c r="B92" s="41"/>
      <c r="C92" s="101" t="s">
        <v>134</v>
      </c>
      <c r="D92" s="42"/>
      <c r="E92" s="42"/>
      <c r="F92" s="42"/>
      <c r="G92" s="42"/>
      <c r="H92" s="42"/>
      <c r="I92" s="42"/>
      <c r="J92" s="185">
        <f>BK92</f>
        <v>0</v>
      </c>
      <c r="K92" s="42"/>
      <c r="L92" s="46"/>
      <c r="M92" s="97"/>
      <c r="N92" s="186"/>
      <c r="O92" s="98"/>
      <c r="P92" s="187">
        <f>P93+P104+P122+P154+P179</f>
        <v>0</v>
      </c>
      <c r="Q92" s="98"/>
      <c r="R92" s="187">
        <f>R93+R104+R122+R154+R179</f>
        <v>0.017000000000000002</v>
      </c>
      <c r="S92" s="98"/>
      <c r="T92" s="188">
        <f>T93+T104+T122+T154+T179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72</v>
      </c>
      <c r="AU92" s="19" t="s">
        <v>105</v>
      </c>
      <c r="BK92" s="189">
        <f>BK93+BK104+BK122+BK154+BK179</f>
        <v>0</v>
      </c>
    </row>
    <row r="93" s="12" customFormat="1" ht="25.92" customHeight="1">
      <c r="A93" s="12"/>
      <c r="B93" s="190"/>
      <c r="C93" s="191"/>
      <c r="D93" s="192" t="s">
        <v>72</v>
      </c>
      <c r="E93" s="193" t="s">
        <v>699</v>
      </c>
      <c r="F93" s="193" t="s">
        <v>700</v>
      </c>
      <c r="G93" s="191"/>
      <c r="H93" s="191"/>
      <c r="I93" s="194"/>
      <c r="J93" s="195">
        <f>BK93</f>
        <v>0</v>
      </c>
      <c r="K93" s="191"/>
      <c r="L93" s="196"/>
      <c r="M93" s="197"/>
      <c r="N93" s="198"/>
      <c r="O93" s="198"/>
      <c r="P93" s="199">
        <f>SUM(P94:P103)</f>
        <v>0</v>
      </c>
      <c r="Q93" s="198"/>
      <c r="R93" s="199">
        <f>SUM(R94:R103)</f>
        <v>0</v>
      </c>
      <c r="S93" s="198"/>
      <c r="T93" s="200">
        <f>SUM(T94:T103)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81</v>
      </c>
      <c r="AT93" s="202" t="s">
        <v>72</v>
      </c>
      <c r="AU93" s="202" t="s">
        <v>73</v>
      </c>
      <c r="AY93" s="201" t="s">
        <v>137</v>
      </c>
      <c r="BK93" s="203">
        <f>SUM(BK94:BK103)</f>
        <v>0</v>
      </c>
    </row>
    <row r="94" s="2" customFormat="1" ht="24.15" customHeight="1">
      <c r="A94" s="40"/>
      <c r="B94" s="41"/>
      <c r="C94" s="206" t="s">
        <v>81</v>
      </c>
      <c r="D94" s="206" t="s">
        <v>140</v>
      </c>
      <c r="E94" s="207" t="s">
        <v>701</v>
      </c>
      <c r="F94" s="208" t="s">
        <v>702</v>
      </c>
      <c r="G94" s="209" t="s">
        <v>703</v>
      </c>
      <c r="H94" s="210">
        <v>14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44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145</v>
      </c>
      <c r="AT94" s="217" t="s">
        <v>140</v>
      </c>
      <c r="AU94" s="217" t="s">
        <v>81</v>
      </c>
      <c r="AY94" s="19" t="s">
        <v>137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81</v>
      </c>
      <c r="BK94" s="218">
        <f>ROUND(I94*H94,2)</f>
        <v>0</v>
      </c>
      <c r="BL94" s="19" t="s">
        <v>145</v>
      </c>
      <c r="BM94" s="217" t="s">
        <v>83</v>
      </c>
    </row>
    <row r="95" s="2" customFormat="1" ht="16.5" customHeight="1">
      <c r="A95" s="40"/>
      <c r="B95" s="41"/>
      <c r="C95" s="206" t="s">
        <v>83</v>
      </c>
      <c r="D95" s="206" t="s">
        <v>140</v>
      </c>
      <c r="E95" s="207" t="s">
        <v>704</v>
      </c>
      <c r="F95" s="208" t="s">
        <v>705</v>
      </c>
      <c r="G95" s="209" t="s">
        <v>703</v>
      </c>
      <c r="H95" s="210">
        <v>14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44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145</v>
      </c>
      <c r="AT95" s="217" t="s">
        <v>140</v>
      </c>
      <c r="AU95" s="217" t="s">
        <v>81</v>
      </c>
      <c r="AY95" s="19" t="s">
        <v>137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81</v>
      </c>
      <c r="BK95" s="218">
        <f>ROUND(I95*H95,2)</f>
        <v>0</v>
      </c>
      <c r="BL95" s="19" t="s">
        <v>145</v>
      </c>
      <c r="BM95" s="217" t="s">
        <v>145</v>
      </c>
    </row>
    <row r="96" s="2" customFormat="1" ht="24.15" customHeight="1">
      <c r="A96" s="40"/>
      <c r="B96" s="41"/>
      <c r="C96" s="206" t="s">
        <v>160</v>
      </c>
      <c r="D96" s="206" t="s">
        <v>140</v>
      </c>
      <c r="E96" s="207" t="s">
        <v>706</v>
      </c>
      <c r="F96" s="208" t="s">
        <v>707</v>
      </c>
      <c r="G96" s="209" t="s">
        <v>703</v>
      </c>
      <c r="H96" s="210">
        <v>6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44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145</v>
      </c>
      <c r="AT96" s="217" t="s">
        <v>140</v>
      </c>
      <c r="AU96" s="217" t="s">
        <v>81</v>
      </c>
      <c r="AY96" s="19" t="s">
        <v>137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81</v>
      </c>
      <c r="BK96" s="218">
        <f>ROUND(I96*H96,2)</f>
        <v>0</v>
      </c>
      <c r="BL96" s="19" t="s">
        <v>145</v>
      </c>
      <c r="BM96" s="217" t="s">
        <v>179</v>
      </c>
    </row>
    <row r="97" s="2" customFormat="1" ht="16.5" customHeight="1">
      <c r="A97" s="40"/>
      <c r="B97" s="41"/>
      <c r="C97" s="206" t="s">
        <v>145</v>
      </c>
      <c r="D97" s="206" t="s">
        <v>140</v>
      </c>
      <c r="E97" s="207" t="s">
        <v>708</v>
      </c>
      <c r="F97" s="208" t="s">
        <v>709</v>
      </c>
      <c r="G97" s="209" t="s">
        <v>703</v>
      </c>
      <c r="H97" s="210">
        <v>6</v>
      </c>
      <c r="I97" s="211"/>
      <c r="J97" s="212">
        <f>ROUND(I97*H97,2)</f>
        <v>0</v>
      </c>
      <c r="K97" s="208" t="s">
        <v>19</v>
      </c>
      <c r="L97" s="46"/>
      <c r="M97" s="213" t="s">
        <v>19</v>
      </c>
      <c r="N97" s="214" t="s">
        <v>44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145</v>
      </c>
      <c r="AT97" s="217" t="s">
        <v>140</v>
      </c>
      <c r="AU97" s="217" t="s">
        <v>81</v>
      </c>
      <c r="AY97" s="19" t="s">
        <v>137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81</v>
      </c>
      <c r="BK97" s="218">
        <f>ROUND(I97*H97,2)</f>
        <v>0</v>
      </c>
      <c r="BL97" s="19" t="s">
        <v>145</v>
      </c>
      <c r="BM97" s="217" t="s">
        <v>192</v>
      </c>
    </row>
    <row r="98" s="2" customFormat="1" ht="16.5" customHeight="1">
      <c r="A98" s="40"/>
      <c r="B98" s="41"/>
      <c r="C98" s="206" t="s">
        <v>173</v>
      </c>
      <c r="D98" s="206" t="s">
        <v>140</v>
      </c>
      <c r="E98" s="207" t="s">
        <v>710</v>
      </c>
      <c r="F98" s="208" t="s">
        <v>711</v>
      </c>
      <c r="G98" s="209" t="s">
        <v>703</v>
      </c>
      <c r="H98" s="210">
        <v>6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44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145</v>
      </c>
      <c r="AT98" s="217" t="s">
        <v>140</v>
      </c>
      <c r="AU98" s="217" t="s">
        <v>81</v>
      </c>
      <c r="AY98" s="19" t="s">
        <v>137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81</v>
      </c>
      <c r="BK98" s="218">
        <f>ROUND(I98*H98,2)</f>
        <v>0</v>
      </c>
      <c r="BL98" s="19" t="s">
        <v>145</v>
      </c>
      <c r="BM98" s="217" t="s">
        <v>202</v>
      </c>
    </row>
    <row r="99" s="2" customFormat="1" ht="16.5" customHeight="1">
      <c r="A99" s="40"/>
      <c r="B99" s="41"/>
      <c r="C99" s="206" t="s">
        <v>179</v>
      </c>
      <c r="D99" s="206" t="s">
        <v>140</v>
      </c>
      <c r="E99" s="207" t="s">
        <v>712</v>
      </c>
      <c r="F99" s="208" t="s">
        <v>713</v>
      </c>
      <c r="G99" s="209" t="s">
        <v>703</v>
      </c>
      <c r="H99" s="210">
        <v>6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44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145</v>
      </c>
      <c r="AT99" s="217" t="s">
        <v>140</v>
      </c>
      <c r="AU99" s="217" t="s">
        <v>81</v>
      </c>
      <c r="AY99" s="19" t="s">
        <v>137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81</v>
      </c>
      <c r="BK99" s="218">
        <f>ROUND(I99*H99,2)</f>
        <v>0</v>
      </c>
      <c r="BL99" s="19" t="s">
        <v>145</v>
      </c>
      <c r="BM99" s="217" t="s">
        <v>8</v>
      </c>
    </row>
    <row r="100" s="2" customFormat="1" ht="16.5" customHeight="1">
      <c r="A100" s="40"/>
      <c r="B100" s="41"/>
      <c r="C100" s="206" t="s">
        <v>185</v>
      </c>
      <c r="D100" s="206" t="s">
        <v>140</v>
      </c>
      <c r="E100" s="207" t="s">
        <v>714</v>
      </c>
      <c r="F100" s="208" t="s">
        <v>715</v>
      </c>
      <c r="G100" s="209" t="s">
        <v>703</v>
      </c>
      <c r="H100" s="210">
        <v>14</v>
      </c>
      <c r="I100" s="211"/>
      <c r="J100" s="212">
        <f>ROUND(I100*H100,2)</f>
        <v>0</v>
      </c>
      <c r="K100" s="208" t="s">
        <v>19</v>
      </c>
      <c r="L100" s="46"/>
      <c r="M100" s="213" t="s">
        <v>19</v>
      </c>
      <c r="N100" s="214" t="s">
        <v>44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145</v>
      </c>
      <c r="AT100" s="217" t="s">
        <v>140</v>
      </c>
      <c r="AU100" s="217" t="s">
        <v>81</v>
      </c>
      <c r="AY100" s="19" t="s">
        <v>137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81</v>
      </c>
      <c r="BK100" s="218">
        <f>ROUND(I100*H100,2)</f>
        <v>0</v>
      </c>
      <c r="BL100" s="19" t="s">
        <v>145</v>
      </c>
      <c r="BM100" s="217" t="s">
        <v>231</v>
      </c>
    </row>
    <row r="101" s="2" customFormat="1" ht="16.5" customHeight="1">
      <c r="A101" s="40"/>
      <c r="B101" s="41"/>
      <c r="C101" s="206" t="s">
        <v>192</v>
      </c>
      <c r="D101" s="206" t="s">
        <v>140</v>
      </c>
      <c r="E101" s="207" t="s">
        <v>716</v>
      </c>
      <c r="F101" s="208" t="s">
        <v>717</v>
      </c>
      <c r="G101" s="209" t="s">
        <v>703</v>
      </c>
      <c r="H101" s="210">
        <v>1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44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145</v>
      </c>
      <c r="AT101" s="217" t="s">
        <v>140</v>
      </c>
      <c r="AU101" s="217" t="s">
        <v>81</v>
      </c>
      <c r="AY101" s="19" t="s">
        <v>137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81</v>
      </c>
      <c r="BK101" s="218">
        <f>ROUND(I101*H101,2)</f>
        <v>0</v>
      </c>
      <c r="BL101" s="19" t="s">
        <v>145</v>
      </c>
      <c r="BM101" s="217" t="s">
        <v>224</v>
      </c>
    </row>
    <row r="102" s="2" customFormat="1" ht="16.5" customHeight="1">
      <c r="A102" s="40"/>
      <c r="B102" s="41"/>
      <c r="C102" s="206" t="s">
        <v>138</v>
      </c>
      <c r="D102" s="206" t="s">
        <v>140</v>
      </c>
      <c r="E102" s="207" t="s">
        <v>718</v>
      </c>
      <c r="F102" s="208" t="s">
        <v>719</v>
      </c>
      <c r="G102" s="209" t="s">
        <v>703</v>
      </c>
      <c r="H102" s="210">
        <v>1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44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145</v>
      </c>
      <c r="AT102" s="217" t="s">
        <v>140</v>
      </c>
      <c r="AU102" s="217" t="s">
        <v>81</v>
      </c>
      <c r="AY102" s="19" t="s">
        <v>137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81</v>
      </c>
      <c r="BK102" s="218">
        <f>ROUND(I102*H102,2)</f>
        <v>0</v>
      </c>
      <c r="BL102" s="19" t="s">
        <v>145</v>
      </c>
      <c r="BM102" s="217" t="s">
        <v>253</v>
      </c>
    </row>
    <row r="103" s="2" customFormat="1" ht="49.05" customHeight="1">
      <c r="A103" s="40"/>
      <c r="B103" s="41"/>
      <c r="C103" s="206" t="s">
        <v>202</v>
      </c>
      <c r="D103" s="206" t="s">
        <v>140</v>
      </c>
      <c r="E103" s="207" t="s">
        <v>720</v>
      </c>
      <c r="F103" s="208" t="s">
        <v>721</v>
      </c>
      <c r="G103" s="209" t="s">
        <v>703</v>
      </c>
      <c r="H103" s="210">
        <v>3</v>
      </c>
      <c r="I103" s="211"/>
      <c r="J103" s="212">
        <f>ROUND(I103*H103,2)</f>
        <v>0</v>
      </c>
      <c r="K103" s="208" t="s">
        <v>19</v>
      </c>
      <c r="L103" s="46"/>
      <c r="M103" s="213" t="s">
        <v>19</v>
      </c>
      <c r="N103" s="214" t="s">
        <v>44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145</v>
      </c>
      <c r="AT103" s="217" t="s">
        <v>140</v>
      </c>
      <c r="AU103" s="217" t="s">
        <v>81</v>
      </c>
      <c r="AY103" s="19" t="s">
        <v>137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81</v>
      </c>
      <c r="BK103" s="218">
        <f>ROUND(I103*H103,2)</f>
        <v>0</v>
      </c>
      <c r="BL103" s="19" t="s">
        <v>145</v>
      </c>
      <c r="BM103" s="217" t="s">
        <v>265</v>
      </c>
    </row>
    <row r="104" s="12" customFormat="1" ht="25.92" customHeight="1">
      <c r="A104" s="12"/>
      <c r="B104" s="190"/>
      <c r="C104" s="191"/>
      <c r="D104" s="192" t="s">
        <v>72</v>
      </c>
      <c r="E104" s="193" t="s">
        <v>722</v>
      </c>
      <c r="F104" s="193" t="s">
        <v>723</v>
      </c>
      <c r="G104" s="191"/>
      <c r="H104" s="191"/>
      <c r="I104" s="194"/>
      <c r="J104" s="195">
        <f>BK104</f>
        <v>0</v>
      </c>
      <c r="K104" s="191"/>
      <c r="L104" s="196"/>
      <c r="M104" s="197"/>
      <c r="N104" s="198"/>
      <c r="O104" s="198"/>
      <c r="P104" s="199">
        <f>P105+P114</f>
        <v>0</v>
      </c>
      <c r="Q104" s="198"/>
      <c r="R104" s="199">
        <f>R105+R114</f>
        <v>0</v>
      </c>
      <c r="S104" s="198"/>
      <c r="T104" s="200">
        <f>T105+T114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1" t="s">
        <v>81</v>
      </c>
      <c r="AT104" s="202" t="s">
        <v>72</v>
      </c>
      <c r="AU104" s="202" t="s">
        <v>73</v>
      </c>
      <c r="AY104" s="201" t="s">
        <v>137</v>
      </c>
      <c r="BK104" s="203">
        <f>BK105+BK114</f>
        <v>0</v>
      </c>
    </row>
    <row r="105" s="12" customFormat="1" ht="22.8" customHeight="1">
      <c r="A105" s="12"/>
      <c r="B105" s="190"/>
      <c r="C105" s="191"/>
      <c r="D105" s="192" t="s">
        <v>72</v>
      </c>
      <c r="E105" s="204" t="s">
        <v>724</v>
      </c>
      <c r="F105" s="204" t="s">
        <v>725</v>
      </c>
      <c r="G105" s="191"/>
      <c r="H105" s="191"/>
      <c r="I105" s="194"/>
      <c r="J105" s="205">
        <f>BK105</f>
        <v>0</v>
      </c>
      <c r="K105" s="191"/>
      <c r="L105" s="196"/>
      <c r="M105" s="197"/>
      <c r="N105" s="198"/>
      <c r="O105" s="198"/>
      <c r="P105" s="199">
        <f>SUM(P106:P113)</f>
        <v>0</v>
      </c>
      <c r="Q105" s="198"/>
      <c r="R105" s="199">
        <f>SUM(R106:R113)</f>
        <v>0</v>
      </c>
      <c r="S105" s="198"/>
      <c r="T105" s="200">
        <f>SUM(T106:T113)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1" t="s">
        <v>81</v>
      </c>
      <c r="AT105" s="202" t="s">
        <v>72</v>
      </c>
      <c r="AU105" s="202" t="s">
        <v>81</v>
      </c>
      <c r="AY105" s="201" t="s">
        <v>137</v>
      </c>
      <c r="BK105" s="203">
        <f>SUM(BK106:BK113)</f>
        <v>0</v>
      </c>
    </row>
    <row r="106" s="2" customFormat="1" ht="16.5" customHeight="1">
      <c r="A106" s="40"/>
      <c r="B106" s="41"/>
      <c r="C106" s="206" t="s">
        <v>207</v>
      </c>
      <c r="D106" s="206" t="s">
        <v>140</v>
      </c>
      <c r="E106" s="207" t="s">
        <v>726</v>
      </c>
      <c r="F106" s="208" t="s">
        <v>727</v>
      </c>
      <c r="G106" s="209" t="s">
        <v>728</v>
      </c>
      <c r="H106" s="210">
        <v>4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44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145</v>
      </c>
      <c r="AT106" s="217" t="s">
        <v>140</v>
      </c>
      <c r="AU106" s="217" t="s">
        <v>83</v>
      </c>
      <c r="AY106" s="19" t="s">
        <v>137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81</v>
      </c>
      <c r="BK106" s="218">
        <f>ROUND(I106*H106,2)</f>
        <v>0</v>
      </c>
      <c r="BL106" s="19" t="s">
        <v>145</v>
      </c>
      <c r="BM106" s="217" t="s">
        <v>276</v>
      </c>
    </row>
    <row r="107" s="2" customFormat="1" ht="16.5" customHeight="1">
      <c r="A107" s="40"/>
      <c r="B107" s="41"/>
      <c r="C107" s="206" t="s">
        <v>8</v>
      </c>
      <c r="D107" s="206" t="s">
        <v>140</v>
      </c>
      <c r="E107" s="207" t="s">
        <v>729</v>
      </c>
      <c r="F107" s="208" t="s">
        <v>730</v>
      </c>
      <c r="G107" s="209" t="s">
        <v>728</v>
      </c>
      <c r="H107" s="210">
        <v>18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44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145</v>
      </c>
      <c r="AT107" s="217" t="s">
        <v>140</v>
      </c>
      <c r="AU107" s="217" t="s">
        <v>83</v>
      </c>
      <c r="AY107" s="19" t="s">
        <v>137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81</v>
      </c>
      <c r="BK107" s="218">
        <f>ROUND(I107*H107,2)</f>
        <v>0</v>
      </c>
      <c r="BL107" s="19" t="s">
        <v>145</v>
      </c>
      <c r="BM107" s="217" t="s">
        <v>289</v>
      </c>
    </row>
    <row r="108" s="2" customFormat="1" ht="16.5" customHeight="1">
      <c r="A108" s="40"/>
      <c r="B108" s="41"/>
      <c r="C108" s="206" t="s">
        <v>221</v>
      </c>
      <c r="D108" s="206" t="s">
        <v>140</v>
      </c>
      <c r="E108" s="207" t="s">
        <v>731</v>
      </c>
      <c r="F108" s="208" t="s">
        <v>732</v>
      </c>
      <c r="G108" s="209" t="s">
        <v>728</v>
      </c>
      <c r="H108" s="210">
        <v>36</v>
      </c>
      <c r="I108" s="211"/>
      <c r="J108" s="212">
        <f>ROUND(I108*H108,2)</f>
        <v>0</v>
      </c>
      <c r="K108" s="208" t="s">
        <v>19</v>
      </c>
      <c r="L108" s="46"/>
      <c r="M108" s="213" t="s">
        <v>19</v>
      </c>
      <c r="N108" s="214" t="s">
        <v>44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145</v>
      </c>
      <c r="AT108" s="217" t="s">
        <v>140</v>
      </c>
      <c r="AU108" s="217" t="s">
        <v>83</v>
      </c>
      <c r="AY108" s="19" t="s">
        <v>137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81</v>
      </c>
      <c r="BK108" s="218">
        <f>ROUND(I108*H108,2)</f>
        <v>0</v>
      </c>
      <c r="BL108" s="19" t="s">
        <v>145</v>
      </c>
      <c r="BM108" s="217" t="s">
        <v>305</v>
      </c>
    </row>
    <row r="109" s="2" customFormat="1" ht="16.5" customHeight="1">
      <c r="A109" s="40"/>
      <c r="B109" s="41"/>
      <c r="C109" s="206" t="s">
        <v>231</v>
      </c>
      <c r="D109" s="206" t="s">
        <v>140</v>
      </c>
      <c r="E109" s="207" t="s">
        <v>733</v>
      </c>
      <c r="F109" s="208" t="s">
        <v>734</v>
      </c>
      <c r="G109" s="209" t="s">
        <v>703</v>
      </c>
      <c r="H109" s="210">
        <v>1</v>
      </c>
      <c r="I109" s="211"/>
      <c r="J109" s="212">
        <f>ROUND(I109*H109,2)</f>
        <v>0</v>
      </c>
      <c r="K109" s="208" t="s">
        <v>19</v>
      </c>
      <c r="L109" s="46"/>
      <c r="M109" s="213" t="s">
        <v>19</v>
      </c>
      <c r="N109" s="214" t="s">
        <v>44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145</v>
      </c>
      <c r="AT109" s="217" t="s">
        <v>140</v>
      </c>
      <c r="AU109" s="217" t="s">
        <v>83</v>
      </c>
      <c r="AY109" s="19" t="s">
        <v>137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81</v>
      </c>
      <c r="BK109" s="218">
        <f>ROUND(I109*H109,2)</f>
        <v>0</v>
      </c>
      <c r="BL109" s="19" t="s">
        <v>145</v>
      </c>
      <c r="BM109" s="217" t="s">
        <v>321</v>
      </c>
    </row>
    <row r="110" s="2" customFormat="1" ht="21.75" customHeight="1">
      <c r="A110" s="40"/>
      <c r="B110" s="41"/>
      <c r="C110" s="206" t="s">
        <v>238</v>
      </c>
      <c r="D110" s="206" t="s">
        <v>140</v>
      </c>
      <c r="E110" s="207" t="s">
        <v>735</v>
      </c>
      <c r="F110" s="208" t="s">
        <v>736</v>
      </c>
      <c r="G110" s="209" t="s">
        <v>728</v>
      </c>
      <c r="H110" s="210">
        <v>58</v>
      </c>
      <c r="I110" s="211"/>
      <c r="J110" s="212">
        <f>ROUND(I110*H110,2)</f>
        <v>0</v>
      </c>
      <c r="K110" s="208" t="s">
        <v>19</v>
      </c>
      <c r="L110" s="46"/>
      <c r="M110" s="213" t="s">
        <v>19</v>
      </c>
      <c r="N110" s="214" t="s">
        <v>44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145</v>
      </c>
      <c r="AT110" s="217" t="s">
        <v>140</v>
      </c>
      <c r="AU110" s="217" t="s">
        <v>83</v>
      </c>
      <c r="AY110" s="19" t="s">
        <v>137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81</v>
      </c>
      <c r="BK110" s="218">
        <f>ROUND(I110*H110,2)</f>
        <v>0</v>
      </c>
      <c r="BL110" s="19" t="s">
        <v>145</v>
      </c>
      <c r="BM110" s="217" t="s">
        <v>486</v>
      </c>
    </row>
    <row r="111" s="2" customFormat="1" ht="16.5" customHeight="1">
      <c r="A111" s="40"/>
      <c r="B111" s="41"/>
      <c r="C111" s="206" t="s">
        <v>224</v>
      </c>
      <c r="D111" s="206" t="s">
        <v>140</v>
      </c>
      <c r="E111" s="207" t="s">
        <v>737</v>
      </c>
      <c r="F111" s="208" t="s">
        <v>738</v>
      </c>
      <c r="G111" s="209" t="s">
        <v>703</v>
      </c>
      <c r="H111" s="210">
        <v>1</v>
      </c>
      <c r="I111" s="211"/>
      <c r="J111" s="212">
        <f>ROUND(I111*H111,2)</f>
        <v>0</v>
      </c>
      <c r="K111" s="208" t="s">
        <v>19</v>
      </c>
      <c r="L111" s="46"/>
      <c r="M111" s="213" t="s">
        <v>19</v>
      </c>
      <c r="N111" s="214" t="s">
        <v>44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145</v>
      </c>
      <c r="AT111" s="217" t="s">
        <v>140</v>
      </c>
      <c r="AU111" s="217" t="s">
        <v>83</v>
      </c>
      <c r="AY111" s="19" t="s">
        <v>137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81</v>
      </c>
      <c r="BK111" s="218">
        <f>ROUND(I111*H111,2)</f>
        <v>0</v>
      </c>
      <c r="BL111" s="19" t="s">
        <v>145</v>
      </c>
      <c r="BM111" s="217" t="s">
        <v>440</v>
      </c>
    </row>
    <row r="112" s="2" customFormat="1" ht="16.5" customHeight="1">
      <c r="A112" s="40"/>
      <c r="B112" s="41"/>
      <c r="C112" s="206" t="s">
        <v>248</v>
      </c>
      <c r="D112" s="206" t="s">
        <v>140</v>
      </c>
      <c r="E112" s="207" t="s">
        <v>739</v>
      </c>
      <c r="F112" s="208" t="s">
        <v>740</v>
      </c>
      <c r="G112" s="209" t="s">
        <v>703</v>
      </c>
      <c r="H112" s="210">
        <v>3</v>
      </c>
      <c r="I112" s="211"/>
      <c r="J112" s="212">
        <f>ROUND(I112*H112,2)</f>
        <v>0</v>
      </c>
      <c r="K112" s="208" t="s">
        <v>19</v>
      </c>
      <c r="L112" s="46"/>
      <c r="M112" s="213" t="s">
        <v>19</v>
      </c>
      <c r="N112" s="214" t="s">
        <v>44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145</v>
      </c>
      <c r="AT112" s="217" t="s">
        <v>140</v>
      </c>
      <c r="AU112" s="217" t="s">
        <v>83</v>
      </c>
      <c r="AY112" s="19" t="s">
        <v>137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81</v>
      </c>
      <c r="BK112" s="218">
        <f>ROUND(I112*H112,2)</f>
        <v>0</v>
      </c>
      <c r="BL112" s="19" t="s">
        <v>145</v>
      </c>
      <c r="BM112" s="217" t="s">
        <v>503</v>
      </c>
    </row>
    <row r="113" s="2" customFormat="1" ht="16.5" customHeight="1">
      <c r="A113" s="40"/>
      <c r="B113" s="41"/>
      <c r="C113" s="206" t="s">
        <v>253</v>
      </c>
      <c r="D113" s="206" t="s">
        <v>140</v>
      </c>
      <c r="E113" s="207" t="s">
        <v>741</v>
      </c>
      <c r="F113" s="208" t="s">
        <v>742</v>
      </c>
      <c r="G113" s="209" t="s">
        <v>703</v>
      </c>
      <c r="H113" s="210">
        <v>15</v>
      </c>
      <c r="I113" s="211"/>
      <c r="J113" s="212">
        <f>ROUND(I113*H113,2)</f>
        <v>0</v>
      </c>
      <c r="K113" s="208" t="s">
        <v>19</v>
      </c>
      <c r="L113" s="46"/>
      <c r="M113" s="213" t="s">
        <v>19</v>
      </c>
      <c r="N113" s="214" t="s">
        <v>44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145</v>
      </c>
      <c r="AT113" s="217" t="s">
        <v>140</v>
      </c>
      <c r="AU113" s="217" t="s">
        <v>83</v>
      </c>
      <c r="AY113" s="19" t="s">
        <v>137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81</v>
      </c>
      <c r="BK113" s="218">
        <f>ROUND(I113*H113,2)</f>
        <v>0</v>
      </c>
      <c r="BL113" s="19" t="s">
        <v>145</v>
      </c>
      <c r="BM113" s="217" t="s">
        <v>513</v>
      </c>
    </row>
    <row r="114" s="12" customFormat="1" ht="22.8" customHeight="1">
      <c r="A114" s="12"/>
      <c r="B114" s="190"/>
      <c r="C114" s="191"/>
      <c r="D114" s="192" t="s">
        <v>72</v>
      </c>
      <c r="E114" s="204" t="s">
        <v>743</v>
      </c>
      <c r="F114" s="204" t="s">
        <v>744</v>
      </c>
      <c r="G114" s="191"/>
      <c r="H114" s="191"/>
      <c r="I114" s="194"/>
      <c r="J114" s="205">
        <f>BK114</f>
        <v>0</v>
      </c>
      <c r="K114" s="191"/>
      <c r="L114" s="196"/>
      <c r="M114" s="197"/>
      <c r="N114" s="198"/>
      <c r="O114" s="198"/>
      <c r="P114" s="199">
        <f>SUM(P115:P121)</f>
        <v>0</v>
      </c>
      <c r="Q114" s="198"/>
      <c r="R114" s="199">
        <f>SUM(R115:R121)</f>
        <v>0</v>
      </c>
      <c r="S114" s="198"/>
      <c r="T114" s="200">
        <f>SUM(T115:T121)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1" t="s">
        <v>81</v>
      </c>
      <c r="AT114" s="202" t="s">
        <v>72</v>
      </c>
      <c r="AU114" s="202" t="s">
        <v>81</v>
      </c>
      <c r="AY114" s="201" t="s">
        <v>137</v>
      </c>
      <c r="BK114" s="203">
        <f>SUM(BK115:BK121)</f>
        <v>0</v>
      </c>
    </row>
    <row r="115" s="2" customFormat="1" ht="16.5" customHeight="1">
      <c r="A115" s="40"/>
      <c r="B115" s="41"/>
      <c r="C115" s="206" t="s">
        <v>258</v>
      </c>
      <c r="D115" s="206" t="s">
        <v>140</v>
      </c>
      <c r="E115" s="207" t="s">
        <v>745</v>
      </c>
      <c r="F115" s="208" t="s">
        <v>746</v>
      </c>
      <c r="G115" s="209" t="s">
        <v>703</v>
      </c>
      <c r="H115" s="210">
        <v>6</v>
      </c>
      <c r="I115" s="211"/>
      <c r="J115" s="212">
        <f>ROUND(I115*H115,2)</f>
        <v>0</v>
      </c>
      <c r="K115" s="208" t="s">
        <v>19</v>
      </c>
      <c r="L115" s="46"/>
      <c r="M115" s="213" t="s">
        <v>19</v>
      </c>
      <c r="N115" s="214" t="s">
        <v>44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145</v>
      </c>
      <c r="AT115" s="217" t="s">
        <v>140</v>
      </c>
      <c r="AU115" s="217" t="s">
        <v>83</v>
      </c>
      <c r="AY115" s="19" t="s">
        <v>137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81</v>
      </c>
      <c r="BK115" s="218">
        <f>ROUND(I115*H115,2)</f>
        <v>0</v>
      </c>
      <c r="BL115" s="19" t="s">
        <v>145</v>
      </c>
      <c r="BM115" s="217" t="s">
        <v>523</v>
      </c>
    </row>
    <row r="116" s="2" customFormat="1" ht="16.5" customHeight="1">
      <c r="A116" s="40"/>
      <c r="B116" s="41"/>
      <c r="C116" s="206" t="s">
        <v>265</v>
      </c>
      <c r="D116" s="206" t="s">
        <v>140</v>
      </c>
      <c r="E116" s="207" t="s">
        <v>747</v>
      </c>
      <c r="F116" s="208" t="s">
        <v>748</v>
      </c>
      <c r="G116" s="209" t="s">
        <v>703</v>
      </c>
      <c r="H116" s="210">
        <v>9</v>
      </c>
      <c r="I116" s="211"/>
      <c r="J116" s="212">
        <f>ROUND(I116*H116,2)</f>
        <v>0</v>
      </c>
      <c r="K116" s="208" t="s">
        <v>19</v>
      </c>
      <c r="L116" s="46"/>
      <c r="M116" s="213" t="s">
        <v>19</v>
      </c>
      <c r="N116" s="214" t="s">
        <v>44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145</v>
      </c>
      <c r="AT116" s="217" t="s">
        <v>140</v>
      </c>
      <c r="AU116" s="217" t="s">
        <v>83</v>
      </c>
      <c r="AY116" s="19" t="s">
        <v>137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81</v>
      </c>
      <c r="BK116" s="218">
        <f>ROUND(I116*H116,2)</f>
        <v>0</v>
      </c>
      <c r="BL116" s="19" t="s">
        <v>145</v>
      </c>
      <c r="BM116" s="217" t="s">
        <v>533</v>
      </c>
    </row>
    <row r="117" s="2" customFormat="1" ht="16.5" customHeight="1">
      <c r="A117" s="40"/>
      <c r="B117" s="41"/>
      <c r="C117" s="206" t="s">
        <v>7</v>
      </c>
      <c r="D117" s="206" t="s">
        <v>140</v>
      </c>
      <c r="E117" s="207" t="s">
        <v>749</v>
      </c>
      <c r="F117" s="208" t="s">
        <v>750</v>
      </c>
      <c r="G117" s="209" t="s">
        <v>751</v>
      </c>
      <c r="H117" s="210">
        <v>15</v>
      </c>
      <c r="I117" s="211"/>
      <c r="J117" s="212">
        <f>ROUND(I117*H117,2)</f>
        <v>0</v>
      </c>
      <c r="K117" s="208" t="s">
        <v>19</v>
      </c>
      <c r="L117" s="46"/>
      <c r="M117" s="213" t="s">
        <v>19</v>
      </c>
      <c r="N117" s="214" t="s">
        <v>44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145</v>
      </c>
      <c r="AT117" s="217" t="s">
        <v>140</v>
      </c>
      <c r="AU117" s="217" t="s">
        <v>83</v>
      </c>
      <c r="AY117" s="19" t="s">
        <v>137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81</v>
      </c>
      <c r="BK117" s="218">
        <f>ROUND(I117*H117,2)</f>
        <v>0</v>
      </c>
      <c r="BL117" s="19" t="s">
        <v>145</v>
      </c>
      <c r="BM117" s="217" t="s">
        <v>544</v>
      </c>
    </row>
    <row r="118" s="2" customFormat="1" ht="16.5" customHeight="1">
      <c r="A118" s="40"/>
      <c r="B118" s="41"/>
      <c r="C118" s="206" t="s">
        <v>276</v>
      </c>
      <c r="D118" s="206" t="s">
        <v>140</v>
      </c>
      <c r="E118" s="207" t="s">
        <v>752</v>
      </c>
      <c r="F118" s="208" t="s">
        <v>753</v>
      </c>
      <c r="G118" s="209" t="s">
        <v>703</v>
      </c>
      <c r="H118" s="210">
        <v>1</v>
      </c>
      <c r="I118" s="211"/>
      <c r="J118" s="212">
        <f>ROUND(I118*H118,2)</f>
        <v>0</v>
      </c>
      <c r="K118" s="208" t="s">
        <v>19</v>
      </c>
      <c r="L118" s="46"/>
      <c r="M118" s="213" t="s">
        <v>19</v>
      </c>
      <c r="N118" s="214" t="s">
        <v>44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145</v>
      </c>
      <c r="AT118" s="217" t="s">
        <v>140</v>
      </c>
      <c r="AU118" s="217" t="s">
        <v>83</v>
      </c>
      <c r="AY118" s="19" t="s">
        <v>137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81</v>
      </c>
      <c r="BK118" s="218">
        <f>ROUND(I118*H118,2)</f>
        <v>0</v>
      </c>
      <c r="BL118" s="19" t="s">
        <v>145</v>
      </c>
      <c r="BM118" s="217" t="s">
        <v>555</v>
      </c>
    </row>
    <row r="119" s="2" customFormat="1" ht="16.5" customHeight="1">
      <c r="A119" s="40"/>
      <c r="B119" s="41"/>
      <c r="C119" s="206" t="s">
        <v>281</v>
      </c>
      <c r="D119" s="206" t="s">
        <v>140</v>
      </c>
      <c r="E119" s="207" t="s">
        <v>754</v>
      </c>
      <c r="F119" s="208" t="s">
        <v>738</v>
      </c>
      <c r="G119" s="209" t="s">
        <v>234</v>
      </c>
      <c r="H119" s="210">
        <v>1</v>
      </c>
      <c r="I119" s="211"/>
      <c r="J119" s="212">
        <f>ROUND(I119*H119,2)</f>
        <v>0</v>
      </c>
      <c r="K119" s="208" t="s">
        <v>19</v>
      </c>
      <c r="L119" s="46"/>
      <c r="M119" s="213" t="s">
        <v>19</v>
      </c>
      <c r="N119" s="214" t="s">
        <v>44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145</v>
      </c>
      <c r="AT119" s="217" t="s">
        <v>140</v>
      </c>
      <c r="AU119" s="217" t="s">
        <v>83</v>
      </c>
      <c r="AY119" s="19" t="s">
        <v>137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81</v>
      </c>
      <c r="BK119" s="218">
        <f>ROUND(I119*H119,2)</f>
        <v>0</v>
      </c>
      <c r="BL119" s="19" t="s">
        <v>145</v>
      </c>
      <c r="BM119" s="217" t="s">
        <v>567</v>
      </c>
    </row>
    <row r="120" s="2" customFormat="1" ht="16.5" customHeight="1">
      <c r="A120" s="40"/>
      <c r="B120" s="41"/>
      <c r="C120" s="206" t="s">
        <v>289</v>
      </c>
      <c r="D120" s="206" t="s">
        <v>140</v>
      </c>
      <c r="E120" s="207" t="s">
        <v>755</v>
      </c>
      <c r="F120" s="208" t="s">
        <v>756</v>
      </c>
      <c r="G120" s="209" t="s">
        <v>703</v>
      </c>
      <c r="H120" s="210">
        <v>1</v>
      </c>
      <c r="I120" s="211"/>
      <c r="J120" s="212">
        <f>ROUND(I120*H120,2)</f>
        <v>0</v>
      </c>
      <c r="K120" s="208" t="s">
        <v>19</v>
      </c>
      <c r="L120" s="46"/>
      <c r="M120" s="213" t="s">
        <v>19</v>
      </c>
      <c r="N120" s="214" t="s">
        <v>44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145</v>
      </c>
      <c r="AT120" s="217" t="s">
        <v>140</v>
      </c>
      <c r="AU120" s="217" t="s">
        <v>83</v>
      </c>
      <c r="AY120" s="19" t="s">
        <v>137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81</v>
      </c>
      <c r="BK120" s="218">
        <f>ROUND(I120*H120,2)</f>
        <v>0</v>
      </c>
      <c r="BL120" s="19" t="s">
        <v>145</v>
      </c>
      <c r="BM120" s="217" t="s">
        <v>577</v>
      </c>
    </row>
    <row r="121" s="2" customFormat="1" ht="16.5" customHeight="1">
      <c r="A121" s="40"/>
      <c r="B121" s="41"/>
      <c r="C121" s="206" t="s">
        <v>297</v>
      </c>
      <c r="D121" s="206" t="s">
        <v>140</v>
      </c>
      <c r="E121" s="207" t="s">
        <v>757</v>
      </c>
      <c r="F121" s="208" t="s">
        <v>758</v>
      </c>
      <c r="G121" s="209" t="s">
        <v>703</v>
      </c>
      <c r="H121" s="210">
        <v>1</v>
      </c>
      <c r="I121" s="211"/>
      <c r="J121" s="212">
        <f>ROUND(I121*H121,2)</f>
        <v>0</v>
      </c>
      <c r="K121" s="208" t="s">
        <v>19</v>
      </c>
      <c r="L121" s="46"/>
      <c r="M121" s="213" t="s">
        <v>19</v>
      </c>
      <c r="N121" s="214" t="s">
        <v>44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145</v>
      </c>
      <c r="AT121" s="217" t="s">
        <v>140</v>
      </c>
      <c r="AU121" s="217" t="s">
        <v>83</v>
      </c>
      <c r="AY121" s="19" t="s">
        <v>137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81</v>
      </c>
      <c r="BK121" s="218">
        <f>ROUND(I121*H121,2)</f>
        <v>0</v>
      </c>
      <c r="BL121" s="19" t="s">
        <v>145</v>
      </c>
      <c r="BM121" s="217" t="s">
        <v>587</v>
      </c>
    </row>
    <row r="122" s="12" customFormat="1" ht="25.92" customHeight="1">
      <c r="A122" s="12"/>
      <c r="B122" s="190"/>
      <c r="C122" s="191"/>
      <c r="D122" s="192" t="s">
        <v>72</v>
      </c>
      <c r="E122" s="193" t="s">
        <v>759</v>
      </c>
      <c r="F122" s="193" t="s">
        <v>760</v>
      </c>
      <c r="G122" s="191"/>
      <c r="H122" s="191"/>
      <c r="I122" s="194"/>
      <c r="J122" s="195">
        <f>BK122</f>
        <v>0</v>
      </c>
      <c r="K122" s="191"/>
      <c r="L122" s="196"/>
      <c r="M122" s="197"/>
      <c r="N122" s="198"/>
      <c r="O122" s="198"/>
      <c r="P122" s="199">
        <f>P123+SUM(P124:P134)+P145</f>
        <v>0</v>
      </c>
      <c r="Q122" s="198"/>
      <c r="R122" s="199">
        <f>R123+SUM(R124:R134)+R145</f>
        <v>0</v>
      </c>
      <c r="S122" s="198"/>
      <c r="T122" s="200">
        <f>T123+SUM(T124:T134)+T145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1" t="s">
        <v>81</v>
      </c>
      <c r="AT122" s="202" t="s">
        <v>72</v>
      </c>
      <c r="AU122" s="202" t="s">
        <v>73</v>
      </c>
      <c r="AY122" s="201" t="s">
        <v>137</v>
      </c>
      <c r="BK122" s="203">
        <f>BK123+SUM(BK124:BK134)+BK145</f>
        <v>0</v>
      </c>
    </row>
    <row r="123" s="2" customFormat="1" ht="16.5" customHeight="1">
      <c r="A123" s="40"/>
      <c r="B123" s="41"/>
      <c r="C123" s="206" t="s">
        <v>305</v>
      </c>
      <c r="D123" s="206" t="s">
        <v>140</v>
      </c>
      <c r="E123" s="207" t="s">
        <v>761</v>
      </c>
      <c r="F123" s="208" t="s">
        <v>762</v>
      </c>
      <c r="G123" s="209" t="s">
        <v>703</v>
      </c>
      <c r="H123" s="210">
        <v>1</v>
      </c>
      <c r="I123" s="211"/>
      <c r="J123" s="212">
        <f>ROUND(I123*H123,2)</f>
        <v>0</v>
      </c>
      <c r="K123" s="208" t="s">
        <v>19</v>
      </c>
      <c r="L123" s="46"/>
      <c r="M123" s="213" t="s">
        <v>19</v>
      </c>
      <c r="N123" s="214" t="s">
        <v>44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145</v>
      </c>
      <c r="AT123" s="217" t="s">
        <v>140</v>
      </c>
      <c r="AU123" s="217" t="s">
        <v>81</v>
      </c>
      <c r="AY123" s="19" t="s">
        <v>137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81</v>
      </c>
      <c r="BK123" s="218">
        <f>ROUND(I123*H123,2)</f>
        <v>0</v>
      </c>
      <c r="BL123" s="19" t="s">
        <v>145</v>
      </c>
      <c r="BM123" s="217" t="s">
        <v>597</v>
      </c>
    </row>
    <row r="124" s="2" customFormat="1" ht="21.75" customHeight="1">
      <c r="A124" s="40"/>
      <c r="B124" s="41"/>
      <c r="C124" s="206" t="s">
        <v>313</v>
      </c>
      <c r="D124" s="206" t="s">
        <v>140</v>
      </c>
      <c r="E124" s="207" t="s">
        <v>763</v>
      </c>
      <c r="F124" s="208" t="s">
        <v>764</v>
      </c>
      <c r="G124" s="209" t="s">
        <v>703</v>
      </c>
      <c r="H124" s="210">
        <v>1</v>
      </c>
      <c r="I124" s="211"/>
      <c r="J124" s="212">
        <f>ROUND(I124*H124,2)</f>
        <v>0</v>
      </c>
      <c r="K124" s="208" t="s">
        <v>19</v>
      </c>
      <c r="L124" s="46"/>
      <c r="M124" s="213" t="s">
        <v>19</v>
      </c>
      <c r="N124" s="214" t="s">
        <v>44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145</v>
      </c>
      <c r="AT124" s="217" t="s">
        <v>140</v>
      </c>
      <c r="AU124" s="217" t="s">
        <v>81</v>
      </c>
      <c r="AY124" s="19" t="s">
        <v>137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81</v>
      </c>
      <c r="BK124" s="218">
        <f>ROUND(I124*H124,2)</f>
        <v>0</v>
      </c>
      <c r="BL124" s="19" t="s">
        <v>145</v>
      </c>
      <c r="BM124" s="217" t="s">
        <v>607</v>
      </c>
    </row>
    <row r="125" s="2" customFormat="1" ht="16.5" customHeight="1">
      <c r="A125" s="40"/>
      <c r="B125" s="41"/>
      <c r="C125" s="206" t="s">
        <v>321</v>
      </c>
      <c r="D125" s="206" t="s">
        <v>140</v>
      </c>
      <c r="E125" s="207" t="s">
        <v>765</v>
      </c>
      <c r="F125" s="208" t="s">
        <v>766</v>
      </c>
      <c r="G125" s="209" t="s">
        <v>703</v>
      </c>
      <c r="H125" s="210">
        <v>1</v>
      </c>
      <c r="I125" s="211"/>
      <c r="J125" s="212">
        <f>ROUND(I125*H125,2)</f>
        <v>0</v>
      </c>
      <c r="K125" s="208" t="s">
        <v>19</v>
      </c>
      <c r="L125" s="46"/>
      <c r="M125" s="213" t="s">
        <v>19</v>
      </c>
      <c r="N125" s="214" t="s">
        <v>44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145</v>
      </c>
      <c r="AT125" s="217" t="s">
        <v>140</v>
      </c>
      <c r="AU125" s="217" t="s">
        <v>81</v>
      </c>
      <c r="AY125" s="19" t="s">
        <v>137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81</v>
      </c>
      <c r="BK125" s="218">
        <f>ROUND(I125*H125,2)</f>
        <v>0</v>
      </c>
      <c r="BL125" s="19" t="s">
        <v>145</v>
      </c>
      <c r="BM125" s="217" t="s">
        <v>617</v>
      </c>
    </row>
    <row r="126" s="2" customFormat="1" ht="16.5" customHeight="1">
      <c r="A126" s="40"/>
      <c r="B126" s="41"/>
      <c r="C126" s="206" t="s">
        <v>332</v>
      </c>
      <c r="D126" s="206" t="s">
        <v>140</v>
      </c>
      <c r="E126" s="207" t="s">
        <v>767</v>
      </c>
      <c r="F126" s="208" t="s">
        <v>768</v>
      </c>
      <c r="G126" s="209" t="s">
        <v>703</v>
      </c>
      <c r="H126" s="210">
        <v>2</v>
      </c>
      <c r="I126" s="211"/>
      <c r="J126" s="212">
        <f>ROUND(I126*H126,2)</f>
        <v>0</v>
      </c>
      <c r="K126" s="208" t="s">
        <v>19</v>
      </c>
      <c r="L126" s="46"/>
      <c r="M126" s="213" t="s">
        <v>19</v>
      </c>
      <c r="N126" s="214" t="s">
        <v>44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145</v>
      </c>
      <c r="AT126" s="217" t="s">
        <v>140</v>
      </c>
      <c r="AU126" s="217" t="s">
        <v>81</v>
      </c>
      <c r="AY126" s="19" t="s">
        <v>137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81</v>
      </c>
      <c r="BK126" s="218">
        <f>ROUND(I126*H126,2)</f>
        <v>0</v>
      </c>
      <c r="BL126" s="19" t="s">
        <v>145</v>
      </c>
      <c r="BM126" s="217" t="s">
        <v>627</v>
      </c>
    </row>
    <row r="127" s="2" customFormat="1" ht="16.5" customHeight="1">
      <c r="A127" s="40"/>
      <c r="B127" s="41"/>
      <c r="C127" s="206" t="s">
        <v>486</v>
      </c>
      <c r="D127" s="206" t="s">
        <v>140</v>
      </c>
      <c r="E127" s="207" t="s">
        <v>769</v>
      </c>
      <c r="F127" s="208" t="s">
        <v>770</v>
      </c>
      <c r="G127" s="209" t="s">
        <v>703</v>
      </c>
      <c r="H127" s="210">
        <v>4</v>
      </c>
      <c r="I127" s="211"/>
      <c r="J127" s="212">
        <f>ROUND(I127*H127,2)</f>
        <v>0</v>
      </c>
      <c r="K127" s="208" t="s">
        <v>19</v>
      </c>
      <c r="L127" s="46"/>
      <c r="M127" s="213" t="s">
        <v>19</v>
      </c>
      <c r="N127" s="214" t="s">
        <v>44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145</v>
      </c>
      <c r="AT127" s="217" t="s">
        <v>140</v>
      </c>
      <c r="AU127" s="217" t="s">
        <v>81</v>
      </c>
      <c r="AY127" s="19" t="s">
        <v>137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81</v>
      </c>
      <c r="BK127" s="218">
        <f>ROUND(I127*H127,2)</f>
        <v>0</v>
      </c>
      <c r="BL127" s="19" t="s">
        <v>145</v>
      </c>
      <c r="BM127" s="217" t="s">
        <v>638</v>
      </c>
    </row>
    <row r="128" s="2" customFormat="1" ht="16.5" customHeight="1">
      <c r="A128" s="40"/>
      <c r="B128" s="41"/>
      <c r="C128" s="206" t="s">
        <v>490</v>
      </c>
      <c r="D128" s="206" t="s">
        <v>140</v>
      </c>
      <c r="E128" s="207" t="s">
        <v>771</v>
      </c>
      <c r="F128" s="208" t="s">
        <v>772</v>
      </c>
      <c r="G128" s="209" t="s">
        <v>728</v>
      </c>
      <c r="H128" s="210">
        <v>20</v>
      </c>
      <c r="I128" s="211"/>
      <c r="J128" s="212">
        <f>ROUND(I128*H128,2)</f>
        <v>0</v>
      </c>
      <c r="K128" s="208" t="s">
        <v>19</v>
      </c>
      <c r="L128" s="46"/>
      <c r="M128" s="213" t="s">
        <v>19</v>
      </c>
      <c r="N128" s="214" t="s">
        <v>44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145</v>
      </c>
      <c r="AT128" s="217" t="s">
        <v>140</v>
      </c>
      <c r="AU128" s="217" t="s">
        <v>81</v>
      </c>
      <c r="AY128" s="19" t="s">
        <v>137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81</v>
      </c>
      <c r="BK128" s="218">
        <f>ROUND(I128*H128,2)</f>
        <v>0</v>
      </c>
      <c r="BL128" s="19" t="s">
        <v>145</v>
      </c>
      <c r="BM128" s="217" t="s">
        <v>648</v>
      </c>
    </row>
    <row r="129" s="2" customFormat="1" ht="16.5" customHeight="1">
      <c r="A129" s="40"/>
      <c r="B129" s="41"/>
      <c r="C129" s="206" t="s">
        <v>440</v>
      </c>
      <c r="D129" s="206" t="s">
        <v>140</v>
      </c>
      <c r="E129" s="207" t="s">
        <v>773</v>
      </c>
      <c r="F129" s="208" t="s">
        <v>774</v>
      </c>
      <c r="G129" s="209" t="s">
        <v>728</v>
      </c>
      <c r="H129" s="210">
        <v>49</v>
      </c>
      <c r="I129" s="211"/>
      <c r="J129" s="212">
        <f>ROUND(I129*H129,2)</f>
        <v>0</v>
      </c>
      <c r="K129" s="208" t="s">
        <v>19</v>
      </c>
      <c r="L129" s="46"/>
      <c r="M129" s="213" t="s">
        <v>19</v>
      </c>
      <c r="N129" s="214" t="s">
        <v>44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145</v>
      </c>
      <c r="AT129" s="217" t="s">
        <v>140</v>
      </c>
      <c r="AU129" s="217" t="s">
        <v>81</v>
      </c>
      <c r="AY129" s="19" t="s">
        <v>137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81</v>
      </c>
      <c r="BK129" s="218">
        <f>ROUND(I129*H129,2)</f>
        <v>0</v>
      </c>
      <c r="BL129" s="19" t="s">
        <v>145</v>
      </c>
      <c r="BM129" s="217" t="s">
        <v>660</v>
      </c>
    </row>
    <row r="130" s="2" customFormat="1" ht="16.5" customHeight="1">
      <c r="A130" s="40"/>
      <c r="B130" s="41"/>
      <c r="C130" s="206" t="s">
        <v>498</v>
      </c>
      <c r="D130" s="206" t="s">
        <v>140</v>
      </c>
      <c r="E130" s="207" t="s">
        <v>775</v>
      </c>
      <c r="F130" s="208" t="s">
        <v>776</v>
      </c>
      <c r="G130" s="209" t="s">
        <v>728</v>
      </c>
      <c r="H130" s="210">
        <v>66</v>
      </c>
      <c r="I130" s="211"/>
      <c r="J130" s="212">
        <f>ROUND(I130*H130,2)</f>
        <v>0</v>
      </c>
      <c r="K130" s="208" t="s">
        <v>19</v>
      </c>
      <c r="L130" s="46"/>
      <c r="M130" s="213" t="s">
        <v>19</v>
      </c>
      <c r="N130" s="214" t="s">
        <v>44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145</v>
      </c>
      <c r="AT130" s="217" t="s">
        <v>140</v>
      </c>
      <c r="AU130" s="217" t="s">
        <v>81</v>
      </c>
      <c r="AY130" s="19" t="s">
        <v>137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81</v>
      </c>
      <c r="BK130" s="218">
        <f>ROUND(I130*H130,2)</f>
        <v>0</v>
      </c>
      <c r="BL130" s="19" t="s">
        <v>145</v>
      </c>
      <c r="BM130" s="217" t="s">
        <v>670</v>
      </c>
    </row>
    <row r="131" s="2" customFormat="1" ht="16.5" customHeight="1">
      <c r="A131" s="40"/>
      <c r="B131" s="41"/>
      <c r="C131" s="206" t="s">
        <v>503</v>
      </c>
      <c r="D131" s="206" t="s">
        <v>140</v>
      </c>
      <c r="E131" s="207" t="s">
        <v>777</v>
      </c>
      <c r="F131" s="208" t="s">
        <v>778</v>
      </c>
      <c r="G131" s="209" t="s">
        <v>234</v>
      </c>
      <c r="H131" s="210">
        <v>1</v>
      </c>
      <c r="I131" s="211"/>
      <c r="J131" s="212">
        <f>ROUND(I131*H131,2)</f>
        <v>0</v>
      </c>
      <c r="K131" s="208" t="s">
        <v>19</v>
      </c>
      <c r="L131" s="46"/>
      <c r="M131" s="213" t="s">
        <v>19</v>
      </c>
      <c r="N131" s="214" t="s">
        <v>44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145</v>
      </c>
      <c r="AT131" s="217" t="s">
        <v>140</v>
      </c>
      <c r="AU131" s="217" t="s">
        <v>81</v>
      </c>
      <c r="AY131" s="19" t="s">
        <v>137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81</v>
      </c>
      <c r="BK131" s="218">
        <f>ROUND(I131*H131,2)</f>
        <v>0</v>
      </c>
      <c r="BL131" s="19" t="s">
        <v>145</v>
      </c>
      <c r="BM131" s="217" t="s">
        <v>682</v>
      </c>
    </row>
    <row r="132" s="2" customFormat="1" ht="16.5" customHeight="1">
      <c r="A132" s="40"/>
      <c r="B132" s="41"/>
      <c r="C132" s="206" t="s">
        <v>508</v>
      </c>
      <c r="D132" s="206" t="s">
        <v>140</v>
      </c>
      <c r="E132" s="207" t="s">
        <v>779</v>
      </c>
      <c r="F132" s="208" t="s">
        <v>780</v>
      </c>
      <c r="G132" s="209" t="s">
        <v>703</v>
      </c>
      <c r="H132" s="210">
        <v>1</v>
      </c>
      <c r="I132" s="211"/>
      <c r="J132" s="212">
        <f>ROUND(I132*H132,2)</f>
        <v>0</v>
      </c>
      <c r="K132" s="208" t="s">
        <v>19</v>
      </c>
      <c r="L132" s="46"/>
      <c r="M132" s="213" t="s">
        <v>19</v>
      </c>
      <c r="N132" s="214" t="s">
        <v>44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145</v>
      </c>
      <c r="AT132" s="217" t="s">
        <v>140</v>
      </c>
      <c r="AU132" s="217" t="s">
        <v>81</v>
      </c>
      <c r="AY132" s="19" t="s">
        <v>137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81</v>
      </c>
      <c r="BK132" s="218">
        <f>ROUND(I132*H132,2)</f>
        <v>0</v>
      </c>
      <c r="BL132" s="19" t="s">
        <v>145</v>
      </c>
      <c r="BM132" s="217" t="s">
        <v>781</v>
      </c>
    </row>
    <row r="133" s="2" customFormat="1" ht="24.15" customHeight="1">
      <c r="A133" s="40"/>
      <c r="B133" s="41"/>
      <c r="C133" s="206" t="s">
        <v>513</v>
      </c>
      <c r="D133" s="206" t="s">
        <v>140</v>
      </c>
      <c r="E133" s="207" t="s">
        <v>782</v>
      </c>
      <c r="F133" s="208" t="s">
        <v>783</v>
      </c>
      <c r="G133" s="209" t="s">
        <v>703</v>
      </c>
      <c r="H133" s="210">
        <v>1</v>
      </c>
      <c r="I133" s="211"/>
      <c r="J133" s="212">
        <f>ROUND(I133*H133,2)</f>
        <v>0</v>
      </c>
      <c r="K133" s="208" t="s">
        <v>19</v>
      </c>
      <c r="L133" s="46"/>
      <c r="M133" s="213" t="s">
        <v>19</v>
      </c>
      <c r="N133" s="214" t="s">
        <v>44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145</v>
      </c>
      <c r="AT133" s="217" t="s">
        <v>140</v>
      </c>
      <c r="AU133" s="217" t="s">
        <v>81</v>
      </c>
      <c r="AY133" s="19" t="s">
        <v>137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81</v>
      </c>
      <c r="BK133" s="218">
        <f>ROUND(I133*H133,2)</f>
        <v>0</v>
      </c>
      <c r="BL133" s="19" t="s">
        <v>145</v>
      </c>
      <c r="BM133" s="217" t="s">
        <v>784</v>
      </c>
    </row>
    <row r="134" s="12" customFormat="1" ht="22.8" customHeight="1">
      <c r="A134" s="12"/>
      <c r="B134" s="190"/>
      <c r="C134" s="191"/>
      <c r="D134" s="192" t="s">
        <v>72</v>
      </c>
      <c r="E134" s="204" t="s">
        <v>785</v>
      </c>
      <c r="F134" s="204" t="s">
        <v>786</v>
      </c>
      <c r="G134" s="191"/>
      <c r="H134" s="191"/>
      <c r="I134" s="194"/>
      <c r="J134" s="205">
        <f>BK134</f>
        <v>0</v>
      </c>
      <c r="K134" s="191"/>
      <c r="L134" s="196"/>
      <c r="M134" s="197"/>
      <c r="N134" s="198"/>
      <c r="O134" s="198"/>
      <c r="P134" s="199">
        <f>SUM(P135:P144)</f>
        <v>0</v>
      </c>
      <c r="Q134" s="198"/>
      <c r="R134" s="199">
        <f>SUM(R135:R144)</f>
        <v>0</v>
      </c>
      <c r="S134" s="198"/>
      <c r="T134" s="200">
        <f>SUM(T135:T144)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1" t="s">
        <v>81</v>
      </c>
      <c r="AT134" s="202" t="s">
        <v>72</v>
      </c>
      <c r="AU134" s="202" t="s">
        <v>81</v>
      </c>
      <c r="AY134" s="201" t="s">
        <v>137</v>
      </c>
      <c r="BK134" s="203">
        <f>SUM(BK135:BK144)</f>
        <v>0</v>
      </c>
    </row>
    <row r="135" s="2" customFormat="1" ht="16.5" customHeight="1">
      <c r="A135" s="40"/>
      <c r="B135" s="41"/>
      <c r="C135" s="206" t="s">
        <v>518</v>
      </c>
      <c r="D135" s="206" t="s">
        <v>140</v>
      </c>
      <c r="E135" s="207" t="s">
        <v>787</v>
      </c>
      <c r="F135" s="208" t="s">
        <v>788</v>
      </c>
      <c r="G135" s="209" t="s">
        <v>154</v>
      </c>
      <c r="H135" s="210">
        <v>28</v>
      </c>
      <c r="I135" s="211"/>
      <c r="J135" s="212">
        <f>ROUND(I135*H135,2)</f>
        <v>0</v>
      </c>
      <c r="K135" s="208" t="s">
        <v>19</v>
      </c>
      <c r="L135" s="46"/>
      <c r="M135" s="213" t="s">
        <v>19</v>
      </c>
      <c r="N135" s="214" t="s">
        <v>44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145</v>
      </c>
      <c r="AT135" s="217" t="s">
        <v>140</v>
      </c>
      <c r="AU135" s="217" t="s">
        <v>83</v>
      </c>
      <c r="AY135" s="19" t="s">
        <v>137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81</v>
      </c>
      <c r="BK135" s="218">
        <f>ROUND(I135*H135,2)</f>
        <v>0</v>
      </c>
      <c r="BL135" s="19" t="s">
        <v>145</v>
      </c>
      <c r="BM135" s="217" t="s">
        <v>789</v>
      </c>
    </row>
    <row r="136" s="2" customFormat="1" ht="16.5" customHeight="1">
      <c r="A136" s="40"/>
      <c r="B136" s="41"/>
      <c r="C136" s="206" t="s">
        <v>523</v>
      </c>
      <c r="D136" s="206" t="s">
        <v>140</v>
      </c>
      <c r="E136" s="207" t="s">
        <v>790</v>
      </c>
      <c r="F136" s="208" t="s">
        <v>791</v>
      </c>
      <c r="G136" s="209" t="s">
        <v>154</v>
      </c>
      <c r="H136" s="210">
        <v>157</v>
      </c>
      <c r="I136" s="211"/>
      <c r="J136" s="212">
        <f>ROUND(I136*H136,2)</f>
        <v>0</v>
      </c>
      <c r="K136" s="208" t="s">
        <v>19</v>
      </c>
      <c r="L136" s="46"/>
      <c r="M136" s="213" t="s">
        <v>19</v>
      </c>
      <c r="N136" s="214" t="s">
        <v>44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145</v>
      </c>
      <c r="AT136" s="217" t="s">
        <v>140</v>
      </c>
      <c r="AU136" s="217" t="s">
        <v>83</v>
      </c>
      <c r="AY136" s="19" t="s">
        <v>137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81</v>
      </c>
      <c r="BK136" s="218">
        <f>ROUND(I136*H136,2)</f>
        <v>0</v>
      </c>
      <c r="BL136" s="19" t="s">
        <v>145</v>
      </c>
      <c r="BM136" s="217" t="s">
        <v>792</v>
      </c>
    </row>
    <row r="137" s="2" customFormat="1" ht="16.5" customHeight="1">
      <c r="A137" s="40"/>
      <c r="B137" s="41"/>
      <c r="C137" s="206" t="s">
        <v>528</v>
      </c>
      <c r="D137" s="206" t="s">
        <v>140</v>
      </c>
      <c r="E137" s="207" t="s">
        <v>793</v>
      </c>
      <c r="F137" s="208" t="s">
        <v>794</v>
      </c>
      <c r="G137" s="209" t="s">
        <v>154</v>
      </c>
      <c r="H137" s="210">
        <v>4</v>
      </c>
      <c r="I137" s="211"/>
      <c r="J137" s="212">
        <f>ROUND(I137*H137,2)</f>
        <v>0</v>
      </c>
      <c r="K137" s="208" t="s">
        <v>19</v>
      </c>
      <c r="L137" s="46"/>
      <c r="M137" s="213" t="s">
        <v>19</v>
      </c>
      <c r="N137" s="214" t="s">
        <v>44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145</v>
      </c>
      <c r="AT137" s="217" t="s">
        <v>140</v>
      </c>
      <c r="AU137" s="217" t="s">
        <v>83</v>
      </c>
      <c r="AY137" s="19" t="s">
        <v>137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81</v>
      </c>
      <c r="BK137" s="218">
        <f>ROUND(I137*H137,2)</f>
        <v>0</v>
      </c>
      <c r="BL137" s="19" t="s">
        <v>145</v>
      </c>
      <c r="BM137" s="217" t="s">
        <v>795</v>
      </c>
    </row>
    <row r="138" s="2" customFormat="1" ht="16.5" customHeight="1">
      <c r="A138" s="40"/>
      <c r="B138" s="41"/>
      <c r="C138" s="206" t="s">
        <v>533</v>
      </c>
      <c r="D138" s="206" t="s">
        <v>140</v>
      </c>
      <c r="E138" s="207" t="s">
        <v>796</v>
      </c>
      <c r="F138" s="208" t="s">
        <v>797</v>
      </c>
      <c r="G138" s="209" t="s">
        <v>143</v>
      </c>
      <c r="H138" s="210">
        <v>15</v>
      </c>
      <c r="I138" s="211"/>
      <c r="J138" s="212">
        <f>ROUND(I138*H138,2)</f>
        <v>0</v>
      </c>
      <c r="K138" s="208" t="s">
        <v>19</v>
      </c>
      <c r="L138" s="46"/>
      <c r="M138" s="213" t="s">
        <v>19</v>
      </c>
      <c r="N138" s="214" t="s">
        <v>44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145</v>
      </c>
      <c r="AT138" s="217" t="s">
        <v>140</v>
      </c>
      <c r="AU138" s="217" t="s">
        <v>83</v>
      </c>
      <c r="AY138" s="19" t="s">
        <v>137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81</v>
      </c>
      <c r="BK138" s="218">
        <f>ROUND(I138*H138,2)</f>
        <v>0</v>
      </c>
      <c r="BL138" s="19" t="s">
        <v>145</v>
      </c>
      <c r="BM138" s="217" t="s">
        <v>798</v>
      </c>
    </row>
    <row r="139" s="2" customFormat="1" ht="16.5" customHeight="1">
      <c r="A139" s="40"/>
      <c r="B139" s="41"/>
      <c r="C139" s="206" t="s">
        <v>538</v>
      </c>
      <c r="D139" s="206" t="s">
        <v>140</v>
      </c>
      <c r="E139" s="207" t="s">
        <v>799</v>
      </c>
      <c r="F139" s="208" t="s">
        <v>800</v>
      </c>
      <c r="G139" s="209" t="s">
        <v>154</v>
      </c>
      <c r="H139" s="210">
        <v>48</v>
      </c>
      <c r="I139" s="211"/>
      <c r="J139" s="212">
        <f>ROUND(I139*H139,2)</f>
        <v>0</v>
      </c>
      <c r="K139" s="208" t="s">
        <v>19</v>
      </c>
      <c r="L139" s="46"/>
      <c r="M139" s="213" t="s">
        <v>19</v>
      </c>
      <c r="N139" s="214" t="s">
        <v>44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145</v>
      </c>
      <c r="AT139" s="217" t="s">
        <v>140</v>
      </c>
      <c r="AU139" s="217" t="s">
        <v>83</v>
      </c>
      <c r="AY139" s="19" t="s">
        <v>137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81</v>
      </c>
      <c r="BK139" s="218">
        <f>ROUND(I139*H139,2)</f>
        <v>0</v>
      </c>
      <c r="BL139" s="19" t="s">
        <v>145</v>
      </c>
      <c r="BM139" s="217" t="s">
        <v>801</v>
      </c>
    </row>
    <row r="140" s="2" customFormat="1" ht="16.5" customHeight="1">
      <c r="A140" s="40"/>
      <c r="B140" s="41"/>
      <c r="C140" s="206" t="s">
        <v>544</v>
      </c>
      <c r="D140" s="206" t="s">
        <v>140</v>
      </c>
      <c r="E140" s="207" t="s">
        <v>802</v>
      </c>
      <c r="F140" s="208" t="s">
        <v>803</v>
      </c>
      <c r="G140" s="209" t="s">
        <v>154</v>
      </c>
      <c r="H140" s="210">
        <v>48</v>
      </c>
      <c r="I140" s="211"/>
      <c r="J140" s="212">
        <f>ROUND(I140*H140,2)</f>
        <v>0</v>
      </c>
      <c r="K140" s="208" t="s">
        <v>19</v>
      </c>
      <c r="L140" s="46"/>
      <c r="M140" s="213" t="s">
        <v>19</v>
      </c>
      <c r="N140" s="214" t="s">
        <v>44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145</v>
      </c>
      <c r="AT140" s="217" t="s">
        <v>140</v>
      </c>
      <c r="AU140" s="217" t="s">
        <v>83</v>
      </c>
      <c r="AY140" s="19" t="s">
        <v>137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81</v>
      </c>
      <c r="BK140" s="218">
        <f>ROUND(I140*H140,2)</f>
        <v>0</v>
      </c>
      <c r="BL140" s="19" t="s">
        <v>145</v>
      </c>
      <c r="BM140" s="217" t="s">
        <v>804</v>
      </c>
    </row>
    <row r="141" s="2" customFormat="1" ht="16.5" customHeight="1">
      <c r="A141" s="40"/>
      <c r="B141" s="41"/>
      <c r="C141" s="206" t="s">
        <v>550</v>
      </c>
      <c r="D141" s="206" t="s">
        <v>140</v>
      </c>
      <c r="E141" s="207" t="s">
        <v>805</v>
      </c>
      <c r="F141" s="208" t="s">
        <v>806</v>
      </c>
      <c r="G141" s="209" t="s">
        <v>195</v>
      </c>
      <c r="H141" s="210">
        <v>86</v>
      </c>
      <c r="I141" s="211"/>
      <c r="J141" s="212">
        <f>ROUND(I141*H141,2)</f>
        <v>0</v>
      </c>
      <c r="K141" s="208" t="s">
        <v>19</v>
      </c>
      <c r="L141" s="46"/>
      <c r="M141" s="213" t="s">
        <v>19</v>
      </c>
      <c r="N141" s="214" t="s">
        <v>44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145</v>
      </c>
      <c r="AT141" s="217" t="s">
        <v>140</v>
      </c>
      <c r="AU141" s="217" t="s">
        <v>83</v>
      </c>
      <c r="AY141" s="19" t="s">
        <v>137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81</v>
      </c>
      <c r="BK141" s="218">
        <f>ROUND(I141*H141,2)</f>
        <v>0</v>
      </c>
      <c r="BL141" s="19" t="s">
        <v>145</v>
      </c>
      <c r="BM141" s="217" t="s">
        <v>807</v>
      </c>
    </row>
    <row r="142" s="2" customFormat="1" ht="16.5" customHeight="1">
      <c r="A142" s="40"/>
      <c r="B142" s="41"/>
      <c r="C142" s="206" t="s">
        <v>555</v>
      </c>
      <c r="D142" s="206" t="s">
        <v>140</v>
      </c>
      <c r="E142" s="207" t="s">
        <v>808</v>
      </c>
      <c r="F142" s="208" t="s">
        <v>809</v>
      </c>
      <c r="G142" s="209" t="s">
        <v>154</v>
      </c>
      <c r="H142" s="210">
        <v>95</v>
      </c>
      <c r="I142" s="211"/>
      <c r="J142" s="212">
        <f>ROUND(I142*H142,2)</f>
        <v>0</v>
      </c>
      <c r="K142" s="208" t="s">
        <v>19</v>
      </c>
      <c r="L142" s="46"/>
      <c r="M142" s="213" t="s">
        <v>19</v>
      </c>
      <c r="N142" s="214" t="s">
        <v>44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145</v>
      </c>
      <c r="AT142" s="217" t="s">
        <v>140</v>
      </c>
      <c r="AU142" s="217" t="s">
        <v>83</v>
      </c>
      <c r="AY142" s="19" t="s">
        <v>137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81</v>
      </c>
      <c r="BK142" s="218">
        <f>ROUND(I142*H142,2)</f>
        <v>0</v>
      </c>
      <c r="BL142" s="19" t="s">
        <v>145</v>
      </c>
      <c r="BM142" s="217" t="s">
        <v>810</v>
      </c>
    </row>
    <row r="143" s="2" customFormat="1" ht="16.5" customHeight="1">
      <c r="A143" s="40"/>
      <c r="B143" s="41"/>
      <c r="C143" s="206" t="s">
        <v>560</v>
      </c>
      <c r="D143" s="206" t="s">
        <v>140</v>
      </c>
      <c r="E143" s="207" t="s">
        <v>811</v>
      </c>
      <c r="F143" s="208" t="s">
        <v>812</v>
      </c>
      <c r="G143" s="209" t="s">
        <v>143</v>
      </c>
      <c r="H143" s="210">
        <v>98</v>
      </c>
      <c r="I143" s="211"/>
      <c r="J143" s="212">
        <f>ROUND(I143*H143,2)</f>
        <v>0</v>
      </c>
      <c r="K143" s="208" t="s">
        <v>19</v>
      </c>
      <c r="L143" s="46"/>
      <c r="M143" s="213" t="s">
        <v>19</v>
      </c>
      <c r="N143" s="214" t="s">
        <v>44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145</v>
      </c>
      <c r="AT143" s="217" t="s">
        <v>140</v>
      </c>
      <c r="AU143" s="217" t="s">
        <v>83</v>
      </c>
      <c r="AY143" s="19" t="s">
        <v>137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81</v>
      </c>
      <c r="BK143" s="218">
        <f>ROUND(I143*H143,2)</f>
        <v>0</v>
      </c>
      <c r="BL143" s="19" t="s">
        <v>145</v>
      </c>
      <c r="BM143" s="217" t="s">
        <v>813</v>
      </c>
    </row>
    <row r="144" s="2" customFormat="1" ht="16.5" customHeight="1">
      <c r="A144" s="40"/>
      <c r="B144" s="41"/>
      <c r="C144" s="206" t="s">
        <v>567</v>
      </c>
      <c r="D144" s="206" t="s">
        <v>140</v>
      </c>
      <c r="E144" s="207" t="s">
        <v>814</v>
      </c>
      <c r="F144" s="208" t="s">
        <v>815</v>
      </c>
      <c r="G144" s="209" t="s">
        <v>143</v>
      </c>
      <c r="H144" s="210">
        <v>192</v>
      </c>
      <c r="I144" s="211"/>
      <c r="J144" s="212">
        <f>ROUND(I144*H144,2)</f>
        <v>0</v>
      </c>
      <c r="K144" s="208" t="s">
        <v>19</v>
      </c>
      <c r="L144" s="46"/>
      <c r="M144" s="213" t="s">
        <v>19</v>
      </c>
      <c r="N144" s="214" t="s">
        <v>44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145</v>
      </c>
      <c r="AT144" s="217" t="s">
        <v>140</v>
      </c>
      <c r="AU144" s="217" t="s">
        <v>83</v>
      </c>
      <c r="AY144" s="19" t="s">
        <v>137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81</v>
      </c>
      <c r="BK144" s="218">
        <f>ROUND(I144*H144,2)</f>
        <v>0</v>
      </c>
      <c r="BL144" s="19" t="s">
        <v>145</v>
      </c>
      <c r="BM144" s="217" t="s">
        <v>816</v>
      </c>
    </row>
    <row r="145" s="12" customFormat="1" ht="22.8" customHeight="1">
      <c r="A145" s="12"/>
      <c r="B145" s="190"/>
      <c r="C145" s="191"/>
      <c r="D145" s="192" t="s">
        <v>72</v>
      </c>
      <c r="E145" s="204" t="s">
        <v>785</v>
      </c>
      <c r="F145" s="204" t="s">
        <v>786</v>
      </c>
      <c r="G145" s="191"/>
      <c r="H145" s="191"/>
      <c r="I145" s="194"/>
      <c r="J145" s="205">
        <f>BK145</f>
        <v>0</v>
      </c>
      <c r="K145" s="191"/>
      <c r="L145" s="196"/>
      <c r="M145" s="197"/>
      <c r="N145" s="198"/>
      <c r="O145" s="198"/>
      <c r="P145" s="199">
        <f>SUM(P146:P153)</f>
        <v>0</v>
      </c>
      <c r="Q145" s="198"/>
      <c r="R145" s="199">
        <f>SUM(R146:R153)</f>
        <v>0</v>
      </c>
      <c r="S145" s="198"/>
      <c r="T145" s="200">
        <f>SUM(T146:T153)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1" t="s">
        <v>81</v>
      </c>
      <c r="AT145" s="202" t="s">
        <v>72</v>
      </c>
      <c r="AU145" s="202" t="s">
        <v>81</v>
      </c>
      <c r="AY145" s="201" t="s">
        <v>137</v>
      </c>
      <c r="BK145" s="203">
        <f>SUM(BK146:BK153)</f>
        <v>0</v>
      </c>
    </row>
    <row r="146" s="2" customFormat="1" ht="16.5" customHeight="1">
      <c r="A146" s="40"/>
      <c r="B146" s="41"/>
      <c r="C146" s="206" t="s">
        <v>572</v>
      </c>
      <c r="D146" s="206" t="s">
        <v>140</v>
      </c>
      <c r="E146" s="207" t="s">
        <v>817</v>
      </c>
      <c r="F146" s="208" t="s">
        <v>818</v>
      </c>
      <c r="G146" s="209" t="s">
        <v>154</v>
      </c>
      <c r="H146" s="210">
        <v>35</v>
      </c>
      <c r="I146" s="211"/>
      <c r="J146" s="212">
        <f>ROUND(I146*H146,2)</f>
        <v>0</v>
      </c>
      <c r="K146" s="208" t="s">
        <v>19</v>
      </c>
      <c r="L146" s="46"/>
      <c r="M146" s="213" t="s">
        <v>19</v>
      </c>
      <c r="N146" s="214" t="s">
        <v>44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145</v>
      </c>
      <c r="AT146" s="217" t="s">
        <v>140</v>
      </c>
      <c r="AU146" s="217" t="s">
        <v>83</v>
      </c>
      <c r="AY146" s="19" t="s">
        <v>137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81</v>
      </c>
      <c r="BK146" s="218">
        <f>ROUND(I146*H146,2)</f>
        <v>0</v>
      </c>
      <c r="BL146" s="19" t="s">
        <v>145</v>
      </c>
      <c r="BM146" s="217" t="s">
        <v>819</v>
      </c>
    </row>
    <row r="147" s="2" customFormat="1" ht="16.5" customHeight="1">
      <c r="A147" s="40"/>
      <c r="B147" s="41"/>
      <c r="C147" s="206" t="s">
        <v>577</v>
      </c>
      <c r="D147" s="206" t="s">
        <v>140</v>
      </c>
      <c r="E147" s="207" t="s">
        <v>820</v>
      </c>
      <c r="F147" s="208" t="s">
        <v>821</v>
      </c>
      <c r="G147" s="209" t="s">
        <v>728</v>
      </c>
      <c r="H147" s="210">
        <v>135</v>
      </c>
      <c r="I147" s="211"/>
      <c r="J147" s="212">
        <f>ROUND(I147*H147,2)</f>
        <v>0</v>
      </c>
      <c r="K147" s="208" t="s">
        <v>19</v>
      </c>
      <c r="L147" s="46"/>
      <c r="M147" s="213" t="s">
        <v>19</v>
      </c>
      <c r="N147" s="214" t="s">
        <v>44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145</v>
      </c>
      <c r="AT147" s="217" t="s">
        <v>140</v>
      </c>
      <c r="AU147" s="217" t="s">
        <v>83</v>
      </c>
      <c r="AY147" s="19" t="s">
        <v>137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81</v>
      </c>
      <c r="BK147" s="218">
        <f>ROUND(I147*H147,2)</f>
        <v>0</v>
      </c>
      <c r="BL147" s="19" t="s">
        <v>145</v>
      </c>
      <c r="BM147" s="217" t="s">
        <v>822</v>
      </c>
    </row>
    <row r="148" s="2" customFormat="1" ht="16.5" customHeight="1">
      <c r="A148" s="40"/>
      <c r="B148" s="41"/>
      <c r="C148" s="206" t="s">
        <v>582</v>
      </c>
      <c r="D148" s="206" t="s">
        <v>140</v>
      </c>
      <c r="E148" s="207" t="s">
        <v>823</v>
      </c>
      <c r="F148" s="208" t="s">
        <v>824</v>
      </c>
      <c r="G148" s="209" t="s">
        <v>154</v>
      </c>
      <c r="H148" s="210">
        <v>4</v>
      </c>
      <c r="I148" s="211"/>
      <c r="J148" s="212">
        <f>ROUND(I148*H148,2)</f>
        <v>0</v>
      </c>
      <c r="K148" s="208" t="s">
        <v>19</v>
      </c>
      <c r="L148" s="46"/>
      <c r="M148" s="213" t="s">
        <v>19</v>
      </c>
      <c r="N148" s="214" t="s">
        <v>44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145</v>
      </c>
      <c r="AT148" s="217" t="s">
        <v>140</v>
      </c>
      <c r="AU148" s="217" t="s">
        <v>83</v>
      </c>
      <c r="AY148" s="19" t="s">
        <v>137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81</v>
      </c>
      <c r="BK148" s="218">
        <f>ROUND(I148*H148,2)</f>
        <v>0</v>
      </c>
      <c r="BL148" s="19" t="s">
        <v>145</v>
      </c>
      <c r="BM148" s="217" t="s">
        <v>825</v>
      </c>
    </row>
    <row r="149" s="2" customFormat="1" ht="16.5" customHeight="1">
      <c r="A149" s="40"/>
      <c r="B149" s="41"/>
      <c r="C149" s="206" t="s">
        <v>587</v>
      </c>
      <c r="D149" s="206" t="s">
        <v>140</v>
      </c>
      <c r="E149" s="207" t="s">
        <v>826</v>
      </c>
      <c r="F149" s="208" t="s">
        <v>827</v>
      </c>
      <c r="G149" s="209" t="s">
        <v>154</v>
      </c>
      <c r="H149" s="210">
        <v>12</v>
      </c>
      <c r="I149" s="211"/>
      <c r="J149" s="212">
        <f>ROUND(I149*H149,2)</f>
        <v>0</v>
      </c>
      <c r="K149" s="208" t="s">
        <v>19</v>
      </c>
      <c r="L149" s="46"/>
      <c r="M149" s="213" t="s">
        <v>19</v>
      </c>
      <c r="N149" s="214" t="s">
        <v>44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145</v>
      </c>
      <c r="AT149" s="217" t="s">
        <v>140</v>
      </c>
      <c r="AU149" s="217" t="s">
        <v>83</v>
      </c>
      <c r="AY149" s="19" t="s">
        <v>137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81</v>
      </c>
      <c r="BK149" s="218">
        <f>ROUND(I149*H149,2)</f>
        <v>0</v>
      </c>
      <c r="BL149" s="19" t="s">
        <v>145</v>
      </c>
      <c r="BM149" s="217" t="s">
        <v>828</v>
      </c>
    </row>
    <row r="150" s="2" customFormat="1" ht="16.5" customHeight="1">
      <c r="A150" s="40"/>
      <c r="B150" s="41"/>
      <c r="C150" s="206" t="s">
        <v>592</v>
      </c>
      <c r="D150" s="206" t="s">
        <v>140</v>
      </c>
      <c r="E150" s="207" t="s">
        <v>829</v>
      </c>
      <c r="F150" s="208" t="s">
        <v>830</v>
      </c>
      <c r="G150" s="209" t="s">
        <v>703</v>
      </c>
      <c r="H150" s="210">
        <v>1</v>
      </c>
      <c r="I150" s="211"/>
      <c r="J150" s="212">
        <f>ROUND(I150*H150,2)</f>
        <v>0</v>
      </c>
      <c r="K150" s="208" t="s">
        <v>19</v>
      </c>
      <c r="L150" s="46"/>
      <c r="M150" s="213" t="s">
        <v>19</v>
      </c>
      <c r="N150" s="214" t="s">
        <v>44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145</v>
      </c>
      <c r="AT150" s="217" t="s">
        <v>140</v>
      </c>
      <c r="AU150" s="217" t="s">
        <v>83</v>
      </c>
      <c r="AY150" s="19" t="s">
        <v>137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81</v>
      </c>
      <c r="BK150" s="218">
        <f>ROUND(I150*H150,2)</f>
        <v>0</v>
      </c>
      <c r="BL150" s="19" t="s">
        <v>145</v>
      </c>
      <c r="BM150" s="217" t="s">
        <v>831</v>
      </c>
    </row>
    <row r="151" s="2" customFormat="1" ht="16.5" customHeight="1">
      <c r="A151" s="40"/>
      <c r="B151" s="41"/>
      <c r="C151" s="206" t="s">
        <v>597</v>
      </c>
      <c r="D151" s="206" t="s">
        <v>140</v>
      </c>
      <c r="E151" s="207" t="s">
        <v>832</v>
      </c>
      <c r="F151" s="208" t="s">
        <v>833</v>
      </c>
      <c r="G151" s="209" t="s">
        <v>834</v>
      </c>
      <c r="H151" s="210">
        <v>10</v>
      </c>
      <c r="I151" s="211"/>
      <c r="J151" s="212">
        <f>ROUND(I151*H151,2)</f>
        <v>0</v>
      </c>
      <c r="K151" s="208" t="s">
        <v>19</v>
      </c>
      <c r="L151" s="46"/>
      <c r="M151" s="213" t="s">
        <v>19</v>
      </c>
      <c r="N151" s="214" t="s">
        <v>44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145</v>
      </c>
      <c r="AT151" s="217" t="s">
        <v>140</v>
      </c>
      <c r="AU151" s="217" t="s">
        <v>83</v>
      </c>
      <c r="AY151" s="19" t="s">
        <v>137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81</v>
      </c>
      <c r="BK151" s="218">
        <f>ROUND(I151*H151,2)</f>
        <v>0</v>
      </c>
      <c r="BL151" s="19" t="s">
        <v>145</v>
      </c>
      <c r="BM151" s="217" t="s">
        <v>835</v>
      </c>
    </row>
    <row r="152" s="2" customFormat="1" ht="16.5" customHeight="1">
      <c r="A152" s="40"/>
      <c r="B152" s="41"/>
      <c r="C152" s="206" t="s">
        <v>602</v>
      </c>
      <c r="D152" s="206" t="s">
        <v>140</v>
      </c>
      <c r="E152" s="207" t="s">
        <v>836</v>
      </c>
      <c r="F152" s="208" t="s">
        <v>837</v>
      </c>
      <c r="G152" s="209" t="s">
        <v>703</v>
      </c>
      <c r="H152" s="210">
        <v>1</v>
      </c>
      <c r="I152" s="211"/>
      <c r="J152" s="212">
        <f>ROUND(I152*H152,2)</f>
        <v>0</v>
      </c>
      <c r="K152" s="208" t="s">
        <v>19</v>
      </c>
      <c r="L152" s="46"/>
      <c r="M152" s="213" t="s">
        <v>19</v>
      </c>
      <c r="N152" s="214" t="s">
        <v>44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145</v>
      </c>
      <c r="AT152" s="217" t="s">
        <v>140</v>
      </c>
      <c r="AU152" s="217" t="s">
        <v>83</v>
      </c>
      <c r="AY152" s="19" t="s">
        <v>137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81</v>
      </c>
      <c r="BK152" s="218">
        <f>ROUND(I152*H152,2)</f>
        <v>0</v>
      </c>
      <c r="BL152" s="19" t="s">
        <v>145</v>
      </c>
      <c r="BM152" s="217" t="s">
        <v>838</v>
      </c>
    </row>
    <row r="153" s="2" customFormat="1" ht="16.5" customHeight="1">
      <c r="A153" s="40"/>
      <c r="B153" s="41"/>
      <c r="C153" s="206" t="s">
        <v>607</v>
      </c>
      <c r="D153" s="206" t="s">
        <v>140</v>
      </c>
      <c r="E153" s="207" t="s">
        <v>839</v>
      </c>
      <c r="F153" s="208" t="s">
        <v>840</v>
      </c>
      <c r="G153" s="209" t="s">
        <v>703</v>
      </c>
      <c r="H153" s="210">
        <v>1</v>
      </c>
      <c r="I153" s="211"/>
      <c r="J153" s="212">
        <f>ROUND(I153*H153,2)</f>
        <v>0</v>
      </c>
      <c r="K153" s="208" t="s">
        <v>19</v>
      </c>
      <c r="L153" s="46"/>
      <c r="M153" s="213" t="s">
        <v>19</v>
      </c>
      <c r="N153" s="214" t="s">
        <v>44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145</v>
      </c>
      <c r="AT153" s="217" t="s">
        <v>140</v>
      </c>
      <c r="AU153" s="217" t="s">
        <v>83</v>
      </c>
      <c r="AY153" s="19" t="s">
        <v>137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81</v>
      </c>
      <c r="BK153" s="218">
        <f>ROUND(I153*H153,2)</f>
        <v>0</v>
      </c>
      <c r="BL153" s="19" t="s">
        <v>145</v>
      </c>
      <c r="BM153" s="217" t="s">
        <v>841</v>
      </c>
    </row>
    <row r="154" s="12" customFormat="1" ht="25.92" customHeight="1">
      <c r="A154" s="12"/>
      <c r="B154" s="190"/>
      <c r="C154" s="191"/>
      <c r="D154" s="192" t="s">
        <v>72</v>
      </c>
      <c r="E154" s="193" t="s">
        <v>842</v>
      </c>
      <c r="F154" s="193" t="s">
        <v>843</v>
      </c>
      <c r="G154" s="191"/>
      <c r="H154" s="191"/>
      <c r="I154" s="194"/>
      <c r="J154" s="195">
        <f>BK154</f>
        <v>0</v>
      </c>
      <c r="K154" s="191"/>
      <c r="L154" s="196"/>
      <c r="M154" s="197"/>
      <c r="N154" s="198"/>
      <c r="O154" s="198"/>
      <c r="P154" s="199">
        <f>P155+P160+P172</f>
        <v>0</v>
      </c>
      <c r="Q154" s="198"/>
      <c r="R154" s="199">
        <f>R155+R160+R172</f>
        <v>0</v>
      </c>
      <c r="S154" s="198"/>
      <c r="T154" s="200">
        <f>T155+T160+T172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1" t="s">
        <v>81</v>
      </c>
      <c r="AT154" s="202" t="s">
        <v>72</v>
      </c>
      <c r="AU154" s="202" t="s">
        <v>73</v>
      </c>
      <c r="AY154" s="201" t="s">
        <v>137</v>
      </c>
      <c r="BK154" s="203">
        <f>BK155+BK160+BK172</f>
        <v>0</v>
      </c>
    </row>
    <row r="155" s="12" customFormat="1" ht="22.8" customHeight="1">
      <c r="A155" s="12"/>
      <c r="B155" s="190"/>
      <c r="C155" s="191"/>
      <c r="D155" s="192" t="s">
        <v>72</v>
      </c>
      <c r="E155" s="204" t="s">
        <v>844</v>
      </c>
      <c r="F155" s="204" t="s">
        <v>845</v>
      </c>
      <c r="G155" s="191"/>
      <c r="H155" s="191"/>
      <c r="I155" s="194"/>
      <c r="J155" s="205">
        <f>BK155</f>
        <v>0</v>
      </c>
      <c r="K155" s="191"/>
      <c r="L155" s="196"/>
      <c r="M155" s="197"/>
      <c r="N155" s="198"/>
      <c r="O155" s="198"/>
      <c r="P155" s="199">
        <f>SUM(P156:P159)</f>
        <v>0</v>
      </c>
      <c r="Q155" s="198"/>
      <c r="R155" s="199">
        <f>SUM(R156:R159)</f>
        <v>0</v>
      </c>
      <c r="S155" s="198"/>
      <c r="T155" s="200">
        <f>SUM(T156:T159)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1" t="s">
        <v>81</v>
      </c>
      <c r="AT155" s="202" t="s">
        <v>72</v>
      </c>
      <c r="AU155" s="202" t="s">
        <v>81</v>
      </c>
      <c r="AY155" s="201" t="s">
        <v>137</v>
      </c>
      <c r="BK155" s="203">
        <f>SUM(BK156:BK159)</f>
        <v>0</v>
      </c>
    </row>
    <row r="156" s="2" customFormat="1" ht="16.5" customHeight="1">
      <c r="A156" s="40"/>
      <c r="B156" s="41"/>
      <c r="C156" s="206" t="s">
        <v>612</v>
      </c>
      <c r="D156" s="206" t="s">
        <v>140</v>
      </c>
      <c r="E156" s="207" t="s">
        <v>846</v>
      </c>
      <c r="F156" s="208" t="s">
        <v>847</v>
      </c>
      <c r="G156" s="209" t="s">
        <v>728</v>
      </c>
      <c r="H156" s="210">
        <v>19</v>
      </c>
      <c r="I156" s="211"/>
      <c r="J156" s="212">
        <f>ROUND(I156*H156,2)</f>
        <v>0</v>
      </c>
      <c r="K156" s="208" t="s">
        <v>19</v>
      </c>
      <c r="L156" s="46"/>
      <c r="M156" s="213" t="s">
        <v>19</v>
      </c>
      <c r="N156" s="214" t="s">
        <v>44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145</v>
      </c>
      <c r="AT156" s="217" t="s">
        <v>140</v>
      </c>
      <c r="AU156" s="217" t="s">
        <v>83</v>
      </c>
      <c r="AY156" s="19" t="s">
        <v>137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81</v>
      </c>
      <c r="BK156" s="218">
        <f>ROUND(I156*H156,2)</f>
        <v>0</v>
      </c>
      <c r="BL156" s="19" t="s">
        <v>145</v>
      </c>
      <c r="BM156" s="217" t="s">
        <v>848</v>
      </c>
    </row>
    <row r="157" s="2" customFormat="1" ht="16.5" customHeight="1">
      <c r="A157" s="40"/>
      <c r="B157" s="41"/>
      <c r="C157" s="206" t="s">
        <v>617</v>
      </c>
      <c r="D157" s="206" t="s">
        <v>140</v>
      </c>
      <c r="E157" s="207" t="s">
        <v>849</v>
      </c>
      <c r="F157" s="208" t="s">
        <v>850</v>
      </c>
      <c r="G157" s="209" t="s">
        <v>728</v>
      </c>
      <c r="H157" s="210">
        <v>9</v>
      </c>
      <c r="I157" s="211"/>
      <c r="J157" s="212">
        <f>ROUND(I157*H157,2)</f>
        <v>0</v>
      </c>
      <c r="K157" s="208" t="s">
        <v>19</v>
      </c>
      <c r="L157" s="46"/>
      <c r="M157" s="213" t="s">
        <v>19</v>
      </c>
      <c r="N157" s="214" t="s">
        <v>44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145</v>
      </c>
      <c r="AT157" s="217" t="s">
        <v>140</v>
      </c>
      <c r="AU157" s="217" t="s">
        <v>83</v>
      </c>
      <c r="AY157" s="19" t="s">
        <v>137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81</v>
      </c>
      <c r="BK157" s="218">
        <f>ROUND(I157*H157,2)</f>
        <v>0</v>
      </c>
      <c r="BL157" s="19" t="s">
        <v>145</v>
      </c>
      <c r="BM157" s="217" t="s">
        <v>851</v>
      </c>
    </row>
    <row r="158" s="2" customFormat="1" ht="16.5" customHeight="1">
      <c r="A158" s="40"/>
      <c r="B158" s="41"/>
      <c r="C158" s="206" t="s">
        <v>622</v>
      </c>
      <c r="D158" s="206" t="s">
        <v>140</v>
      </c>
      <c r="E158" s="207" t="s">
        <v>852</v>
      </c>
      <c r="F158" s="208" t="s">
        <v>853</v>
      </c>
      <c r="G158" s="209" t="s">
        <v>728</v>
      </c>
      <c r="H158" s="210">
        <v>163</v>
      </c>
      <c r="I158" s="211"/>
      <c r="J158" s="212">
        <f>ROUND(I158*H158,2)</f>
        <v>0</v>
      </c>
      <c r="K158" s="208" t="s">
        <v>19</v>
      </c>
      <c r="L158" s="46"/>
      <c r="M158" s="213" t="s">
        <v>19</v>
      </c>
      <c r="N158" s="214" t="s">
        <v>44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145</v>
      </c>
      <c r="AT158" s="217" t="s">
        <v>140</v>
      </c>
      <c r="AU158" s="217" t="s">
        <v>83</v>
      </c>
      <c r="AY158" s="19" t="s">
        <v>137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81</v>
      </c>
      <c r="BK158" s="218">
        <f>ROUND(I158*H158,2)</f>
        <v>0</v>
      </c>
      <c r="BL158" s="19" t="s">
        <v>145</v>
      </c>
      <c r="BM158" s="217" t="s">
        <v>854</v>
      </c>
    </row>
    <row r="159" s="2" customFormat="1" ht="16.5" customHeight="1">
      <c r="A159" s="40"/>
      <c r="B159" s="41"/>
      <c r="C159" s="206" t="s">
        <v>627</v>
      </c>
      <c r="D159" s="206" t="s">
        <v>140</v>
      </c>
      <c r="E159" s="207" t="s">
        <v>855</v>
      </c>
      <c r="F159" s="208" t="s">
        <v>848</v>
      </c>
      <c r="G159" s="209" t="s">
        <v>728</v>
      </c>
      <c r="H159" s="210">
        <v>68</v>
      </c>
      <c r="I159" s="211"/>
      <c r="J159" s="212">
        <f>ROUND(I159*H159,2)</f>
        <v>0</v>
      </c>
      <c r="K159" s="208" t="s">
        <v>19</v>
      </c>
      <c r="L159" s="46"/>
      <c r="M159" s="213" t="s">
        <v>19</v>
      </c>
      <c r="N159" s="214" t="s">
        <v>44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145</v>
      </c>
      <c r="AT159" s="217" t="s">
        <v>140</v>
      </c>
      <c r="AU159" s="217" t="s">
        <v>83</v>
      </c>
      <c r="AY159" s="19" t="s">
        <v>137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81</v>
      </c>
      <c r="BK159" s="218">
        <f>ROUND(I159*H159,2)</f>
        <v>0</v>
      </c>
      <c r="BL159" s="19" t="s">
        <v>145</v>
      </c>
      <c r="BM159" s="217" t="s">
        <v>856</v>
      </c>
    </row>
    <row r="160" s="12" customFormat="1" ht="22.8" customHeight="1">
      <c r="A160" s="12"/>
      <c r="B160" s="190"/>
      <c r="C160" s="191"/>
      <c r="D160" s="192" t="s">
        <v>72</v>
      </c>
      <c r="E160" s="204" t="s">
        <v>857</v>
      </c>
      <c r="F160" s="204" t="s">
        <v>858</v>
      </c>
      <c r="G160" s="191"/>
      <c r="H160" s="191"/>
      <c r="I160" s="194"/>
      <c r="J160" s="205">
        <f>BK160</f>
        <v>0</v>
      </c>
      <c r="K160" s="191"/>
      <c r="L160" s="196"/>
      <c r="M160" s="197"/>
      <c r="N160" s="198"/>
      <c r="O160" s="198"/>
      <c r="P160" s="199">
        <f>SUM(P161:P171)</f>
        <v>0</v>
      </c>
      <c r="Q160" s="198"/>
      <c r="R160" s="199">
        <f>SUM(R161:R171)</f>
        <v>0</v>
      </c>
      <c r="S160" s="198"/>
      <c r="T160" s="200">
        <f>SUM(T161:T171)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1" t="s">
        <v>81</v>
      </c>
      <c r="AT160" s="202" t="s">
        <v>72</v>
      </c>
      <c r="AU160" s="202" t="s">
        <v>81</v>
      </c>
      <c r="AY160" s="201" t="s">
        <v>137</v>
      </c>
      <c r="BK160" s="203">
        <f>SUM(BK161:BK171)</f>
        <v>0</v>
      </c>
    </row>
    <row r="161" s="2" customFormat="1" ht="16.5" customHeight="1">
      <c r="A161" s="40"/>
      <c r="B161" s="41"/>
      <c r="C161" s="206" t="s">
        <v>632</v>
      </c>
      <c r="D161" s="206" t="s">
        <v>140</v>
      </c>
      <c r="E161" s="207" t="s">
        <v>855</v>
      </c>
      <c r="F161" s="208" t="s">
        <v>848</v>
      </c>
      <c r="G161" s="209" t="s">
        <v>728</v>
      </c>
      <c r="H161" s="210">
        <v>25</v>
      </c>
      <c r="I161" s="211"/>
      <c r="J161" s="212">
        <f>ROUND(I161*H161,2)</f>
        <v>0</v>
      </c>
      <c r="K161" s="208" t="s">
        <v>19</v>
      </c>
      <c r="L161" s="46"/>
      <c r="M161" s="213" t="s">
        <v>19</v>
      </c>
      <c r="N161" s="214" t="s">
        <v>44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145</v>
      </c>
      <c r="AT161" s="217" t="s">
        <v>140</v>
      </c>
      <c r="AU161" s="217" t="s">
        <v>83</v>
      </c>
      <c r="AY161" s="19" t="s">
        <v>137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81</v>
      </c>
      <c r="BK161" s="218">
        <f>ROUND(I161*H161,2)</f>
        <v>0</v>
      </c>
      <c r="BL161" s="19" t="s">
        <v>145</v>
      </c>
      <c r="BM161" s="217" t="s">
        <v>859</v>
      </c>
    </row>
    <row r="162" s="2" customFormat="1" ht="16.5" customHeight="1">
      <c r="A162" s="40"/>
      <c r="B162" s="41"/>
      <c r="C162" s="206" t="s">
        <v>638</v>
      </c>
      <c r="D162" s="206" t="s">
        <v>140</v>
      </c>
      <c r="E162" s="207" t="s">
        <v>860</v>
      </c>
      <c r="F162" s="208" t="s">
        <v>861</v>
      </c>
      <c r="G162" s="209" t="s">
        <v>728</v>
      </c>
      <c r="H162" s="210">
        <v>1</v>
      </c>
      <c r="I162" s="211"/>
      <c r="J162" s="212">
        <f>ROUND(I162*H162,2)</f>
        <v>0</v>
      </c>
      <c r="K162" s="208" t="s">
        <v>19</v>
      </c>
      <c r="L162" s="46"/>
      <c r="M162" s="213" t="s">
        <v>19</v>
      </c>
      <c r="N162" s="214" t="s">
        <v>44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145</v>
      </c>
      <c r="AT162" s="217" t="s">
        <v>140</v>
      </c>
      <c r="AU162" s="217" t="s">
        <v>83</v>
      </c>
      <c r="AY162" s="19" t="s">
        <v>137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81</v>
      </c>
      <c r="BK162" s="218">
        <f>ROUND(I162*H162,2)</f>
        <v>0</v>
      </c>
      <c r="BL162" s="19" t="s">
        <v>145</v>
      </c>
      <c r="BM162" s="217" t="s">
        <v>862</v>
      </c>
    </row>
    <row r="163" s="2" customFormat="1" ht="16.5" customHeight="1">
      <c r="A163" s="40"/>
      <c r="B163" s="41"/>
      <c r="C163" s="206" t="s">
        <v>643</v>
      </c>
      <c r="D163" s="206" t="s">
        <v>140</v>
      </c>
      <c r="E163" s="207" t="s">
        <v>863</v>
      </c>
      <c r="F163" s="208" t="s">
        <v>655</v>
      </c>
      <c r="G163" s="209" t="s">
        <v>728</v>
      </c>
      <c r="H163" s="210">
        <v>4</v>
      </c>
      <c r="I163" s="211"/>
      <c r="J163" s="212">
        <f>ROUND(I163*H163,2)</f>
        <v>0</v>
      </c>
      <c r="K163" s="208" t="s">
        <v>19</v>
      </c>
      <c r="L163" s="46"/>
      <c r="M163" s="213" t="s">
        <v>19</v>
      </c>
      <c r="N163" s="214" t="s">
        <v>44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145</v>
      </c>
      <c r="AT163" s="217" t="s">
        <v>140</v>
      </c>
      <c r="AU163" s="217" t="s">
        <v>83</v>
      </c>
      <c r="AY163" s="19" t="s">
        <v>137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81</v>
      </c>
      <c r="BK163" s="218">
        <f>ROUND(I163*H163,2)</f>
        <v>0</v>
      </c>
      <c r="BL163" s="19" t="s">
        <v>145</v>
      </c>
      <c r="BM163" s="217" t="s">
        <v>864</v>
      </c>
    </row>
    <row r="164" s="2" customFormat="1" ht="16.5" customHeight="1">
      <c r="A164" s="40"/>
      <c r="B164" s="41"/>
      <c r="C164" s="206" t="s">
        <v>648</v>
      </c>
      <c r="D164" s="206" t="s">
        <v>140</v>
      </c>
      <c r="E164" s="207" t="s">
        <v>865</v>
      </c>
      <c r="F164" s="208" t="s">
        <v>587</v>
      </c>
      <c r="G164" s="209" t="s">
        <v>728</v>
      </c>
      <c r="H164" s="210">
        <v>5</v>
      </c>
      <c r="I164" s="211"/>
      <c r="J164" s="212">
        <f>ROUND(I164*H164,2)</f>
        <v>0</v>
      </c>
      <c r="K164" s="208" t="s">
        <v>19</v>
      </c>
      <c r="L164" s="46"/>
      <c r="M164" s="213" t="s">
        <v>19</v>
      </c>
      <c r="N164" s="214" t="s">
        <v>44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145</v>
      </c>
      <c r="AT164" s="217" t="s">
        <v>140</v>
      </c>
      <c r="AU164" s="217" t="s">
        <v>83</v>
      </c>
      <c r="AY164" s="19" t="s">
        <v>137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81</v>
      </c>
      <c r="BK164" s="218">
        <f>ROUND(I164*H164,2)</f>
        <v>0</v>
      </c>
      <c r="BL164" s="19" t="s">
        <v>145</v>
      </c>
      <c r="BM164" s="217" t="s">
        <v>866</v>
      </c>
    </row>
    <row r="165" s="2" customFormat="1" ht="16.5" customHeight="1">
      <c r="A165" s="40"/>
      <c r="B165" s="41"/>
      <c r="C165" s="206" t="s">
        <v>655</v>
      </c>
      <c r="D165" s="206" t="s">
        <v>140</v>
      </c>
      <c r="E165" s="207" t="s">
        <v>867</v>
      </c>
      <c r="F165" s="208" t="s">
        <v>533</v>
      </c>
      <c r="G165" s="209" t="s">
        <v>728</v>
      </c>
      <c r="H165" s="210">
        <v>4</v>
      </c>
      <c r="I165" s="211"/>
      <c r="J165" s="212">
        <f>ROUND(I165*H165,2)</f>
        <v>0</v>
      </c>
      <c r="K165" s="208" t="s">
        <v>19</v>
      </c>
      <c r="L165" s="46"/>
      <c r="M165" s="213" t="s">
        <v>19</v>
      </c>
      <c r="N165" s="214" t="s">
        <v>44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145</v>
      </c>
      <c r="AT165" s="217" t="s">
        <v>140</v>
      </c>
      <c r="AU165" s="217" t="s">
        <v>83</v>
      </c>
      <c r="AY165" s="19" t="s">
        <v>137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81</v>
      </c>
      <c r="BK165" s="218">
        <f>ROUND(I165*H165,2)</f>
        <v>0</v>
      </c>
      <c r="BL165" s="19" t="s">
        <v>145</v>
      </c>
      <c r="BM165" s="217" t="s">
        <v>868</v>
      </c>
    </row>
    <row r="166" s="2" customFormat="1" ht="16.5" customHeight="1">
      <c r="A166" s="40"/>
      <c r="B166" s="41"/>
      <c r="C166" s="206" t="s">
        <v>660</v>
      </c>
      <c r="D166" s="206" t="s">
        <v>140</v>
      </c>
      <c r="E166" s="207" t="s">
        <v>869</v>
      </c>
      <c r="F166" s="208" t="s">
        <v>870</v>
      </c>
      <c r="G166" s="209" t="s">
        <v>703</v>
      </c>
      <c r="H166" s="210">
        <v>14</v>
      </c>
      <c r="I166" s="211"/>
      <c r="J166" s="212">
        <f>ROUND(I166*H166,2)</f>
        <v>0</v>
      </c>
      <c r="K166" s="208" t="s">
        <v>19</v>
      </c>
      <c r="L166" s="46"/>
      <c r="M166" s="213" t="s">
        <v>19</v>
      </c>
      <c r="N166" s="214" t="s">
        <v>44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145</v>
      </c>
      <c r="AT166" s="217" t="s">
        <v>140</v>
      </c>
      <c r="AU166" s="217" t="s">
        <v>83</v>
      </c>
      <c r="AY166" s="19" t="s">
        <v>137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81</v>
      </c>
      <c r="BK166" s="218">
        <f>ROUND(I166*H166,2)</f>
        <v>0</v>
      </c>
      <c r="BL166" s="19" t="s">
        <v>145</v>
      </c>
      <c r="BM166" s="217" t="s">
        <v>871</v>
      </c>
    </row>
    <row r="167" s="2" customFormat="1" ht="16.5" customHeight="1">
      <c r="A167" s="40"/>
      <c r="B167" s="41"/>
      <c r="C167" s="206" t="s">
        <v>664</v>
      </c>
      <c r="D167" s="206" t="s">
        <v>140</v>
      </c>
      <c r="E167" s="207" t="s">
        <v>872</v>
      </c>
      <c r="F167" s="208" t="s">
        <v>873</v>
      </c>
      <c r="G167" s="209" t="s">
        <v>703</v>
      </c>
      <c r="H167" s="210">
        <v>14</v>
      </c>
      <c r="I167" s="211"/>
      <c r="J167" s="212">
        <f>ROUND(I167*H167,2)</f>
        <v>0</v>
      </c>
      <c r="K167" s="208" t="s">
        <v>19</v>
      </c>
      <c r="L167" s="46"/>
      <c r="M167" s="213" t="s">
        <v>19</v>
      </c>
      <c r="N167" s="214" t="s">
        <v>44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145</v>
      </c>
      <c r="AT167" s="217" t="s">
        <v>140</v>
      </c>
      <c r="AU167" s="217" t="s">
        <v>83</v>
      </c>
      <c r="AY167" s="19" t="s">
        <v>137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81</v>
      </c>
      <c r="BK167" s="218">
        <f>ROUND(I167*H167,2)</f>
        <v>0</v>
      </c>
      <c r="BL167" s="19" t="s">
        <v>145</v>
      </c>
      <c r="BM167" s="217" t="s">
        <v>874</v>
      </c>
    </row>
    <row r="168" s="2" customFormat="1" ht="16.5" customHeight="1">
      <c r="A168" s="40"/>
      <c r="B168" s="41"/>
      <c r="C168" s="206" t="s">
        <v>670</v>
      </c>
      <c r="D168" s="206" t="s">
        <v>140</v>
      </c>
      <c r="E168" s="207" t="s">
        <v>875</v>
      </c>
      <c r="F168" s="208" t="s">
        <v>876</v>
      </c>
      <c r="G168" s="209" t="s">
        <v>703</v>
      </c>
      <c r="H168" s="210">
        <v>7</v>
      </c>
      <c r="I168" s="211"/>
      <c r="J168" s="212">
        <f>ROUND(I168*H168,2)</f>
        <v>0</v>
      </c>
      <c r="K168" s="208" t="s">
        <v>19</v>
      </c>
      <c r="L168" s="46"/>
      <c r="M168" s="213" t="s">
        <v>19</v>
      </c>
      <c r="N168" s="214" t="s">
        <v>44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145</v>
      </c>
      <c r="AT168" s="217" t="s">
        <v>140</v>
      </c>
      <c r="AU168" s="217" t="s">
        <v>83</v>
      </c>
      <c r="AY168" s="19" t="s">
        <v>137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81</v>
      </c>
      <c r="BK168" s="218">
        <f>ROUND(I168*H168,2)</f>
        <v>0</v>
      </c>
      <c r="BL168" s="19" t="s">
        <v>145</v>
      </c>
      <c r="BM168" s="217" t="s">
        <v>877</v>
      </c>
    </row>
    <row r="169" s="2" customFormat="1" ht="16.5" customHeight="1">
      <c r="A169" s="40"/>
      <c r="B169" s="41"/>
      <c r="C169" s="206" t="s">
        <v>675</v>
      </c>
      <c r="D169" s="206" t="s">
        <v>140</v>
      </c>
      <c r="E169" s="207" t="s">
        <v>878</v>
      </c>
      <c r="F169" s="208" t="s">
        <v>879</v>
      </c>
      <c r="G169" s="209" t="s">
        <v>880</v>
      </c>
      <c r="H169" s="210">
        <v>1</v>
      </c>
      <c r="I169" s="211"/>
      <c r="J169" s="212">
        <f>ROUND(I169*H169,2)</f>
        <v>0</v>
      </c>
      <c r="K169" s="208" t="s">
        <v>19</v>
      </c>
      <c r="L169" s="46"/>
      <c r="M169" s="213" t="s">
        <v>19</v>
      </c>
      <c r="N169" s="214" t="s">
        <v>44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145</v>
      </c>
      <c r="AT169" s="217" t="s">
        <v>140</v>
      </c>
      <c r="AU169" s="217" t="s">
        <v>83</v>
      </c>
      <c r="AY169" s="19" t="s">
        <v>137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81</v>
      </c>
      <c r="BK169" s="218">
        <f>ROUND(I169*H169,2)</f>
        <v>0</v>
      </c>
      <c r="BL169" s="19" t="s">
        <v>145</v>
      </c>
      <c r="BM169" s="217" t="s">
        <v>881</v>
      </c>
    </row>
    <row r="170" s="2" customFormat="1" ht="16.5" customHeight="1">
      <c r="A170" s="40"/>
      <c r="B170" s="41"/>
      <c r="C170" s="206" t="s">
        <v>682</v>
      </c>
      <c r="D170" s="206" t="s">
        <v>140</v>
      </c>
      <c r="E170" s="207" t="s">
        <v>882</v>
      </c>
      <c r="F170" s="208" t="s">
        <v>753</v>
      </c>
      <c r="G170" s="209" t="s">
        <v>703</v>
      </c>
      <c r="H170" s="210">
        <v>1</v>
      </c>
      <c r="I170" s="211"/>
      <c r="J170" s="212">
        <f>ROUND(I170*H170,2)</f>
        <v>0</v>
      </c>
      <c r="K170" s="208" t="s">
        <v>19</v>
      </c>
      <c r="L170" s="46"/>
      <c r="M170" s="213" t="s">
        <v>19</v>
      </c>
      <c r="N170" s="214" t="s">
        <v>44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145</v>
      </c>
      <c r="AT170" s="217" t="s">
        <v>140</v>
      </c>
      <c r="AU170" s="217" t="s">
        <v>83</v>
      </c>
      <c r="AY170" s="19" t="s">
        <v>137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81</v>
      </c>
      <c r="BK170" s="218">
        <f>ROUND(I170*H170,2)</f>
        <v>0</v>
      </c>
      <c r="BL170" s="19" t="s">
        <v>145</v>
      </c>
      <c r="BM170" s="217" t="s">
        <v>883</v>
      </c>
    </row>
    <row r="171" s="2" customFormat="1" ht="16.5" customHeight="1">
      <c r="A171" s="40"/>
      <c r="B171" s="41"/>
      <c r="C171" s="206" t="s">
        <v>884</v>
      </c>
      <c r="D171" s="206" t="s">
        <v>140</v>
      </c>
      <c r="E171" s="207" t="s">
        <v>885</v>
      </c>
      <c r="F171" s="208" t="s">
        <v>780</v>
      </c>
      <c r="G171" s="209" t="s">
        <v>703</v>
      </c>
      <c r="H171" s="210">
        <v>1</v>
      </c>
      <c r="I171" s="211"/>
      <c r="J171" s="212">
        <f>ROUND(I171*H171,2)</f>
        <v>0</v>
      </c>
      <c r="K171" s="208" t="s">
        <v>19</v>
      </c>
      <c r="L171" s="46"/>
      <c r="M171" s="213" t="s">
        <v>19</v>
      </c>
      <c r="N171" s="214" t="s">
        <v>44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145</v>
      </c>
      <c r="AT171" s="217" t="s">
        <v>140</v>
      </c>
      <c r="AU171" s="217" t="s">
        <v>83</v>
      </c>
      <c r="AY171" s="19" t="s">
        <v>137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81</v>
      </c>
      <c r="BK171" s="218">
        <f>ROUND(I171*H171,2)</f>
        <v>0</v>
      </c>
      <c r="BL171" s="19" t="s">
        <v>145</v>
      </c>
      <c r="BM171" s="217" t="s">
        <v>886</v>
      </c>
    </row>
    <row r="172" s="12" customFormat="1" ht="22.8" customHeight="1">
      <c r="A172" s="12"/>
      <c r="B172" s="190"/>
      <c r="C172" s="191"/>
      <c r="D172" s="192" t="s">
        <v>72</v>
      </c>
      <c r="E172" s="204" t="s">
        <v>785</v>
      </c>
      <c r="F172" s="204" t="s">
        <v>786</v>
      </c>
      <c r="G172" s="191"/>
      <c r="H172" s="191"/>
      <c r="I172" s="194"/>
      <c r="J172" s="205">
        <f>BK172</f>
        <v>0</v>
      </c>
      <c r="K172" s="191"/>
      <c r="L172" s="196"/>
      <c r="M172" s="197"/>
      <c r="N172" s="198"/>
      <c r="O172" s="198"/>
      <c r="P172" s="199">
        <f>SUM(P173:P178)</f>
        <v>0</v>
      </c>
      <c r="Q172" s="198"/>
      <c r="R172" s="199">
        <f>SUM(R173:R178)</f>
        <v>0</v>
      </c>
      <c r="S172" s="198"/>
      <c r="T172" s="200">
        <f>SUM(T173:T178)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1" t="s">
        <v>81</v>
      </c>
      <c r="AT172" s="202" t="s">
        <v>72</v>
      </c>
      <c r="AU172" s="202" t="s">
        <v>81</v>
      </c>
      <c r="AY172" s="201" t="s">
        <v>137</v>
      </c>
      <c r="BK172" s="203">
        <f>SUM(BK173:BK178)</f>
        <v>0</v>
      </c>
    </row>
    <row r="173" s="2" customFormat="1" ht="16.5" customHeight="1">
      <c r="A173" s="40"/>
      <c r="B173" s="41"/>
      <c r="C173" s="206" t="s">
        <v>781</v>
      </c>
      <c r="D173" s="206" t="s">
        <v>140</v>
      </c>
      <c r="E173" s="207" t="s">
        <v>793</v>
      </c>
      <c r="F173" s="208" t="s">
        <v>794</v>
      </c>
      <c r="G173" s="209" t="s">
        <v>154</v>
      </c>
      <c r="H173" s="210">
        <v>124</v>
      </c>
      <c r="I173" s="211"/>
      <c r="J173" s="212">
        <f>ROUND(I173*H173,2)</f>
        <v>0</v>
      </c>
      <c r="K173" s="208" t="s">
        <v>19</v>
      </c>
      <c r="L173" s="46"/>
      <c r="M173" s="213" t="s">
        <v>19</v>
      </c>
      <c r="N173" s="214" t="s">
        <v>44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145</v>
      </c>
      <c r="AT173" s="217" t="s">
        <v>140</v>
      </c>
      <c r="AU173" s="217" t="s">
        <v>83</v>
      </c>
      <c r="AY173" s="19" t="s">
        <v>137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81</v>
      </c>
      <c r="BK173" s="218">
        <f>ROUND(I173*H173,2)</f>
        <v>0</v>
      </c>
      <c r="BL173" s="19" t="s">
        <v>145</v>
      </c>
      <c r="BM173" s="217" t="s">
        <v>887</v>
      </c>
    </row>
    <row r="174" s="2" customFormat="1" ht="16.5" customHeight="1">
      <c r="A174" s="40"/>
      <c r="B174" s="41"/>
      <c r="C174" s="206" t="s">
        <v>888</v>
      </c>
      <c r="D174" s="206" t="s">
        <v>140</v>
      </c>
      <c r="E174" s="207" t="s">
        <v>799</v>
      </c>
      <c r="F174" s="208" t="s">
        <v>800</v>
      </c>
      <c r="G174" s="209" t="s">
        <v>154</v>
      </c>
      <c r="H174" s="210">
        <v>46</v>
      </c>
      <c r="I174" s="211"/>
      <c r="J174" s="212">
        <f>ROUND(I174*H174,2)</f>
        <v>0</v>
      </c>
      <c r="K174" s="208" t="s">
        <v>19</v>
      </c>
      <c r="L174" s="46"/>
      <c r="M174" s="213" t="s">
        <v>19</v>
      </c>
      <c r="N174" s="214" t="s">
        <v>44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145</v>
      </c>
      <c r="AT174" s="217" t="s">
        <v>140</v>
      </c>
      <c r="AU174" s="217" t="s">
        <v>83</v>
      </c>
      <c r="AY174" s="19" t="s">
        <v>137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81</v>
      </c>
      <c r="BK174" s="218">
        <f>ROUND(I174*H174,2)</f>
        <v>0</v>
      </c>
      <c r="BL174" s="19" t="s">
        <v>145</v>
      </c>
      <c r="BM174" s="217" t="s">
        <v>889</v>
      </c>
    </row>
    <row r="175" s="2" customFormat="1" ht="16.5" customHeight="1">
      <c r="A175" s="40"/>
      <c r="B175" s="41"/>
      <c r="C175" s="206" t="s">
        <v>784</v>
      </c>
      <c r="D175" s="206" t="s">
        <v>140</v>
      </c>
      <c r="E175" s="207" t="s">
        <v>802</v>
      </c>
      <c r="F175" s="208" t="s">
        <v>803</v>
      </c>
      <c r="G175" s="209" t="s">
        <v>154</v>
      </c>
      <c r="H175" s="210">
        <v>46</v>
      </c>
      <c r="I175" s="211"/>
      <c r="J175" s="212">
        <f>ROUND(I175*H175,2)</f>
        <v>0</v>
      </c>
      <c r="K175" s="208" t="s">
        <v>19</v>
      </c>
      <c r="L175" s="46"/>
      <c r="M175" s="213" t="s">
        <v>19</v>
      </c>
      <c r="N175" s="214" t="s">
        <v>44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145</v>
      </c>
      <c r="AT175" s="217" t="s">
        <v>140</v>
      </c>
      <c r="AU175" s="217" t="s">
        <v>83</v>
      </c>
      <c r="AY175" s="19" t="s">
        <v>137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81</v>
      </c>
      <c r="BK175" s="218">
        <f>ROUND(I175*H175,2)</f>
        <v>0</v>
      </c>
      <c r="BL175" s="19" t="s">
        <v>145</v>
      </c>
      <c r="BM175" s="217" t="s">
        <v>890</v>
      </c>
    </row>
    <row r="176" s="2" customFormat="1" ht="16.5" customHeight="1">
      <c r="A176" s="40"/>
      <c r="B176" s="41"/>
      <c r="C176" s="206" t="s">
        <v>891</v>
      </c>
      <c r="D176" s="206" t="s">
        <v>140</v>
      </c>
      <c r="E176" s="207" t="s">
        <v>805</v>
      </c>
      <c r="F176" s="208" t="s">
        <v>806</v>
      </c>
      <c r="G176" s="209" t="s">
        <v>195</v>
      </c>
      <c r="H176" s="210">
        <v>83</v>
      </c>
      <c r="I176" s="211"/>
      <c r="J176" s="212">
        <f>ROUND(I176*H176,2)</f>
        <v>0</v>
      </c>
      <c r="K176" s="208" t="s">
        <v>19</v>
      </c>
      <c r="L176" s="46"/>
      <c r="M176" s="213" t="s">
        <v>19</v>
      </c>
      <c r="N176" s="214" t="s">
        <v>44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145</v>
      </c>
      <c r="AT176" s="217" t="s">
        <v>140</v>
      </c>
      <c r="AU176" s="217" t="s">
        <v>83</v>
      </c>
      <c r="AY176" s="19" t="s">
        <v>137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81</v>
      </c>
      <c r="BK176" s="218">
        <f>ROUND(I176*H176,2)</f>
        <v>0</v>
      </c>
      <c r="BL176" s="19" t="s">
        <v>145</v>
      </c>
      <c r="BM176" s="217" t="s">
        <v>892</v>
      </c>
    </row>
    <row r="177" s="2" customFormat="1" ht="16.5" customHeight="1">
      <c r="A177" s="40"/>
      <c r="B177" s="41"/>
      <c r="C177" s="206" t="s">
        <v>789</v>
      </c>
      <c r="D177" s="206" t="s">
        <v>140</v>
      </c>
      <c r="E177" s="207" t="s">
        <v>808</v>
      </c>
      <c r="F177" s="208" t="s">
        <v>809</v>
      </c>
      <c r="G177" s="209" t="s">
        <v>154</v>
      </c>
      <c r="H177" s="210">
        <v>78</v>
      </c>
      <c r="I177" s="211"/>
      <c r="J177" s="212">
        <f>ROUND(I177*H177,2)</f>
        <v>0</v>
      </c>
      <c r="K177" s="208" t="s">
        <v>19</v>
      </c>
      <c r="L177" s="46"/>
      <c r="M177" s="213" t="s">
        <v>19</v>
      </c>
      <c r="N177" s="214" t="s">
        <v>44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145</v>
      </c>
      <c r="AT177" s="217" t="s">
        <v>140</v>
      </c>
      <c r="AU177" s="217" t="s">
        <v>83</v>
      </c>
      <c r="AY177" s="19" t="s">
        <v>137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81</v>
      </c>
      <c r="BK177" s="218">
        <f>ROUND(I177*H177,2)</f>
        <v>0</v>
      </c>
      <c r="BL177" s="19" t="s">
        <v>145</v>
      </c>
      <c r="BM177" s="217" t="s">
        <v>893</v>
      </c>
    </row>
    <row r="178" s="2" customFormat="1" ht="16.5" customHeight="1">
      <c r="A178" s="40"/>
      <c r="B178" s="41"/>
      <c r="C178" s="206" t="s">
        <v>861</v>
      </c>
      <c r="D178" s="206" t="s">
        <v>140</v>
      </c>
      <c r="E178" s="207" t="s">
        <v>817</v>
      </c>
      <c r="F178" s="208" t="s">
        <v>818</v>
      </c>
      <c r="G178" s="209" t="s">
        <v>154</v>
      </c>
      <c r="H178" s="210">
        <v>48</v>
      </c>
      <c r="I178" s="211"/>
      <c r="J178" s="212">
        <f>ROUND(I178*H178,2)</f>
        <v>0</v>
      </c>
      <c r="K178" s="208" t="s">
        <v>19</v>
      </c>
      <c r="L178" s="46"/>
      <c r="M178" s="213" t="s">
        <v>19</v>
      </c>
      <c r="N178" s="214" t="s">
        <v>44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145</v>
      </c>
      <c r="AT178" s="217" t="s">
        <v>140</v>
      </c>
      <c r="AU178" s="217" t="s">
        <v>83</v>
      </c>
      <c r="AY178" s="19" t="s">
        <v>137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81</v>
      </c>
      <c r="BK178" s="218">
        <f>ROUND(I178*H178,2)</f>
        <v>0</v>
      </c>
      <c r="BL178" s="19" t="s">
        <v>145</v>
      </c>
      <c r="BM178" s="217" t="s">
        <v>894</v>
      </c>
    </row>
    <row r="179" s="12" customFormat="1" ht="25.92" customHeight="1">
      <c r="A179" s="12"/>
      <c r="B179" s="190"/>
      <c r="C179" s="191"/>
      <c r="D179" s="192" t="s">
        <v>72</v>
      </c>
      <c r="E179" s="193" t="s">
        <v>217</v>
      </c>
      <c r="F179" s="193" t="s">
        <v>218</v>
      </c>
      <c r="G179" s="191"/>
      <c r="H179" s="191"/>
      <c r="I179" s="194"/>
      <c r="J179" s="195">
        <f>BK179</f>
        <v>0</v>
      </c>
      <c r="K179" s="191"/>
      <c r="L179" s="196"/>
      <c r="M179" s="197"/>
      <c r="N179" s="198"/>
      <c r="O179" s="198"/>
      <c r="P179" s="199">
        <f>P180</f>
        <v>0</v>
      </c>
      <c r="Q179" s="198"/>
      <c r="R179" s="199">
        <f>R180</f>
        <v>0.017000000000000002</v>
      </c>
      <c r="S179" s="198"/>
      <c r="T179" s="200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1" t="s">
        <v>83</v>
      </c>
      <c r="AT179" s="202" t="s">
        <v>72</v>
      </c>
      <c r="AU179" s="202" t="s">
        <v>73</v>
      </c>
      <c r="AY179" s="201" t="s">
        <v>137</v>
      </c>
      <c r="BK179" s="203">
        <f>BK180</f>
        <v>0</v>
      </c>
    </row>
    <row r="180" s="12" customFormat="1" ht="22.8" customHeight="1">
      <c r="A180" s="12"/>
      <c r="B180" s="190"/>
      <c r="C180" s="191"/>
      <c r="D180" s="192" t="s">
        <v>72</v>
      </c>
      <c r="E180" s="204" t="s">
        <v>242</v>
      </c>
      <c r="F180" s="204" t="s">
        <v>243</v>
      </c>
      <c r="G180" s="191"/>
      <c r="H180" s="191"/>
      <c r="I180" s="194"/>
      <c r="J180" s="205">
        <f>BK180</f>
        <v>0</v>
      </c>
      <c r="K180" s="191"/>
      <c r="L180" s="196"/>
      <c r="M180" s="197"/>
      <c r="N180" s="198"/>
      <c r="O180" s="198"/>
      <c r="P180" s="199">
        <f>SUM(P181:P186)</f>
        <v>0</v>
      </c>
      <c r="Q180" s="198"/>
      <c r="R180" s="199">
        <f>SUM(R181:R186)</f>
        <v>0.017000000000000002</v>
      </c>
      <c r="S180" s="198"/>
      <c r="T180" s="200">
        <f>SUM(T181:T186)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1" t="s">
        <v>83</v>
      </c>
      <c r="AT180" s="202" t="s">
        <v>72</v>
      </c>
      <c r="AU180" s="202" t="s">
        <v>81</v>
      </c>
      <c r="AY180" s="201" t="s">
        <v>137</v>
      </c>
      <c r="BK180" s="203">
        <f>SUM(BK181:BK186)</f>
        <v>0</v>
      </c>
    </row>
    <row r="181" s="2" customFormat="1" ht="16.5" customHeight="1">
      <c r="A181" s="40"/>
      <c r="B181" s="41"/>
      <c r="C181" s="206" t="s">
        <v>792</v>
      </c>
      <c r="D181" s="206" t="s">
        <v>140</v>
      </c>
      <c r="E181" s="207" t="s">
        <v>895</v>
      </c>
      <c r="F181" s="208" t="s">
        <v>896</v>
      </c>
      <c r="G181" s="209" t="s">
        <v>284</v>
      </c>
      <c r="H181" s="210">
        <v>6</v>
      </c>
      <c r="I181" s="211"/>
      <c r="J181" s="212">
        <f>ROUND(I181*H181,2)</f>
        <v>0</v>
      </c>
      <c r="K181" s="208" t="s">
        <v>144</v>
      </c>
      <c r="L181" s="46"/>
      <c r="M181" s="213" t="s">
        <v>19</v>
      </c>
      <c r="N181" s="214" t="s">
        <v>44</v>
      </c>
      <c r="O181" s="86"/>
      <c r="P181" s="215">
        <f>O181*H181</f>
        <v>0</v>
      </c>
      <c r="Q181" s="215">
        <v>0.00063</v>
      </c>
      <c r="R181" s="215">
        <f>Q181*H181</f>
        <v>0.00378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224</v>
      </c>
      <c r="AT181" s="217" t="s">
        <v>140</v>
      </c>
      <c r="AU181" s="217" t="s">
        <v>83</v>
      </c>
      <c r="AY181" s="19" t="s">
        <v>137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81</v>
      </c>
      <c r="BK181" s="218">
        <f>ROUND(I181*H181,2)</f>
        <v>0</v>
      </c>
      <c r="BL181" s="19" t="s">
        <v>224</v>
      </c>
      <c r="BM181" s="217" t="s">
        <v>897</v>
      </c>
    </row>
    <row r="182" s="2" customFormat="1">
      <c r="A182" s="40"/>
      <c r="B182" s="41"/>
      <c r="C182" s="42"/>
      <c r="D182" s="219" t="s">
        <v>147</v>
      </c>
      <c r="E182" s="42"/>
      <c r="F182" s="220" t="s">
        <v>898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147</v>
      </c>
      <c r="AU182" s="19" t="s">
        <v>83</v>
      </c>
    </row>
    <row r="183" s="2" customFormat="1" ht="16.5" customHeight="1">
      <c r="A183" s="40"/>
      <c r="B183" s="41"/>
      <c r="C183" s="206" t="s">
        <v>899</v>
      </c>
      <c r="D183" s="206" t="s">
        <v>140</v>
      </c>
      <c r="E183" s="207" t="s">
        <v>900</v>
      </c>
      <c r="F183" s="208" t="s">
        <v>901</v>
      </c>
      <c r="G183" s="209" t="s">
        <v>284</v>
      </c>
      <c r="H183" s="210">
        <v>3</v>
      </c>
      <c r="I183" s="211"/>
      <c r="J183" s="212">
        <f>ROUND(I183*H183,2)</f>
        <v>0</v>
      </c>
      <c r="K183" s="208" t="s">
        <v>144</v>
      </c>
      <c r="L183" s="46"/>
      <c r="M183" s="213" t="s">
        <v>19</v>
      </c>
      <c r="N183" s="214" t="s">
        <v>44</v>
      </c>
      <c r="O183" s="86"/>
      <c r="P183" s="215">
        <f>O183*H183</f>
        <v>0</v>
      </c>
      <c r="Q183" s="215">
        <v>0.00068999999999999992</v>
      </c>
      <c r="R183" s="215">
        <f>Q183*H183</f>
        <v>0.00207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224</v>
      </c>
      <c r="AT183" s="217" t="s">
        <v>140</v>
      </c>
      <c r="AU183" s="217" t="s">
        <v>83</v>
      </c>
      <c r="AY183" s="19" t="s">
        <v>137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81</v>
      </c>
      <c r="BK183" s="218">
        <f>ROUND(I183*H183,2)</f>
        <v>0</v>
      </c>
      <c r="BL183" s="19" t="s">
        <v>224</v>
      </c>
      <c r="BM183" s="217" t="s">
        <v>902</v>
      </c>
    </row>
    <row r="184" s="2" customFormat="1">
      <c r="A184" s="40"/>
      <c r="B184" s="41"/>
      <c r="C184" s="42"/>
      <c r="D184" s="219" t="s">
        <v>147</v>
      </c>
      <c r="E184" s="42"/>
      <c r="F184" s="220" t="s">
        <v>903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147</v>
      </c>
      <c r="AU184" s="19" t="s">
        <v>83</v>
      </c>
    </row>
    <row r="185" s="2" customFormat="1" ht="16.5" customHeight="1">
      <c r="A185" s="40"/>
      <c r="B185" s="41"/>
      <c r="C185" s="206" t="s">
        <v>795</v>
      </c>
      <c r="D185" s="206" t="s">
        <v>140</v>
      </c>
      <c r="E185" s="207" t="s">
        <v>904</v>
      </c>
      <c r="F185" s="208" t="s">
        <v>905</v>
      </c>
      <c r="G185" s="209" t="s">
        <v>234</v>
      </c>
      <c r="H185" s="210">
        <v>5</v>
      </c>
      <c r="I185" s="211"/>
      <c r="J185" s="212">
        <f>ROUND(I185*H185,2)</f>
        <v>0</v>
      </c>
      <c r="K185" s="208" t="s">
        <v>144</v>
      </c>
      <c r="L185" s="46"/>
      <c r="M185" s="213" t="s">
        <v>19</v>
      </c>
      <c r="N185" s="214" t="s">
        <v>44</v>
      </c>
      <c r="O185" s="86"/>
      <c r="P185" s="215">
        <f>O185*H185</f>
        <v>0</v>
      </c>
      <c r="Q185" s="215">
        <v>0.0022300000000000004</v>
      </c>
      <c r="R185" s="215">
        <f>Q185*H185</f>
        <v>0.01115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224</v>
      </c>
      <c r="AT185" s="217" t="s">
        <v>140</v>
      </c>
      <c r="AU185" s="217" t="s">
        <v>83</v>
      </c>
      <c r="AY185" s="19" t="s">
        <v>137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81</v>
      </c>
      <c r="BK185" s="218">
        <f>ROUND(I185*H185,2)</f>
        <v>0</v>
      </c>
      <c r="BL185" s="19" t="s">
        <v>224</v>
      </c>
      <c r="BM185" s="217" t="s">
        <v>906</v>
      </c>
    </row>
    <row r="186" s="2" customFormat="1">
      <c r="A186" s="40"/>
      <c r="B186" s="41"/>
      <c r="C186" s="42"/>
      <c r="D186" s="219" t="s">
        <v>147</v>
      </c>
      <c r="E186" s="42"/>
      <c r="F186" s="220" t="s">
        <v>907</v>
      </c>
      <c r="G186" s="42"/>
      <c r="H186" s="42"/>
      <c r="I186" s="221"/>
      <c r="J186" s="42"/>
      <c r="K186" s="42"/>
      <c r="L186" s="46"/>
      <c r="M186" s="271"/>
      <c r="N186" s="272"/>
      <c r="O186" s="273"/>
      <c r="P186" s="273"/>
      <c r="Q186" s="273"/>
      <c r="R186" s="273"/>
      <c r="S186" s="273"/>
      <c r="T186" s="274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147</v>
      </c>
      <c r="AU186" s="19" t="s">
        <v>83</v>
      </c>
    </row>
    <row r="187" s="2" customFormat="1" ht="6.96" customHeight="1">
      <c r="A187" s="40"/>
      <c r="B187" s="61"/>
      <c r="C187" s="62"/>
      <c r="D187" s="62"/>
      <c r="E187" s="62"/>
      <c r="F187" s="62"/>
      <c r="G187" s="62"/>
      <c r="H187" s="62"/>
      <c r="I187" s="62"/>
      <c r="J187" s="62"/>
      <c r="K187" s="62"/>
      <c r="L187" s="46"/>
      <c r="M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</row>
  </sheetData>
  <sheetProtection sheet="1" autoFilter="0" formatColumns="0" formatRows="0" objects="1" scenarios="1" spinCount="100000" saltValue="dgQWzz82QvGHH2/DcElNLMvYg6t6YJ5wwHznbx3CNg35Qugql6KoFV4rudPtyoZkImqh+MUYSSazpLSyUW61/g==" hashValue="PfF1TOiT9OBW/vXuQB8VwVd/hdmuaZkg53t/JgbBl4RiwB+LZraMVKolDDbq9/PlylfmfdP4pxhFqb4kDnYydA==" algorithmName="SHA-512" password="CC35"/>
  <autoFilter ref="C91:K186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182" r:id="rId1" display="https://podminky.urs.cz/item/CS_URS_2025_01/725119122"/>
    <hyperlink ref="F184" r:id="rId2" display="https://podminky.urs.cz/item/CS_URS_2025_01/725129101"/>
    <hyperlink ref="F186" r:id="rId3" display="https://podminky.urs.cz/item/CS_URS_2025_01/725219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99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ZŠ Alšova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908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33</v>
      </c>
      <c r="F21" s="40"/>
      <c r="G21" s="40"/>
      <c r="H21" s="40"/>
      <c r="I21" s="134" t="s">
        <v>28</v>
      </c>
      <c r="J21" s="138" t="s">
        <v>34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32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33</v>
      </c>
      <c r="F24" s="40"/>
      <c r="G24" s="40"/>
      <c r="H24" s="40"/>
      <c r="I24" s="134" t="s">
        <v>28</v>
      </c>
      <c r="J24" s="138" t="s">
        <v>34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38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ROUND((SUM(BE84:BE115)),  2)</f>
        <v>0</v>
      </c>
      <c r="G33" s="40"/>
      <c r="H33" s="40"/>
      <c r="I33" s="150">
        <v>0.21</v>
      </c>
      <c r="J33" s="149">
        <f>ROUND(((SUM(BE84:BE115))*I33),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ROUND((SUM(BF84:BF115)),  2)</f>
        <v>0</v>
      </c>
      <c r="G34" s="40"/>
      <c r="H34" s="40"/>
      <c r="I34" s="150">
        <v>0.12</v>
      </c>
      <c r="J34" s="149">
        <f>ROUND(((SUM(BF84:BF115))*I34),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ROUND((SUM(BG84:BG115)),  2)</f>
        <v>0</v>
      </c>
      <c r="G35" s="40"/>
      <c r="H35" s="40"/>
      <c r="I35" s="150">
        <v>0.21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ROUND((SUM(BH84:BH115)),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ROUND((SUM(BI84:BI115)),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ZŠ Alšova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04 - Vytápění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ZŠ Alšova, č.p. 1123</v>
      </c>
      <c r="G52" s="42"/>
      <c r="H52" s="42"/>
      <c r="I52" s="34" t="s">
        <v>23</v>
      </c>
      <c r="J52" s="74" t="str">
        <f>IF(J12="","",J12)</f>
        <v>10. 4. 2025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Kopřivnice</v>
      </c>
      <c r="G54" s="42"/>
      <c r="H54" s="42"/>
      <c r="I54" s="34" t="s">
        <v>31</v>
      </c>
      <c r="J54" s="38" t="str">
        <f>E21</f>
        <v>Proiectura Dana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Proiectura Dana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103</v>
      </c>
      <c r="D57" s="164"/>
      <c r="E57" s="164"/>
      <c r="F57" s="164"/>
      <c r="G57" s="164"/>
      <c r="H57" s="164"/>
      <c r="I57" s="164"/>
      <c r="J57" s="165" t="s">
        <v>104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9" customFormat="1" ht="24.96" customHeight="1">
      <c r="A60" s="9"/>
      <c r="B60" s="167"/>
      <c r="C60" s="168"/>
      <c r="D60" s="169" t="s">
        <v>909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910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911</v>
      </c>
      <c r="E62" s="176"/>
      <c r="F62" s="176"/>
      <c r="G62" s="176"/>
      <c r="H62" s="176"/>
      <c r="I62" s="176"/>
      <c r="J62" s="177">
        <f>J91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912</v>
      </c>
      <c r="E63" s="176"/>
      <c r="F63" s="176"/>
      <c r="G63" s="176"/>
      <c r="H63" s="176"/>
      <c r="I63" s="176"/>
      <c r="J63" s="177">
        <f>J105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913</v>
      </c>
      <c r="E64" s="176"/>
      <c r="F64" s="176"/>
      <c r="G64" s="176"/>
      <c r="H64" s="176"/>
      <c r="I64" s="176"/>
      <c r="J64" s="177">
        <f>J112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122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ZŠ Alšova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100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04 - Vytápění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ZŠ Alšova, č.p. 1123</v>
      </c>
      <c r="G78" s="42"/>
      <c r="H78" s="42"/>
      <c r="I78" s="34" t="s">
        <v>23</v>
      </c>
      <c r="J78" s="74" t="str">
        <f>IF(J12="","",J12)</f>
        <v>10. 4. 2025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Město Kopřivnice</v>
      </c>
      <c r="G80" s="42"/>
      <c r="H80" s="42"/>
      <c r="I80" s="34" t="s">
        <v>31</v>
      </c>
      <c r="J80" s="38" t="str">
        <f>E21</f>
        <v>Proiectura Dana s.r.o.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36</v>
      </c>
      <c r="J81" s="38" t="str">
        <f>E24</f>
        <v>Proiectura Dana s.r.o.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123</v>
      </c>
      <c r="D83" s="182" t="s">
        <v>58</v>
      </c>
      <c r="E83" s="182" t="s">
        <v>54</v>
      </c>
      <c r="F83" s="182" t="s">
        <v>55</v>
      </c>
      <c r="G83" s="182" t="s">
        <v>124</v>
      </c>
      <c r="H83" s="182" t="s">
        <v>125</v>
      </c>
      <c r="I83" s="182" t="s">
        <v>126</v>
      </c>
      <c r="J83" s="182" t="s">
        <v>104</v>
      </c>
      <c r="K83" s="183" t="s">
        <v>127</v>
      </c>
      <c r="L83" s="184"/>
      <c r="M83" s="94" t="s">
        <v>19</v>
      </c>
      <c r="N83" s="95" t="s">
        <v>43</v>
      </c>
      <c r="O83" s="95" t="s">
        <v>128</v>
      </c>
      <c r="P83" s="95" t="s">
        <v>129</v>
      </c>
      <c r="Q83" s="95" t="s">
        <v>130</v>
      </c>
      <c r="R83" s="95" t="s">
        <v>131</v>
      </c>
      <c r="S83" s="95" t="s">
        <v>132</v>
      </c>
      <c r="T83" s="96" t="s">
        <v>133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134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72</v>
      </c>
      <c r="AU84" s="19" t="s">
        <v>105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72</v>
      </c>
      <c r="E85" s="193" t="s">
        <v>828</v>
      </c>
      <c r="F85" s="193" t="s">
        <v>914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P86+P91+P105+P112</f>
        <v>0</v>
      </c>
      <c r="Q85" s="198"/>
      <c r="R85" s="199">
        <f>R86+R91+R105+R112</f>
        <v>0</v>
      </c>
      <c r="S85" s="198"/>
      <c r="T85" s="200">
        <f>T86+T91+T105+T112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81</v>
      </c>
      <c r="AT85" s="202" t="s">
        <v>72</v>
      </c>
      <c r="AU85" s="202" t="s">
        <v>73</v>
      </c>
      <c r="AY85" s="201" t="s">
        <v>137</v>
      </c>
      <c r="BK85" s="203">
        <f>BK86+BK91+BK105+BK112</f>
        <v>0</v>
      </c>
    </row>
    <row r="86" s="12" customFormat="1" ht="22.8" customHeight="1">
      <c r="A86" s="12"/>
      <c r="B86" s="190"/>
      <c r="C86" s="191"/>
      <c r="D86" s="192" t="s">
        <v>72</v>
      </c>
      <c r="E86" s="204" t="s">
        <v>724</v>
      </c>
      <c r="F86" s="204" t="s">
        <v>915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SUM(P87:P90)</f>
        <v>0</v>
      </c>
      <c r="Q86" s="198"/>
      <c r="R86" s="199">
        <f>SUM(R87:R90)</f>
        <v>0</v>
      </c>
      <c r="S86" s="198"/>
      <c r="T86" s="200">
        <f>SUM(T87:T90)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81</v>
      </c>
      <c r="AT86" s="202" t="s">
        <v>72</v>
      </c>
      <c r="AU86" s="202" t="s">
        <v>81</v>
      </c>
      <c r="AY86" s="201" t="s">
        <v>137</v>
      </c>
      <c r="BK86" s="203">
        <f>SUM(BK87:BK90)</f>
        <v>0</v>
      </c>
    </row>
    <row r="87" s="2" customFormat="1" ht="16.5" customHeight="1">
      <c r="A87" s="40"/>
      <c r="B87" s="41"/>
      <c r="C87" s="206" t="s">
        <v>81</v>
      </c>
      <c r="D87" s="206" t="s">
        <v>140</v>
      </c>
      <c r="E87" s="207" t="s">
        <v>916</v>
      </c>
      <c r="F87" s="208" t="s">
        <v>917</v>
      </c>
      <c r="G87" s="209" t="s">
        <v>728</v>
      </c>
      <c r="H87" s="210">
        <v>6</v>
      </c>
      <c r="I87" s="211"/>
      <c r="J87" s="212">
        <f>ROUND(I87*H87,2)</f>
        <v>0</v>
      </c>
      <c r="K87" s="208" t="s">
        <v>19</v>
      </c>
      <c r="L87" s="46"/>
      <c r="M87" s="213" t="s">
        <v>19</v>
      </c>
      <c r="N87" s="214" t="s">
        <v>44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145</v>
      </c>
      <c r="AT87" s="217" t="s">
        <v>140</v>
      </c>
      <c r="AU87" s="217" t="s">
        <v>83</v>
      </c>
      <c r="AY87" s="19" t="s">
        <v>137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81</v>
      </c>
      <c r="BK87" s="218">
        <f>ROUND(I87*H87,2)</f>
        <v>0</v>
      </c>
      <c r="BL87" s="19" t="s">
        <v>145</v>
      </c>
      <c r="BM87" s="217" t="s">
        <v>83</v>
      </c>
    </row>
    <row r="88" s="2" customFormat="1" ht="16.5" customHeight="1">
      <c r="A88" s="40"/>
      <c r="B88" s="41"/>
      <c r="C88" s="206" t="s">
        <v>83</v>
      </c>
      <c r="D88" s="206" t="s">
        <v>140</v>
      </c>
      <c r="E88" s="207" t="s">
        <v>918</v>
      </c>
      <c r="F88" s="208" t="s">
        <v>919</v>
      </c>
      <c r="G88" s="209" t="s">
        <v>703</v>
      </c>
      <c r="H88" s="210">
        <v>4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44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145</v>
      </c>
      <c r="AT88" s="217" t="s">
        <v>140</v>
      </c>
      <c r="AU88" s="217" t="s">
        <v>83</v>
      </c>
      <c r="AY88" s="19" t="s">
        <v>137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81</v>
      </c>
      <c r="BK88" s="218">
        <f>ROUND(I88*H88,2)</f>
        <v>0</v>
      </c>
      <c r="BL88" s="19" t="s">
        <v>145</v>
      </c>
      <c r="BM88" s="217" t="s">
        <v>145</v>
      </c>
    </row>
    <row r="89" s="2" customFormat="1" ht="16.5" customHeight="1">
      <c r="A89" s="40"/>
      <c r="B89" s="41"/>
      <c r="C89" s="206" t="s">
        <v>160</v>
      </c>
      <c r="D89" s="206" t="s">
        <v>140</v>
      </c>
      <c r="E89" s="207" t="s">
        <v>920</v>
      </c>
      <c r="F89" s="208" t="s">
        <v>921</v>
      </c>
      <c r="G89" s="209" t="s">
        <v>234</v>
      </c>
      <c r="H89" s="210">
        <v>1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44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145</v>
      </c>
      <c r="AT89" s="217" t="s">
        <v>140</v>
      </c>
      <c r="AU89" s="217" t="s">
        <v>83</v>
      </c>
      <c r="AY89" s="19" t="s">
        <v>137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81</v>
      </c>
      <c r="BK89" s="218">
        <f>ROUND(I89*H89,2)</f>
        <v>0</v>
      </c>
      <c r="BL89" s="19" t="s">
        <v>145</v>
      </c>
      <c r="BM89" s="217" t="s">
        <v>179</v>
      </c>
    </row>
    <row r="90" s="2" customFormat="1" ht="16.5" customHeight="1">
      <c r="A90" s="40"/>
      <c r="B90" s="41"/>
      <c r="C90" s="206" t="s">
        <v>145</v>
      </c>
      <c r="D90" s="206" t="s">
        <v>140</v>
      </c>
      <c r="E90" s="207" t="s">
        <v>922</v>
      </c>
      <c r="F90" s="208" t="s">
        <v>923</v>
      </c>
      <c r="G90" s="209" t="s">
        <v>703</v>
      </c>
      <c r="H90" s="210">
        <v>2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44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145</v>
      </c>
      <c r="AT90" s="217" t="s">
        <v>140</v>
      </c>
      <c r="AU90" s="217" t="s">
        <v>83</v>
      </c>
      <c r="AY90" s="19" t="s">
        <v>137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81</v>
      </c>
      <c r="BK90" s="218">
        <f>ROUND(I90*H90,2)</f>
        <v>0</v>
      </c>
      <c r="BL90" s="19" t="s">
        <v>145</v>
      </c>
      <c r="BM90" s="217" t="s">
        <v>192</v>
      </c>
    </row>
    <row r="91" s="12" customFormat="1" ht="22.8" customHeight="1">
      <c r="A91" s="12"/>
      <c r="B91" s="190"/>
      <c r="C91" s="191"/>
      <c r="D91" s="192" t="s">
        <v>72</v>
      </c>
      <c r="E91" s="204" t="s">
        <v>743</v>
      </c>
      <c r="F91" s="204" t="s">
        <v>924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SUM(P92:P104)</f>
        <v>0</v>
      </c>
      <c r="Q91" s="198"/>
      <c r="R91" s="199">
        <f>SUM(R92:R104)</f>
        <v>0</v>
      </c>
      <c r="S91" s="198"/>
      <c r="T91" s="200">
        <f>SUM(T92:T104)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81</v>
      </c>
      <c r="AT91" s="202" t="s">
        <v>72</v>
      </c>
      <c r="AU91" s="202" t="s">
        <v>81</v>
      </c>
      <c r="AY91" s="201" t="s">
        <v>137</v>
      </c>
      <c r="BK91" s="203">
        <f>SUM(BK92:BK104)</f>
        <v>0</v>
      </c>
    </row>
    <row r="92" s="2" customFormat="1" ht="24.15" customHeight="1">
      <c r="A92" s="40"/>
      <c r="B92" s="41"/>
      <c r="C92" s="206" t="s">
        <v>173</v>
      </c>
      <c r="D92" s="206" t="s">
        <v>140</v>
      </c>
      <c r="E92" s="207" t="s">
        <v>925</v>
      </c>
      <c r="F92" s="208" t="s">
        <v>926</v>
      </c>
      <c r="G92" s="209" t="s">
        <v>728</v>
      </c>
      <c r="H92" s="210">
        <v>1037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44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145</v>
      </c>
      <c r="AT92" s="217" t="s">
        <v>140</v>
      </c>
      <c r="AU92" s="217" t="s">
        <v>83</v>
      </c>
      <c r="AY92" s="19" t="s">
        <v>137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81</v>
      </c>
      <c r="BK92" s="218">
        <f>ROUND(I92*H92,2)</f>
        <v>0</v>
      </c>
      <c r="BL92" s="19" t="s">
        <v>145</v>
      </c>
      <c r="BM92" s="217" t="s">
        <v>202</v>
      </c>
    </row>
    <row r="93" s="2" customFormat="1" ht="16.5" customHeight="1">
      <c r="A93" s="40"/>
      <c r="B93" s="41"/>
      <c r="C93" s="206" t="s">
        <v>179</v>
      </c>
      <c r="D93" s="206" t="s">
        <v>140</v>
      </c>
      <c r="E93" s="207" t="s">
        <v>927</v>
      </c>
      <c r="F93" s="208" t="s">
        <v>928</v>
      </c>
      <c r="G93" s="209" t="s">
        <v>703</v>
      </c>
      <c r="H93" s="210">
        <v>5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44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145</v>
      </c>
      <c r="AT93" s="217" t="s">
        <v>140</v>
      </c>
      <c r="AU93" s="217" t="s">
        <v>83</v>
      </c>
      <c r="AY93" s="19" t="s">
        <v>137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81</v>
      </c>
      <c r="BK93" s="218">
        <f>ROUND(I93*H93,2)</f>
        <v>0</v>
      </c>
      <c r="BL93" s="19" t="s">
        <v>145</v>
      </c>
      <c r="BM93" s="217" t="s">
        <v>8</v>
      </c>
    </row>
    <row r="94" s="2" customFormat="1" ht="16.5" customHeight="1">
      <c r="A94" s="40"/>
      <c r="B94" s="41"/>
      <c r="C94" s="206" t="s">
        <v>185</v>
      </c>
      <c r="D94" s="206" t="s">
        <v>140</v>
      </c>
      <c r="E94" s="207" t="s">
        <v>929</v>
      </c>
      <c r="F94" s="208" t="s">
        <v>930</v>
      </c>
      <c r="G94" s="209" t="s">
        <v>931</v>
      </c>
      <c r="H94" s="210">
        <v>63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44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145</v>
      </c>
      <c r="AT94" s="217" t="s">
        <v>140</v>
      </c>
      <c r="AU94" s="217" t="s">
        <v>83</v>
      </c>
      <c r="AY94" s="19" t="s">
        <v>137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81</v>
      </c>
      <c r="BK94" s="218">
        <f>ROUND(I94*H94,2)</f>
        <v>0</v>
      </c>
      <c r="BL94" s="19" t="s">
        <v>145</v>
      </c>
      <c r="BM94" s="217" t="s">
        <v>231</v>
      </c>
    </row>
    <row r="95" s="2" customFormat="1" ht="16.5" customHeight="1">
      <c r="A95" s="40"/>
      <c r="B95" s="41"/>
      <c r="C95" s="206" t="s">
        <v>192</v>
      </c>
      <c r="D95" s="206" t="s">
        <v>140</v>
      </c>
      <c r="E95" s="207" t="s">
        <v>932</v>
      </c>
      <c r="F95" s="208" t="s">
        <v>933</v>
      </c>
      <c r="G95" s="209" t="s">
        <v>703</v>
      </c>
      <c r="H95" s="210">
        <v>2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44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145</v>
      </c>
      <c r="AT95" s="217" t="s">
        <v>140</v>
      </c>
      <c r="AU95" s="217" t="s">
        <v>83</v>
      </c>
      <c r="AY95" s="19" t="s">
        <v>137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81</v>
      </c>
      <c r="BK95" s="218">
        <f>ROUND(I95*H95,2)</f>
        <v>0</v>
      </c>
      <c r="BL95" s="19" t="s">
        <v>145</v>
      </c>
      <c r="BM95" s="217" t="s">
        <v>224</v>
      </c>
    </row>
    <row r="96" s="2" customFormat="1" ht="21.75" customHeight="1">
      <c r="A96" s="40"/>
      <c r="B96" s="41"/>
      <c r="C96" s="206" t="s">
        <v>138</v>
      </c>
      <c r="D96" s="206" t="s">
        <v>140</v>
      </c>
      <c r="E96" s="207" t="s">
        <v>934</v>
      </c>
      <c r="F96" s="208" t="s">
        <v>935</v>
      </c>
      <c r="G96" s="209" t="s">
        <v>703</v>
      </c>
      <c r="H96" s="210">
        <v>1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44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145</v>
      </c>
      <c r="AT96" s="217" t="s">
        <v>140</v>
      </c>
      <c r="AU96" s="217" t="s">
        <v>83</v>
      </c>
      <c r="AY96" s="19" t="s">
        <v>137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81</v>
      </c>
      <c r="BK96" s="218">
        <f>ROUND(I96*H96,2)</f>
        <v>0</v>
      </c>
      <c r="BL96" s="19" t="s">
        <v>145</v>
      </c>
      <c r="BM96" s="217" t="s">
        <v>253</v>
      </c>
    </row>
    <row r="97" s="2" customFormat="1" ht="21.75" customHeight="1">
      <c r="A97" s="40"/>
      <c r="B97" s="41"/>
      <c r="C97" s="206" t="s">
        <v>202</v>
      </c>
      <c r="D97" s="206" t="s">
        <v>140</v>
      </c>
      <c r="E97" s="207" t="s">
        <v>936</v>
      </c>
      <c r="F97" s="208" t="s">
        <v>937</v>
      </c>
      <c r="G97" s="209" t="s">
        <v>703</v>
      </c>
      <c r="H97" s="210">
        <v>1</v>
      </c>
      <c r="I97" s="211"/>
      <c r="J97" s="212">
        <f>ROUND(I97*H97,2)</f>
        <v>0</v>
      </c>
      <c r="K97" s="208" t="s">
        <v>19</v>
      </c>
      <c r="L97" s="46"/>
      <c r="M97" s="213" t="s">
        <v>19</v>
      </c>
      <c r="N97" s="214" t="s">
        <v>44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145</v>
      </c>
      <c r="AT97" s="217" t="s">
        <v>140</v>
      </c>
      <c r="AU97" s="217" t="s">
        <v>83</v>
      </c>
      <c r="AY97" s="19" t="s">
        <v>137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81</v>
      </c>
      <c r="BK97" s="218">
        <f>ROUND(I97*H97,2)</f>
        <v>0</v>
      </c>
      <c r="BL97" s="19" t="s">
        <v>145</v>
      </c>
      <c r="BM97" s="217" t="s">
        <v>265</v>
      </c>
    </row>
    <row r="98" s="2" customFormat="1" ht="16.5" customHeight="1">
      <c r="A98" s="40"/>
      <c r="B98" s="41"/>
      <c r="C98" s="206" t="s">
        <v>207</v>
      </c>
      <c r="D98" s="206" t="s">
        <v>140</v>
      </c>
      <c r="E98" s="207" t="s">
        <v>938</v>
      </c>
      <c r="F98" s="208" t="s">
        <v>939</v>
      </c>
      <c r="G98" s="209" t="s">
        <v>703</v>
      </c>
      <c r="H98" s="210">
        <v>2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44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145</v>
      </c>
      <c r="AT98" s="217" t="s">
        <v>140</v>
      </c>
      <c r="AU98" s="217" t="s">
        <v>83</v>
      </c>
      <c r="AY98" s="19" t="s">
        <v>137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81</v>
      </c>
      <c r="BK98" s="218">
        <f>ROUND(I98*H98,2)</f>
        <v>0</v>
      </c>
      <c r="BL98" s="19" t="s">
        <v>145</v>
      </c>
      <c r="BM98" s="217" t="s">
        <v>276</v>
      </c>
    </row>
    <row r="99" s="2" customFormat="1" ht="16.5" customHeight="1">
      <c r="A99" s="40"/>
      <c r="B99" s="41"/>
      <c r="C99" s="206" t="s">
        <v>8</v>
      </c>
      <c r="D99" s="206" t="s">
        <v>140</v>
      </c>
      <c r="E99" s="207" t="s">
        <v>940</v>
      </c>
      <c r="F99" s="208" t="s">
        <v>941</v>
      </c>
      <c r="G99" s="209" t="s">
        <v>703</v>
      </c>
      <c r="H99" s="210">
        <v>2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44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145</v>
      </c>
      <c r="AT99" s="217" t="s">
        <v>140</v>
      </c>
      <c r="AU99" s="217" t="s">
        <v>83</v>
      </c>
      <c r="AY99" s="19" t="s">
        <v>137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81</v>
      </c>
      <c r="BK99" s="218">
        <f>ROUND(I99*H99,2)</f>
        <v>0</v>
      </c>
      <c r="BL99" s="19" t="s">
        <v>145</v>
      </c>
      <c r="BM99" s="217" t="s">
        <v>289</v>
      </c>
    </row>
    <row r="100" s="2" customFormat="1" ht="16.5" customHeight="1">
      <c r="A100" s="40"/>
      <c r="B100" s="41"/>
      <c r="C100" s="206" t="s">
        <v>221</v>
      </c>
      <c r="D100" s="206" t="s">
        <v>140</v>
      </c>
      <c r="E100" s="207" t="s">
        <v>942</v>
      </c>
      <c r="F100" s="208" t="s">
        <v>943</v>
      </c>
      <c r="G100" s="209" t="s">
        <v>703</v>
      </c>
      <c r="H100" s="210">
        <v>28</v>
      </c>
      <c r="I100" s="211"/>
      <c r="J100" s="212">
        <f>ROUND(I100*H100,2)</f>
        <v>0</v>
      </c>
      <c r="K100" s="208" t="s">
        <v>19</v>
      </c>
      <c r="L100" s="46"/>
      <c r="M100" s="213" t="s">
        <v>19</v>
      </c>
      <c r="N100" s="214" t="s">
        <v>44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145</v>
      </c>
      <c r="AT100" s="217" t="s">
        <v>140</v>
      </c>
      <c r="AU100" s="217" t="s">
        <v>83</v>
      </c>
      <c r="AY100" s="19" t="s">
        <v>137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81</v>
      </c>
      <c r="BK100" s="218">
        <f>ROUND(I100*H100,2)</f>
        <v>0</v>
      </c>
      <c r="BL100" s="19" t="s">
        <v>145</v>
      </c>
      <c r="BM100" s="217" t="s">
        <v>305</v>
      </c>
    </row>
    <row r="101" s="2" customFormat="1" ht="16.5" customHeight="1">
      <c r="A101" s="40"/>
      <c r="B101" s="41"/>
      <c r="C101" s="206" t="s">
        <v>231</v>
      </c>
      <c r="D101" s="206" t="s">
        <v>140</v>
      </c>
      <c r="E101" s="207" t="s">
        <v>944</v>
      </c>
      <c r="F101" s="208" t="s">
        <v>945</v>
      </c>
      <c r="G101" s="209" t="s">
        <v>703</v>
      </c>
      <c r="H101" s="210">
        <v>4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44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145</v>
      </c>
      <c r="AT101" s="217" t="s">
        <v>140</v>
      </c>
      <c r="AU101" s="217" t="s">
        <v>83</v>
      </c>
      <c r="AY101" s="19" t="s">
        <v>137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81</v>
      </c>
      <c r="BK101" s="218">
        <f>ROUND(I101*H101,2)</f>
        <v>0</v>
      </c>
      <c r="BL101" s="19" t="s">
        <v>145</v>
      </c>
      <c r="BM101" s="217" t="s">
        <v>321</v>
      </c>
    </row>
    <row r="102" s="2" customFormat="1" ht="16.5" customHeight="1">
      <c r="A102" s="40"/>
      <c r="B102" s="41"/>
      <c r="C102" s="206" t="s">
        <v>238</v>
      </c>
      <c r="D102" s="206" t="s">
        <v>140</v>
      </c>
      <c r="E102" s="207" t="s">
        <v>946</v>
      </c>
      <c r="F102" s="208" t="s">
        <v>947</v>
      </c>
      <c r="G102" s="209" t="s">
        <v>143</v>
      </c>
      <c r="H102" s="210">
        <v>203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44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145</v>
      </c>
      <c r="AT102" s="217" t="s">
        <v>140</v>
      </c>
      <c r="AU102" s="217" t="s">
        <v>83</v>
      </c>
      <c r="AY102" s="19" t="s">
        <v>137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81</v>
      </c>
      <c r="BK102" s="218">
        <f>ROUND(I102*H102,2)</f>
        <v>0</v>
      </c>
      <c r="BL102" s="19" t="s">
        <v>145</v>
      </c>
      <c r="BM102" s="217" t="s">
        <v>486</v>
      </c>
    </row>
    <row r="103" s="2" customFormat="1" ht="16.5" customHeight="1">
      <c r="A103" s="40"/>
      <c r="B103" s="41"/>
      <c r="C103" s="206" t="s">
        <v>224</v>
      </c>
      <c r="D103" s="206" t="s">
        <v>140</v>
      </c>
      <c r="E103" s="207" t="s">
        <v>948</v>
      </c>
      <c r="F103" s="208" t="s">
        <v>949</v>
      </c>
      <c r="G103" s="209" t="s">
        <v>728</v>
      </c>
      <c r="H103" s="210">
        <v>224</v>
      </c>
      <c r="I103" s="211"/>
      <c r="J103" s="212">
        <f>ROUND(I103*H103,2)</f>
        <v>0</v>
      </c>
      <c r="K103" s="208" t="s">
        <v>19</v>
      </c>
      <c r="L103" s="46"/>
      <c r="M103" s="213" t="s">
        <v>19</v>
      </c>
      <c r="N103" s="214" t="s">
        <v>44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145</v>
      </c>
      <c r="AT103" s="217" t="s">
        <v>140</v>
      </c>
      <c r="AU103" s="217" t="s">
        <v>83</v>
      </c>
      <c r="AY103" s="19" t="s">
        <v>137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81</v>
      </c>
      <c r="BK103" s="218">
        <f>ROUND(I103*H103,2)</f>
        <v>0</v>
      </c>
      <c r="BL103" s="19" t="s">
        <v>145</v>
      </c>
      <c r="BM103" s="217" t="s">
        <v>440</v>
      </c>
    </row>
    <row r="104" s="2" customFormat="1" ht="16.5" customHeight="1">
      <c r="A104" s="40"/>
      <c r="B104" s="41"/>
      <c r="C104" s="206" t="s">
        <v>248</v>
      </c>
      <c r="D104" s="206" t="s">
        <v>140</v>
      </c>
      <c r="E104" s="207" t="s">
        <v>950</v>
      </c>
      <c r="F104" s="208" t="s">
        <v>951</v>
      </c>
      <c r="G104" s="209" t="s">
        <v>952</v>
      </c>
      <c r="H104" s="210">
        <v>35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44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145</v>
      </c>
      <c r="AT104" s="217" t="s">
        <v>140</v>
      </c>
      <c r="AU104" s="217" t="s">
        <v>83</v>
      </c>
      <c r="AY104" s="19" t="s">
        <v>137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81</v>
      </c>
      <c r="BK104" s="218">
        <f>ROUND(I104*H104,2)</f>
        <v>0</v>
      </c>
      <c r="BL104" s="19" t="s">
        <v>145</v>
      </c>
      <c r="BM104" s="217" t="s">
        <v>503</v>
      </c>
    </row>
    <row r="105" s="12" customFormat="1" ht="22.8" customHeight="1">
      <c r="A105" s="12"/>
      <c r="B105" s="190"/>
      <c r="C105" s="191"/>
      <c r="D105" s="192" t="s">
        <v>72</v>
      </c>
      <c r="E105" s="204" t="s">
        <v>785</v>
      </c>
      <c r="F105" s="204" t="s">
        <v>953</v>
      </c>
      <c r="G105" s="191"/>
      <c r="H105" s="191"/>
      <c r="I105" s="194"/>
      <c r="J105" s="205">
        <f>BK105</f>
        <v>0</v>
      </c>
      <c r="K105" s="191"/>
      <c r="L105" s="196"/>
      <c r="M105" s="197"/>
      <c r="N105" s="198"/>
      <c r="O105" s="198"/>
      <c r="P105" s="199">
        <f>SUM(P106:P111)</f>
        <v>0</v>
      </c>
      <c r="Q105" s="198"/>
      <c r="R105" s="199">
        <f>SUM(R106:R111)</f>
        <v>0</v>
      </c>
      <c r="S105" s="198"/>
      <c r="T105" s="200">
        <f>SUM(T106:T111)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1" t="s">
        <v>81</v>
      </c>
      <c r="AT105" s="202" t="s">
        <v>72</v>
      </c>
      <c r="AU105" s="202" t="s">
        <v>81</v>
      </c>
      <c r="AY105" s="201" t="s">
        <v>137</v>
      </c>
      <c r="BK105" s="203">
        <f>SUM(BK106:BK111)</f>
        <v>0</v>
      </c>
    </row>
    <row r="106" s="2" customFormat="1" ht="16.5" customHeight="1">
      <c r="A106" s="40"/>
      <c r="B106" s="41"/>
      <c r="C106" s="206" t="s">
        <v>253</v>
      </c>
      <c r="D106" s="206" t="s">
        <v>140</v>
      </c>
      <c r="E106" s="207" t="s">
        <v>954</v>
      </c>
      <c r="F106" s="208" t="s">
        <v>955</v>
      </c>
      <c r="G106" s="209" t="s">
        <v>234</v>
      </c>
      <c r="H106" s="210">
        <v>1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44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145</v>
      </c>
      <c r="AT106" s="217" t="s">
        <v>140</v>
      </c>
      <c r="AU106" s="217" t="s">
        <v>83</v>
      </c>
      <c r="AY106" s="19" t="s">
        <v>137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81</v>
      </c>
      <c r="BK106" s="218">
        <f>ROUND(I106*H106,2)</f>
        <v>0</v>
      </c>
      <c r="BL106" s="19" t="s">
        <v>145</v>
      </c>
      <c r="BM106" s="217" t="s">
        <v>513</v>
      </c>
    </row>
    <row r="107" s="2" customFormat="1" ht="16.5" customHeight="1">
      <c r="A107" s="40"/>
      <c r="B107" s="41"/>
      <c r="C107" s="206" t="s">
        <v>258</v>
      </c>
      <c r="D107" s="206" t="s">
        <v>140</v>
      </c>
      <c r="E107" s="207" t="s">
        <v>956</v>
      </c>
      <c r="F107" s="208" t="s">
        <v>957</v>
      </c>
      <c r="G107" s="209" t="s">
        <v>703</v>
      </c>
      <c r="H107" s="210">
        <v>1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44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145</v>
      </c>
      <c r="AT107" s="217" t="s">
        <v>140</v>
      </c>
      <c r="AU107" s="217" t="s">
        <v>83</v>
      </c>
      <c r="AY107" s="19" t="s">
        <v>137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81</v>
      </c>
      <c r="BK107" s="218">
        <f>ROUND(I107*H107,2)</f>
        <v>0</v>
      </c>
      <c r="BL107" s="19" t="s">
        <v>145</v>
      </c>
      <c r="BM107" s="217" t="s">
        <v>523</v>
      </c>
    </row>
    <row r="108" s="2" customFormat="1" ht="16.5" customHeight="1">
      <c r="A108" s="40"/>
      <c r="B108" s="41"/>
      <c r="C108" s="206" t="s">
        <v>265</v>
      </c>
      <c r="D108" s="206" t="s">
        <v>140</v>
      </c>
      <c r="E108" s="207" t="s">
        <v>958</v>
      </c>
      <c r="F108" s="208" t="s">
        <v>959</v>
      </c>
      <c r="G108" s="209" t="s">
        <v>703</v>
      </c>
      <c r="H108" s="210">
        <v>1</v>
      </c>
      <c r="I108" s="211"/>
      <c r="J108" s="212">
        <f>ROUND(I108*H108,2)</f>
        <v>0</v>
      </c>
      <c r="K108" s="208" t="s">
        <v>19</v>
      </c>
      <c r="L108" s="46"/>
      <c r="M108" s="213" t="s">
        <v>19</v>
      </c>
      <c r="N108" s="214" t="s">
        <v>44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145</v>
      </c>
      <c r="AT108" s="217" t="s">
        <v>140</v>
      </c>
      <c r="AU108" s="217" t="s">
        <v>83</v>
      </c>
      <c r="AY108" s="19" t="s">
        <v>137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81</v>
      </c>
      <c r="BK108" s="218">
        <f>ROUND(I108*H108,2)</f>
        <v>0</v>
      </c>
      <c r="BL108" s="19" t="s">
        <v>145</v>
      </c>
      <c r="BM108" s="217" t="s">
        <v>533</v>
      </c>
    </row>
    <row r="109" s="2" customFormat="1" ht="16.5" customHeight="1">
      <c r="A109" s="40"/>
      <c r="B109" s="41"/>
      <c r="C109" s="206" t="s">
        <v>7</v>
      </c>
      <c r="D109" s="206" t="s">
        <v>140</v>
      </c>
      <c r="E109" s="207" t="s">
        <v>757</v>
      </c>
      <c r="F109" s="208" t="s">
        <v>758</v>
      </c>
      <c r="G109" s="209" t="s">
        <v>703</v>
      </c>
      <c r="H109" s="210">
        <v>1</v>
      </c>
      <c r="I109" s="211"/>
      <c r="J109" s="212">
        <f>ROUND(I109*H109,2)</f>
        <v>0</v>
      </c>
      <c r="K109" s="208" t="s">
        <v>19</v>
      </c>
      <c r="L109" s="46"/>
      <c r="M109" s="213" t="s">
        <v>19</v>
      </c>
      <c r="N109" s="214" t="s">
        <v>44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145</v>
      </c>
      <c r="AT109" s="217" t="s">
        <v>140</v>
      </c>
      <c r="AU109" s="217" t="s">
        <v>83</v>
      </c>
      <c r="AY109" s="19" t="s">
        <v>137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81</v>
      </c>
      <c r="BK109" s="218">
        <f>ROUND(I109*H109,2)</f>
        <v>0</v>
      </c>
      <c r="BL109" s="19" t="s">
        <v>145</v>
      </c>
      <c r="BM109" s="217" t="s">
        <v>544</v>
      </c>
    </row>
    <row r="110" s="2" customFormat="1" ht="16.5" customHeight="1">
      <c r="A110" s="40"/>
      <c r="B110" s="41"/>
      <c r="C110" s="206" t="s">
        <v>276</v>
      </c>
      <c r="D110" s="206" t="s">
        <v>140</v>
      </c>
      <c r="E110" s="207" t="s">
        <v>960</v>
      </c>
      <c r="F110" s="208" t="s">
        <v>961</v>
      </c>
      <c r="G110" s="209" t="s">
        <v>703</v>
      </c>
      <c r="H110" s="210">
        <v>1</v>
      </c>
      <c r="I110" s="211"/>
      <c r="J110" s="212">
        <f>ROUND(I110*H110,2)</f>
        <v>0</v>
      </c>
      <c r="K110" s="208" t="s">
        <v>19</v>
      </c>
      <c r="L110" s="46"/>
      <c r="M110" s="213" t="s">
        <v>19</v>
      </c>
      <c r="N110" s="214" t="s">
        <v>44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145</v>
      </c>
      <c r="AT110" s="217" t="s">
        <v>140</v>
      </c>
      <c r="AU110" s="217" t="s">
        <v>83</v>
      </c>
      <c r="AY110" s="19" t="s">
        <v>137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81</v>
      </c>
      <c r="BK110" s="218">
        <f>ROUND(I110*H110,2)</f>
        <v>0</v>
      </c>
      <c r="BL110" s="19" t="s">
        <v>145</v>
      </c>
      <c r="BM110" s="217" t="s">
        <v>555</v>
      </c>
    </row>
    <row r="111" s="2" customFormat="1" ht="16.5" customHeight="1">
      <c r="A111" s="40"/>
      <c r="B111" s="41"/>
      <c r="C111" s="206" t="s">
        <v>281</v>
      </c>
      <c r="D111" s="206" t="s">
        <v>140</v>
      </c>
      <c r="E111" s="207" t="s">
        <v>962</v>
      </c>
      <c r="F111" s="208" t="s">
        <v>753</v>
      </c>
      <c r="G111" s="209" t="s">
        <v>234</v>
      </c>
      <c r="H111" s="210">
        <v>1</v>
      </c>
      <c r="I111" s="211"/>
      <c r="J111" s="212">
        <f>ROUND(I111*H111,2)</f>
        <v>0</v>
      </c>
      <c r="K111" s="208" t="s">
        <v>19</v>
      </c>
      <c r="L111" s="46"/>
      <c r="M111" s="213" t="s">
        <v>19</v>
      </c>
      <c r="N111" s="214" t="s">
        <v>44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145</v>
      </c>
      <c r="AT111" s="217" t="s">
        <v>140</v>
      </c>
      <c r="AU111" s="217" t="s">
        <v>83</v>
      </c>
      <c r="AY111" s="19" t="s">
        <v>137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81</v>
      </c>
      <c r="BK111" s="218">
        <f>ROUND(I111*H111,2)</f>
        <v>0</v>
      </c>
      <c r="BL111" s="19" t="s">
        <v>145</v>
      </c>
      <c r="BM111" s="217" t="s">
        <v>567</v>
      </c>
    </row>
    <row r="112" s="12" customFormat="1" ht="22.8" customHeight="1">
      <c r="A112" s="12"/>
      <c r="B112" s="190"/>
      <c r="C112" s="191"/>
      <c r="D112" s="192" t="s">
        <v>72</v>
      </c>
      <c r="E112" s="204" t="s">
        <v>842</v>
      </c>
      <c r="F112" s="204" t="s">
        <v>963</v>
      </c>
      <c r="G112" s="191"/>
      <c r="H112" s="191"/>
      <c r="I112" s="194"/>
      <c r="J112" s="205">
        <f>BK112</f>
        <v>0</v>
      </c>
      <c r="K112" s="191"/>
      <c r="L112" s="196"/>
      <c r="M112" s="197"/>
      <c r="N112" s="198"/>
      <c r="O112" s="198"/>
      <c r="P112" s="199">
        <f>SUM(P113:P115)</f>
        <v>0</v>
      </c>
      <c r="Q112" s="198"/>
      <c r="R112" s="199">
        <f>SUM(R113:R115)</f>
        <v>0</v>
      </c>
      <c r="S112" s="198"/>
      <c r="T112" s="200">
        <f>SUM(T113:T115)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1" t="s">
        <v>81</v>
      </c>
      <c r="AT112" s="202" t="s">
        <v>72</v>
      </c>
      <c r="AU112" s="202" t="s">
        <v>81</v>
      </c>
      <c r="AY112" s="201" t="s">
        <v>137</v>
      </c>
      <c r="BK112" s="203">
        <f>SUM(BK113:BK115)</f>
        <v>0</v>
      </c>
    </row>
    <row r="113" s="2" customFormat="1" ht="16.5" customHeight="1">
      <c r="A113" s="40"/>
      <c r="B113" s="41"/>
      <c r="C113" s="206" t="s">
        <v>289</v>
      </c>
      <c r="D113" s="206" t="s">
        <v>140</v>
      </c>
      <c r="E113" s="207" t="s">
        <v>964</v>
      </c>
      <c r="F113" s="208" t="s">
        <v>965</v>
      </c>
      <c r="G113" s="209" t="s">
        <v>703</v>
      </c>
      <c r="H113" s="210">
        <v>2</v>
      </c>
      <c r="I113" s="211"/>
      <c r="J113" s="212">
        <f>ROUND(I113*H113,2)</f>
        <v>0</v>
      </c>
      <c r="K113" s="208" t="s">
        <v>19</v>
      </c>
      <c r="L113" s="46"/>
      <c r="M113" s="213" t="s">
        <v>19</v>
      </c>
      <c r="N113" s="214" t="s">
        <v>44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145</v>
      </c>
      <c r="AT113" s="217" t="s">
        <v>140</v>
      </c>
      <c r="AU113" s="217" t="s">
        <v>83</v>
      </c>
      <c r="AY113" s="19" t="s">
        <v>137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81</v>
      </c>
      <c r="BK113" s="218">
        <f>ROUND(I113*H113,2)</f>
        <v>0</v>
      </c>
      <c r="BL113" s="19" t="s">
        <v>145</v>
      </c>
      <c r="BM113" s="217" t="s">
        <v>577</v>
      </c>
    </row>
    <row r="114" s="2" customFormat="1" ht="16.5" customHeight="1">
      <c r="A114" s="40"/>
      <c r="B114" s="41"/>
      <c r="C114" s="206" t="s">
        <v>297</v>
      </c>
      <c r="D114" s="206" t="s">
        <v>140</v>
      </c>
      <c r="E114" s="207" t="s">
        <v>966</v>
      </c>
      <c r="F114" s="208" t="s">
        <v>967</v>
      </c>
      <c r="G114" s="209" t="s">
        <v>728</v>
      </c>
      <c r="H114" s="210">
        <v>20</v>
      </c>
      <c r="I114" s="211"/>
      <c r="J114" s="212">
        <f>ROUND(I114*H114,2)</f>
        <v>0</v>
      </c>
      <c r="K114" s="208" t="s">
        <v>19</v>
      </c>
      <c r="L114" s="46"/>
      <c r="M114" s="213" t="s">
        <v>19</v>
      </c>
      <c r="N114" s="214" t="s">
        <v>44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145</v>
      </c>
      <c r="AT114" s="217" t="s">
        <v>140</v>
      </c>
      <c r="AU114" s="217" t="s">
        <v>83</v>
      </c>
      <c r="AY114" s="19" t="s">
        <v>137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81</v>
      </c>
      <c r="BK114" s="218">
        <f>ROUND(I114*H114,2)</f>
        <v>0</v>
      </c>
      <c r="BL114" s="19" t="s">
        <v>145</v>
      </c>
      <c r="BM114" s="217" t="s">
        <v>587</v>
      </c>
    </row>
    <row r="115" s="2" customFormat="1" ht="16.5" customHeight="1">
      <c r="A115" s="40"/>
      <c r="B115" s="41"/>
      <c r="C115" s="206" t="s">
        <v>305</v>
      </c>
      <c r="D115" s="206" t="s">
        <v>140</v>
      </c>
      <c r="E115" s="207" t="s">
        <v>968</v>
      </c>
      <c r="F115" s="208" t="s">
        <v>969</v>
      </c>
      <c r="G115" s="209" t="s">
        <v>728</v>
      </c>
      <c r="H115" s="210">
        <v>20</v>
      </c>
      <c r="I115" s="211"/>
      <c r="J115" s="212">
        <f>ROUND(I115*H115,2)</f>
        <v>0</v>
      </c>
      <c r="K115" s="208" t="s">
        <v>19</v>
      </c>
      <c r="L115" s="46"/>
      <c r="M115" s="275" t="s">
        <v>19</v>
      </c>
      <c r="N115" s="276" t="s">
        <v>44</v>
      </c>
      <c r="O115" s="273"/>
      <c r="P115" s="277">
        <f>O115*H115</f>
        <v>0</v>
      </c>
      <c r="Q115" s="277">
        <v>0</v>
      </c>
      <c r="R115" s="277">
        <f>Q115*H115</f>
        <v>0</v>
      </c>
      <c r="S115" s="277">
        <v>0</v>
      </c>
      <c r="T115" s="278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145</v>
      </c>
      <c r="AT115" s="217" t="s">
        <v>140</v>
      </c>
      <c r="AU115" s="217" t="s">
        <v>83</v>
      </c>
      <c r="AY115" s="19" t="s">
        <v>137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81</v>
      </c>
      <c r="BK115" s="218">
        <f>ROUND(I115*H115,2)</f>
        <v>0</v>
      </c>
      <c r="BL115" s="19" t="s">
        <v>145</v>
      </c>
      <c r="BM115" s="217" t="s">
        <v>597</v>
      </c>
    </row>
    <row r="116" s="2" customFormat="1" ht="6.96" customHeight="1">
      <c r="A116" s="40"/>
      <c r="B116" s="61"/>
      <c r="C116" s="62"/>
      <c r="D116" s="62"/>
      <c r="E116" s="62"/>
      <c r="F116" s="62"/>
      <c r="G116" s="62"/>
      <c r="H116" s="62"/>
      <c r="I116" s="62"/>
      <c r="J116" s="62"/>
      <c r="K116" s="62"/>
      <c r="L116" s="46"/>
      <c r="M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</sheetData>
  <sheetProtection sheet="1" autoFilter="0" formatColumns="0" formatRows="0" objects="1" scenarios="1" spinCount="100000" saltValue="M4ysvm8faHTg7fr1astfP74FbpiKRKgTCplFr0EE/BTHyb5F7dPhZBNu+fYtOOgqY6/L4E3DfbeR22iT0suwTw==" hashValue="5W4fNORdOUwB4jIXTd4SrGcpfJ+sXNBglWoEhIhsTp1FyVS6ZsucpgyoreDVk/Ec/Wj5aK9iryKYr0T70NyIow==" algorithmName="SHA-512" password="CC35"/>
  <autoFilter ref="C83:K115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99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ZŠ Alšova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970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33</v>
      </c>
      <c r="F21" s="40"/>
      <c r="G21" s="40"/>
      <c r="H21" s="40"/>
      <c r="I21" s="134" t="s">
        <v>28</v>
      </c>
      <c r="J21" s="138" t="s">
        <v>34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32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33</v>
      </c>
      <c r="F24" s="40"/>
      <c r="G24" s="40"/>
      <c r="H24" s="40"/>
      <c r="I24" s="134" t="s">
        <v>28</v>
      </c>
      <c r="J24" s="138" t="s">
        <v>34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38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ROUND((SUM(BE84:BE129)),  2)</f>
        <v>0</v>
      </c>
      <c r="G33" s="40"/>
      <c r="H33" s="40"/>
      <c r="I33" s="150">
        <v>0.21</v>
      </c>
      <c r="J33" s="149">
        <f>ROUND(((SUM(BE84:BE129))*I33),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ROUND((SUM(BF84:BF129)),  2)</f>
        <v>0</v>
      </c>
      <c r="G34" s="40"/>
      <c r="H34" s="40"/>
      <c r="I34" s="150">
        <v>0.12</v>
      </c>
      <c r="J34" s="149">
        <f>ROUND(((SUM(BF84:BF129))*I34),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ROUND((SUM(BG84:BG129)),  2)</f>
        <v>0</v>
      </c>
      <c r="G35" s="40"/>
      <c r="H35" s="40"/>
      <c r="I35" s="150">
        <v>0.21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ROUND((SUM(BH84:BH129)),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ROUND((SUM(BI84:BI129)),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ZŠ Alšova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05 - Elektro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ZŠ Alšova, č.p. 1123</v>
      </c>
      <c r="G52" s="42"/>
      <c r="H52" s="42"/>
      <c r="I52" s="34" t="s">
        <v>23</v>
      </c>
      <c r="J52" s="74" t="str">
        <f>IF(J12="","",J12)</f>
        <v>10. 4. 2025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Kopřivnice</v>
      </c>
      <c r="G54" s="42"/>
      <c r="H54" s="42"/>
      <c r="I54" s="34" t="s">
        <v>31</v>
      </c>
      <c r="J54" s="38" t="str">
        <f>E21</f>
        <v>Proiectura Dana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Proiectura Dana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103</v>
      </c>
      <c r="D57" s="164"/>
      <c r="E57" s="164"/>
      <c r="F57" s="164"/>
      <c r="G57" s="164"/>
      <c r="H57" s="164"/>
      <c r="I57" s="164"/>
      <c r="J57" s="165" t="s">
        <v>104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9" customFormat="1" ht="24.96" customHeight="1">
      <c r="A60" s="9"/>
      <c r="B60" s="167"/>
      <c r="C60" s="168"/>
      <c r="D60" s="169" t="s">
        <v>971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971</v>
      </c>
      <c r="E61" s="170"/>
      <c r="F61" s="170"/>
      <c r="G61" s="170"/>
      <c r="H61" s="170"/>
      <c r="I61" s="170"/>
      <c r="J61" s="171">
        <f>J91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971</v>
      </c>
      <c r="E62" s="170"/>
      <c r="F62" s="170"/>
      <c r="G62" s="170"/>
      <c r="H62" s="170"/>
      <c r="I62" s="170"/>
      <c r="J62" s="171">
        <f>J104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971</v>
      </c>
      <c r="E63" s="170"/>
      <c r="F63" s="170"/>
      <c r="G63" s="170"/>
      <c r="H63" s="170"/>
      <c r="I63" s="170"/>
      <c r="J63" s="171">
        <f>J123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7"/>
      <c r="C64" s="168"/>
      <c r="D64" s="169" t="s">
        <v>971</v>
      </c>
      <c r="E64" s="170"/>
      <c r="F64" s="170"/>
      <c r="G64" s="170"/>
      <c r="H64" s="170"/>
      <c r="I64" s="170"/>
      <c r="J64" s="171">
        <f>J128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122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ZŠ Alšova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100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05 - Elektro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ZŠ Alšova, č.p. 1123</v>
      </c>
      <c r="G78" s="42"/>
      <c r="H78" s="42"/>
      <c r="I78" s="34" t="s">
        <v>23</v>
      </c>
      <c r="J78" s="74" t="str">
        <f>IF(J12="","",J12)</f>
        <v>10. 4. 2025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Město Kopřivnice</v>
      </c>
      <c r="G80" s="42"/>
      <c r="H80" s="42"/>
      <c r="I80" s="34" t="s">
        <v>31</v>
      </c>
      <c r="J80" s="38" t="str">
        <f>E21</f>
        <v>Proiectura Dana s.r.o.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36</v>
      </c>
      <c r="J81" s="38" t="str">
        <f>E24</f>
        <v>Proiectura Dana s.r.o.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123</v>
      </c>
      <c r="D83" s="182" t="s">
        <v>58</v>
      </c>
      <c r="E83" s="182" t="s">
        <v>54</v>
      </c>
      <c r="F83" s="182" t="s">
        <v>55</v>
      </c>
      <c r="G83" s="182" t="s">
        <v>124</v>
      </c>
      <c r="H83" s="182" t="s">
        <v>125</v>
      </c>
      <c r="I83" s="182" t="s">
        <v>126</v>
      </c>
      <c r="J83" s="182" t="s">
        <v>104</v>
      </c>
      <c r="K83" s="183" t="s">
        <v>127</v>
      </c>
      <c r="L83" s="184"/>
      <c r="M83" s="94" t="s">
        <v>19</v>
      </c>
      <c r="N83" s="95" t="s">
        <v>43</v>
      </c>
      <c r="O83" s="95" t="s">
        <v>128</v>
      </c>
      <c r="P83" s="95" t="s">
        <v>129</v>
      </c>
      <c r="Q83" s="95" t="s">
        <v>130</v>
      </c>
      <c r="R83" s="95" t="s">
        <v>131</v>
      </c>
      <c r="S83" s="95" t="s">
        <v>132</v>
      </c>
      <c r="T83" s="96" t="s">
        <v>133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134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P85+P91+P104+P123+P128</f>
        <v>0</v>
      </c>
      <c r="Q84" s="98"/>
      <c r="R84" s="187">
        <f>R85+R91+R104+R123+R128</f>
        <v>0</v>
      </c>
      <c r="S84" s="98"/>
      <c r="T84" s="188">
        <f>T85+T91+T104+T123+T128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72</v>
      </c>
      <c r="AU84" s="19" t="s">
        <v>105</v>
      </c>
      <c r="BK84" s="189">
        <f>BK85+BK91+BK104+BK123+BK128</f>
        <v>0</v>
      </c>
    </row>
    <row r="85" s="12" customFormat="1" ht="25.92" customHeight="1">
      <c r="A85" s="12"/>
      <c r="B85" s="190"/>
      <c r="C85" s="191"/>
      <c r="D85" s="192" t="s">
        <v>72</v>
      </c>
      <c r="E85" s="193" t="s">
        <v>724</v>
      </c>
      <c r="F85" s="193" t="s">
        <v>19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SUM(P86:P90)</f>
        <v>0</v>
      </c>
      <c r="Q85" s="198"/>
      <c r="R85" s="199">
        <f>SUM(R86:R90)</f>
        <v>0</v>
      </c>
      <c r="S85" s="198"/>
      <c r="T85" s="200">
        <f>SUM(T86:T90)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81</v>
      </c>
      <c r="AT85" s="202" t="s">
        <v>72</v>
      </c>
      <c r="AU85" s="202" t="s">
        <v>73</v>
      </c>
      <c r="AY85" s="201" t="s">
        <v>137</v>
      </c>
      <c r="BK85" s="203">
        <f>SUM(BK86:BK90)</f>
        <v>0</v>
      </c>
    </row>
    <row r="86" s="2" customFormat="1" ht="16.5" customHeight="1">
      <c r="A86" s="40"/>
      <c r="B86" s="41"/>
      <c r="C86" s="206" t="s">
        <v>81</v>
      </c>
      <c r="D86" s="206" t="s">
        <v>140</v>
      </c>
      <c r="E86" s="207" t="s">
        <v>972</v>
      </c>
      <c r="F86" s="208" t="s">
        <v>973</v>
      </c>
      <c r="G86" s="209" t="s">
        <v>703</v>
      </c>
      <c r="H86" s="210">
        <v>9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44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145</v>
      </c>
      <c r="AT86" s="217" t="s">
        <v>140</v>
      </c>
      <c r="AU86" s="217" t="s">
        <v>81</v>
      </c>
      <c r="AY86" s="19" t="s">
        <v>137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81</v>
      </c>
      <c r="BK86" s="218">
        <f>ROUND(I86*H86,2)</f>
        <v>0</v>
      </c>
      <c r="BL86" s="19" t="s">
        <v>145</v>
      </c>
      <c r="BM86" s="217" t="s">
        <v>83</v>
      </c>
    </row>
    <row r="87" s="2" customFormat="1" ht="21.75" customHeight="1">
      <c r="A87" s="40"/>
      <c r="B87" s="41"/>
      <c r="C87" s="206" t="s">
        <v>83</v>
      </c>
      <c r="D87" s="206" t="s">
        <v>140</v>
      </c>
      <c r="E87" s="207" t="s">
        <v>974</v>
      </c>
      <c r="F87" s="208" t="s">
        <v>975</v>
      </c>
      <c r="G87" s="209" t="s">
        <v>703</v>
      </c>
      <c r="H87" s="210">
        <v>8</v>
      </c>
      <c r="I87" s="211"/>
      <c r="J87" s="212">
        <f>ROUND(I87*H87,2)</f>
        <v>0</v>
      </c>
      <c r="K87" s="208" t="s">
        <v>19</v>
      </c>
      <c r="L87" s="46"/>
      <c r="M87" s="213" t="s">
        <v>19</v>
      </c>
      <c r="N87" s="214" t="s">
        <v>44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145</v>
      </c>
      <c r="AT87" s="217" t="s">
        <v>140</v>
      </c>
      <c r="AU87" s="217" t="s">
        <v>81</v>
      </c>
      <c r="AY87" s="19" t="s">
        <v>137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81</v>
      </c>
      <c r="BK87" s="218">
        <f>ROUND(I87*H87,2)</f>
        <v>0</v>
      </c>
      <c r="BL87" s="19" t="s">
        <v>145</v>
      </c>
      <c r="BM87" s="217" t="s">
        <v>145</v>
      </c>
    </row>
    <row r="88" s="2" customFormat="1" ht="16.5" customHeight="1">
      <c r="A88" s="40"/>
      <c r="B88" s="41"/>
      <c r="C88" s="206" t="s">
        <v>160</v>
      </c>
      <c r="D88" s="206" t="s">
        <v>140</v>
      </c>
      <c r="E88" s="207" t="s">
        <v>976</v>
      </c>
      <c r="F88" s="208" t="s">
        <v>977</v>
      </c>
      <c r="G88" s="209" t="s">
        <v>703</v>
      </c>
      <c r="H88" s="210">
        <v>28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44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145</v>
      </c>
      <c r="AT88" s="217" t="s">
        <v>140</v>
      </c>
      <c r="AU88" s="217" t="s">
        <v>81</v>
      </c>
      <c r="AY88" s="19" t="s">
        <v>137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81</v>
      </c>
      <c r="BK88" s="218">
        <f>ROUND(I88*H88,2)</f>
        <v>0</v>
      </c>
      <c r="BL88" s="19" t="s">
        <v>145</v>
      </c>
      <c r="BM88" s="217" t="s">
        <v>179</v>
      </c>
    </row>
    <row r="89" s="2" customFormat="1" ht="16.5" customHeight="1">
      <c r="A89" s="40"/>
      <c r="B89" s="41"/>
      <c r="C89" s="206" t="s">
        <v>145</v>
      </c>
      <c r="D89" s="206" t="s">
        <v>140</v>
      </c>
      <c r="E89" s="207" t="s">
        <v>978</v>
      </c>
      <c r="F89" s="208" t="s">
        <v>979</v>
      </c>
      <c r="G89" s="209" t="s">
        <v>703</v>
      </c>
      <c r="H89" s="210">
        <v>8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44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145</v>
      </c>
      <c r="AT89" s="217" t="s">
        <v>140</v>
      </c>
      <c r="AU89" s="217" t="s">
        <v>81</v>
      </c>
      <c r="AY89" s="19" t="s">
        <v>137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81</v>
      </c>
      <c r="BK89" s="218">
        <f>ROUND(I89*H89,2)</f>
        <v>0</v>
      </c>
      <c r="BL89" s="19" t="s">
        <v>145</v>
      </c>
      <c r="BM89" s="217" t="s">
        <v>192</v>
      </c>
    </row>
    <row r="90" s="2" customFormat="1" ht="16.5" customHeight="1">
      <c r="A90" s="40"/>
      <c r="B90" s="41"/>
      <c r="C90" s="206" t="s">
        <v>173</v>
      </c>
      <c r="D90" s="206" t="s">
        <v>140</v>
      </c>
      <c r="E90" s="207" t="s">
        <v>980</v>
      </c>
      <c r="F90" s="208" t="s">
        <v>981</v>
      </c>
      <c r="G90" s="209" t="s">
        <v>703</v>
      </c>
      <c r="H90" s="210">
        <v>5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44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145</v>
      </c>
      <c r="AT90" s="217" t="s">
        <v>140</v>
      </c>
      <c r="AU90" s="217" t="s">
        <v>81</v>
      </c>
      <c r="AY90" s="19" t="s">
        <v>137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81</v>
      </c>
      <c r="BK90" s="218">
        <f>ROUND(I90*H90,2)</f>
        <v>0</v>
      </c>
      <c r="BL90" s="19" t="s">
        <v>145</v>
      </c>
      <c r="BM90" s="217" t="s">
        <v>202</v>
      </c>
    </row>
    <row r="91" s="12" customFormat="1" ht="25.92" customHeight="1">
      <c r="A91" s="12"/>
      <c r="B91" s="190"/>
      <c r="C91" s="191"/>
      <c r="D91" s="192" t="s">
        <v>72</v>
      </c>
      <c r="E91" s="193" t="s">
        <v>724</v>
      </c>
      <c r="F91" s="193" t="s">
        <v>19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SUM(P92:P103)</f>
        <v>0</v>
      </c>
      <c r="Q91" s="198"/>
      <c r="R91" s="199">
        <f>SUM(R92:R103)</f>
        <v>0</v>
      </c>
      <c r="S91" s="198"/>
      <c r="T91" s="200">
        <f>SUM(T92:T103)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81</v>
      </c>
      <c r="AT91" s="202" t="s">
        <v>72</v>
      </c>
      <c r="AU91" s="202" t="s">
        <v>73</v>
      </c>
      <c r="AY91" s="201" t="s">
        <v>137</v>
      </c>
      <c r="BK91" s="203">
        <f>SUM(BK92:BK103)</f>
        <v>0</v>
      </c>
    </row>
    <row r="92" s="2" customFormat="1" ht="16.5" customHeight="1">
      <c r="A92" s="40"/>
      <c r="B92" s="41"/>
      <c r="C92" s="206" t="s">
        <v>179</v>
      </c>
      <c r="D92" s="206" t="s">
        <v>140</v>
      </c>
      <c r="E92" s="207" t="s">
        <v>982</v>
      </c>
      <c r="F92" s="208" t="s">
        <v>983</v>
      </c>
      <c r="G92" s="209" t="s">
        <v>182</v>
      </c>
      <c r="H92" s="210">
        <v>42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44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145</v>
      </c>
      <c r="AT92" s="217" t="s">
        <v>140</v>
      </c>
      <c r="AU92" s="217" t="s">
        <v>81</v>
      </c>
      <c r="AY92" s="19" t="s">
        <v>137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81</v>
      </c>
      <c r="BK92" s="218">
        <f>ROUND(I92*H92,2)</f>
        <v>0</v>
      </c>
      <c r="BL92" s="19" t="s">
        <v>145</v>
      </c>
      <c r="BM92" s="217" t="s">
        <v>8</v>
      </c>
    </row>
    <row r="93" s="2" customFormat="1" ht="16.5" customHeight="1">
      <c r="A93" s="40"/>
      <c r="B93" s="41"/>
      <c r="C93" s="206" t="s">
        <v>185</v>
      </c>
      <c r="D93" s="206" t="s">
        <v>140</v>
      </c>
      <c r="E93" s="207" t="s">
        <v>984</v>
      </c>
      <c r="F93" s="208" t="s">
        <v>985</v>
      </c>
      <c r="G93" s="209" t="s">
        <v>182</v>
      </c>
      <c r="H93" s="210">
        <v>90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44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145</v>
      </c>
      <c r="AT93" s="217" t="s">
        <v>140</v>
      </c>
      <c r="AU93" s="217" t="s">
        <v>81</v>
      </c>
      <c r="AY93" s="19" t="s">
        <v>137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81</v>
      </c>
      <c r="BK93" s="218">
        <f>ROUND(I93*H93,2)</f>
        <v>0</v>
      </c>
      <c r="BL93" s="19" t="s">
        <v>145</v>
      </c>
      <c r="BM93" s="217" t="s">
        <v>231</v>
      </c>
    </row>
    <row r="94" s="2" customFormat="1" ht="16.5" customHeight="1">
      <c r="A94" s="40"/>
      <c r="B94" s="41"/>
      <c r="C94" s="206" t="s">
        <v>192</v>
      </c>
      <c r="D94" s="206" t="s">
        <v>140</v>
      </c>
      <c r="E94" s="207" t="s">
        <v>984</v>
      </c>
      <c r="F94" s="208" t="s">
        <v>985</v>
      </c>
      <c r="G94" s="209" t="s">
        <v>182</v>
      </c>
      <c r="H94" s="210">
        <v>68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44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145</v>
      </c>
      <c r="AT94" s="217" t="s">
        <v>140</v>
      </c>
      <c r="AU94" s="217" t="s">
        <v>81</v>
      </c>
      <c r="AY94" s="19" t="s">
        <v>137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81</v>
      </c>
      <c r="BK94" s="218">
        <f>ROUND(I94*H94,2)</f>
        <v>0</v>
      </c>
      <c r="BL94" s="19" t="s">
        <v>145</v>
      </c>
      <c r="BM94" s="217" t="s">
        <v>224</v>
      </c>
    </row>
    <row r="95" s="2" customFormat="1" ht="16.5" customHeight="1">
      <c r="A95" s="40"/>
      <c r="B95" s="41"/>
      <c r="C95" s="206" t="s">
        <v>138</v>
      </c>
      <c r="D95" s="206" t="s">
        <v>140</v>
      </c>
      <c r="E95" s="207" t="s">
        <v>986</v>
      </c>
      <c r="F95" s="208" t="s">
        <v>987</v>
      </c>
      <c r="G95" s="209" t="s">
        <v>703</v>
      </c>
      <c r="H95" s="210">
        <v>2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44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145</v>
      </c>
      <c r="AT95" s="217" t="s">
        <v>140</v>
      </c>
      <c r="AU95" s="217" t="s">
        <v>81</v>
      </c>
      <c r="AY95" s="19" t="s">
        <v>137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81</v>
      </c>
      <c r="BK95" s="218">
        <f>ROUND(I95*H95,2)</f>
        <v>0</v>
      </c>
      <c r="BL95" s="19" t="s">
        <v>145</v>
      </c>
      <c r="BM95" s="217" t="s">
        <v>253</v>
      </c>
    </row>
    <row r="96" s="2" customFormat="1" ht="16.5" customHeight="1">
      <c r="A96" s="40"/>
      <c r="B96" s="41"/>
      <c r="C96" s="206" t="s">
        <v>202</v>
      </c>
      <c r="D96" s="206" t="s">
        <v>140</v>
      </c>
      <c r="E96" s="207" t="s">
        <v>988</v>
      </c>
      <c r="F96" s="208" t="s">
        <v>989</v>
      </c>
      <c r="G96" s="209" t="s">
        <v>703</v>
      </c>
      <c r="H96" s="210">
        <v>16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44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145</v>
      </c>
      <c r="AT96" s="217" t="s">
        <v>140</v>
      </c>
      <c r="AU96" s="217" t="s">
        <v>81</v>
      </c>
      <c r="AY96" s="19" t="s">
        <v>137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81</v>
      </c>
      <c r="BK96" s="218">
        <f>ROUND(I96*H96,2)</f>
        <v>0</v>
      </c>
      <c r="BL96" s="19" t="s">
        <v>145</v>
      </c>
      <c r="BM96" s="217" t="s">
        <v>265</v>
      </c>
    </row>
    <row r="97" s="2" customFormat="1" ht="16.5" customHeight="1">
      <c r="A97" s="40"/>
      <c r="B97" s="41"/>
      <c r="C97" s="206" t="s">
        <v>207</v>
      </c>
      <c r="D97" s="206" t="s">
        <v>140</v>
      </c>
      <c r="E97" s="207" t="s">
        <v>990</v>
      </c>
      <c r="F97" s="208" t="s">
        <v>991</v>
      </c>
      <c r="G97" s="209" t="s">
        <v>182</v>
      </c>
      <c r="H97" s="210">
        <v>42</v>
      </c>
      <c r="I97" s="211"/>
      <c r="J97" s="212">
        <f>ROUND(I97*H97,2)</f>
        <v>0</v>
      </c>
      <c r="K97" s="208" t="s">
        <v>19</v>
      </c>
      <c r="L97" s="46"/>
      <c r="M97" s="213" t="s">
        <v>19</v>
      </c>
      <c r="N97" s="214" t="s">
        <v>44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145</v>
      </c>
      <c r="AT97" s="217" t="s">
        <v>140</v>
      </c>
      <c r="AU97" s="217" t="s">
        <v>81</v>
      </c>
      <c r="AY97" s="19" t="s">
        <v>137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81</v>
      </c>
      <c r="BK97" s="218">
        <f>ROUND(I97*H97,2)</f>
        <v>0</v>
      </c>
      <c r="BL97" s="19" t="s">
        <v>145</v>
      </c>
      <c r="BM97" s="217" t="s">
        <v>276</v>
      </c>
    </row>
    <row r="98" s="2" customFormat="1" ht="16.5" customHeight="1">
      <c r="A98" s="40"/>
      <c r="B98" s="41"/>
      <c r="C98" s="206" t="s">
        <v>8</v>
      </c>
      <c r="D98" s="206" t="s">
        <v>140</v>
      </c>
      <c r="E98" s="207" t="s">
        <v>992</v>
      </c>
      <c r="F98" s="208" t="s">
        <v>993</v>
      </c>
      <c r="G98" s="209" t="s">
        <v>182</v>
      </c>
      <c r="H98" s="210">
        <v>80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44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145</v>
      </c>
      <c r="AT98" s="217" t="s">
        <v>140</v>
      </c>
      <c r="AU98" s="217" t="s">
        <v>81</v>
      </c>
      <c r="AY98" s="19" t="s">
        <v>137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81</v>
      </c>
      <c r="BK98" s="218">
        <f>ROUND(I98*H98,2)</f>
        <v>0</v>
      </c>
      <c r="BL98" s="19" t="s">
        <v>145</v>
      </c>
      <c r="BM98" s="217" t="s">
        <v>289</v>
      </c>
    </row>
    <row r="99" s="2" customFormat="1" ht="16.5" customHeight="1">
      <c r="A99" s="40"/>
      <c r="B99" s="41"/>
      <c r="C99" s="206" t="s">
        <v>221</v>
      </c>
      <c r="D99" s="206" t="s">
        <v>140</v>
      </c>
      <c r="E99" s="207" t="s">
        <v>994</v>
      </c>
      <c r="F99" s="208" t="s">
        <v>995</v>
      </c>
      <c r="G99" s="209" t="s">
        <v>703</v>
      </c>
      <c r="H99" s="210">
        <v>14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44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145</v>
      </c>
      <c r="AT99" s="217" t="s">
        <v>140</v>
      </c>
      <c r="AU99" s="217" t="s">
        <v>81</v>
      </c>
      <c r="AY99" s="19" t="s">
        <v>137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81</v>
      </c>
      <c r="BK99" s="218">
        <f>ROUND(I99*H99,2)</f>
        <v>0</v>
      </c>
      <c r="BL99" s="19" t="s">
        <v>145</v>
      </c>
      <c r="BM99" s="217" t="s">
        <v>305</v>
      </c>
    </row>
    <row r="100" s="2" customFormat="1" ht="16.5" customHeight="1">
      <c r="A100" s="40"/>
      <c r="B100" s="41"/>
      <c r="C100" s="206" t="s">
        <v>231</v>
      </c>
      <c r="D100" s="206" t="s">
        <v>140</v>
      </c>
      <c r="E100" s="207" t="s">
        <v>996</v>
      </c>
      <c r="F100" s="208" t="s">
        <v>997</v>
      </c>
      <c r="G100" s="209" t="s">
        <v>703</v>
      </c>
      <c r="H100" s="210">
        <v>14</v>
      </c>
      <c r="I100" s="211"/>
      <c r="J100" s="212">
        <f>ROUND(I100*H100,2)</f>
        <v>0</v>
      </c>
      <c r="K100" s="208" t="s">
        <v>19</v>
      </c>
      <c r="L100" s="46"/>
      <c r="M100" s="213" t="s">
        <v>19</v>
      </c>
      <c r="N100" s="214" t="s">
        <v>44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145</v>
      </c>
      <c r="AT100" s="217" t="s">
        <v>140</v>
      </c>
      <c r="AU100" s="217" t="s">
        <v>81</v>
      </c>
      <c r="AY100" s="19" t="s">
        <v>137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81</v>
      </c>
      <c r="BK100" s="218">
        <f>ROUND(I100*H100,2)</f>
        <v>0</v>
      </c>
      <c r="BL100" s="19" t="s">
        <v>145</v>
      </c>
      <c r="BM100" s="217" t="s">
        <v>321</v>
      </c>
    </row>
    <row r="101" s="2" customFormat="1" ht="16.5" customHeight="1">
      <c r="A101" s="40"/>
      <c r="B101" s="41"/>
      <c r="C101" s="206" t="s">
        <v>238</v>
      </c>
      <c r="D101" s="206" t="s">
        <v>140</v>
      </c>
      <c r="E101" s="207" t="s">
        <v>998</v>
      </c>
      <c r="F101" s="208" t="s">
        <v>999</v>
      </c>
      <c r="G101" s="209" t="s">
        <v>703</v>
      </c>
      <c r="H101" s="210">
        <v>8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44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145</v>
      </c>
      <c r="AT101" s="217" t="s">
        <v>140</v>
      </c>
      <c r="AU101" s="217" t="s">
        <v>81</v>
      </c>
      <c r="AY101" s="19" t="s">
        <v>137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81</v>
      </c>
      <c r="BK101" s="218">
        <f>ROUND(I101*H101,2)</f>
        <v>0</v>
      </c>
      <c r="BL101" s="19" t="s">
        <v>145</v>
      </c>
      <c r="BM101" s="217" t="s">
        <v>486</v>
      </c>
    </row>
    <row r="102" s="2" customFormat="1" ht="16.5" customHeight="1">
      <c r="A102" s="40"/>
      <c r="B102" s="41"/>
      <c r="C102" s="206" t="s">
        <v>224</v>
      </c>
      <c r="D102" s="206" t="s">
        <v>140</v>
      </c>
      <c r="E102" s="207" t="s">
        <v>1000</v>
      </c>
      <c r="F102" s="208" t="s">
        <v>1001</v>
      </c>
      <c r="G102" s="209" t="s">
        <v>703</v>
      </c>
      <c r="H102" s="210">
        <v>2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44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145</v>
      </c>
      <c r="AT102" s="217" t="s">
        <v>140</v>
      </c>
      <c r="AU102" s="217" t="s">
        <v>81</v>
      </c>
      <c r="AY102" s="19" t="s">
        <v>137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81</v>
      </c>
      <c r="BK102" s="218">
        <f>ROUND(I102*H102,2)</f>
        <v>0</v>
      </c>
      <c r="BL102" s="19" t="s">
        <v>145</v>
      </c>
      <c r="BM102" s="217" t="s">
        <v>440</v>
      </c>
    </row>
    <row r="103" s="2" customFormat="1" ht="16.5" customHeight="1">
      <c r="A103" s="40"/>
      <c r="B103" s="41"/>
      <c r="C103" s="206" t="s">
        <v>248</v>
      </c>
      <c r="D103" s="206" t="s">
        <v>140</v>
      </c>
      <c r="E103" s="207" t="s">
        <v>1002</v>
      </c>
      <c r="F103" s="208" t="s">
        <v>1003</v>
      </c>
      <c r="G103" s="209" t="s">
        <v>880</v>
      </c>
      <c r="H103" s="210">
        <v>1</v>
      </c>
      <c r="I103" s="211"/>
      <c r="J103" s="212">
        <f>ROUND(I103*H103,2)</f>
        <v>0</v>
      </c>
      <c r="K103" s="208" t="s">
        <v>19</v>
      </c>
      <c r="L103" s="46"/>
      <c r="M103" s="213" t="s">
        <v>19</v>
      </c>
      <c r="N103" s="214" t="s">
        <v>44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145</v>
      </c>
      <c r="AT103" s="217" t="s">
        <v>140</v>
      </c>
      <c r="AU103" s="217" t="s">
        <v>81</v>
      </c>
      <c r="AY103" s="19" t="s">
        <v>137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81</v>
      </c>
      <c r="BK103" s="218">
        <f>ROUND(I103*H103,2)</f>
        <v>0</v>
      </c>
      <c r="BL103" s="19" t="s">
        <v>145</v>
      </c>
      <c r="BM103" s="217" t="s">
        <v>503</v>
      </c>
    </row>
    <row r="104" s="12" customFormat="1" ht="25.92" customHeight="1">
      <c r="A104" s="12"/>
      <c r="B104" s="190"/>
      <c r="C104" s="191"/>
      <c r="D104" s="192" t="s">
        <v>72</v>
      </c>
      <c r="E104" s="193" t="s">
        <v>724</v>
      </c>
      <c r="F104" s="193" t="s">
        <v>19</v>
      </c>
      <c r="G104" s="191"/>
      <c r="H104" s="191"/>
      <c r="I104" s="194"/>
      <c r="J104" s="195">
        <f>BK104</f>
        <v>0</v>
      </c>
      <c r="K104" s="191"/>
      <c r="L104" s="196"/>
      <c r="M104" s="197"/>
      <c r="N104" s="198"/>
      <c r="O104" s="198"/>
      <c r="P104" s="199">
        <f>SUM(P105:P122)</f>
        <v>0</v>
      </c>
      <c r="Q104" s="198"/>
      <c r="R104" s="199">
        <f>SUM(R105:R122)</f>
        <v>0</v>
      </c>
      <c r="S104" s="198"/>
      <c r="T104" s="200">
        <f>SUM(T105:T122)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1" t="s">
        <v>81</v>
      </c>
      <c r="AT104" s="202" t="s">
        <v>72</v>
      </c>
      <c r="AU104" s="202" t="s">
        <v>73</v>
      </c>
      <c r="AY104" s="201" t="s">
        <v>137</v>
      </c>
      <c r="BK104" s="203">
        <f>SUM(BK105:BK122)</f>
        <v>0</v>
      </c>
    </row>
    <row r="105" s="2" customFormat="1" ht="16.5" customHeight="1">
      <c r="A105" s="40"/>
      <c r="B105" s="41"/>
      <c r="C105" s="206" t="s">
        <v>253</v>
      </c>
      <c r="D105" s="206" t="s">
        <v>140</v>
      </c>
      <c r="E105" s="207" t="s">
        <v>1004</v>
      </c>
      <c r="F105" s="208" t="s">
        <v>1005</v>
      </c>
      <c r="G105" s="209" t="s">
        <v>182</v>
      </c>
      <c r="H105" s="210">
        <v>42</v>
      </c>
      <c r="I105" s="211"/>
      <c r="J105" s="212">
        <f>ROUND(I105*H105,2)</f>
        <v>0</v>
      </c>
      <c r="K105" s="208" t="s">
        <v>19</v>
      </c>
      <c r="L105" s="46"/>
      <c r="M105" s="213" t="s">
        <v>19</v>
      </c>
      <c r="N105" s="214" t="s">
        <v>44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145</v>
      </c>
      <c r="AT105" s="217" t="s">
        <v>140</v>
      </c>
      <c r="AU105" s="217" t="s">
        <v>81</v>
      </c>
      <c r="AY105" s="19" t="s">
        <v>137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81</v>
      </c>
      <c r="BK105" s="218">
        <f>ROUND(I105*H105,2)</f>
        <v>0</v>
      </c>
      <c r="BL105" s="19" t="s">
        <v>145</v>
      </c>
      <c r="BM105" s="217" t="s">
        <v>513</v>
      </c>
    </row>
    <row r="106" s="2" customFormat="1" ht="16.5" customHeight="1">
      <c r="A106" s="40"/>
      <c r="B106" s="41"/>
      <c r="C106" s="206" t="s">
        <v>258</v>
      </c>
      <c r="D106" s="206" t="s">
        <v>140</v>
      </c>
      <c r="E106" s="207" t="s">
        <v>1006</v>
      </c>
      <c r="F106" s="208" t="s">
        <v>1007</v>
      </c>
      <c r="G106" s="209" t="s">
        <v>182</v>
      </c>
      <c r="H106" s="210">
        <v>90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44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145</v>
      </c>
      <c r="AT106" s="217" t="s">
        <v>140</v>
      </c>
      <c r="AU106" s="217" t="s">
        <v>81</v>
      </c>
      <c r="AY106" s="19" t="s">
        <v>137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81</v>
      </c>
      <c r="BK106" s="218">
        <f>ROUND(I106*H106,2)</f>
        <v>0</v>
      </c>
      <c r="BL106" s="19" t="s">
        <v>145</v>
      </c>
      <c r="BM106" s="217" t="s">
        <v>523</v>
      </c>
    </row>
    <row r="107" s="2" customFormat="1" ht="16.5" customHeight="1">
      <c r="A107" s="40"/>
      <c r="B107" s="41"/>
      <c r="C107" s="206" t="s">
        <v>265</v>
      </c>
      <c r="D107" s="206" t="s">
        <v>140</v>
      </c>
      <c r="E107" s="207" t="s">
        <v>1008</v>
      </c>
      <c r="F107" s="208" t="s">
        <v>1009</v>
      </c>
      <c r="G107" s="209" t="s">
        <v>182</v>
      </c>
      <c r="H107" s="210">
        <v>68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44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145</v>
      </c>
      <c r="AT107" s="217" t="s">
        <v>140</v>
      </c>
      <c r="AU107" s="217" t="s">
        <v>81</v>
      </c>
      <c r="AY107" s="19" t="s">
        <v>137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81</v>
      </c>
      <c r="BK107" s="218">
        <f>ROUND(I107*H107,2)</f>
        <v>0</v>
      </c>
      <c r="BL107" s="19" t="s">
        <v>145</v>
      </c>
      <c r="BM107" s="217" t="s">
        <v>533</v>
      </c>
    </row>
    <row r="108" s="2" customFormat="1" ht="16.5" customHeight="1">
      <c r="A108" s="40"/>
      <c r="B108" s="41"/>
      <c r="C108" s="206" t="s">
        <v>7</v>
      </c>
      <c r="D108" s="206" t="s">
        <v>140</v>
      </c>
      <c r="E108" s="207" t="s">
        <v>1010</v>
      </c>
      <c r="F108" s="208" t="s">
        <v>1011</v>
      </c>
      <c r="G108" s="209" t="s">
        <v>703</v>
      </c>
      <c r="H108" s="210">
        <v>6</v>
      </c>
      <c r="I108" s="211"/>
      <c r="J108" s="212">
        <f>ROUND(I108*H108,2)</f>
        <v>0</v>
      </c>
      <c r="K108" s="208" t="s">
        <v>19</v>
      </c>
      <c r="L108" s="46"/>
      <c r="M108" s="213" t="s">
        <v>19</v>
      </c>
      <c r="N108" s="214" t="s">
        <v>44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145</v>
      </c>
      <c r="AT108" s="217" t="s">
        <v>140</v>
      </c>
      <c r="AU108" s="217" t="s">
        <v>81</v>
      </c>
      <c r="AY108" s="19" t="s">
        <v>137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81</v>
      </c>
      <c r="BK108" s="218">
        <f>ROUND(I108*H108,2)</f>
        <v>0</v>
      </c>
      <c r="BL108" s="19" t="s">
        <v>145</v>
      </c>
      <c r="BM108" s="217" t="s">
        <v>544</v>
      </c>
    </row>
    <row r="109" s="2" customFormat="1" ht="16.5" customHeight="1">
      <c r="A109" s="40"/>
      <c r="B109" s="41"/>
      <c r="C109" s="206" t="s">
        <v>276</v>
      </c>
      <c r="D109" s="206" t="s">
        <v>140</v>
      </c>
      <c r="E109" s="207" t="s">
        <v>1012</v>
      </c>
      <c r="F109" s="208" t="s">
        <v>1013</v>
      </c>
      <c r="G109" s="209" t="s">
        <v>703</v>
      </c>
      <c r="H109" s="210">
        <v>96</v>
      </c>
      <c r="I109" s="211"/>
      <c r="J109" s="212">
        <f>ROUND(I109*H109,2)</f>
        <v>0</v>
      </c>
      <c r="K109" s="208" t="s">
        <v>19</v>
      </c>
      <c r="L109" s="46"/>
      <c r="M109" s="213" t="s">
        <v>19</v>
      </c>
      <c r="N109" s="214" t="s">
        <v>44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145</v>
      </c>
      <c r="AT109" s="217" t="s">
        <v>140</v>
      </c>
      <c r="AU109" s="217" t="s">
        <v>81</v>
      </c>
      <c r="AY109" s="19" t="s">
        <v>137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81</v>
      </c>
      <c r="BK109" s="218">
        <f>ROUND(I109*H109,2)</f>
        <v>0</v>
      </c>
      <c r="BL109" s="19" t="s">
        <v>145</v>
      </c>
      <c r="BM109" s="217" t="s">
        <v>555</v>
      </c>
    </row>
    <row r="110" s="2" customFormat="1" ht="16.5" customHeight="1">
      <c r="A110" s="40"/>
      <c r="B110" s="41"/>
      <c r="C110" s="206" t="s">
        <v>281</v>
      </c>
      <c r="D110" s="206" t="s">
        <v>140</v>
      </c>
      <c r="E110" s="207" t="s">
        <v>1014</v>
      </c>
      <c r="F110" s="208" t="s">
        <v>1015</v>
      </c>
      <c r="G110" s="209" t="s">
        <v>703</v>
      </c>
      <c r="H110" s="210">
        <v>2</v>
      </c>
      <c r="I110" s="211"/>
      <c r="J110" s="212">
        <f>ROUND(I110*H110,2)</f>
        <v>0</v>
      </c>
      <c r="K110" s="208" t="s">
        <v>19</v>
      </c>
      <c r="L110" s="46"/>
      <c r="M110" s="213" t="s">
        <v>19</v>
      </c>
      <c r="N110" s="214" t="s">
        <v>44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145</v>
      </c>
      <c r="AT110" s="217" t="s">
        <v>140</v>
      </c>
      <c r="AU110" s="217" t="s">
        <v>81</v>
      </c>
      <c r="AY110" s="19" t="s">
        <v>137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81</v>
      </c>
      <c r="BK110" s="218">
        <f>ROUND(I110*H110,2)</f>
        <v>0</v>
      </c>
      <c r="BL110" s="19" t="s">
        <v>145</v>
      </c>
      <c r="BM110" s="217" t="s">
        <v>567</v>
      </c>
    </row>
    <row r="111" s="2" customFormat="1" ht="16.5" customHeight="1">
      <c r="A111" s="40"/>
      <c r="B111" s="41"/>
      <c r="C111" s="206" t="s">
        <v>289</v>
      </c>
      <c r="D111" s="206" t="s">
        <v>140</v>
      </c>
      <c r="E111" s="207" t="s">
        <v>1016</v>
      </c>
      <c r="F111" s="208" t="s">
        <v>1017</v>
      </c>
      <c r="G111" s="209" t="s">
        <v>703</v>
      </c>
      <c r="H111" s="210">
        <v>16</v>
      </c>
      <c r="I111" s="211"/>
      <c r="J111" s="212">
        <f>ROUND(I111*H111,2)</f>
        <v>0</v>
      </c>
      <c r="K111" s="208" t="s">
        <v>19</v>
      </c>
      <c r="L111" s="46"/>
      <c r="M111" s="213" t="s">
        <v>19</v>
      </c>
      <c r="N111" s="214" t="s">
        <v>44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145</v>
      </c>
      <c r="AT111" s="217" t="s">
        <v>140</v>
      </c>
      <c r="AU111" s="217" t="s">
        <v>81</v>
      </c>
      <c r="AY111" s="19" t="s">
        <v>137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81</v>
      </c>
      <c r="BK111" s="218">
        <f>ROUND(I111*H111,2)</f>
        <v>0</v>
      </c>
      <c r="BL111" s="19" t="s">
        <v>145</v>
      </c>
      <c r="BM111" s="217" t="s">
        <v>577</v>
      </c>
    </row>
    <row r="112" s="2" customFormat="1" ht="16.5" customHeight="1">
      <c r="A112" s="40"/>
      <c r="B112" s="41"/>
      <c r="C112" s="206" t="s">
        <v>297</v>
      </c>
      <c r="D112" s="206" t="s">
        <v>140</v>
      </c>
      <c r="E112" s="207" t="s">
        <v>1018</v>
      </c>
      <c r="F112" s="208" t="s">
        <v>1019</v>
      </c>
      <c r="G112" s="209" t="s">
        <v>182</v>
      </c>
      <c r="H112" s="210">
        <v>42</v>
      </c>
      <c r="I112" s="211"/>
      <c r="J112" s="212">
        <f>ROUND(I112*H112,2)</f>
        <v>0</v>
      </c>
      <c r="K112" s="208" t="s">
        <v>19</v>
      </c>
      <c r="L112" s="46"/>
      <c r="M112" s="213" t="s">
        <v>19</v>
      </c>
      <c r="N112" s="214" t="s">
        <v>44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145</v>
      </c>
      <c r="AT112" s="217" t="s">
        <v>140</v>
      </c>
      <c r="AU112" s="217" t="s">
        <v>81</v>
      </c>
      <c r="AY112" s="19" t="s">
        <v>137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81</v>
      </c>
      <c r="BK112" s="218">
        <f>ROUND(I112*H112,2)</f>
        <v>0</v>
      </c>
      <c r="BL112" s="19" t="s">
        <v>145</v>
      </c>
      <c r="BM112" s="217" t="s">
        <v>587</v>
      </c>
    </row>
    <row r="113" s="2" customFormat="1" ht="16.5" customHeight="1">
      <c r="A113" s="40"/>
      <c r="B113" s="41"/>
      <c r="C113" s="206" t="s">
        <v>305</v>
      </c>
      <c r="D113" s="206" t="s">
        <v>140</v>
      </c>
      <c r="E113" s="207" t="s">
        <v>1020</v>
      </c>
      <c r="F113" s="208" t="s">
        <v>1021</v>
      </c>
      <c r="G113" s="209" t="s">
        <v>182</v>
      </c>
      <c r="H113" s="210">
        <v>80</v>
      </c>
      <c r="I113" s="211"/>
      <c r="J113" s="212">
        <f>ROUND(I113*H113,2)</f>
        <v>0</v>
      </c>
      <c r="K113" s="208" t="s">
        <v>19</v>
      </c>
      <c r="L113" s="46"/>
      <c r="M113" s="213" t="s">
        <v>19</v>
      </c>
      <c r="N113" s="214" t="s">
        <v>44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145</v>
      </c>
      <c r="AT113" s="217" t="s">
        <v>140</v>
      </c>
      <c r="AU113" s="217" t="s">
        <v>81</v>
      </c>
      <c r="AY113" s="19" t="s">
        <v>137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81</v>
      </c>
      <c r="BK113" s="218">
        <f>ROUND(I113*H113,2)</f>
        <v>0</v>
      </c>
      <c r="BL113" s="19" t="s">
        <v>145</v>
      </c>
      <c r="BM113" s="217" t="s">
        <v>597</v>
      </c>
    </row>
    <row r="114" s="2" customFormat="1" ht="16.5" customHeight="1">
      <c r="A114" s="40"/>
      <c r="B114" s="41"/>
      <c r="C114" s="206" t="s">
        <v>313</v>
      </c>
      <c r="D114" s="206" t="s">
        <v>140</v>
      </c>
      <c r="E114" s="207" t="s">
        <v>1022</v>
      </c>
      <c r="F114" s="208" t="s">
        <v>1023</v>
      </c>
      <c r="G114" s="209" t="s">
        <v>703</v>
      </c>
      <c r="H114" s="210">
        <v>14</v>
      </c>
      <c r="I114" s="211"/>
      <c r="J114" s="212">
        <f>ROUND(I114*H114,2)</f>
        <v>0</v>
      </c>
      <c r="K114" s="208" t="s">
        <v>19</v>
      </c>
      <c r="L114" s="46"/>
      <c r="M114" s="213" t="s">
        <v>19</v>
      </c>
      <c r="N114" s="214" t="s">
        <v>44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145</v>
      </c>
      <c r="AT114" s="217" t="s">
        <v>140</v>
      </c>
      <c r="AU114" s="217" t="s">
        <v>81</v>
      </c>
      <c r="AY114" s="19" t="s">
        <v>137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81</v>
      </c>
      <c r="BK114" s="218">
        <f>ROUND(I114*H114,2)</f>
        <v>0</v>
      </c>
      <c r="BL114" s="19" t="s">
        <v>145</v>
      </c>
      <c r="BM114" s="217" t="s">
        <v>607</v>
      </c>
    </row>
    <row r="115" s="2" customFormat="1" ht="16.5" customHeight="1">
      <c r="A115" s="40"/>
      <c r="B115" s="41"/>
      <c r="C115" s="206" t="s">
        <v>321</v>
      </c>
      <c r="D115" s="206" t="s">
        <v>140</v>
      </c>
      <c r="E115" s="207" t="s">
        <v>1024</v>
      </c>
      <c r="F115" s="208" t="s">
        <v>1025</v>
      </c>
      <c r="G115" s="209" t="s">
        <v>703</v>
      </c>
      <c r="H115" s="210">
        <v>8</v>
      </c>
      <c r="I115" s="211"/>
      <c r="J115" s="212">
        <f>ROUND(I115*H115,2)</f>
        <v>0</v>
      </c>
      <c r="K115" s="208" t="s">
        <v>19</v>
      </c>
      <c r="L115" s="46"/>
      <c r="M115" s="213" t="s">
        <v>19</v>
      </c>
      <c r="N115" s="214" t="s">
        <v>44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145</v>
      </c>
      <c r="AT115" s="217" t="s">
        <v>140</v>
      </c>
      <c r="AU115" s="217" t="s">
        <v>81</v>
      </c>
      <c r="AY115" s="19" t="s">
        <v>137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81</v>
      </c>
      <c r="BK115" s="218">
        <f>ROUND(I115*H115,2)</f>
        <v>0</v>
      </c>
      <c r="BL115" s="19" t="s">
        <v>145</v>
      </c>
      <c r="BM115" s="217" t="s">
        <v>617</v>
      </c>
    </row>
    <row r="116" s="2" customFormat="1" ht="16.5" customHeight="1">
      <c r="A116" s="40"/>
      <c r="B116" s="41"/>
      <c r="C116" s="206" t="s">
        <v>332</v>
      </c>
      <c r="D116" s="206" t="s">
        <v>140</v>
      </c>
      <c r="E116" s="207" t="s">
        <v>1026</v>
      </c>
      <c r="F116" s="208" t="s">
        <v>1027</v>
      </c>
      <c r="G116" s="209" t="s">
        <v>703</v>
      </c>
      <c r="H116" s="210">
        <v>9</v>
      </c>
      <c r="I116" s="211"/>
      <c r="J116" s="212">
        <f>ROUND(I116*H116,2)</f>
        <v>0</v>
      </c>
      <c r="K116" s="208" t="s">
        <v>19</v>
      </c>
      <c r="L116" s="46"/>
      <c r="M116" s="213" t="s">
        <v>19</v>
      </c>
      <c r="N116" s="214" t="s">
        <v>44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145</v>
      </c>
      <c r="AT116" s="217" t="s">
        <v>140</v>
      </c>
      <c r="AU116" s="217" t="s">
        <v>81</v>
      </c>
      <c r="AY116" s="19" t="s">
        <v>137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81</v>
      </c>
      <c r="BK116" s="218">
        <f>ROUND(I116*H116,2)</f>
        <v>0</v>
      </c>
      <c r="BL116" s="19" t="s">
        <v>145</v>
      </c>
      <c r="BM116" s="217" t="s">
        <v>627</v>
      </c>
    </row>
    <row r="117" s="2" customFormat="1" ht="16.5" customHeight="1">
      <c r="A117" s="40"/>
      <c r="B117" s="41"/>
      <c r="C117" s="206" t="s">
        <v>486</v>
      </c>
      <c r="D117" s="206" t="s">
        <v>140</v>
      </c>
      <c r="E117" s="207" t="s">
        <v>1026</v>
      </c>
      <c r="F117" s="208" t="s">
        <v>1027</v>
      </c>
      <c r="G117" s="209" t="s">
        <v>703</v>
      </c>
      <c r="H117" s="210">
        <v>8</v>
      </c>
      <c r="I117" s="211"/>
      <c r="J117" s="212">
        <f>ROUND(I117*H117,2)</f>
        <v>0</v>
      </c>
      <c r="K117" s="208" t="s">
        <v>19</v>
      </c>
      <c r="L117" s="46"/>
      <c r="M117" s="213" t="s">
        <v>19</v>
      </c>
      <c r="N117" s="214" t="s">
        <v>44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145</v>
      </c>
      <c r="AT117" s="217" t="s">
        <v>140</v>
      </c>
      <c r="AU117" s="217" t="s">
        <v>81</v>
      </c>
      <c r="AY117" s="19" t="s">
        <v>137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81</v>
      </c>
      <c r="BK117" s="218">
        <f>ROUND(I117*H117,2)</f>
        <v>0</v>
      </c>
      <c r="BL117" s="19" t="s">
        <v>145</v>
      </c>
      <c r="BM117" s="217" t="s">
        <v>638</v>
      </c>
    </row>
    <row r="118" s="2" customFormat="1" ht="16.5" customHeight="1">
      <c r="A118" s="40"/>
      <c r="B118" s="41"/>
      <c r="C118" s="206" t="s">
        <v>490</v>
      </c>
      <c r="D118" s="206" t="s">
        <v>140</v>
      </c>
      <c r="E118" s="207" t="s">
        <v>1028</v>
      </c>
      <c r="F118" s="208" t="s">
        <v>1029</v>
      </c>
      <c r="G118" s="209" t="s">
        <v>703</v>
      </c>
      <c r="H118" s="210">
        <v>28</v>
      </c>
      <c r="I118" s="211"/>
      <c r="J118" s="212">
        <f>ROUND(I118*H118,2)</f>
        <v>0</v>
      </c>
      <c r="K118" s="208" t="s">
        <v>19</v>
      </c>
      <c r="L118" s="46"/>
      <c r="M118" s="213" t="s">
        <v>19</v>
      </c>
      <c r="N118" s="214" t="s">
        <v>44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145</v>
      </c>
      <c r="AT118" s="217" t="s">
        <v>140</v>
      </c>
      <c r="AU118" s="217" t="s">
        <v>81</v>
      </c>
      <c r="AY118" s="19" t="s">
        <v>137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81</v>
      </c>
      <c r="BK118" s="218">
        <f>ROUND(I118*H118,2)</f>
        <v>0</v>
      </c>
      <c r="BL118" s="19" t="s">
        <v>145</v>
      </c>
      <c r="BM118" s="217" t="s">
        <v>648</v>
      </c>
    </row>
    <row r="119" s="2" customFormat="1" ht="16.5" customHeight="1">
      <c r="A119" s="40"/>
      <c r="B119" s="41"/>
      <c r="C119" s="206" t="s">
        <v>440</v>
      </c>
      <c r="D119" s="206" t="s">
        <v>140</v>
      </c>
      <c r="E119" s="207" t="s">
        <v>1030</v>
      </c>
      <c r="F119" s="208" t="s">
        <v>1031</v>
      </c>
      <c r="G119" s="209" t="s">
        <v>703</v>
      </c>
      <c r="H119" s="210">
        <v>8</v>
      </c>
      <c r="I119" s="211"/>
      <c r="J119" s="212">
        <f>ROUND(I119*H119,2)</f>
        <v>0</v>
      </c>
      <c r="K119" s="208" t="s">
        <v>19</v>
      </c>
      <c r="L119" s="46"/>
      <c r="M119" s="213" t="s">
        <v>19</v>
      </c>
      <c r="N119" s="214" t="s">
        <v>44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145</v>
      </c>
      <c r="AT119" s="217" t="s">
        <v>140</v>
      </c>
      <c r="AU119" s="217" t="s">
        <v>81</v>
      </c>
      <c r="AY119" s="19" t="s">
        <v>137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81</v>
      </c>
      <c r="BK119" s="218">
        <f>ROUND(I119*H119,2)</f>
        <v>0</v>
      </c>
      <c r="BL119" s="19" t="s">
        <v>145</v>
      </c>
      <c r="BM119" s="217" t="s">
        <v>660</v>
      </c>
    </row>
    <row r="120" s="2" customFormat="1" ht="16.5" customHeight="1">
      <c r="A120" s="40"/>
      <c r="B120" s="41"/>
      <c r="C120" s="206" t="s">
        <v>498</v>
      </c>
      <c r="D120" s="206" t="s">
        <v>140</v>
      </c>
      <c r="E120" s="207" t="s">
        <v>1030</v>
      </c>
      <c r="F120" s="208" t="s">
        <v>1031</v>
      </c>
      <c r="G120" s="209" t="s">
        <v>703</v>
      </c>
      <c r="H120" s="210">
        <v>5</v>
      </c>
      <c r="I120" s="211"/>
      <c r="J120" s="212">
        <f>ROUND(I120*H120,2)</f>
        <v>0</v>
      </c>
      <c r="K120" s="208" t="s">
        <v>19</v>
      </c>
      <c r="L120" s="46"/>
      <c r="M120" s="213" t="s">
        <v>19</v>
      </c>
      <c r="N120" s="214" t="s">
        <v>44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145</v>
      </c>
      <c r="AT120" s="217" t="s">
        <v>140</v>
      </c>
      <c r="AU120" s="217" t="s">
        <v>81</v>
      </c>
      <c r="AY120" s="19" t="s">
        <v>137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81</v>
      </c>
      <c r="BK120" s="218">
        <f>ROUND(I120*H120,2)</f>
        <v>0</v>
      </c>
      <c r="BL120" s="19" t="s">
        <v>145</v>
      </c>
      <c r="BM120" s="217" t="s">
        <v>670</v>
      </c>
    </row>
    <row r="121" s="2" customFormat="1" ht="16.5" customHeight="1">
      <c r="A121" s="40"/>
      <c r="B121" s="41"/>
      <c r="C121" s="206" t="s">
        <v>503</v>
      </c>
      <c r="D121" s="206" t="s">
        <v>140</v>
      </c>
      <c r="E121" s="207" t="s">
        <v>1032</v>
      </c>
      <c r="F121" s="208" t="s">
        <v>1033</v>
      </c>
      <c r="G121" s="209" t="s">
        <v>703</v>
      </c>
      <c r="H121" s="210">
        <v>2</v>
      </c>
      <c r="I121" s="211"/>
      <c r="J121" s="212">
        <f>ROUND(I121*H121,2)</f>
        <v>0</v>
      </c>
      <c r="K121" s="208" t="s">
        <v>19</v>
      </c>
      <c r="L121" s="46"/>
      <c r="M121" s="213" t="s">
        <v>19</v>
      </c>
      <c r="N121" s="214" t="s">
        <v>44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145</v>
      </c>
      <c r="AT121" s="217" t="s">
        <v>140</v>
      </c>
      <c r="AU121" s="217" t="s">
        <v>81</v>
      </c>
      <c r="AY121" s="19" t="s">
        <v>137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81</v>
      </c>
      <c r="BK121" s="218">
        <f>ROUND(I121*H121,2)</f>
        <v>0</v>
      </c>
      <c r="BL121" s="19" t="s">
        <v>145</v>
      </c>
      <c r="BM121" s="217" t="s">
        <v>682</v>
      </c>
    </row>
    <row r="122" s="2" customFormat="1" ht="16.5" customHeight="1">
      <c r="A122" s="40"/>
      <c r="B122" s="41"/>
      <c r="C122" s="206" t="s">
        <v>508</v>
      </c>
      <c r="D122" s="206" t="s">
        <v>140</v>
      </c>
      <c r="E122" s="207" t="s">
        <v>1034</v>
      </c>
      <c r="F122" s="208" t="s">
        <v>1035</v>
      </c>
      <c r="G122" s="209" t="s">
        <v>703</v>
      </c>
      <c r="H122" s="210">
        <v>1</v>
      </c>
      <c r="I122" s="211"/>
      <c r="J122" s="212">
        <f>ROUND(I122*H122,2)</f>
        <v>0</v>
      </c>
      <c r="K122" s="208" t="s">
        <v>19</v>
      </c>
      <c r="L122" s="46"/>
      <c r="M122" s="213" t="s">
        <v>19</v>
      </c>
      <c r="N122" s="214" t="s">
        <v>44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145</v>
      </c>
      <c r="AT122" s="217" t="s">
        <v>140</v>
      </c>
      <c r="AU122" s="217" t="s">
        <v>81</v>
      </c>
      <c r="AY122" s="19" t="s">
        <v>137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81</v>
      </c>
      <c r="BK122" s="218">
        <f>ROUND(I122*H122,2)</f>
        <v>0</v>
      </c>
      <c r="BL122" s="19" t="s">
        <v>145</v>
      </c>
      <c r="BM122" s="217" t="s">
        <v>781</v>
      </c>
    </row>
    <row r="123" s="12" customFormat="1" ht="25.92" customHeight="1">
      <c r="A123" s="12"/>
      <c r="B123" s="190"/>
      <c r="C123" s="191"/>
      <c r="D123" s="192" t="s">
        <v>72</v>
      </c>
      <c r="E123" s="193" t="s">
        <v>724</v>
      </c>
      <c r="F123" s="193" t="s">
        <v>19</v>
      </c>
      <c r="G123" s="191"/>
      <c r="H123" s="191"/>
      <c r="I123" s="194"/>
      <c r="J123" s="195">
        <f>BK123</f>
        <v>0</v>
      </c>
      <c r="K123" s="191"/>
      <c r="L123" s="196"/>
      <c r="M123" s="197"/>
      <c r="N123" s="198"/>
      <c r="O123" s="198"/>
      <c r="P123" s="199">
        <f>SUM(P124:P127)</f>
        <v>0</v>
      </c>
      <c r="Q123" s="198"/>
      <c r="R123" s="199">
        <f>SUM(R124:R127)</f>
        <v>0</v>
      </c>
      <c r="S123" s="198"/>
      <c r="T123" s="200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1" t="s">
        <v>81</v>
      </c>
      <c r="AT123" s="202" t="s">
        <v>72</v>
      </c>
      <c r="AU123" s="202" t="s">
        <v>73</v>
      </c>
      <c r="AY123" s="201" t="s">
        <v>137</v>
      </c>
      <c r="BK123" s="203">
        <f>SUM(BK124:BK127)</f>
        <v>0</v>
      </c>
    </row>
    <row r="124" s="2" customFormat="1" ht="16.5" customHeight="1">
      <c r="A124" s="40"/>
      <c r="B124" s="41"/>
      <c r="C124" s="206" t="s">
        <v>513</v>
      </c>
      <c r="D124" s="206" t="s">
        <v>140</v>
      </c>
      <c r="E124" s="207" t="s">
        <v>1036</v>
      </c>
      <c r="F124" s="208" t="s">
        <v>1037</v>
      </c>
      <c r="G124" s="209" t="s">
        <v>182</v>
      </c>
      <c r="H124" s="210">
        <v>96</v>
      </c>
      <c r="I124" s="211"/>
      <c r="J124" s="212">
        <f>ROUND(I124*H124,2)</f>
        <v>0</v>
      </c>
      <c r="K124" s="208" t="s">
        <v>19</v>
      </c>
      <c r="L124" s="46"/>
      <c r="M124" s="213" t="s">
        <v>19</v>
      </c>
      <c r="N124" s="214" t="s">
        <v>44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145</v>
      </c>
      <c r="AT124" s="217" t="s">
        <v>140</v>
      </c>
      <c r="AU124" s="217" t="s">
        <v>81</v>
      </c>
      <c r="AY124" s="19" t="s">
        <v>137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81</v>
      </c>
      <c r="BK124" s="218">
        <f>ROUND(I124*H124,2)</f>
        <v>0</v>
      </c>
      <c r="BL124" s="19" t="s">
        <v>145</v>
      </c>
      <c r="BM124" s="217" t="s">
        <v>784</v>
      </c>
    </row>
    <row r="125" s="2" customFormat="1" ht="16.5" customHeight="1">
      <c r="A125" s="40"/>
      <c r="B125" s="41"/>
      <c r="C125" s="206" t="s">
        <v>518</v>
      </c>
      <c r="D125" s="206" t="s">
        <v>140</v>
      </c>
      <c r="E125" s="207" t="s">
        <v>1038</v>
      </c>
      <c r="F125" s="208" t="s">
        <v>1039</v>
      </c>
      <c r="G125" s="209" t="s">
        <v>143</v>
      </c>
      <c r="H125" s="210">
        <v>9</v>
      </c>
      <c r="I125" s="211"/>
      <c r="J125" s="212">
        <f>ROUND(I125*H125,2)</f>
        <v>0</v>
      </c>
      <c r="K125" s="208" t="s">
        <v>19</v>
      </c>
      <c r="L125" s="46"/>
      <c r="M125" s="213" t="s">
        <v>19</v>
      </c>
      <c r="N125" s="214" t="s">
        <v>44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145</v>
      </c>
      <c r="AT125" s="217" t="s">
        <v>140</v>
      </c>
      <c r="AU125" s="217" t="s">
        <v>81</v>
      </c>
      <c r="AY125" s="19" t="s">
        <v>137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81</v>
      </c>
      <c r="BK125" s="218">
        <f>ROUND(I125*H125,2)</f>
        <v>0</v>
      </c>
      <c r="BL125" s="19" t="s">
        <v>145</v>
      </c>
      <c r="BM125" s="217" t="s">
        <v>789</v>
      </c>
    </row>
    <row r="126" s="2" customFormat="1" ht="16.5" customHeight="1">
      <c r="A126" s="40"/>
      <c r="B126" s="41"/>
      <c r="C126" s="206" t="s">
        <v>523</v>
      </c>
      <c r="D126" s="206" t="s">
        <v>140</v>
      </c>
      <c r="E126" s="207" t="s">
        <v>1040</v>
      </c>
      <c r="F126" s="208" t="s">
        <v>1041</v>
      </c>
      <c r="G126" s="209" t="s">
        <v>143</v>
      </c>
      <c r="H126" s="210">
        <v>20</v>
      </c>
      <c r="I126" s="211"/>
      <c r="J126" s="212">
        <f>ROUND(I126*H126,2)</f>
        <v>0</v>
      </c>
      <c r="K126" s="208" t="s">
        <v>19</v>
      </c>
      <c r="L126" s="46"/>
      <c r="M126" s="213" t="s">
        <v>19</v>
      </c>
      <c r="N126" s="214" t="s">
        <v>44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145</v>
      </c>
      <c r="AT126" s="217" t="s">
        <v>140</v>
      </c>
      <c r="AU126" s="217" t="s">
        <v>81</v>
      </c>
      <c r="AY126" s="19" t="s">
        <v>137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81</v>
      </c>
      <c r="BK126" s="218">
        <f>ROUND(I126*H126,2)</f>
        <v>0</v>
      </c>
      <c r="BL126" s="19" t="s">
        <v>145</v>
      </c>
      <c r="BM126" s="217" t="s">
        <v>792</v>
      </c>
    </row>
    <row r="127" s="2" customFormat="1" ht="16.5" customHeight="1">
      <c r="A127" s="40"/>
      <c r="B127" s="41"/>
      <c r="C127" s="206" t="s">
        <v>528</v>
      </c>
      <c r="D127" s="206" t="s">
        <v>140</v>
      </c>
      <c r="E127" s="207" t="s">
        <v>1042</v>
      </c>
      <c r="F127" s="208" t="s">
        <v>1043</v>
      </c>
      <c r="G127" s="209" t="s">
        <v>880</v>
      </c>
      <c r="H127" s="210">
        <v>1</v>
      </c>
      <c r="I127" s="211"/>
      <c r="J127" s="212">
        <f>ROUND(I127*H127,2)</f>
        <v>0</v>
      </c>
      <c r="K127" s="208" t="s">
        <v>19</v>
      </c>
      <c r="L127" s="46"/>
      <c r="M127" s="213" t="s">
        <v>19</v>
      </c>
      <c r="N127" s="214" t="s">
        <v>44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145</v>
      </c>
      <c r="AT127" s="217" t="s">
        <v>140</v>
      </c>
      <c r="AU127" s="217" t="s">
        <v>81</v>
      </c>
      <c r="AY127" s="19" t="s">
        <v>137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81</v>
      </c>
      <c r="BK127" s="218">
        <f>ROUND(I127*H127,2)</f>
        <v>0</v>
      </c>
      <c r="BL127" s="19" t="s">
        <v>145</v>
      </c>
      <c r="BM127" s="217" t="s">
        <v>795</v>
      </c>
    </row>
    <row r="128" s="12" customFormat="1" ht="25.92" customHeight="1">
      <c r="A128" s="12"/>
      <c r="B128" s="190"/>
      <c r="C128" s="191"/>
      <c r="D128" s="192" t="s">
        <v>72</v>
      </c>
      <c r="E128" s="193" t="s">
        <v>724</v>
      </c>
      <c r="F128" s="193" t="s">
        <v>19</v>
      </c>
      <c r="G128" s="191"/>
      <c r="H128" s="191"/>
      <c r="I128" s="194"/>
      <c r="J128" s="195">
        <f>BK128</f>
        <v>0</v>
      </c>
      <c r="K128" s="191"/>
      <c r="L128" s="196"/>
      <c r="M128" s="197"/>
      <c r="N128" s="198"/>
      <c r="O128" s="198"/>
      <c r="P128" s="199">
        <f>P129</f>
        <v>0</v>
      </c>
      <c r="Q128" s="198"/>
      <c r="R128" s="199">
        <f>R129</f>
        <v>0</v>
      </c>
      <c r="S128" s="198"/>
      <c r="T128" s="200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1" t="s">
        <v>81</v>
      </c>
      <c r="AT128" s="202" t="s">
        <v>72</v>
      </c>
      <c r="AU128" s="202" t="s">
        <v>73</v>
      </c>
      <c r="AY128" s="201" t="s">
        <v>137</v>
      </c>
      <c r="BK128" s="203">
        <f>BK129</f>
        <v>0</v>
      </c>
    </row>
    <row r="129" s="2" customFormat="1" ht="16.5" customHeight="1">
      <c r="A129" s="40"/>
      <c r="B129" s="41"/>
      <c r="C129" s="206" t="s">
        <v>533</v>
      </c>
      <c r="D129" s="206" t="s">
        <v>140</v>
      </c>
      <c r="E129" s="207" t="s">
        <v>1044</v>
      </c>
      <c r="F129" s="208" t="s">
        <v>1045</v>
      </c>
      <c r="G129" s="209" t="s">
        <v>703</v>
      </c>
      <c r="H129" s="210">
        <v>1</v>
      </c>
      <c r="I129" s="211"/>
      <c r="J129" s="212">
        <f>ROUND(I129*H129,2)</f>
        <v>0</v>
      </c>
      <c r="K129" s="208" t="s">
        <v>19</v>
      </c>
      <c r="L129" s="46"/>
      <c r="M129" s="275" t="s">
        <v>19</v>
      </c>
      <c r="N129" s="276" t="s">
        <v>44</v>
      </c>
      <c r="O129" s="273"/>
      <c r="P129" s="277">
        <f>O129*H129</f>
        <v>0</v>
      </c>
      <c r="Q129" s="277">
        <v>0</v>
      </c>
      <c r="R129" s="277">
        <f>Q129*H129</f>
        <v>0</v>
      </c>
      <c r="S129" s="277">
        <v>0</v>
      </c>
      <c r="T129" s="278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145</v>
      </c>
      <c r="AT129" s="217" t="s">
        <v>140</v>
      </c>
      <c r="AU129" s="217" t="s">
        <v>81</v>
      </c>
      <c r="AY129" s="19" t="s">
        <v>137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81</v>
      </c>
      <c r="BK129" s="218">
        <f>ROUND(I129*H129,2)</f>
        <v>0</v>
      </c>
      <c r="BL129" s="19" t="s">
        <v>145</v>
      </c>
      <c r="BM129" s="217" t="s">
        <v>798</v>
      </c>
    </row>
    <row r="130" s="2" customFormat="1" ht="6.96" customHeight="1">
      <c r="A130" s="40"/>
      <c r="B130" s="61"/>
      <c r="C130" s="62"/>
      <c r="D130" s="62"/>
      <c r="E130" s="62"/>
      <c r="F130" s="62"/>
      <c r="G130" s="62"/>
      <c r="H130" s="62"/>
      <c r="I130" s="62"/>
      <c r="J130" s="62"/>
      <c r="K130" s="62"/>
      <c r="L130" s="46"/>
      <c r="M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</sheetData>
  <sheetProtection sheet="1" autoFilter="0" formatColumns="0" formatRows="0" objects="1" scenarios="1" spinCount="100000" saltValue="NKS6v6oFKBMRzDzUMcT78oZWRUG8t4DIk5zMOwnVSoe3+rXgOYxxDdbilowovqvuet7TwBFib8yRBzBndQh+6Q==" hashValue="A6xBfzKaankrGQ2cOC3001V7ne0oKSam/l4Si9arTSW4x0x/xlvdInRAcDOYAc5FyaK/jWJhajJLfbMCsJrf2A==" algorithmName="SHA-512" password="CC35"/>
  <autoFilter ref="C83:K129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83</v>
      </c>
    </row>
    <row r="4" s="1" customFormat="1" ht="24.96" customHeight="1">
      <c r="B4" s="22"/>
      <c r="D4" s="132" t="s">
        <v>99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ZŠ Alšova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100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1046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10. 4. 2025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32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33</v>
      </c>
      <c r="F21" s="40"/>
      <c r="G21" s="40"/>
      <c r="H21" s="40"/>
      <c r="I21" s="134" t="s">
        <v>28</v>
      </c>
      <c r="J21" s="138" t="s">
        <v>34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32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33</v>
      </c>
      <c r="F24" s="40"/>
      <c r="G24" s="40"/>
      <c r="H24" s="40"/>
      <c r="I24" s="134" t="s">
        <v>28</v>
      </c>
      <c r="J24" s="138" t="s">
        <v>34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37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38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39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41</v>
      </c>
      <c r="G32" s="40"/>
      <c r="H32" s="40"/>
      <c r="I32" s="147" t="s">
        <v>40</v>
      </c>
      <c r="J32" s="147" t="s">
        <v>42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43</v>
      </c>
      <c r="E33" s="134" t="s">
        <v>44</v>
      </c>
      <c r="F33" s="149">
        <f>ROUND((SUM(BE84:BE97)),  2)</f>
        <v>0</v>
      </c>
      <c r="G33" s="40"/>
      <c r="H33" s="40"/>
      <c r="I33" s="150">
        <v>0.21</v>
      </c>
      <c r="J33" s="149">
        <f>ROUND(((SUM(BE84:BE97))*I33),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45</v>
      </c>
      <c r="F34" s="149">
        <f>ROUND((SUM(BF84:BF97)),  2)</f>
        <v>0</v>
      </c>
      <c r="G34" s="40"/>
      <c r="H34" s="40"/>
      <c r="I34" s="150">
        <v>0.12</v>
      </c>
      <c r="J34" s="149">
        <f>ROUND(((SUM(BF84:BF97))*I34),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46</v>
      </c>
      <c r="F35" s="149">
        <f>ROUND((SUM(BG84:BG97)),  2)</f>
        <v>0</v>
      </c>
      <c r="G35" s="40"/>
      <c r="H35" s="40"/>
      <c r="I35" s="150">
        <v>0.21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47</v>
      </c>
      <c r="F36" s="149">
        <f>ROUND((SUM(BH84:BH97)),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48</v>
      </c>
      <c r="F37" s="149">
        <f>ROUND((SUM(BI84:BI97)),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102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ZŠ Alšova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100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06 - VRN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ZŠ Alšova, č.p. 1123</v>
      </c>
      <c r="G52" s="42"/>
      <c r="H52" s="42"/>
      <c r="I52" s="34" t="s">
        <v>23</v>
      </c>
      <c r="J52" s="74" t="str">
        <f>IF(J12="","",J12)</f>
        <v>10. 4. 2025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Kopřivnice</v>
      </c>
      <c r="G54" s="42"/>
      <c r="H54" s="42"/>
      <c r="I54" s="34" t="s">
        <v>31</v>
      </c>
      <c r="J54" s="38" t="str">
        <f>E21</f>
        <v>Proiectura Dana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Proiectura Dana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103</v>
      </c>
      <c r="D57" s="164"/>
      <c r="E57" s="164"/>
      <c r="F57" s="164"/>
      <c r="G57" s="164"/>
      <c r="H57" s="164"/>
      <c r="I57" s="164"/>
      <c r="J57" s="165" t="s">
        <v>104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71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105</v>
      </c>
    </row>
    <row r="60" s="9" customFormat="1" ht="24.96" customHeight="1">
      <c r="A60" s="9"/>
      <c r="B60" s="167"/>
      <c r="C60" s="168"/>
      <c r="D60" s="169" t="s">
        <v>1047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1048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1049</v>
      </c>
      <c r="E62" s="176"/>
      <c r="F62" s="176"/>
      <c r="G62" s="176"/>
      <c r="H62" s="176"/>
      <c r="I62" s="176"/>
      <c r="J62" s="177">
        <f>J89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1050</v>
      </c>
      <c r="E63" s="176"/>
      <c r="F63" s="176"/>
      <c r="G63" s="176"/>
      <c r="H63" s="176"/>
      <c r="I63" s="176"/>
      <c r="J63" s="177">
        <f>J92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1051</v>
      </c>
      <c r="E64" s="176"/>
      <c r="F64" s="176"/>
      <c r="G64" s="176"/>
      <c r="H64" s="176"/>
      <c r="I64" s="176"/>
      <c r="J64" s="177">
        <f>J95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122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ZŠ Alšova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100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06 - VRN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ZŠ Alšova, č.p. 1123</v>
      </c>
      <c r="G78" s="42"/>
      <c r="H78" s="42"/>
      <c r="I78" s="34" t="s">
        <v>23</v>
      </c>
      <c r="J78" s="74" t="str">
        <f>IF(J12="","",J12)</f>
        <v>10. 4. 2025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Město Kopřivnice</v>
      </c>
      <c r="G80" s="42"/>
      <c r="H80" s="42"/>
      <c r="I80" s="34" t="s">
        <v>31</v>
      </c>
      <c r="J80" s="38" t="str">
        <f>E21</f>
        <v>Proiectura Dana s.r.o.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36</v>
      </c>
      <c r="J81" s="38" t="str">
        <f>E24</f>
        <v>Proiectura Dana s.r.o.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123</v>
      </c>
      <c r="D83" s="182" t="s">
        <v>58</v>
      </c>
      <c r="E83" s="182" t="s">
        <v>54</v>
      </c>
      <c r="F83" s="182" t="s">
        <v>55</v>
      </c>
      <c r="G83" s="182" t="s">
        <v>124</v>
      </c>
      <c r="H83" s="182" t="s">
        <v>125</v>
      </c>
      <c r="I83" s="182" t="s">
        <v>126</v>
      </c>
      <c r="J83" s="182" t="s">
        <v>104</v>
      </c>
      <c r="K83" s="183" t="s">
        <v>127</v>
      </c>
      <c r="L83" s="184"/>
      <c r="M83" s="94" t="s">
        <v>19</v>
      </c>
      <c r="N83" s="95" t="s">
        <v>43</v>
      </c>
      <c r="O83" s="95" t="s">
        <v>128</v>
      </c>
      <c r="P83" s="95" t="s">
        <v>129</v>
      </c>
      <c r="Q83" s="95" t="s">
        <v>130</v>
      </c>
      <c r="R83" s="95" t="s">
        <v>131</v>
      </c>
      <c r="S83" s="95" t="s">
        <v>132</v>
      </c>
      <c r="T83" s="96" t="s">
        <v>133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134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72</v>
      </c>
      <c r="AU84" s="19" t="s">
        <v>105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72</v>
      </c>
      <c r="E85" s="193" t="s">
        <v>97</v>
      </c>
      <c r="F85" s="193" t="s">
        <v>1052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P86+P89+P92+P95</f>
        <v>0</v>
      </c>
      <c r="Q85" s="198"/>
      <c r="R85" s="199">
        <f>R86+R89+R92+R95</f>
        <v>0</v>
      </c>
      <c r="S85" s="198"/>
      <c r="T85" s="200">
        <f>T86+T89+T92+T95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173</v>
      </c>
      <c r="AT85" s="202" t="s">
        <v>72</v>
      </c>
      <c r="AU85" s="202" t="s">
        <v>73</v>
      </c>
      <c r="AY85" s="201" t="s">
        <v>137</v>
      </c>
      <c r="BK85" s="203">
        <f>BK86+BK89+BK92+BK95</f>
        <v>0</v>
      </c>
    </row>
    <row r="86" s="12" customFormat="1" ht="22.8" customHeight="1">
      <c r="A86" s="12"/>
      <c r="B86" s="190"/>
      <c r="C86" s="191"/>
      <c r="D86" s="192" t="s">
        <v>72</v>
      </c>
      <c r="E86" s="204" t="s">
        <v>1053</v>
      </c>
      <c r="F86" s="204" t="s">
        <v>1054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SUM(P87:P88)</f>
        <v>0</v>
      </c>
      <c r="Q86" s="198"/>
      <c r="R86" s="199">
        <f>SUM(R87:R88)</f>
        <v>0</v>
      </c>
      <c r="S86" s="198"/>
      <c r="T86" s="200">
        <f>SUM(T87:T88)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173</v>
      </c>
      <c r="AT86" s="202" t="s">
        <v>72</v>
      </c>
      <c r="AU86" s="202" t="s">
        <v>81</v>
      </c>
      <c r="AY86" s="201" t="s">
        <v>137</v>
      </c>
      <c r="BK86" s="203">
        <f>SUM(BK87:BK88)</f>
        <v>0</v>
      </c>
    </row>
    <row r="87" s="2" customFormat="1" ht="16.5" customHeight="1">
      <c r="A87" s="40"/>
      <c r="B87" s="41"/>
      <c r="C87" s="206" t="s">
        <v>81</v>
      </c>
      <c r="D87" s="206" t="s">
        <v>140</v>
      </c>
      <c r="E87" s="207" t="s">
        <v>1055</v>
      </c>
      <c r="F87" s="208" t="s">
        <v>1054</v>
      </c>
      <c r="G87" s="209" t="s">
        <v>880</v>
      </c>
      <c r="H87" s="210">
        <v>1</v>
      </c>
      <c r="I87" s="211"/>
      <c r="J87" s="212">
        <f>ROUND(I87*H87,2)</f>
        <v>0</v>
      </c>
      <c r="K87" s="208" t="s">
        <v>144</v>
      </c>
      <c r="L87" s="46"/>
      <c r="M87" s="213" t="s">
        <v>19</v>
      </c>
      <c r="N87" s="214" t="s">
        <v>44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1056</v>
      </c>
      <c r="AT87" s="217" t="s">
        <v>140</v>
      </c>
      <c r="AU87" s="217" t="s">
        <v>83</v>
      </c>
      <c r="AY87" s="19" t="s">
        <v>137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81</v>
      </c>
      <c r="BK87" s="218">
        <f>ROUND(I87*H87,2)</f>
        <v>0</v>
      </c>
      <c r="BL87" s="19" t="s">
        <v>1056</v>
      </c>
      <c r="BM87" s="217" t="s">
        <v>1057</v>
      </c>
    </row>
    <row r="88" s="2" customFormat="1">
      <c r="A88" s="40"/>
      <c r="B88" s="41"/>
      <c r="C88" s="42"/>
      <c r="D88" s="219" t="s">
        <v>147</v>
      </c>
      <c r="E88" s="42"/>
      <c r="F88" s="220" t="s">
        <v>1058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147</v>
      </c>
      <c r="AU88" s="19" t="s">
        <v>83</v>
      </c>
    </row>
    <row r="89" s="12" customFormat="1" ht="22.8" customHeight="1">
      <c r="A89" s="12"/>
      <c r="B89" s="190"/>
      <c r="C89" s="191"/>
      <c r="D89" s="192" t="s">
        <v>72</v>
      </c>
      <c r="E89" s="204" t="s">
        <v>1059</v>
      </c>
      <c r="F89" s="204" t="s">
        <v>1060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SUM(P90:P91)</f>
        <v>0</v>
      </c>
      <c r="Q89" s="198"/>
      <c r="R89" s="199">
        <f>SUM(R90:R91)</f>
        <v>0</v>
      </c>
      <c r="S89" s="198"/>
      <c r="T89" s="200">
        <f>SUM(T90:T91)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173</v>
      </c>
      <c r="AT89" s="202" t="s">
        <v>72</v>
      </c>
      <c r="AU89" s="202" t="s">
        <v>81</v>
      </c>
      <c r="AY89" s="201" t="s">
        <v>137</v>
      </c>
      <c r="BK89" s="203">
        <f>SUM(BK90:BK91)</f>
        <v>0</v>
      </c>
    </row>
    <row r="90" s="2" customFormat="1" ht="16.5" customHeight="1">
      <c r="A90" s="40"/>
      <c r="B90" s="41"/>
      <c r="C90" s="206" t="s">
        <v>83</v>
      </c>
      <c r="D90" s="206" t="s">
        <v>140</v>
      </c>
      <c r="E90" s="207" t="s">
        <v>1061</v>
      </c>
      <c r="F90" s="208" t="s">
        <v>1060</v>
      </c>
      <c r="G90" s="209" t="s">
        <v>880</v>
      </c>
      <c r="H90" s="210">
        <v>1</v>
      </c>
      <c r="I90" s="211"/>
      <c r="J90" s="212">
        <f>ROUND(I90*H90,2)</f>
        <v>0</v>
      </c>
      <c r="K90" s="208" t="s">
        <v>144</v>
      </c>
      <c r="L90" s="46"/>
      <c r="M90" s="213" t="s">
        <v>19</v>
      </c>
      <c r="N90" s="214" t="s">
        <v>44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1056</v>
      </c>
      <c r="AT90" s="217" t="s">
        <v>140</v>
      </c>
      <c r="AU90" s="217" t="s">
        <v>83</v>
      </c>
      <c r="AY90" s="19" t="s">
        <v>137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81</v>
      </c>
      <c r="BK90" s="218">
        <f>ROUND(I90*H90,2)</f>
        <v>0</v>
      </c>
      <c r="BL90" s="19" t="s">
        <v>1056</v>
      </c>
      <c r="BM90" s="217" t="s">
        <v>1062</v>
      </c>
    </row>
    <row r="91" s="2" customFormat="1">
      <c r="A91" s="40"/>
      <c r="B91" s="41"/>
      <c r="C91" s="42"/>
      <c r="D91" s="219" t="s">
        <v>147</v>
      </c>
      <c r="E91" s="42"/>
      <c r="F91" s="220" t="s">
        <v>1063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147</v>
      </c>
      <c r="AU91" s="19" t="s">
        <v>83</v>
      </c>
    </row>
    <row r="92" s="12" customFormat="1" ht="22.8" customHeight="1">
      <c r="A92" s="12"/>
      <c r="B92" s="190"/>
      <c r="C92" s="191"/>
      <c r="D92" s="192" t="s">
        <v>72</v>
      </c>
      <c r="E92" s="204" t="s">
        <v>1064</v>
      </c>
      <c r="F92" s="204" t="s">
        <v>1065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SUM(P93:P94)</f>
        <v>0</v>
      </c>
      <c r="Q92" s="198"/>
      <c r="R92" s="199">
        <f>SUM(R93:R94)</f>
        <v>0</v>
      </c>
      <c r="S92" s="198"/>
      <c r="T92" s="200">
        <f>SUM(T93:T94)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173</v>
      </c>
      <c r="AT92" s="202" t="s">
        <v>72</v>
      </c>
      <c r="AU92" s="202" t="s">
        <v>81</v>
      </c>
      <c r="AY92" s="201" t="s">
        <v>137</v>
      </c>
      <c r="BK92" s="203">
        <f>SUM(BK93:BK94)</f>
        <v>0</v>
      </c>
    </row>
    <row r="93" s="2" customFormat="1" ht="16.5" customHeight="1">
      <c r="A93" s="40"/>
      <c r="B93" s="41"/>
      <c r="C93" s="206" t="s">
        <v>160</v>
      </c>
      <c r="D93" s="206" t="s">
        <v>140</v>
      </c>
      <c r="E93" s="207" t="s">
        <v>1066</v>
      </c>
      <c r="F93" s="208" t="s">
        <v>1067</v>
      </c>
      <c r="G93" s="209" t="s">
        <v>880</v>
      </c>
      <c r="H93" s="210">
        <v>1</v>
      </c>
      <c r="I93" s="211"/>
      <c r="J93" s="212">
        <f>ROUND(I93*H93,2)</f>
        <v>0</v>
      </c>
      <c r="K93" s="208" t="s">
        <v>144</v>
      </c>
      <c r="L93" s="46"/>
      <c r="M93" s="213" t="s">
        <v>19</v>
      </c>
      <c r="N93" s="214" t="s">
        <v>44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1056</v>
      </c>
      <c r="AT93" s="217" t="s">
        <v>140</v>
      </c>
      <c r="AU93" s="217" t="s">
        <v>83</v>
      </c>
      <c r="AY93" s="19" t="s">
        <v>137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81</v>
      </c>
      <c r="BK93" s="218">
        <f>ROUND(I93*H93,2)</f>
        <v>0</v>
      </c>
      <c r="BL93" s="19" t="s">
        <v>1056</v>
      </c>
      <c r="BM93" s="217" t="s">
        <v>1068</v>
      </c>
    </row>
    <row r="94" s="2" customFormat="1">
      <c r="A94" s="40"/>
      <c r="B94" s="41"/>
      <c r="C94" s="42"/>
      <c r="D94" s="219" t="s">
        <v>147</v>
      </c>
      <c r="E94" s="42"/>
      <c r="F94" s="220" t="s">
        <v>1069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147</v>
      </c>
      <c r="AU94" s="19" t="s">
        <v>83</v>
      </c>
    </row>
    <row r="95" s="12" customFormat="1" ht="22.8" customHeight="1">
      <c r="A95" s="12"/>
      <c r="B95" s="190"/>
      <c r="C95" s="191"/>
      <c r="D95" s="192" t="s">
        <v>72</v>
      </c>
      <c r="E95" s="204" t="s">
        <v>1070</v>
      </c>
      <c r="F95" s="204" t="s">
        <v>1071</v>
      </c>
      <c r="G95" s="191"/>
      <c r="H95" s="191"/>
      <c r="I95" s="194"/>
      <c r="J95" s="205">
        <f>BK95</f>
        <v>0</v>
      </c>
      <c r="K95" s="191"/>
      <c r="L95" s="196"/>
      <c r="M95" s="197"/>
      <c r="N95" s="198"/>
      <c r="O95" s="198"/>
      <c r="P95" s="199">
        <f>SUM(P96:P97)</f>
        <v>0</v>
      </c>
      <c r="Q95" s="198"/>
      <c r="R95" s="199">
        <f>SUM(R96:R97)</f>
        <v>0</v>
      </c>
      <c r="S95" s="198"/>
      <c r="T95" s="200">
        <f>SUM(T96:T97)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173</v>
      </c>
      <c r="AT95" s="202" t="s">
        <v>72</v>
      </c>
      <c r="AU95" s="202" t="s">
        <v>81</v>
      </c>
      <c r="AY95" s="201" t="s">
        <v>137</v>
      </c>
      <c r="BK95" s="203">
        <f>SUM(BK96:BK97)</f>
        <v>0</v>
      </c>
    </row>
    <row r="96" s="2" customFormat="1" ht="16.5" customHeight="1">
      <c r="A96" s="40"/>
      <c r="B96" s="41"/>
      <c r="C96" s="206" t="s">
        <v>145</v>
      </c>
      <c r="D96" s="206" t="s">
        <v>140</v>
      </c>
      <c r="E96" s="207" t="s">
        <v>1072</v>
      </c>
      <c r="F96" s="208" t="s">
        <v>1071</v>
      </c>
      <c r="G96" s="209" t="s">
        <v>880</v>
      </c>
      <c r="H96" s="210">
        <v>1</v>
      </c>
      <c r="I96" s="211"/>
      <c r="J96" s="212">
        <f>ROUND(I96*H96,2)</f>
        <v>0</v>
      </c>
      <c r="K96" s="208" t="s">
        <v>144</v>
      </c>
      <c r="L96" s="46"/>
      <c r="M96" s="213" t="s">
        <v>19</v>
      </c>
      <c r="N96" s="214" t="s">
        <v>44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1056</v>
      </c>
      <c r="AT96" s="217" t="s">
        <v>140</v>
      </c>
      <c r="AU96" s="217" t="s">
        <v>83</v>
      </c>
      <c r="AY96" s="19" t="s">
        <v>137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81</v>
      </c>
      <c r="BK96" s="218">
        <f>ROUND(I96*H96,2)</f>
        <v>0</v>
      </c>
      <c r="BL96" s="19" t="s">
        <v>1056</v>
      </c>
      <c r="BM96" s="217" t="s">
        <v>1073</v>
      </c>
    </row>
    <row r="97" s="2" customFormat="1">
      <c r="A97" s="40"/>
      <c r="B97" s="41"/>
      <c r="C97" s="42"/>
      <c r="D97" s="219" t="s">
        <v>147</v>
      </c>
      <c r="E97" s="42"/>
      <c r="F97" s="220" t="s">
        <v>1074</v>
      </c>
      <c r="G97" s="42"/>
      <c r="H97" s="42"/>
      <c r="I97" s="221"/>
      <c r="J97" s="42"/>
      <c r="K97" s="42"/>
      <c r="L97" s="46"/>
      <c r="M97" s="271"/>
      <c r="N97" s="272"/>
      <c r="O97" s="273"/>
      <c r="P97" s="273"/>
      <c r="Q97" s="273"/>
      <c r="R97" s="273"/>
      <c r="S97" s="273"/>
      <c r="T97" s="274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147</v>
      </c>
      <c r="AU97" s="19" t="s">
        <v>83</v>
      </c>
    </row>
    <row r="98" s="2" customFormat="1" ht="6.96" customHeight="1">
      <c r="A98" s="40"/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46"/>
      <c r="M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</sheetData>
  <sheetProtection sheet="1" autoFilter="0" formatColumns="0" formatRows="0" objects="1" scenarios="1" spinCount="100000" saltValue="2L2VuipktyIUZQ8ywsJFW1yv3ukaifI/TiP/fCTUwshbkQJ1+N3Z9eUXH+rbNRrvIt2qiI+5G4GwqxyZ8rJovw==" hashValue="Kd8CqMFkZ52utkOyozTO0tSof5ZlJyMn3y/aRv12oq/vUMlX8uqPDl/RvXrGqjqEkKyD+NhfgCHh0a8mmMs3dg==" algorithmName="SHA-512" password="CC35"/>
  <autoFilter ref="C83:K97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020001000"/>
    <hyperlink ref="F91" r:id="rId2" display="https://podminky.urs.cz/item/CS_URS_2025_01/030001000"/>
    <hyperlink ref="F94" r:id="rId3" display="https://podminky.urs.cz/item/CS_URS_2025_01/045002000"/>
    <hyperlink ref="F97" r:id="rId4" display="https://podminky.urs.cz/item/CS_URS_2025_01/07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9" customWidth="1"/>
    <col min="2" max="2" width="1.667969" style="279" customWidth="1"/>
    <col min="3" max="4" width="5" style="279" customWidth="1"/>
    <col min="5" max="5" width="11.66016" style="279" customWidth="1"/>
    <col min="6" max="6" width="9.160156" style="279" customWidth="1"/>
    <col min="7" max="7" width="5" style="279" customWidth="1"/>
    <col min="8" max="8" width="77.83203" style="279" customWidth="1"/>
    <col min="9" max="10" width="20" style="279" customWidth="1"/>
    <col min="11" max="11" width="1.667969" style="279" customWidth="1"/>
  </cols>
  <sheetData>
    <row r="1" s="1" customFormat="1" ht="37.5" customHeight="1"/>
    <row r="2" s="1" customFormat="1" ht="7.5" customHeight="1">
      <c r="B2" s="280"/>
      <c r="C2" s="281"/>
      <c r="D2" s="281"/>
      <c r="E2" s="281"/>
      <c r="F2" s="281"/>
      <c r="G2" s="281"/>
      <c r="H2" s="281"/>
      <c r="I2" s="281"/>
      <c r="J2" s="281"/>
      <c r="K2" s="282"/>
    </row>
    <row r="3" s="16" customFormat="1" ht="45" customHeight="1">
      <c r="B3" s="283"/>
      <c r="C3" s="284" t="s">
        <v>1075</v>
      </c>
      <c r="D3" s="284"/>
      <c r="E3" s="284"/>
      <c r="F3" s="284"/>
      <c r="G3" s="284"/>
      <c r="H3" s="284"/>
      <c r="I3" s="284"/>
      <c r="J3" s="284"/>
      <c r="K3" s="285"/>
    </row>
    <row r="4" s="1" customFormat="1" ht="25.5" customHeight="1">
      <c r="B4" s="286"/>
      <c r="C4" s="287" t="s">
        <v>1076</v>
      </c>
      <c r="D4" s="287"/>
      <c r="E4" s="287"/>
      <c r="F4" s="287"/>
      <c r="G4" s="287"/>
      <c r="H4" s="287"/>
      <c r="I4" s="287"/>
      <c r="J4" s="287"/>
      <c r="K4" s="288"/>
    </row>
    <row r="5" s="1" customFormat="1" ht="5.25" customHeight="1">
      <c r="B5" s="286"/>
      <c r="C5" s="289"/>
      <c r="D5" s="289"/>
      <c r="E5" s="289"/>
      <c r="F5" s="289"/>
      <c r="G5" s="289"/>
      <c r="H5" s="289"/>
      <c r="I5" s="289"/>
      <c r="J5" s="289"/>
      <c r="K5" s="288"/>
    </row>
    <row r="6" s="1" customFormat="1" ht="15" customHeight="1">
      <c r="B6" s="286"/>
      <c r="C6" s="290" t="s">
        <v>1077</v>
      </c>
      <c r="D6" s="290"/>
      <c r="E6" s="290"/>
      <c r="F6" s="290"/>
      <c r="G6" s="290"/>
      <c r="H6" s="290"/>
      <c r="I6" s="290"/>
      <c r="J6" s="290"/>
      <c r="K6" s="288"/>
    </row>
    <row r="7" s="1" customFormat="1" ht="15" customHeight="1">
      <c r="B7" s="291"/>
      <c r="C7" s="290" t="s">
        <v>1078</v>
      </c>
      <c r="D7" s="290"/>
      <c r="E7" s="290"/>
      <c r="F7" s="290"/>
      <c r="G7" s="290"/>
      <c r="H7" s="290"/>
      <c r="I7" s="290"/>
      <c r="J7" s="290"/>
      <c r="K7" s="288"/>
    </row>
    <row r="8" s="1" customFormat="1" ht="12.75" customHeight="1">
      <c r="B8" s="291"/>
      <c r="C8" s="290"/>
      <c r="D8" s="290"/>
      <c r="E8" s="290"/>
      <c r="F8" s="290"/>
      <c r="G8" s="290"/>
      <c r="H8" s="290"/>
      <c r="I8" s="290"/>
      <c r="J8" s="290"/>
      <c r="K8" s="288"/>
    </row>
    <row r="9" s="1" customFormat="1" ht="15" customHeight="1">
      <c r="B9" s="291"/>
      <c r="C9" s="290" t="s">
        <v>1079</v>
      </c>
      <c r="D9" s="290"/>
      <c r="E9" s="290"/>
      <c r="F9" s="290"/>
      <c r="G9" s="290"/>
      <c r="H9" s="290"/>
      <c r="I9" s="290"/>
      <c r="J9" s="290"/>
      <c r="K9" s="288"/>
    </row>
    <row r="10" s="1" customFormat="1" ht="15" customHeight="1">
      <c r="B10" s="291"/>
      <c r="C10" s="290"/>
      <c r="D10" s="290" t="s">
        <v>1080</v>
      </c>
      <c r="E10" s="290"/>
      <c r="F10" s="290"/>
      <c r="G10" s="290"/>
      <c r="H10" s="290"/>
      <c r="I10" s="290"/>
      <c r="J10" s="290"/>
      <c r="K10" s="288"/>
    </row>
    <row r="11" s="1" customFormat="1" ht="15" customHeight="1">
      <c r="B11" s="291"/>
      <c r="C11" s="292"/>
      <c r="D11" s="290" t="s">
        <v>1081</v>
      </c>
      <c r="E11" s="290"/>
      <c r="F11" s="290"/>
      <c r="G11" s="290"/>
      <c r="H11" s="290"/>
      <c r="I11" s="290"/>
      <c r="J11" s="290"/>
      <c r="K11" s="288"/>
    </row>
    <row r="12" s="1" customFormat="1" ht="15" customHeight="1">
      <c r="B12" s="291"/>
      <c r="C12" s="292"/>
      <c r="D12" s="290"/>
      <c r="E12" s="290"/>
      <c r="F12" s="290"/>
      <c r="G12" s="290"/>
      <c r="H12" s="290"/>
      <c r="I12" s="290"/>
      <c r="J12" s="290"/>
      <c r="K12" s="288"/>
    </row>
    <row r="13" s="1" customFormat="1" ht="15" customHeight="1">
      <c r="B13" s="291"/>
      <c r="C13" s="292"/>
      <c r="D13" s="293" t="s">
        <v>1082</v>
      </c>
      <c r="E13" s="290"/>
      <c r="F13" s="290"/>
      <c r="G13" s="290"/>
      <c r="H13" s="290"/>
      <c r="I13" s="290"/>
      <c r="J13" s="290"/>
      <c r="K13" s="288"/>
    </row>
    <row r="14" s="1" customFormat="1" ht="12.75" customHeight="1">
      <c r="B14" s="291"/>
      <c r="C14" s="292"/>
      <c r="D14" s="292"/>
      <c r="E14" s="292"/>
      <c r="F14" s="292"/>
      <c r="G14" s="292"/>
      <c r="H14" s="292"/>
      <c r="I14" s="292"/>
      <c r="J14" s="292"/>
      <c r="K14" s="288"/>
    </row>
    <row r="15" s="1" customFormat="1" ht="15" customHeight="1">
      <c r="B15" s="291"/>
      <c r="C15" s="292"/>
      <c r="D15" s="290" t="s">
        <v>1083</v>
      </c>
      <c r="E15" s="290"/>
      <c r="F15" s="290"/>
      <c r="G15" s="290"/>
      <c r="H15" s="290"/>
      <c r="I15" s="290"/>
      <c r="J15" s="290"/>
      <c r="K15" s="288"/>
    </row>
    <row r="16" s="1" customFormat="1" ht="15" customHeight="1">
      <c r="B16" s="291"/>
      <c r="C16" s="292"/>
      <c r="D16" s="290" t="s">
        <v>1084</v>
      </c>
      <c r="E16" s="290"/>
      <c r="F16" s="290"/>
      <c r="G16" s="290"/>
      <c r="H16" s="290"/>
      <c r="I16" s="290"/>
      <c r="J16" s="290"/>
      <c r="K16" s="288"/>
    </row>
    <row r="17" s="1" customFormat="1" ht="15" customHeight="1">
      <c r="B17" s="291"/>
      <c r="C17" s="292"/>
      <c r="D17" s="290" t="s">
        <v>1085</v>
      </c>
      <c r="E17" s="290"/>
      <c r="F17" s="290"/>
      <c r="G17" s="290"/>
      <c r="H17" s="290"/>
      <c r="I17" s="290"/>
      <c r="J17" s="290"/>
      <c r="K17" s="288"/>
    </row>
    <row r="18" s="1" customFormat="1" ht="15" customHeight="1">
      <c r="B18" s="291"/>
      <c r="C18" s="292"/>
      <c r="D18" s="292"/>
      <c r="E18" s="294" t="s">
        <v>80</v>
      </c>
      <c r="F18" s="290" t="s">
        <v>1086</v>
      </c>
      <c r="G18" s="290"/>
      <c r="H18" s="290"/>
      <c r="I18" s="290"/>
      <c r="J18" s="290"/>
      <c r="K18" s="288"/>
    </row>
    <row r="19" s="1" customFormat="1" ht="15" customHeight="1">
      <c r="B19" s="291"/>
      <c r="C19" s="292"/>
      <c r="D19" s="292"/>
      <c r="E19" s="294" t="s">
        <v>1087</v>
      </c>
      <c r="F19" s="290" t="s">
        <v>1088</v>
      </c>
      <c r="G19" s="290"/>
      <c r="H19" s="290"/>
      <c r="I19" s="290"/>
      <c r="J19" s="290"/>
      <c r="K19" s="288"/>
    </row>
    <row r="20" s="1" customFormat="1" ht="15" customHeight="1">
      <c r="B20" s="291"/>
      <c r="C20" s="292"/>
      <c r="D20" s="292"/>
      <c r="E20" s="294" t="s">
        <v>1089</v>
      </c>
      <c r="F20" s="290" t="s">
        <v>1090</v>
      </c>
      <c r="G20" s="290"/>
      <c r="H20" s="290"/>
      <c r="I20" s="290"/>
      <c r="J20" s="290"/>
      <c r="K20" s="288"/>
    </row>
    <row r="21" s="1" customFormat="1" ht="15" customHeight="1">
      <c r="B21" s="291"/>
      <c r="C21" s="292"/>
      <c r="D21" s="292"/>
      <c r="E21" s="294" t="s">
        <v>1091</v>
      </c>
      <c r="F21" s="290" t="s">
        <v>1092</v>
      </c>
      <c r="G21" s="290"/>
      <c r="H21" s="290"/>
      <c r="I21" s="290"/>
      <c r="J21" s="290"/>
      <c r="K21" s="288"/>
    </row>
    <row r="22" s="1" customFormat="1" ht="15" customHeight="1">
      <c r="B22" s="291"/>
      <c r="C22" s="292"/>
      <c r="D22" s="292"/>
      <c r="E22" s="294" t="s">
        <v>1093</v>
      </c>
      <c r="F22" s="290" t="s">
        <v>1094</v>
      </c>
      <c r="G22" s="290"/>
      <c r="H22" s="290"/>
      <c r="I22" s="290"/>
      <c r="J22" s="290"/>
      <c r="K22" s="288"/>
    </row>
    <row r="23" s="1" customFormat="1" ht="15" customHeight="1">
      <c r="B23" s="291"/>
      <c r="C23" s="292"/>
      <c r="D23" s="292"/>
      <c r="E23" s="294" t="s">
        <v>1095</v>
      </c>
      <c r="F23" s="290" t="s">
        <v>1096</v>
      </c>
      <c r="G23" s="290"/>
      <c r="H23" s="290"/>
      <c r="I23" s="290"/>
      <c r="J23" s="290"/>
      <c r="K23" s="288"/>
    </row>
    <row r="24" s="1" customFormat="1" ht="12.75" customHeight="1">
      <c r="B24" s="291"/>
      <c r="C24" s="292"/>
      <c r="D24" s="292"/>
      <c r="E24" s="292"/>
      <c r="F24" s="292"/>
      <c r="G24" s="292"/>
      <c r="H24" s="292"/>
      <c r="I24" s="292"/>
      <c r="J24" s="292"/>
      <c r="K24" s="288"/>
    </row>
    <row r="25" s="1" customFormat="1" ht="15" customHeight="1">
      <c r="B25" s="291"/>
      <c r="C25" s="290" t="s">
        <v>1097</v>
      </c>
      <c r="D25" s="290"/>
      <c r="E25" s="290"/>
      <c r="F25" s="290"/>
      <c r="G25" s="290"/>
      <c r="H25" s="290"/>
      <c r="I25" s="290"/>
      <c r="J25" s="290"/>
      <c r="K25" s="288"/>
    </row>
    <row r="26" s="1" customFormat="1" ht="15" customHeight="1">
      <c r="B26" s="291"/>
      <c r="C26" s="290" t="s">
        <v>1098</v>
      </c>
      <c r="D26" s="290"/>
      <c r="E26" s="290"/>
      <c r="F26" s="290"/>
      <c r="G26" s="290"/>
      <c r="H26" s="290"/>
      <c r="I26" s="290"/>
      <c r="J26" s="290"/>
      <c r="K26" s="288"/>
    </row>
    <row r="27" s="1" customFormat="1" ht="15" customHeight="1">
      <c r="B27" s="291"/>
      <c r="C27" s="290"/>
      <c r="D27" s="290" t="s">
        <v>1099</v>
      </c>
      <c r="E27" s="290"/>
      <c r="F27" s="290"/>
      <c r="G27" s="290"/>
      <c r="H27" s="290"/>
      <c r="I27" s="290"/>
      <c r="J27" s="290"/>
      <c r="K27" s="288"/>
    </row>
    <row r="28" s="1" customFormat="1" ht="15" customHeight="1">
      <c r="B28" s="291"/>
      <c r="C28" s="292"/>
      <c r="D28" s="290" t="s">
        <v>1100</v>
      </c>
      <c r="E28" s="290"/>
      <c r="F28" s="290"/>
      <c r="G28" s="290"/>
      <c r="H28" s="290"/>
      <c r="I28" s="290"/>
      <c r="J28" s="290"/>
      <c r="K28" s="288"/>
    </row>
    <row r="29" s="1" customFormat="1" ht="12.75" customHeight="1">
      <c r="B29" s="291"/>
      <c r="C29" s="292"/>
      <c r="D29" s="292"/>
      <c r="E29" s="292"/>
      <c r="F29" s="292"/>
      <c r="G29" s="292"/>
      <c r="H29" s="292"/>
      <c r="I29" s="292"/>
      <c r="J29" s="292"/>
      <c r="K29" s="288"/>
    </row>
    <row r="30" s="1" customFormat="1" ht="15" customHeight="1">
      <c r="B30" s="291"/>
      <c r="C30" s="292"/>
      <c r="D30" s="290" t="s">
        <v>1101</v>
      </c>
      <c r="E30" s="290"/>
      <c r="F30" s="290"/>
      <c r="G30" s="290"/>
      <c r="H30" s="290"/>
      <c r="I30" s="290"/>
      <c r="J30" s="290"/>
      <c r="K30" s="288"/>
    </row>
    <row r="31" s="1" customFormat="1" ht="15" customHeight="1">
      <c r="B31" s="291"/>
      <c r="C31" s="292"/>
      <c r="D31" s="290" t="s">
        <v>1102</v>
      </c>
      <c r="E31" s="290"/>
      <c r="F31" s="290"/>
      <c r="G31" s="290"/>
      <c r="H31" s="290"/>
      <c r="I31" s="290"/>
      <c r="J31" s="290"/>
      <c r="K31" s="288"/>
    </row>
    <row r="32" s="1" customFormat="1" ht="12.75" customHeight="1">
      <c r="B32" s="291"/>
      <c r="C32" s="292"/>
      <c r="D32" s="292"/>
      <c r="E32" s="292"/>
      <c r="F32" s="292"/>
      <c r="G32" s="292"/>
      <c r="H32" s="292"/>
      <c r="I32" s="292"/>
      <c r="J32" s="292"/>
      <c r="K32" s="288"/>
    </row>
    <row r="33" s="1" customFormat="1" ht="15" customHeight="1">
      <c r="B33" s="291"/>
      <c r="C33" s="292"/>
      <c r="D33" s="290" t="s">
        <v>1103</v>
      </c>
      <c r="E33" s="290"/>
      <c r="F33" s="290"/>
      <c r="G33" s="290"/>
      <c r="H33" s="290"/>
      <c r="I33" s="290"/>
      <c r="J33" s="290"/>
      <c r="K33" s="288"/>
    </row>
    <row r="34" s="1" customFormat="1" ht="15" customHeight="1">
      <c r="B34" s="291"/>
      <c r="C34" s="292"/>
      <c r="D34" s="290" t="s">
        <v>1104</v>
      </c>
      <c r="E34" s="290"/>
      <c r="F34" s="290"/>
      <c r="G34" s="290"/>
      <c r="H34" s="290"/>
      <c r="I34" s="290"/>
      <c r="J34" s="290"/>
      <c r="K34" s="288"/>
    </row>
    <row r="35" s="1" customFormat="1" ht="15" customHeight="1">
      <c r="B35" s="291"/>
      <c r="C35" s="292"/>
      <c r="D35" s="290" t="s">
        <v>1105</v>
      </c>
      <c r="E35" s="290"/>
      <c r="F35" s="290"/>
      <c r="G35" s="290"/>
      <c r="H35" s="290"/>
      <c r="I35" s="290"/>
      <c r="J35" s="290"/>
      <c r="K35" s="288"/>
    </row>
    <row r="36" s="1" customFormat="1" ht="15" customHeight="1">
      <c r="B36" s="291"/>
      <c r="C36" s="292"/>
      <c r="D36" s="290"/>
      <c r="E36" s="293" t="s">
        <v>123</v>
      </c>
      <c r="F36" s="290"/>
      <c r="G36" s="290" t="s">
        <v>1106</v>
      </c>
      <c r="H36" s="290"/>
      <c r="I36" s="290"/>
      <c r="J36" s="290"/>
      <c r="K36" s="288"/>
    </row>
    <row r="37" s="1" customFormat="1" ht="30.75" customHeight="1">
      <c r="B37" s="291"/>
      <c r="C37" s="292"/>
      <c r="D37" s="290"/>
      <c r="E37" s="293" t="s">
        <v>1107</v>
      </c>
      <c r="F37" s="290"/>
      <c r="G37" s="290" t="s">
        <v>1108</v>
      </c>
      <c r="H37" s="290"/>
      <c r="I37" s="290"/>
      <c r="J37" s="290"/>
      <c r="K37" s="288"/>
    </row>
    <row r="38" s="1" customFormat="1" ht="15" customHeight="1">
      <c r="B38" s="291"/>
      <c r="C38" s="292"/>
      <c r="D38" s="290"/>
      <c r="E38" s="293" t="s">
        <v>54</v>
      </c>
      <c r="F38" s="290"/>
      <c r="G38" s="290" t="s">
        <v>1109</v>
      </c>
      <c r="H38" s="290"/>
      <c r="I38" s="290"/>
      <c r="J38" s="290"/>
      <c r="K38" s="288"/>
    </row>
    <row r="39" s="1" customFormat="1" ht="15" customHeight="1">
      <c r="B39" s="291"/>
      <c r="C39" s="292"/>
      <c r="D39" s="290"/>
      <c r="E39" s="293" t="s">
        <v>55</v>
      </c>
      <c r="F39" s="290"/>
      <c r="G39" s="290" t="s">
        <v>1110</v>
      </c>
      <c r="H39" s="290"/>
      <c r="I39" s="290"/>
      <c r="J39" s="290"/>
      <c r="K39" s="288"/>
    </row>
    <row r="40" s="1" customFormat="1" ht="15" customHeight="1">
      <c r="B40" s="291"/>
      <c r="C40" s="292"/>
      <c r="D40" s="290"/>
      <c r="E40" s="293" t="s">
        <v>124</v>
      </c>
      <c r="F40" s="290"/>
      <c r="G40" s="290" t="s">
        <v>1111</v>
      </c>
      <c r="H40" s="290"/>
      <c r="I40" s="290"/>
      <c r="J40" s="290"/>
      <c r="K40" s="288"/>
    </row>
    <row r="41" s="1" customFormat="1" ht="15" customHeight="1">
      <c r="B41" s="291"/>
      <c r="C41" s="292"/>
      <c r="D41" s="290"/>
      <c r="E41" s="293" t="s">
        <v>125</v>
      </c>
      <c r="F41" s="290"/>
      <c r="G41" s="290" t="s">
        <v>1112</v>
      </c>
      <c r="H41" s="290"/>
      <c r="I41" s="290"/>
      <c r="J41" s="290"/>
      <c r="K41" s="288"/>
    </row>
    <row r="42" s="1" customFormat="1" ht="15" customHeight="1">
      <c r="B42" s="291"/>
      <c r="C42" s="292"/>
      <c r="D42" s="290"/>
      <c r="E42" s="293" t="s">
        <v>1113</v>
      </c>
      <c r="F42" s="290"/>
      <c r="G42" s="290" t="s">
        <v>1114</v>
      </c>
      <c r="H42" s="290"/>
      <c r="I42" s="290"/>
      <c r="J42" s="290"/>
      <c r="K42" s="288"/>
    </row>
    <row r="43" s="1" customFormat="1" ht="15" customHeight="1">
      <c r="B43" s="291"/>
      <c r="C43" s="292"/>
      <c r="D43" s="290"/>
      <c r="E43" s="293"/>
      <c r="F43" s="290"/>
      <c r="G43" s="290" t="s">
        <v>1115</v>
      </c>
      <c r="H43" s="290"/>
      <c r="I43" s="290"/>
      <c r="J43" s="290"/>
      <c r="K43" s="288"/>
    </row>
    <row r="44" s="1" customFormat="1" ht="15" customHeight="1">
      <c r="B44" s="291"/>
      <c r="C44" s="292"/>
      <c r="D44" s="290"/>
      <c r="E44" s="293" t="s">
        <v>1116</v>
      </c>
      <c r="F44" s="290"/>
      <c r="G44" s="290" t="s">
        <v>1117</v>
      </c>
      <c r="H44" s="290"/>
      <c r="I44" s="290"/>
      <c r="J44" s="290"/>
      <c r="K44" s="288"/>
    </row>
    <row r="45" s="1" customFormat="1" ht="15" customHeight="1">
      <c r="B45" s="291"/>
      <c r="C45" s="292"/>
      <c r="D45" s="290"/>
      <c r="E45" s="293" t="s">
        <v>127</v>
      </c>
      <c r="F45" s="290"/>
      <c r="G45" s="290" t="s">
        <v>1118</v>
      </c>
      <c r="H45" s="290"/>
      <c r="I45" s="290"/>
      <c r="J45" s="290"/>
      <c r="K45" s="288"/>
    </row>
    <row r="46" s="1" customFormat="1" ht="12.75" customHeight="1">
      <c r="B46" s="291"/>
      <c r="C46" s="292"/>
      <c r="D46" s="290"/>
      <c r="E46" s="290"/>
      <c r="F46" s="290"/>
      <c r="G46" s="290"/>
      <c r="H46" s="290"/>
      <c r="I46" s="290"/>
      <c r="J46" s="290"/>
      <c r="K46" s="288"/>
    </row>
    <row r="47" s="1" customFormat="1" ht="15" customHeight="1">
      <c r="B47" s="291"/>
      <c r="C47" s="292"/>
      <c r="D47" s="290" t="s">
        <v>1119</v>
      </c>
      <c r="E47" s="290"/>
      <c r="F47" s="290"/>
      <c r="G47" s="290"/>
      <c r="H47" s="290"/>
      <c r="I47" s="290"/>
      <c r="J47" s="290"/>
      <c r="K47" s="288"/>
    </row>
    <row r="48" s="1" customFormat="1" ht="15" customHeight="1">
      <c r="B48" s="291"/>
      <c r="C48" s="292"/>
      <c r="D48" s="292"/>
      <c r="E48" s="290" t="s">
        <v>1120</v>
      </c>
      <c r="F48" s="290"/>
      <c r="G48" s="290"/>
      <c r="H48" s="290"/>
      <c r="I48" s="290"/>
      <c r="J48" s="290"/>
      <c r="K48" s="288"/>
    </row>
    <row r="49" s="1" customFormat="1" ht="15" customHeight="1">
      <c r="B49" s="291"/>
      <c r="C49" s="292"/>
      <c r="D49" s="292"/>
      <c r="E49" s="290" t="s">
        <v>1121</v>
      </c>
      <c r="F49" s="290"/>
      <c r="G49" s="290"/>
      <c r="H49" s="290"/>
      <c r="I49" s="290"/>
      <c r="J49" s="290"/>
      <c r="K49" s="288"/>
    </row>
    <row r="50" s="1" customFormat="1" ht="15" customHeight="1">
      <c r="B50" s="291"/>
      <c r="C50" s="292"/>
      <c r="D50" s="292"/>
      <c r="E50" s="290" t="s">
        <v>1122</v>
      </c>
      <c r="F50" s="290"/>
      <c r="G50" s="290"/>
      <c r="H50" s="290"/>
      <c r="I50" s="290"/>
      <c r="J50" s="290"/>
      <c r="K50" s="288"/>
    </row>
    <row r="51" s="1" customFormat="1" ht="15" customHeight="1">
      <c r="B51" s="291"/>
      <c r="C51" s="292"/>
      <c r="D51" s="290" t="s">
        <v>1123</v>
      </c>
      <c r="E51" s="290"/>
      <c r="F51" s="290"/>
      <c r="G51" s="290"/>
      <c r="H51" s="290"/>
      <c r="I51" s="290"/>
      <c r="J51" s="290"/>
      <c r="K51" s="288"/>
    </row>
    <row r="52" s="1" customFormat="1" ht="25.5" customHeight="1">
      <c r="B52" s="286"/>
      <c r="C52" s="287" t="s">
        <v>1124</v>
      </c>
      <c r="D52" s="287"/>
      <c r="E52" s="287"/>
      <c r="F52" s="287"/>
      <c r="G52" s="287"/>
      <c r="H52" s="287"/>
      <c r="I52" s="287"/>
      <c r="J52" s="287"/>
      <c r="K52" s="288"/>
    </row>
    <row r="53" s="1" customFormat="1" ht="5.25" customHeight="1">
      <c r="B53" s="286"/>
      <c r="C53" s="289"/>
      <c r="D53" s="289"/>
      <c r="E53" s="289"/>
      <c r="F53" s="289"/>
      <c r="G53" s="289"/>
      <c r="H53" s="289"/>
      <c r="I53" s="289"/>
      <c r="J53" s="289"/>
      <c r="K53" s="288"/>
    </row>
    <row r="54" s="1" customFormat="1" ht="15" customHeight="1">
      <c r="B54" s="286"/>
      <c r="C54" s="290" t="s">
        <v>1125</v>
      </c>
      <c r="D54" s="290"/>
      <c r="E54" s="290"/>
      <c r="F54" s="290"/>
      <c r="G54" s="290"/>
      <c r="H54" s="290"/>
      <c r="I54" s="290"/>
      <c r="J54" s="290"/>
      <c r="K54" s="288"/>
    </row>
    <row r="55" s="1" customFormat="1" ht="15" customHeight="1">
      <c r="B55" s="286"/>
      <c r="C55" s="290" t="s">
        <v>1126</v>
      </c>
      <c r="D55" s="290"/>
      <c r="E55" s="290"/>
      <c r="F55" s="290"/>
      <c r="G55" s="290"/>
      <c r="H55" s="290"/>
      <c r="I55" s="290"/>
      <c r="J55" s="290"/>
      <c r="K55" s="288"/>
    </row>
    <row r="56" s="1" customFormat="1" ht="12.75" customHeight="1">
      <c r="B56" s="286"/>
      <c r="C56" s="290"/>
      <c r="D56" s="290"/>
      <c r="E56" s="290"/>
      <c r="F56" s="290"/>
      <c r="G56" s="290"/>
      <c r="H56" s="290"/>
      <c r="I56" s="290"/>
      <c r="J56" s="290"/>
      <c r="K56" s="288"/>
    </row>
    <row r="57" s="1" customFormat="1" ht="15" customHeight="1">
      <c r="B57" s="286"/>
      <c r="C57" s="290" t="s">
        <v>1127</v>
      </c>
      <c r="D57" s="290"/>
      <c r="E57" s="290"/>
      <c r="F57" s="290"/>
      <c r="G57" s="290"/>
      <c r="H57" s="290"/>
      <c r="I57" s="290"/>
      <c r="J57" s="290"/>
      <c r="K57" s="288"/>
    </row>
    <row r="58" s="1" customFormat="1" ht="15" customHeight="1">
      <c r="B58" s="286"/>
      <c r="C58" s="292"/>
      <c r="D58" s="290" t="s">
        <v>1128</v>
      </c>
      <c r="E58" s="290"/>
      <c r="F58" s="290"/>
      <c r="G58" s="290"/>
      <c r="H58" s="290"/>
      <c r="I58" s="290"/>
      <c r="J58" s="290"/>
      <c r="K58" s="288"/>
    </row>
    <row r="59" s="1" customFormat="1" ht="15" customHeight="1">
      <c r="B59" s="286"/>
      <c r="C59" s="292"/>
      <c r="D59" s="290" t="s">
        <v>1129</v>
      </c>
      <c r="E59" s="290"/>
      <c r="F59" s="290"/>
      <c r="G59" s="290"/>
      <c r="H59" s="290"/>
      <c r="I59" s="290"/>
      <c r="J59" s="290"/>
      <c r="K59" s="288"/>
    </row>
    <row r="60" s="1" customFormat="1" ht="15" customHeight="1">
      <c r="B60" s="286"/>
      <c r="C60" s="292"/>
      <c r="D60" s="290" t="s">
        <v>1130</v>
      </c>
      <c r="E60" s="290"/>
      <c r="F60" s="290"/>
      <c r="G60" s="290"/>
      <c r="H60" s="290"/>
      <c r="I60" s="290"/>
      <c r="J60" s="290"/>
      <c r="K60" s="288"/>
    </row>
    <row r="61" s="1" customFormat="1" ht="15" customHeight="1">
      <c r="B61" s="286"/>
      <c r="C61" s="292"/>
      <c r="D61" s="290" t="s">
        <v>1131</v>
      </c>
      <c r="E61" s="290"/>
      <c r="F61" s="290"/>
      <c r="G61" s="290"/>
      <c r="H61" s="290"/>
      <c r="I61" s="290"/>
      <c r="J61" s="290"/>
      <c r="K61" s="288"/>
    </row>
    <row r="62" s="1" customFormat="1" ht="15" customHeight="1">
      <c r="B62" s="286"/>
      <c r="C62" s="292"/>
      <c r="D62" s="295" t="s">
        <v>1132</v>
      </c>
      <c r="E62" s="295"/>
      <c r="F62" s="295"/>
      <c r="G62" s="295"/>
      <c r="H62" s="295"/>
      <c r="I62" s="295"/>
      <c r="J62" s="295"/>
      <c r="K62" s="288"/>
    </row>
    <row r="63" s="1" customFormat="1" ht="15" customHeight="1">
      <c r="B63" s="286"/>
      <c r="C63" s="292"/>
      <c r="D63" s="290" t="s">
        <v>1133</v>
      </c>
      <c r="E63" s="290"/>
      <c r="F63" s="290"/>
      <c r="G63" s="290"/>
      <c r="H63" s="290"/>
      <c r="I63" s="290"/>
      <c r="J63" s="290"/>
      <c r="K63" s="288"/>
    </row>
    <row r="64" s="1" customFormat="1" ht="12.75" customHeight="1">
      <c r="B64" s="286"/>
      <c r="C64" s="292"/>
      <c r="D64" s="292"/>
      <c r="E64" s="296"/>
      <c r="F64" s="292"/>
      <c r="G64" s="292"/>
      <c r="H64" s="292"/>
      <c r="I64" s="292"/>
      <c r="J64" s="292"/>
      <c r="K64" s="288"/>
    </row>
    <row r="65" s="1" customFormat="1" ht="15" customHeight="1">
      <c r="B65" s="286"/>
      <c r="C65" s="292"/>
      <c r="D65" s="290" t="s">
        <v>1134</v>
      </c>
      <c r="E65" s="290"/>
      <c r="F65" s="290"/>
      <c r="G65" s="290"/>
      <c r="H65" s="290"/>
      <c r="I65" s="290"/>
      <c r="J65" s="290"/>
      <c r="K65" s="288"/>
    </row>
    <row r="66" s="1" customFormat="1" ht="15" customHeight="1">
      <c r="B66" s="286"/>
      <c r="C66" s="292"/>
      <c r="D66" s="295" t="s">
        <v>1135</v>
      </c>
      <c r="E66" s="295"/>
      <c r="F66" s="295"/>
      <c r="G66" s="295"/>
      <c r="H66" s="295"/>
      <c r="I66" s="295"/>
      <c r="J66" s="295"/>
      <c r="K66" s="288"/>
    </row>
    <row r="67" s="1" customFormat="1" ht="15" customHeight="1">
      <c r="B67" s="286"/>
      <c r="C67" s="292"/>
      <c r="D67" s="290" t="s">
        <v>1136</v>
      </c>
      <c r="E67" s="290"/>
      <c r="F67" s="290"/>
      <c r="G67" s="290"/>
      <c r="H67" s="290"/>
      <c r="I67" s="290"/>
      <c r="J67" s="290"/>
      <c r="K67" s="288"/>
    </row>
    <row r="68" s="1" customFormat="1" ht="15" customHeight="1">
      <c r="B68" s="286"/>
      <c r="C68" s="292"/>
      <c r="D68" s="290" t="s">
        <v>1137</v>
      </c>
      <c r="E68" s="290"/>
      <c r="F68" s="290"/>
      <c r="G68" s="290"/>
      <c r="H68" s="290"/>
      <c r="I68" s="290"/>
      <c r="J68" s="290"/>
      <c r="K68" s="288"/>
    </row>
    <row r="69" s="1" customFormat="1" ht="15" customHeight="1">
      <c r="B69" s="286"/>
      <c r="C69" s="292"/>
      <c r="D69" s="290" t="s">
        <v>1138</v>
      </c>
      <c r="E69" s="290"/>
      <c r="F69" s="290"/>
      <c r="G69" s="290"/>
      <c r="H69" s="290"/>
      <c r="I69" s="290"/>
      <c r="J69" s="290"/>
      <c r="K69" s="288"/>
    </row>
    <row r="70" s="1" customFormat="1" ht="15" customHeight="1">
      <c r="B70" s="286"/>
      <c r="C70" s="292"/>
      <c r="D70" s="290" t="s">
        <v>1139</v>
      </c>
      <c r="E70" s="290"/>
      <c r="F70" s="290"/>
      <c r="G70" s="290"/>
      <c r="H70" s="290"/>
      <c r="I70" s="290"/>
      <c r="J70" s="290"/>
      <c r="K70" s="288"/>
    </row>
    <row r="71" s="1" customFormat="1" ht="12.75" customHeight="1">
      <c r="B71" s="297"/>
      <c r="C71" s="298"/>
      <c r="D71" s="298"/>
      <c r="E71" s="298"/>
      <c r="F71" s="298"/>
      <c r="G71" s="298"/>
      <c r="H71" s="298"/>
      <c r="I71" s="298"/>
      <c r="J71" s="298"/>
      <c r="K71" s="299"/>
    </row>
    <row r="72" s="1" customFormat="1" ht="18.75" customHeight="1">
      <c r="B72" s="300"/>
      <c r="C72" s="300"/>
      <c r="D72" s="300"/>
      <c r="E72" s="300"/>
      <c r="F72" s="300"/>
      <c r="G72" s="300"/>
      <c r="H72" s="300"/>
      <c r="I72" s="300"/>
      <c r="J72" s="300"/>
      <c r="K72" s="301"/>
    </row>
    <row r="73" s="1" customFormat="1" ht="18.75" customHeight="1">
      <c r="B73" s="301"/>
      <c r="C73" s="301"/>
      <c r="D73" s="301"/>
      <c r="E73" s="301"/>
      <c r="F73" s="301"/>
      <c r="G73" s="301"/>
      <c r="H73" s="301"/>
      <c r="I73" s="301"/>
      <c r="J73" s="301"/>
      <c r="K73" s="301"/>
    </row>
    <row r="74" s="1" customFormat="1" ht="7.5" customHeight="1">
      <c r="B74" s="302"/>
      <c r="C74" s="303"/>
      <c r="D74" s="303"/>
      <c r="E74" s="303"/>
      <c r="F74" s="303"/>
      <c r="G74" s="303"/>
      <c r="H74" s="303"/>
      <c r="I74" s="303"/>
      <c r="J74" s="303"/>
      <c r="K74" s="304"/>
    </row>
    <row r="75" s="1" customFormat="1" ht="45" customHeight="1">
      <c r="B75" s="305"/>
      <c r="C75" s="306" t="s">
        <v>1140</v>
      </c>
      <c r="D75" s="306"/>
      <c r="E75" s="306"/>
      <c r="F75" s="306"/>
      <c r="G75" s="306"/>
      <c r="H75" s="306"/>
      <c r="I75" s="306"/>
      <c r="J75" s="306"/>
      <c r="K75" s="307"/>
    </row>
    <row r="76" s="1" customFormat="1" ht="17.25" customHeight="1">
      <c r="B76" s="305"/>
      <c r="C76" s="308" t="s">
        <v>1141</v>
      </c>
      <c r="D76" s="308"/>
      <c r="E76" s="308"/>
      <c r="F76" s="308" t="s">
        <v>1142</v>
      </c>
      <c r="G76" s="309"/>
      <c r="H76" s="308" t="s">
        <v>55</v>
      </c>
      <c r="I76" s="308" t="s">
        <v>58</v>
      </c>
      <c r="J76" s="308" t="s">
        <v>1143</v>
      </c>
      <c r="K76" s="307"/>
    </row>
    <row r="77" s="1" customFormat="1" ht="17.25" customHeight="1">
      <c r="B77" s="305"/>
      <c r="C77" s="310" t="s">
        <v>1144</v>
      </c>
      <c r="D77" s="310"/>
      <c r="E77" s="310"/>
      <c r="F77" s="311" t="s">
        <v>1145</v>
      </c>
      <c r="G77" s="312"/>
      <c r="H77" s="310"/>
      <c r="I77" s="310"/>
      <c r="J77" s="310" t="s">
        <v>1146</v>
      </c>
      <c r="K77" s="307"/>
    </row>
    <row r="78" s="1" customFormat="1" ht="5.25" customHeight="1">
      <c r="B78" s="305"/>
      <c r="C78" s="313"/>
      <c r="D78" s="313"/>
      <c r="E78" s="313"/>
      <c r="F78" s="313"/>
      <c r="G78" s="314"/>
      <c r="H78" s="313"/>
      <c r="I78" s="313"/>
      <c r="J78" s="313"/>
      <c r="K78" s="307"/>
    </row>
    <row r="79" s="1" customFormat="1" ht="15" customHeight="1">
      <c r="B79" s="305"/>
      <c r="C79" s="293" t="s">
        <v>54</v>
      </c>
      <c r="D79" s="315"/>
      <c r="E79" s="315"/>
      <c r="F79" s="316" t="s">
        <v>1147</v>
      </c>
      <c r="G79" s="317"/>
      <c r="H79" s="293" t="s">
        <v>1148</v>
      </c>
      <c r="I79" s="293" t="s">
        <v>1149</v>
      </c>
      <c r="J79" s="293">
        <v>20</v>
      </c>
      <c r="K79" s="307"/>
    </row>
    <row r="80" s="1" customFormat="1" ht="15" customHeight="1">
      <c r="B80" s="305"/>
      <c r="C80" s="293" t="s">
        <v>1150</v>
      </c>
      <c r="D80" s="293"/>
      <c r="E80" s="293"/>
      <c r="F80" s="316" t="s">
        <v>1147</v>
      </c>
      <c r="G80" s="317"/>
      <c r="H80" s="293" t="s">
        <v>1151</v>
      </c>
      <c r="I80" s="293" t="s">
        <v>1149</v>
      </c>
      <c r="J80" s="293">
        <v>120</v>
      </c>
      <c r="K80" s="307"/>
    </row>
    <row r="81" s="1" customFormat="1" ht="15" customHeight="1">
      <c r="B81" s="318"/>
      <c r="C81" s="293" t="s">
        <v>1152</v>
      </c>
      <c r="D81" s="293"/>
      <c r="E81" s="293"/>
      <c r="F81" s="316" t="s">
        <v>1153</v>
      </c>
      <c r="G81" s="317"/>
      <c r="H81" s="293" t="s">
        <v>1154</v>
      </c>
      <c r="I81" s="293" t="s">
        <v>1149</v>
      </c>
      <c r="J81" s="293">
        <v>50</v>
      </c>
      <c r="K81" s="307"/>
    </row>
    <row r="82" s="1" customFormat="1" ht="15" customHeight="1">
      <c r="B82" s="318"/>
      <c r="C82" s="293" t="s">
        <v>1155</v>
      </c>
      <c r="D82" s="293"/>
      <c r="E82" s="293"/>
      <c r="F82" s="316" t="s">
        <v>1147</v>
      </c>
      <c r="G82" s="317"/>
      <c r="H82" s="293" t="s">
        <v>1156</v>
      </c>
      <c r="I82" s="293" t="s">
        <v>1157</v>
      </c>
      <c r="J82" s="293"/>
      <c r="K82" s="307"/>
    </row>
    <row r="83" s="1" customFormat="1" ht="15" customHeight="1">
      <c r="B83" s="318"/>
      <c r="C83" s="319" t="s">
        <v>1158</v>
      </c>
      <c r="D83" s="319"/>
      <c r="E83" s="319"/>
      <c r="F83" s="320" t="s">
        <v>1153</v>
      </c>
      <c r="G83" s="319"/>
      <c r="H83" s="319" t="s">
        <v>1159</v>
      </c>
      <c r="I83" s="319" t="s">
        <v>1149</v>
      </c>
      <c r="J83" s="319">
        <v>15</v>
      </c>
      <c r="K83" s="307"/>
    </row>
    <row r="84" s="1" customFormat="1" ht="15" customHeight="1">
      <c r="B84" s="318"/>
      <c r="C84" s="319" t="s">
        <v>1160</v>
      </c>
      <c r="D84" s="319"/>
      <c r="E84" s="319"/>
      <c r="F84" s="320" t="s">
        <v>1153</v>
      </c>
      <c r="G84" s="319"/>
      <c r="H84" s="319" t="s">
        <v>1161</v>
      </c>
      <c r="I84" s="319" t="s">
        <v>1149</v>
      </c>
      <c r="J84" s="319">
        <v>15</v>
      </c>
      <c r="K84" s="307"/>
    </row>
    <row r="85" s="1" customFormat="1" ht="15" customHeight="1">
      <c r="B85" s="318"/>
      <c r="C85" s="319" t="s">
        <v>1162</v>
      </c>
      <c r="D85" s="319"/>
      <c r="E85" s="319"/>
      <c r="F85" s="320" t="s">
        <v>1153</v>
      </c>
      <c r="G85" s="319"/>
      <c r="H85" s="319" t="s">
        <v>1163</v>
      </c>
      <c r="I85" s="319" t="s">
        <v>1149</v>
      </c>
      <c r="J85" s="319">
        <v>20</v>
      </c>
      <c r="K85" s="307"/>
    </row>
    <row r="86" s="1" customFormat="1" ht="15" customHeight="1">
      <c r="B86" s="318"/>
      <c r="C86" s="319" t="s">
        <v>1164</v>
      </c>
      <c r="D86" s="319"/>
      <c r="E86" s="319"/>
      <c r="F86" s="320" t="s">
        <v>1153</v>
      </c>
      <c r="G86" s="319"/>
      <c r="H86" s="319" t="s">
        <v>1165</v>
      </c>
      <c r="I86" s="319" t="s">
        <v>1149</v>
      </c>
      <c r="J86" s="319">
        <v>20</v>
      </c>
      <c r="K86" s="307"/>
    </row>
    <row r="87" s="1" customFormat="1" ht="15" customHeight="1">
      <c r="B87" s="318"/>
      <c r="C87" s="293" t="s">
        <v>1166</v>
      </c>
      <c r="D87" s="293"/>
      <c r="E87" s="293"/>
      <c r="F87" s="316" t="s">
        <v>1153</v>
      </c>
      <c r="G87" s="317"/>
      <c r="H87" s="293" t="s">
        <v>1167</v>
      </c>
      <c r="I87" s="293" t="s">
        <v>1149</v>
      </c>
      <c r="J87" s="293">
        <v>50</v>
      </c>
      <c r="K87" s="307"/>
    </row>
    <row r="88" s="1" customFormat="1" ht="15" customHeight="1">
      <c r="B88" s="318"/>
      <c r="C88" s="293" t="s">
        <v>1168</v>
      </c>
      <c r="D88" s="293"/>
      <c r="E88" s="293"/>
      <c r="F88" s="316" t="s">
        <v>1153</v>
      </c>
      <c r="G88" s="317"/>
      <c r="H88" s="293" t="s">
        <v>1169</v>
      </c>
      <c r="I88" s="293" t="s">
        <v>1149</v>
      </c>
      <c r="J88" s="293">
        <v>20</v>
      </c>
      <c r="K88" s="307"/>
    </row>
    <row r="89" s="1" customFormat="1" ht="15" customHeight="1">
      <c r="B89" s="318"/>
      <c r="C89" s="293" t="s">
        <v>1170</v>
      </c>
      <c r="D89" s="293"/>
      <c r="E89" s="293"/>
      <c r="F89" s="316" t="s">
        <v>1153</v>
      </c>
      <c r="G89" s="317"/>
      <c r="H89" s="293" t="s">
        <v>1171</v>
      </c>
      <c r="I89" s="293" t="s">
        <v>1149</v>
      </c>
      <c r="J89" s="293">
        <v>20</v>
      </c>
      <c r="K89" s="307"/>
    </row>
    <row r="90" s="1" customFormat="1" ht="15" customHeight="1">
      <c r="B90" s="318"/>
      <c r="C90" s="293" t="s">
        <v>1172</v>
      </c>
      <c r="D90" s="293"/>
      <c r="E90" s="293"/>
      <c r="F90" s="316" t="s">
        <v>1153</v>
      </c>
      <c r="G90" s="317"/>
      <c r="H90" s="293" t="s">
        <v>1173</v>
      </c>
      <c r="I90" s="293" t="s">
        <v>1149</v>
      </c>
      <c r="J90" s="293">
        <v>50</v>
      </c>
      <c r="K90" s="307"/>
    </row>
    <row r="91" s="1" customFormat="1" ht="15" customHeight="1">
      <c r="B91" s="318"/>
      <c r="C91" s="293" t="s">
        <v>1174</v>
      </c>
      <c r="D91" s="293"/>
      <c r="E91" s="293"/>
      <c r="F91" s="316" t="s">
        <v>1153</v>
      </c>
      <c r="G91" s="317"/>
      <c r="H91" s="293" t="s">
        <v>1174</v>
      </c>
      <c r="I91" s="293" t="s">
        <v>1149</v>
      </c>
      <c r="J91" s="293">
        <v>50</v>
      </c>
      <c r="K91" s="307"/>
    </row>
    <row r="92" s="1" customFormat="1" ht="15" customHeight="1">
      <c r="B92" s="318"/>
      <c r="C92" s="293" t="s">
        <v>1175</v>
      </c>
      <c r="D92" s="293"/>
      <c r="E92" s="293"/>
      <c r="F92" s="316" t="s">
        <v>1153</v>
      </c>
      <c r="G92" s="317"/>
      <c r="H92" s="293" t="s">
        <v>1176</v>
      </c>
      <c r="I92" s="293" t="s">
        <v>1149</v>
      </c>
      <c r="J92" s="293">
        <v>255</v>
      </c>
      <c r="K92" s="307"/>
    </row>
    <row r="93" s="1" customFormat="1" ht="15" customHeight="1">
      <c r="B93" s="318"/>
      <c r="C93" s="293" t="s">
        <v>1177</v>
      </c>
      <c r="D93" s="293"/>
      <c r="E93" s="293"/>
      <c r="F93" s="316" t="s">
        <v>1147</v>
      </c>
      <c r="G93" s="317"/>
      <c r="H93" s="293" t="s">
        <v>1178</v>
      </c>
      <c r="I93" s="293" t="s">
        <v>1179</v>
      </c>
      <c r="J93" s="293"/>
      <c r="K93" s="307"/>
    </row>
    <row r="94" s="1" customFormat="1" ht="15" customHeight="1">
      <c r="B94" s="318"/>
      <c r="C94" s="293" t="s">
        <v>1180</v>
      </c>
      <c r="D94" s="293"/>
      <c r="E94" s="293"/>
      <c r="F94" s="316" t="s">
        <v>1147</v>
      </c>
      <c r="G94" s="317"/>
      <c r="H94" s="293" t="s">
        <v>1181</v>
      </c>
      <c r="I94" s="293" t="s">
        <v>1182</v>
      </c>
      <c r="J94" s="293"/>
      <c r="K94" s="307"/>
    </row>
    <row r="95" s="1" customFormat="1" ht="15" customHeight="1">
      <c r="B95" s="318"/>
      <c r="C95" s="293" t="s">
        <v>1183</v>
      </c>
      <c r="D95" s="293"/>
      <c r="E95" s="293"/>
      <c r="F95" s="316" t="s">
        <v>1147</v>
      </c>
      <c r="G95" s="317"/>
      <c r="H95" s="293" t="s">
        <v>1183</v>
      </c>
      <c r="I95" s="293" t="s">
        <v>1182</v>
      </c>
      <c r="J95" s="293"/>
      <c r="K95" s="307"/>
    </row>
    <row r="96" s="1" customFormat="1" ht="15" customHeight="1">
      <c r="B96" s="318"/>
      <c r="C96" s="293" t="s">
        <v>39</v>
      </c>
      <c r="D96" s="293"/>
      <c r="E96" s="293"/>
      <c r="F96" s="316" t="s">
        <v>1147</v>
      </c>
      <c r="G96" s="317"/>
      <c r="H96" s="293" t="s">
        <v>1184</v>
      </c>
      <c r="I96" s="293" t="s">
        <v>1182</v>
      </c>
      <c r="J96" s="293"/>
      <c r="K96" s="307"/>
    </row>
    <row r="97" s="1" customFormat="1" ht="15" customHeight="1">
      <c r="B97" s="318"/>
      <c r="C97" s="293" t="s">
        <v>49</v>
      </c>
      <c r="D97" s="293"/>
      <c r="E97" s="293"/>
      <c r="F97" s="316" t="s">
        <v>1147</v>
      </c>
      <c r="G97" s="317"/>
      <c r="H97" s="293" t="s">
        <v>1185</v>
      </c>
      <c r="I97" s="293" t="s">
        <v>1182</v>
      </c>
      <c r="J97" s="293"/>
      <c r="K97" s="307"/>
    </row>
    <row r="98" s="1" customFormat="1" ht="15" customHeight="1">
      <c r="B98" s="321"/>
      <c r="C98" s="322"/>
      <c r="D98" s="322"/>
      <c r="E98" s="322"/>
      <c r="F98" s="322"/>
      <c r="G98" s="322"/>
      <c r="H98" s="322"/>
      <c r="I98" s="322"/>
      <c r="J98" s="322"/>
      <c r="K98" s="323"/>
    </row>
    <row r="99" s="1" customFormat="1" ht="18.75" customHeight="1">
      <c r="B99" s="324"/>
      <c r="C99" s="325"/>
      <c r="D99" s="325"/>
      <c r="E99" s="325"/>
      <c r="F99" s="325"/>
      <c r="G99" s="325"/>
      <c r="H99" s="325"/>
      <c r="I99" s="325"/>
      <c r="J99" s="325"/>
      <c r="K99" s="324"/>
    </row>
    <row r="100" s="1" customFormat="1" ht="18.75" customHeight="1">
      <c r="B100" s="301"/>
      <c r="C100" s="301"/>
      <c r="D100" s="301"/>
      <c r="E100" s="301"/>
      <c r="F100" s="301"/>
      <c r="G100" s="301"/>
      <c r="H100" s="301"/>
      <c r="I100" s="301"/>
      <c r="J100" s="301"/>
      <c r="K100" s="301"/>
    </row>
    <row r="101" s="1" customFormat="1" ht="7.5" customHeight="1">
      <c r="B101" s="302"/>
      <c r="C101" s="303"/>
      <c r="D101" s="303"/>
      <c r="E101" s="303"/>
      <c r="F101" s="303"/>
      <c r="G101" s="303"/>
      <c r="H101" s="303"/>
      <c r="I101" s="303"/>
      <c r="J101" s="303"/>
      <c r="K101" s="304"/>
    </row>
    <row r="102" s="1" customFormat="1" ht="45" customHeight="1">
      <c r="B102" s="305"/>
      <c r="C102" s="306" t="s">
        <v>1186</v>
      </c>
      <c r="D102" s="306"/>
      <c r="E102" s="306"/>
      <c r="F102" s="306"/>
      <c r="G102" s="306"/>
      <c r="H102" s="306"/>
      <c r="I102" s="306"/>
      <c r="J102" s="306"/>
      <c r="K102" s="307"/>
    </row>
    <row r="103" s="1" customFormat="1" ht="17.25" customHeight="1">
      <c r="B103" s="305"/>
      <c r="C103" s="308" t="s">
        <v>1141</v>
      </c>
      <c r="D103" s="308"/>
      <c r="E103" s="308"/>
      <c r="F103" s="308" t="s">
        <v>1142</v>
      </c>
      <c r="G103" s="309"/>
      <c r="H103" s="308" t="s">
        <v>55</v>
      </c>
      <c r="I103" s="308" t="s">
        <v>58</v>
      </c>
      <c r="J103" s="308" t="s">
        <v>1143</v>
      </c>
      <c r="K103" s="307"/>
    </row>
    <row r="104" s="1" customFormat="1" ht="17.25" customHeight="1">
      <c r="B104" s="305"/>
      <c r="C104" s="310" t="s">
        <v>1144</v>
      </c>
      <c r="D104" s="310"/>
      <c r="E104" s="310"/>
      <c r="F104" s="311" t="s">
        <v>1145</v>
      </c>
      <c r="G104" s="312"/>
      <c r="H104" s="310"/>
      <c r="I104" s="310"/>
      <c r="J104" s="310" t="s">
        <v>1146</v>
      </c>
      <c r="K104" s="307"/>
    </row>
    <row r="105" s="1" customFormat="1" ht="5.25" customHeight="1">
      <c r="B105" s="305"/>
      <c r="C105" s="308"/>
      <c r="D105" s="308"/>
      <c r="E105" s="308"/>
      <c r="F105" s="308"/>
      <c r="G105" s="326"/>
      <c r="H105" s="308"/>
      <c r="I105" s="308"/>
      <c r="J105" s="308"/>
      <c r="K105" s="307"/>
    </row>
    <row r="106" s="1" customFormat="1" ht="15" customHeight="1">
      <c r="B106" s="305"/>
      <c r="C106" s="293" t="s">
        <v>54</v>
      </c>
      <c r="D106" s="315"/>
      <c r="E106" s="315"/>
      <c r="F106" s="316" t="s">
        <v>1147</v>
      </c>
      <c r="G106" s="293"/>
      <c r="H106" s="293" t="s">
        <v>1187</v>
      </c>
      <c r="I106" s="293" t="s">
        <v>1149</v>
      </c>
      <c r="J106" s="293">
        <v>20</v>
      </c>
      <c r="K106" s="307"/>
    </row>
    <row r="107" s="1" customFormat="1" ht="15" customHeight="1">
      <c r="B107" s="305"/>
      <c r="C107" s="293" t="s">
        <v>1150</v>
      </c>
      <c r="D107" s="293"/>
      <c r="E107" s="293"/>
      <c r="F107" s="316" t="s">
        <v>1147</v>
      </c>
      <c r="G107" s="293"/>
      <c r="H107" s="293" t="s">
        <v>1187</v>
      </c>
      <c r="I107" s="293" t="s">
        <v>1149</v>
      </c>
      <c r="J107" s="293">
        <v>120</v>
      </c>
      <c r="K107" s="307"/>
    </row>
    <row r="108" s="1" customFormat="1" ht="15" customHeight="1">
      <c r="B108" s="318"/>
      <c r="C108" s="293" t="s">
        <v>1152</v>
      </c>
      <c r="D108" s="293"/>
      <c r="E108" s="293"/>
      <c r="F108" s="316" t="s">
        <v>1153</v>
      </c>
      <c r="G108" s="293"/>
      <c r="H108" s="293" t="s">
        <v>1187</v>
      </c>
      <c r="I108" s="293" t="s">
        <v>1149</v>
      </c>
      <c r="J108" s="293">
        <v>50</v>
      </c>
      <c r="K108" s="307"/>
    </row>
    <row r="109" s="1" customFormat="1" ht="15" customHeight="1">
      <c r="B109" s="318"/>
      <c r="C109" s="293" t="s">
        <v>1155</v>
      </c>
      <c r="D109" s="293"/>
      <c r="E109" s="293"/>
      <c r="F109" s="316" t="s">
        <v>1147</v>
      </c>
      <c r="G109" s="293"/>
      <c r="H109" s="293" t="s">
        <v>1187</v>
      </c>
      <c r="I109" s="293" t="s">
        <v>1157</v>
      </c>
      <c r="J109" s="293"/>
      <c r="K109" s="307"/>
    </row>
    <row r="110" s="1" customFormat="1" ht="15" customHeight="1">
      <c r="B110" s="318"/>
      <c r="C110" s="293" t="s">
        <v>1166</v>
      </c>
      <c r="D110" s="293"/>
      <c r="E110" s="293"/>
      <c r="F110" s="316" t="s">
        <v>1153</v>
      </c>
      <c r="G110" s="293"/>
      <c r="H110" s="293" t="s">
        <v>1187</v>
      </c>
      <c r="I110" s="293" t="s">
        <v>1149</v>
      </c>
      <c r="J110" s="293">
        <v>50</v>
      </c>
      <c r="K110" s="307"/>
    </row>
    <row r="111" s="1" customFormat="1" ht="15" customHeight="1">
      <c r="B111" s="318"/>
      <c r="C111" s="293" t="s">
        <v>1174</v>
      </c>
      <c r="D111" s="293"/>
      <c r="E111" s="293"/>
      <c r="F111" s="316" t="s">
        <v>1153</v>
      </c>
      <c r="G111" s="293"/>
      <c r="H111" s="293" t="s">
        <v>1187</v>
      </c>
      <c r="I111" s="293" t="s">
        <v>1149</v>
      </c>
      <c r="J111" s="293">
        <v>50</v>
      </c>
      <c r="K111" s="307"/>
    </row>
    <row r="112" s="1" customFormat="1" ht="15" customHeight="1">
      <c r="B112" s="318"/>
      <c r="C112" s="293" t="s">
        <v>1172</v>
      </c>
      <c r="D112" s="293"/>
      <c r="E112" s="293"/>
      <c r="F112" s="316" t="s">
        <v>1153</v>
      </c>
      <c r="G112" s="293"/>
      <c r="H112" s="293" t="s">
        <v>1187</v>
      </c>
      <c r="I112" s="293" t="s">
        <v>1149</v>
      </c>
      <c r="J112" s="293">
        <v>50</v>
      </c>
      <c r="K112" s="307"/>
    </row>
    <row r="113" s="1" customFormat="1" ht="15" customHeight="1">
      <c r="B113" s="318"/>
      <c r="C113" s="293" t="s">
        <v>54</v>
      </c>
      <c r="D113" s="293"/>
      <c r="E113" s="293"/>
      <c r="F113" s="316" t="s">
        <v>1147</v>
      </c>
      <c r="G113" s="293"/>
      <c r="H113" s="293" t="s">
        <v>1188</v>
      </c>
      <c r="I113" s="293" t="s">
        <v>1149</v>
      </c>
      <c r="J113" s="293">
        <v>20</v>
      </c>
      <c r="K113" s="307"/>
    </row>
    <row r="114" s="1" customFormat="1" ht="15" customHeight="1">
      <c r="B114" s="318"/>
      <c r="C114" s="293" t="s">
        <v>1189</v>
      </c>
      <c r="D114" s="293"/>
      <c r="E114" s="293"/>
      <c r="F114" s="316" t="s">
        <v>1147</v>
      </c>
      <c r="G114" s="293"/>
      <c r="H114" s="293" t="s">
        <v>1190</v>
      </c>
      <c r="I114" s="293" t="s">
        <v>1149</v>
      </c>
      <c r="J114" s="293">
        <v>120</v>
      </c>
      <c r="K114" s="307"/>
    </row>
    <row r="115" s="1" customFormat="1" ht="15" customHeight="1">
      <c r="B115" s="318"/>
      <c r="C115" s="293" t="s">
        <v>39</v>
      </c>
      <c r="D115" s="293"/>
      <c r="E115" s="293"/>
      <c r="F115" s="316" t="s">
        <v>1147</v>
      </c>
      <c r="G115" s="293"/>
      <c r="H115" s="293" t="s">
        <v>1191</v>
      </c>
      <c r="I115" s="293" t="s">
        <v>1182</v>
      </c>
      <c r="J115" s="293"/>
      <c r="K115" s="307"/>
    </row>
    <row r="116" s="1" customFormat="1" ht="15" customHeight="1">
      <c r="B116" s="318"/>
      <c r="C116" s="293" t="s">
        <v>49</v>
      </c>
      <c r="D116" s="293"/>
      <c r="E116" s="293"/>
      <c r="F116" s="316" t="s">
        <v>1147</v>
      </c>
      <c r="G116" s="293"/>
      <c r="H116" s="293" t="s">
        <v>1192</v>
      </c>
      <c r="I116" s="293" t="s">
        <v>1182</v>
      </c>
      <c r="J116" s="293"/>
      <c r="K116" s="307"/>
    </row>
    <row r="117" s="1" customFormat="1" ht="15" customHeight="1">
      <c r="B117" s="318"/>
      <c r="C117" s="293" t="s">
        <v>58</v>
      </c>
      <c r="D117" s="293"/>
      <c r="E117" s="293"/>
      <c r="F117" s="316" t="s">
        <v>1147</v>
      </c>
      <c r="G117" s="293"/>
      <c r="H117" s="293" t="s">
        <v>1193</v>
      </c>
      <c r="I117" s="293" t="s">
        <v>1194</v>
      </c>
      <c r="J117" s="293"/>
      <c r="K117" s="307"/>
    </row>
    <row r="118" s="1" customFormat="1" ht="15" customHeight="1">
      <c r="B118" s="321"/>
      <c r="C118" s="327"/>
      <c r="D118" s="327"/>
      <c r="E118" s="327"/>
      <c r="F118" s="327"/>
      <c r="G118" s="327"/>
      <c r="H118" s="327"/>
      <c r="I118" s="327"/>
      <c r="J118" s="327"/>
      <c r="K118" s="323"/>
    </row>
    <row r="119" s="1" customFormat="1" ht="18.75" customHeight="1">
      <c r="B119" s="328"/>
      <c r="C119" s="329"/>
      <c r="D119" s="329"/>
      <c r="E119" s="329"/>
      <c r="F119" s="330"/>
      <c r="G119" s="329"/>
      <c r="H119" s="329"/>
      <c r="I119" s="329"/>
      <c r="J119" s="329"/>
      <c r="K119" s="328"/>
    </row>
    <row r="120" s="1" customFormat="1" ht="18.75" customHeight="1">
      <c r="B120" s="301"/>
      <c r="C120" s="301"/>
      <c r="D120" s="301"/>
      <c r="E120" s="301"/>
      <c r="F120" s="301"/>
      <c r="G120" s="301"/>
      <c r="H120" s="301"/>
      <c r="I120" s="301"/>
      <c r="J120" s="301"/>
      <c r="K120" s="301"/>
    </row>
    <row r="121" s="1" customFormat="1" ht="7.5" customHeight="1">
      <c r="B121" s="331"/>
      <c r="C121" s="332"/>
      <c r="D121" s="332"/>
      <c r="E121" s="332"/>
      <c r="F121" s="332"/>
      <c r="G121" s="332"/>
      <c r="H121" s="332"/>
      <c r="I121" s="332"/>
      <c r="J121" s="332"/>
      <c r="K121" s="333"/>
    </row>
    <row r="122" s="1" customFormat="1" ht="45" customHeight="1">
      <c r="B122" s="334"/>
      <c r="C122" s="284" t="s">
        <v>1195</v>
      </c>
      <c r="D122" s="284"/>
      <c r="E122" s="284"/>
      <c r="F122" s="284"/>
      <c r="G122" s="284"/>
      <c r="H122" s="284"/>
      <c r="I122" s="284"/>
      <c r="J122" s="284"/>
      <c r="K122" s="335"/>
    </row>
    <row r="123" s="1" customFormat="1" ht="17.25" customHeight="1">
      <c r="B123" s="336"/>
      <c r="C123" s="308" t="s">
        <v>1141</v>
      </c>
      <c r="D123" s="308"/>
      <c r="E123" s="308"/>
      <c r="F123" s="308" t="s">
        <v>1142</v>
      </c>
      <c r="G123" s="309"/>
      <c r="H123" s="308" t="s">
        <v>55</v>
      </c>
      <c r="I123" s="308" t="s">
        <v>58</v>
      </c>
      <c r="J123" s="308" t="s">
        <v>1143</v>
      </c>
      <c r="K123" s="337"/>
    </row>
    <row r="124" s="1" customFormat="1" ht="17.25" customHeight="1">
      <c r="B124" s="336"/>
      <c r="C124" s="310" t="s">
        <v>1144</v>
      </c>
      <c r="D124" s="310"/>
      <c r="E124" s="310"/>
      <c r="F124" s="311" t="s">
        <v>1145</v>
      </c>
      <c r="G124" s="312"/>
      <c r="H124" s="310"/>
      <c r="I124" s="310"/>
      <c r="J124" s="310" t="s">
        <v>1146</v>
      </c>
      <c r="K124" s="337"/>
    </row>
    <row r="125" s="1" customFormat="1" ht="5.25" customHeight="1">
      <c r="B125" s="338"/>
      <c r="C125" s="313"/>
      <c r="D125" s="313"/>
      <c r="E125" s="313"/>
      <c r="F125" s="313"/>
      <c r="G125" s="339"/>
      <c r="H125" s="313"/>
      <c r="I125" s="313"/>
      <c r="J125" s="313"/>
      <c r="K125" s="340"/>
    </row>
    <row r="126" s="1" customFormat="1" ht="15" customHeight="1">
      <c r="B126" s="338"/>
      <c r="C126" s="293" t="s">
        <v>1150</v>
      </c>
      <c r="D126" s="315"/>
      <c r="E126" s="315"/>
      <c r="F126" s="316" t="s">
        <v>1147</v>
      </c>
      <c r="G126" s="293"/>
      <c r="H126" s="293" t="s">
        <v>1187</v>
      </c>
      <c r="I126" s="293" t="s">
        <v>1149</v>
      </c>
      <c r="J126" s="293">
        <v>120</v>
      </c>
      <c r="K126" s="341"/>
    </row>
    <row r="127" s="1" customFormat="1" ht="15" customHeight="1">
      <c r="B127" s="338"/>
      <c r="C127" s="293" t="s">
        <v>1196</v>
      </c>
      <c r="D127" s="293"/>
      <c r="E127" s="293"/>
      <c r="F127" s="316" t="s">
        <v>1147</v>
      </c>
      <c r="G127" s="293"/>
      <c r="H127" s="293" t="s">
        <v>1197</v>
      </c>
      <c r="I127" s="293" t="s">
        <v>1149</v>
      </c>
      <c r="J127" s="293" t="s">
        <v>1198</v>
      </c>
      <c r="K127" s="341"/>
    </row>
    <row r="128" s="1" customFormat="1" ht="15" customHeight="1">
      <c r="B128" s="338"/>
      <c r="C128" s="293" t="s">
        <v>1095</v>
      </c>
      <c r="D128" s="293"/>
      <c r="E128" s="293"/>
      <c r="F128" s="316" t="s">
        <v>1147</v>
      </c>
      <c r="G128" s="293"/>
      <c r="H128" s="293" t="s">
        <v>1199</v>
      </c>
      <c r="I128" s="293" t="s">
        <v>1149</v>
      </c>
      <c r="J128" s="293" t="s">
        <v>1198</v>
      </c>
      <c r="K128" s="341"/>
    </row>
    <row r="129" s="1" customFormat="1" ht="15" customHeight="1">
      <c r="B129" s="338"/>
      <c r="C129" s="293" t="s">
        <v>1158</v>
      </c>
      <c r="D129" s="293"/>
      <c r="E129" s="293"/>
      <c r="F129" s="316" t="s">
        <v>1153</v>
      </c>
      <c r="G129" s="293"/>
      <c r="H129" s="293" t="s">
        <v>1159</v>
      </c>
      <c r="I129" s="293" t="s">
        <v>1149</v>
      </c>
      <c r="J129" s="293">
        <v>15</v>
      </c>
      <c r="K129" s="341"/>
    </row>
    <row r="130" s="1" customFormat="1" ht="15" customHeight="1">
      <c r="B130" s="338"/>
      <c r="C130" s="319" t="s">
        <v>1160</v>
      </c>
      <c r="D130" s="319"/>
      <c r="E130" s="319"/>
      <c r="F130" s="320" t="s">
        <v>1153</v>
      </c>
      <c r="G130" s="319"/>
      <c r="H130" s="319" t="s">
        <v>1161</v>
      </c>
      <c r="I130" s="319" t="s">
        <v>1149</v>
      </c>
      <c r="J130" s="319">
        <v>15</v>
      </c>
      <c r="K130" s="341"/>
    </row>
    <row r="131" s="1" customFormat="1" ht="15" customHeight="1">
      <c r="B131" s="338"/>
      <c r="C131" s="319" t="s">
        <v>1162</v>
      </c>
      <c r="D131" s="319"/>
      <c r="E131" s="319"/>
      <c r="F131" s="320" t="s">
        <v>1153</v>
      </c>
      <c r="G131" s="319"/>
      <c r="H131" s="319" t="s">
        <v>1163</v>
      </c>
      <c r="I131" s="319" t="s">
        <v>1149</v>
      </c>
      <c r="J131" s="319">
        <v>20</v>
      </c>
      <c r="K131" s="341"/>
    </row>
    <row r="132" s="1" customFormat="1" ht="15" customHeight="1">
      <c r="B132" s="338"/>
      <c r="C132" s="319" t="s">
        <v>1164</v>
      </c>
      <c r="D132" s="319"/>
      <c r="E132" s="319"/>
      <c r="F132" s="320" t="s">
        <v>1153</v>
      </c>
      <c r="G132" s="319"/>
      <c r="H132" s="319" t="s">
        <v>1165</v>
      </c>
      <c r="I132" s="319" t="s">
        <v>1149</v>
      </c>
      <c r="J132" s="319">
        <v>20</v>
      </c>
      <c r="K132" s="341"/>
    </row>
    <row r="133" s="1" customFormat="1" ht="15" customHeight="1">
      <c r="B133" s="338"/>
      <c r="C133" s="293" t="s">
        <v>1152</v>
      </c>
      <c r="D133" s="293"/>
      <c r="E133" s="293"/>
      <c r="F133" s="316" t="s">
        <v>1153</v>
      </c>
      <c r="G133" s="293"/>
      <c r="H133" s="293" t="s">
        <v>1187</v>
      </c>
      <c r="I133" s="293" t="s">
        <v>1149</v>
      </c>
      <c r="J133" s="293">
        <v>50</v>
      </c>
      <c r="K133" s="341"/>
    </row>
    <row r="134" s="1" customFormat="1" ht="15" customHeight="1">
      <c r="B134" s="338"/>
      <c r="C134" s="293" t="s">
        <v>1166</v>
      </c>
      <c r="D134" s="293"/>
      <c r="E134" s="293"/>
      <c r="F134" s="316" t="s">
        <v>1153</v>
      </c>
      <c r="G134" s="293"/>
      <c r="H134" s="293" t="s">
        <v>1187</v>
      </c>
      <c r="I134" s="293" t="s">
        <v>1149</v>
      </c>
      <c r="J134" s="293">
        <v>50</v>
      </c>
      <c r="K134" s="341"/>
    </row>
    <row r="135" s="1" customFormat="1" ht="15" customHeight="1">
      <c r="B135" s="338"/>
      <c r="C135" s="293" t="s">
        <v>1172</v>
      </c>
      <c r="D135" s="293"/>
      <c r="E135" s="293"/>
      <c r="F135" s="316" t="s">
        <v>1153</v>
      </c>
      <c r="G135" s="293"/>
      <c r="H135" s="293" t="s">
        <v>1187</v>
      </c>
      <c r="I135" s="293" t="s">
        <v>1149</v>
      </c>
      <c r="J135" s="293">
        <v>50</v>
      </c>
      <c r="K135" s="341"/>
    </row>
    <row r="136" s="1" customFormat="1" ht="15" customHeight="1">
      <c r="B136" s="338"/>
      <c r="C136" s="293" t="s">
        <v>1174</v>
      </c>
      <c r="D136" s="293"/>
      <c r="E136" s="293"/>
      <c r="F136" s="316" t="s">
        <v>1153</v>
      </c>
      <c r="G136" s="293"/>
      <c r="H136" s="293" t="s">
        <v>1187</v>
      </c>
      <c r="I136" s="293" t="s">
        <v>1149</v>
      </c>
      <c r="J136" s="293">
        <v>50</v>
      </c>
      <c r="K136" s="341"/>
    </row>
    <row r="137" s="1" customFormat="1" ht="15" customHeight="1">
      <c r="B137" s="338"/>
      <c r="C137" s="293" t="s">
        <v>1175</v>
      </c>
      <c r="D137" s="293"/>
      <c r="E137" s="293"/>
      <c r="F137" s="316" t="s">
        <v>1153</v>
      </c>
      <c r="G137" s="293"/>
      <c r="H137" s="293" t="s">
        <v>1200</v>
      </c>
      <c r="I137" s="293" t="s">
        <v>1149</v>
      </c>
      <c r="J137" s="293">
        <v>255</v>
      </c>
      <c r="K137" s="341"/>
    </row>
    <row r="138" s="1" customFormat="1" ht="15" customHeight="1">
      <c r="B138" s="338"/>
      <c r="C138" s="293" t="s">
        <v>1177</v>
      </c>
      <c r="D138" s="293"/>
      <c r="E138" s="293"/>
      <c r="F138" s="316" t="s">
        <v>1147</v>
      </c>
      <c r="G138" s="293"/>
      <c r="H138" s="293" t="s">
        <v>1201</v>
      </c>
      <c r="I138" s="293" t="s">
        <v>1179</v>
      </c>
      <c r="J138" s="293"/>
      <c r="K138" s="341"/>
    </row>
    <row r="139" s="1" customFormat="1" ht="15" customHeight="1">
      <c r="B139" s="338"/>
      <c r="C139" s="293" t="s">
        <v>1180</v>
      </c>
      <c r="D139" s="293"/>
      <c r="E139" s="293"/>
      <c r="F139" s="316" t="s">
        <v>1147</v>
      </c>
      <c r="G139" s="293"/>
      <c r="H139" s="293" t="s">
        <v>1202</v>
      </c>
      <c r="I139" s="293" t="s">
        <v>1182</v>
      </c>
      <c r="J139" s="293"/>
      <c r="K139" s="341"/>
    </row>
    <row r="140" s="1" customFormat="1" ht="15" customHeight="1">
      <c r="B140" s="338"/>
      <c r="C140" s="293" t="s">
        <v>1183</v>
      </c>
      <c r="D140" s="293"/>
      <c r="E140" s="293"/>
      <c r="F140" s="316" t="s">
        <v>1147</v>
      </c>
      <c r="G140" s="293"/>
      <c r="H140" s="293" t="s">
        <v>1183</v>
      </c>
      <c r="I140" s="293" t="s">
        <v>1182</v>
      </c>
      <c r="J140" s="293"/>
      <c r="K140" s="341"/>
    </row>
    <row r="141" s="1" customFormat="1" ht="15" customHeight="1">
      <c r="B141" s="338"/>
      <c r="C141" s="293" t="s">
        <v>39</v>
      </c>
      <c r="D141" s="293"/>
      <c r="E141" s="293"/>
      <c r="F141" s="316" t="s">
        <v>1147</v>
      </c>
      <c r="G141" s="293"/>
      <c r="H141" s="293" t="s">
        <v>1203</v>
      </c>
      <c r="I141" s="293" t="s">
        <v>1182</v>
      </c>
      <c r="J141" s="293"/>
      <c r="K141" s="341"/>
    </row>
    <row r="142" s="1" customFormat="1" ht="15" customHeight="1">
      <c r="B142" s="338"/>
      <c r="C142" s="293" t="s">
        <v>1204</v>
      </c>
      <c r="D142" s="293"/>
      <c r="E142" s="293"/>
      <c r="F142" s="316" t="s">
        <v>1147</v>
      </c>
      <c r="G142" s="293"/>
      <c r="H142" s="293" t="s">
        <v>1205</v>
      </c>
      <c r="I142" s="293" t="s">
        <v>1182</v>
      </c>
      <c r="J142" s="293"/>
      <c r="K142" s="341"/>
    </row>
    <row r="143" s="1" customFormat="1" ht="15" customHeight="1">
      <c r="B143" s="342"/>
      <c r="C143" s="343"/>
      <c r="D143" s="343"/>
      <c r="E143" s="343"/>
      <c r="F143" s="343"/>
      <c r="G143" s="343"/>
      <c r="H143" s="343"/>
      <c r="I143" s="343"/>
      <c r="J143" s="343"/>
      <c r="K143" s="344"/>
    </row>
    <row r="144" s="1" customFormat="1" ht="18.75" customHeight="1">
      <c r="B144" s="329"/>
      <c r="C144" s="329"/>
      <c r="D144" s="329"/>
      <c r="E144" s="329"/>
      <c r="F144" s="330"/>
      <c r="G144" s="329"/>
      <c r="H144" s="329"/>
      <c r="I144" s="329"/>
      <c r="J144" s="329"/>
      <c r="K144" s="329"/>
    </row>
    <row r="145" s="1" customFormat="1" ht="18.75" customHeight="1">
      <c r="B145" s="301"/>
      <c r="C145" s="301"/>
      <c r="D145" s="301"/>
      <c r="E145" s="301"/>
      <c r="F145" s="301"/>
      <c r="G145" s="301"/>
      <c r="H145" s="301"/>
      <c r="I145" s="301"/>
      <c r="J145" s="301"/>
      <c r="K145" s="301"/>
    </row>
    <row r="146" s="1" customFormat="1" ht="7.5" customHeight="1">
      <c r="B146" s="302"/>
      <c r="C146" s="303"/>
      <c r="D146" s="303"/>
      <c r="E146" s="303"/>
      <c r="F146" s="303"/>
      <c r="G146" s="303"/>
      <c r="H146" s="303"/>
      <c r="I146" s="303"/>
      <c r="J146" s="303"/>
      <c r="K146" s="304"/>
    </row>
    <row r="147" s="1" customFormat="1" ht="45" customHeight="1">
      <c r="B147" s="305"/>
      <c r="C147" s="306" t="s">
        <v>1206</v>
      </c>
      <c r="D147" s="306"/>
      <c r="E147" s="306"/>
      <c r="F147" s="306"/>
      <c r="G147" s="306"/>
      <c r="H147" s="306"/>
      <c r="I147" s="306"/>
      <c r="J147" s="306"/>
      <c r="K147" s="307"/>
    </row>
    <row r="148" s="1" customFormat="1" ht="17.25" customHeight="1">
      <c r="B148" s="305"/>
      <c r="C148" s="308" t="s">
        <v>1141</v>
      </c>
      <c r="D148" s="308"/>
      <c r="E148" s="308"/>
      <c r="F148" s="308" t="s">
        <v>1142</v>
      </c>
      <c r="G148" s="309"/>
      <c r="H148" s="308" t="s">
        <v>55</v>
      </c>
      <c r="I148" s="308" t="s">
        <v>58</v>
      </c>
      <c r="J148" s="308" t="s">
        <v>1143</v>
      </c>
      <c r="K148" s="307"/>
    </row>
    <row r="149" s="1" customFormat="1" ht="17.25" customHeight="1">
      <c r="B149" s="305"/>
      <c r="C149" s="310" t="s">
        <v>1144</v>
      </c>
      <c r="D149" s="310"/>
      <c r="E149" s="310"/>
      <c r="F149" s="311" t="s">
        <v>1145</v>
      </c>
      <c r="G149" s="312"/>
      <c r="H149" s="310"/>
      <c r="I149" s="310"/>
      <c r="J149" s="310" t="s">
        <v>1146</v>
      </c>
      <c r="K149" s="307"/>
    </row>
    <row r="150" s="1" customFormat="1" ht="5.25" customHeight="1">
      <c r="B150" s="318"/>
      <c r="C150" s="313"/>
      <c r="D150" s="313"/>
      <c r="E150" s="313"/>
      <c r="F150" s="313"/>
      <c r="G150" s="314"/>
      <c r="H150" s="313"/>
      <c r="I150" s="313"/>
      <c r="J150" s="313"/>
      <c r="K150" s="341"/>
    </row>
    <row r="151" s="1" customFormat="1" ht="15" customHeight="1">
      <c r="B151" s="318"/>
      <c r="C151" s="345" t="s">
        <v>1150</v>
      </c>
      <c r="D151" s="293"/>
      <c r="E151" s="293"/>
      <c r="F151" s="346" t="s">
        <v>1147</v>
      </c>
      <c r="G151" s="293"/>
      <c r="H151" s="345" t="s">
        <v>1187</v>
      </c>
      <c r="I151" s="345" t="s">
        <v>1149</v>
      </c>
      <c r="J151" s="345">
        <v>120</v>
      </c>
      <c r="K151" s="341"/>
    </row>
    <row r="152" s="1" customFormat="1" ht="15" customHeight="1">
      <c r="B152" s="318"/>
      <c r="C152" s="345" t="s">
        <v>1196</v>
      </c>
      <c r="D152" s="293"/>
      <c r="E152" s="293"/>
      <c r="F152" s="346" t="s">
        <v>1147</v>
      </c>
      <c r="G152" s="293"/>
      <c r="H152" s="345" t="s">
        <v>1207</v>
      </c>
      <c r="I152" s="345" t="s">
        <v>1149</v>
      </c>
      <c r="J152" s="345" t="s">
        <v>1198</v>
      </c>
      <c r="K152" s="341"/>
    </row>
    <row r="153" s="1" customFormat="1" ht="15" customHeight="1">
      <c r="B153" s="318"/>
      <c r="C153" s="345" t="s">
        <v>1095</v>
      </c>
      <c r="D153" s="293"/>
      <c r="E153" s="293"/>
      <c r="F153" s="346" t="s">
        <v>1147</v>
      </c>
      <c r="G153" s="293"/>
      <c r="H153" s="345" t="s">
        <v>1208</v>
      </c>
      <c r="I153" s="345" t="s">
        <v>1149</v>
      </c>
      <c r="J153" s="345" t="s">
        <v>1198</v>
      </c>
      <c r="K153" s="341"/>
    </row>
    <row r="154" s="1" customFormat="1" ht="15" customHeight="1">
      <c r="B154" s="318"/>
      <c r="C154" s="345" t="s">
        <v>1152</v>
      </c>
      <c r="D154" s="293"/>
      <c r="E154" s="293"/>
      <c r="F154" s="346" t="s">
        <v>1153</v>
      </c>
      <c r="G154" s="293"/>
      <c r="H154" s="345" t="s">
        <v>1187</v>
      </c>
      <c r="I154" s="345" t="s">
        <v>1149</v>
      </c>
      <c r="J154" s="345">
        <v>50</v>
      </c>
      <c r="K154" s="341"/>
    </row>
    <row r="155" s="1" customFormat="1" ht="15" customHeight="1">
      <c r="B155" s="318"/>
      <c r="C155" s="345" t="s">
        <v>1155</v>
      </c>
      <c r="D155" s="293"/>
      <c r="E155" s="293"/>
      <c r="F155" s="346" t="s">
        <v>1147</v>
      </c>
      <c r="G155" s="293"/>
      <c r="H155" s="345" t="s">
        <v>1187</v>
      </c>
      <c r="I155" s="345" t="s">
        <v>1157</v>
      </c>
      <c r="J155" s="345"/>
      <c r="K155" s="341"/>
    </row>
    <row r="156" s="1" customFormat="1" ht="15" customHeight="1">
      <c r="B156" s="318"/>
      <c r="C156" s="345" t="s">
        <v>1166</v>
      </c>
      <c r="D156" s="293"/>
      <c r="E156" s="293"/>
      <c r="F156" s="346" t="s">
        <v>1153</v>
      </c>
      <c r="G156" s="293"/>
      <c r="H156" s="345" t="s">
        <v>1187</v>
      </c>
      <c r="I156" s="345" t="s">
        <v>1149</v>
      </c>
      <c r="J156" s="345">
        <v>50</v>
      </c>
      <c r="K156" s="341"/>
    </row>
    <row r="157" s="1" customFormat="1" ht="15" customHeight="1">
      <c r="B157" s="318"/>
      <c r="C157" s="345" t="s">
        <v>1174</v>
      </c>
      <c r="D157" s="293"/>
      <c r="E157" s="293"/>
      <c r="F157" s="346" t="s">
        <v>1153</v>
      </c>
      <c r="G157" s="293"/>
      <c r="H157" s="345" t="s">
        <v>1187</v>
      </c>
      <c r="I157" s="345" t="s">
        <v>1149</v>
      </c>
      <c r="J157" s="345">
        <v>50</v>
      </c>
      <c r="K157" s="341"/>
    </row>
    <row r="158" s="1" customFormat="1" ht="15" customHeight="1">
      <c r="B158" s="318"/>
      <c r="C158" s="345" t="s">
        <v>1172</v>
      </c>
      <c r="D158" s="293"/>
      <c r="E158" s="293"/>
      <c r="F158" s="346" t="s">
        <v>1153</v>
      </c>
      <c r="G158" s="293"/>
      <c r="H158" s="345" t="s">
        <v>1187</v>
      </c>
      <c r="I158" s="345" t="s">
        <v>1149</v>
      </c>
      <c r="J158" s="345">
        <v>50</v>
      </c>
      <c r="K158" s="341"/>
    </row>
    <row r="159" s="1" customFormat="1" ht="15" customHeight="1">
      <c r="B159" s="318"/>
      <c r="C159" s="345" t="s">
        <v>103</v>
      </c>
      <c r="D159" s="293"/>
      <c r="E159" s="293"/>
      <c r="F159" s="346" t="s">
        <v>1147</v>
      </c>
      <c r="G159" s="293"/>
      <c r="H159" s="345" t="s">
        <v>1209</v>
      </c>
      <c r="I159" s="345" t="s">
        <v>1149</v>
      </c>
      <c r="J159" s="345" t="s">
        <v>1210</v>
      </c>
      <c r="K159" s="341"/>
    </row>
    <row r="160" s="1" customFormat="1" ht="15" customHeight="1">
      <c r="B160" s="318"/>
      <c r="C160" s="345" t="s">
        <v>1211</v>
      </c>
      <c r="D160" s="293"/>
      <c r="E160" s="293"/>
      <c r="F160" s="346" t="s">
        <v>1147</v>
      </c>
      <c r="G160" s="293"/>
      <c r="H160" s="345" t="s">
        <v>1212</v>
      </c>
      <c r="I160" s="345" t="s">
        <v>1182</v>
      </c>
      <c r="J160" s="345"/>
      <c r="K160" s="341"/>
    </row>
    <row r="161" s="1" customFormat="1" ht="15" customHeight="1">
      <c r="B161" s="347"/>
      <c r="C161" s="327"/>
      <c r="D161" s="327"/>
      <c r="E161" s="327"/>
      <c r="F161" s="327"/>
      <c r="G161" s="327"/>
      <c r="H161" s="327"/>
      <c r="I161" s="327"/>
      <c r="J161" s="327"/>
      <c r="K161" s="348"/>
    </row>
    <row r="162" s="1" customFormat="1" ht="18.75" customHeight="1">
      <c r="B162" s="329"/>
      <c r="C162" s="339"/>
      <c r="D162" s="339"/>
      <c r="E162" s="339"/>
      <c r="F162" s="349"/>
      <c r="G162" s="339"/>
      <c r="H162" s="339"/>
      <c r="I162" s="339"/>
      <c r="J162" s="339"/>
      <c r="K162" s="329"/>
    </row>
    <row r="163" s="1" customFormat="1" ht="18.75" customHeight="1">
      <c r="B163" s="301"/>
      <c r="C163" s="301"/>
      <c r="D163" s="301"/>
      <c r="E163" s="301"/>
      <c r="F163" s="301"/>
      <c r="G163" s="301"/>
      <c r="H163" s="301"/>
      <c r="I163" s="301"/>
      <c r="J163" s="301"/>
      <c r="K163" s="301"/>
    </row>
    <row r="164" s="1" customFormat="1" ht="7.5" customHeight="1">
      <c r="B164" s="280"/>
      <c r="C164" s="281"/>
      <c r="D164" s="281"/>
      <c r="E164" s="281"/>
      <c r="F164" s="281"/>
      <c r="G164" s="281"/>
      <c r="H164" s="281"/>
      <c r="I164" s="281"/>
      <c r="J164" s="281"/>
      <c r="K164" s="282"/>
    </row>
    <row r="165" s="1" customFormat="1" ht="45" customHeight="1">
      <c r="B165" s="283"/>
      <c r="C165" s="284" t="s">
        <v>1213</v>
      </c>
      <c r="D165" s="284"/>
      <c r="E165" s="284"/>
      <c r="F165" s="284"/>
      <c r="G165" s="284"/>
      <c r="H165" s="284"/>
      <c r="I165" s="284"/>
      <c r="J165" s="284"/>
      <c r="K165" s="285"/>
    </row>
    <row r="166" s="1" customFormat="1" ht="17.25" customHeight="1">
      <c r="B166" s="283"/>
      <c r="C166" s="308" t="s">
        <v>1141</v>
      </c>
      <c r="D166" s="308"/>
      <c r="E166" s="308"/>
      <c r="F166" s="308" t="s">
        <v>1142</v>
      </c>
      <c r="G166" s="350"/>
      <c r="H166" s="351" t="s">
        <v>55</v>
      </c>
      <c r="I166" s="351" t="s">
        <v>58</v>
      </c>
      <c r="J166" s="308" t="s">
        <v>1143</v>
      </c>
      <c r="K166" s="285"/>
    </row>
    <row r="167" s="1" customFormat="1" ht="17.25" customHeight="1">
      <c r="B167" s="286"/>
      <c r="C167" s="310" t="s">
        <v>1144</v>
      </c>
      <c r="D167" s="310"/>
      <c r="E167" s="310"/>
      <c r="F167" s="311" t="s">
        <v>1145</v>
      </c>
      <c r="G167" s="352"/>
      <c r="H167" s="353"/>
      <c r="I167" s="353"/>
      <c r="J167" s="310" t="s">
        <v>1146</v>
      </c>
      <c r="K167" s="288"/>
    </row>
    <row r="168" s="1" customFormat="1" ht="5.25" customHeight="1">
      <c r="B168" s="318"/>
      <c r="C168" s="313"/>
      <c r="D168" s="313"/>
      <c r="E168" s="313"/>
      <c r="F168" s="313"/>
      <c r="G168" s="314"/>
      <c r="H168" s="313"/>
      <c r="I168" s="313"/>
      <c r="J168" s="313"/>
      <c r="K168" s="341"/>
    </row>
    <row r="169" s="1" customFormat="1" ht="15" customHeight="1">
      <c r="B169" s="318"/>
      <c r="C169" s="293" t="s">
        <v>1150</v>
      </c>
      <c r="D169" s="293"/>
      <c r="E169" s="293"/>
      <c r="F169" s="316" t="s">
        <v>1147</v>
      </c>
      <c r="G169" s="293"/>
      <c r="H169" s="293" t="s">
        <v>1187</v>
      </c>
      <c r="I169" s="293" t="s">
        <v>1149</v>
      </c>
      <c r="J169" s="293">
        <v>120</v>
      </c>
      <c r="K169" s="341"/>
    </row>
    <row r="170" s="1" customFormat="1" ht="15" customHeight="1">
      <c r="B170" s="318"/>
      <c r="C170" s="293" t="s">
        <v>1196</v>
      </c>
      <c r="D170" s="293"/>
      <c r="E170" s="293"/>
      <c r="F170" s="316" t="s">
        <v>1147</v>
      </c>
      <c r="G170" s="293"/>
      <c r="H170" s="293" t="s">
        <v>1197</v>
      </c>
      <c r="I170" s="293" t="s">
        <v>1149</v>
      </c>
      <c r="J170" s="293" t="s">
        <v>1198</v>
      </c>
      <c r="K170" s="341"/>
    </row>
    <row r="171" s="1" customFormat="1" ht="15" customHeight="1">
      <c r="B171" s="318"/>
      <c r="C171" s="293" t="s">
        <v>1095</v>
      </c>
      <c r="D171" s="293"/>
      <c r="E171" s="293"/>
      <c r="F171" s="316" t="s">
        <v>1147</v>
      </c>
      <c r="G171" s="293"/>
      <c r="H171" s="293" t="s">
        <v>1214</v>
      </c>
      <c r="I171" s="293" t="s">
        <v>1149</v>
      </c>
      <c r="J171" s="293" t="s">
        <v>1198</v>
      </c>
      <c r="K171" s="341"/>
    </row>
    <row r="172" s="1" customFormat="1" ht="15" customHeight="1">
      <c r="B172" s="318"/>
      <c r="C172" s="293" t="s">
        <v>1152</v>
      </c>
      <c r="D172" s="293"/>
      <c r="E172" s="293"/>
      <c r="F172" s="316" t="s">
        <v>1153</v>
      </c>
      <c r="G172" s="293"/>
      <c r="H172" s="293" t="s">
        <v>1214</v>
      </c>
      <c r="I172" s="293" t="s">
        <v>1149</v>
      </c>
      <c r="J172" s="293">
        <v>50</v>
      </c>
      <c r="K172" s="341"/>
    </row>
    <row r="173" s="1" customFormat="1" ht="15" customHeight="1">
      <c r="B173" s="318"/>
      <c r="C173" s="293" t="s">
        <v>1155</v>
      </c>
      <c r="D173" s="293"/>
      <c r="E173" s="293"/>
      <c r="F173" s="316" t="s">
        <v>1147</v>
      </c>
      <c r="G173" s="293"/>
      <c r="H173" s="293" t="s">
        <v>1214</v>
      </c>
      <c r="I173" s="293" t="s">
        <v>1157</v>
      </c>
      <c r="J173" s="293"/>
      <c r="K173" s="341"/>
    </row>
    <row r="174" s="1" customFormat="1" ht="15" customHeight="1">
      <c r="B174" s="318"/>
      <c r="C174" s="293" t="s">
        <v>1166</v>
      </c>
      <c r="D174" s="293"/>
      <c r="E174" s="293"/>
      <c r="F174" s="316" t="s">
        <v>1153</v>
      </c>
      <c r="G174" s="293"/>
      <c r="H174" s="293" t="s">
        <v>1214</v>
      </c>
      <c r="I174" s="293" t="s">
        <v>1149</v>
      </c>
      <c r="J174" s="293">
        <v>50</v>
      </c>
      <c r="K174" s="341"/>
    </row>
    <row r="175" s="1" customFormat="1" ht="15" customHeight="1">
      <c r="B175" s="318"/>
      <c r="C175" s="293" t="s">
        <v>1174</v>
      </c>
      <c r="D175" s="293"/>
      <c r="E175" s="293"/>
      <c r="F175" s="316" t="s">
        <v>1153</v>
      </c>
      <c r="G175" s="293"/>
      <c r="H175" s="293" t="s">
        <v>1214</v>
      </c>
      <c r="I175" s="293" t="s">
        <v>1149</v>
      </c>
      <c r="J175" s="293">
        <v>50</v>
      </c>
      <c r="K175" s="341"/>
    </row>
    <row r="176" s="1" customFormat="1" ht="15" customHeight="1">
      <c r="B176" s="318"/>
      <c r="C176" s="293" t="s">
        <v>1172</v>
      </c>
      <c r="D176" s="293"/>
      <c r="E176" s="293"/>
      <c r="F176" s="316" t="s">
        <v>1153</v>
      </c>
      <c r="G176" s="293"/>
      <c r="H176" s="293" t="s">
        <v>1214</v>
      </c>
      <c r="I176" s="293" t="s">
        <v>1149</v>
      </c>
      <c r="J176" s="293">
        <v>50</v>
      </c>
      <c r="K176" s="341"/>
    </row>
    <row r="177" s="1" customFormat="1" ht="15" customHeight="1">
      <c r="B177" s="318"/>
      <c r="C177" s="293" t="s">
        <v>123</v>
      </c>
      <c r="D177" s="293"/>
      <c r="E177" s="293"/>
      <c r="F177" s="316" t="s">
        <v>1147</v>
      </c>
      <c r="G177" s="293"/>
      <c r="H177" s="293" t="s">
        <v>1215</v>
      </c>
      <c r="I177" s="293" t="s">
        <v>1216</v>
      </c>
      <c r="J177" s="293"/>
      <c r="K177" s="341"/>
    </row>
    <row r="178" s="1" customFormat="1" ht="15" customHeight="1">
      <c r="B178" s="318"/>
      <c r="C178" s="293" t="s">
        <v>58</v>
      </c>
      <c r="D178" s="293"/>
      <c r="E178" s="293"/>
      <c r="F178" s="316" t="s">
        <v>1147</v>
      </c>
      <c r="G178" s="293"/>
      <c r="H178" s="293" t="s">
        <v>1217</v>
      </c>
      <c r="I178" s="293" t="s">
        <v>1218</v>
      </c>
      <c r="J178" s="293">
        <v>1</v>
      </c>
      <c r="K178" s="341"/>
    </row>
    <row r="179" s="1" customFormat="1" ht="15" customHeight="1">
      <c r="B179" s="318"/>
      <c r="C179" s="293" t="s">
        <v>54</v>
      </c>
      <c r="D179" s="293"/>
      <c r="E179" s="293"/>
      <c r="F179" s="316" t="s">
        <v>1147</v>
      </c>
      <c r="G179" s="293"/>
      <c r="H179" s="293" t="s">
        <v>1219</v>
      </c>
      <c r="I179" s="293" t="s">
        <v>1149</v>
      </c>
      <c r="J179" s="293">
        <v>20</v>
      </c>
      <c r="K179" s="341"/>
    </row>
    <row r="180" s="1" customFormat="1" ht="15" customHeight="1">
      <c r="B180" s="318"/>
      <c r="C180" s="293" t="s">
        <v>55</v>
      </c>
      <c r="D180" s="293"/>
      <c r="E180" s="293"/>
      <c r="F180" s="316" t="s">
        <v>1147</v>
      </c>
      <c r="G180" s="293"/>
      <c r="H180" s="293" t="s">
        <v>1220</v>
      </c>
      <c r="I180" s="293" t="s">
        <v>1149</v>
      </c>
      <c r="J180" s="293">
        <v>255</v>
      </c>
      <c r="K180" s="341"/>
    </row>
    <row r="181" s="1" customFormat="1" ht="15" customHeight="1">
      <c r="B181" s="318"/>
      <c r="C181" s="293" t="s">
        <v>124</v>
      </c>
      <c r="D181" s="293"/>
      <c r="E181" s="293"/>
      <c r="F181" s="316" t="s">
        <v>1147</v>
      </c>
      <c r="G181" s="293"/>
      <c r="H181" s="293" t="s">
        <v>1111</v>
      </c>
      <c r="I181" s="293" t="s">
        <v>1149</v>
      </c>
      <c r="J181" s="293">
        <v>10</v>
      </c>
      <c r="K181" s="341"/>
    </row>
    <row r="182" s="1" customFormat="1" ht="15" customHeight="1">
      <c r="B182" s="318"/>
      <c r="C182" s="293" t="s">
        <v>125</v>
      </c>
      <c r="D182" s="293"/>
      <c r="E182" s="293"/>
      <c r="F182" s="316" t="s">
        <v>1147</v>
      </c>
      <c r="G182" s="293"/>
      <c r="H182" s="293" t="s">
        <v>1221</v>
      </c>
      <c r="I182" s="293" t="s">
        <v>1182</v>
      </c>
      <c r="J182" s="293"/>
      <c r="K182" s="341"/>
    </row>
    <row r="183" s="1" customFormat="1" ht="15" customHeight="1">
      <c r="B183" s="318"/>
      <c r="C183" s="293" t="s">
        <v>1222</v>
      </c>
      <c r="D183" s="293"/>
      <c r="E183" s="293"/>
      <c r="F183" s="316" t="s">
        <v>1147</v>
      </c>
      <c r="G183" s="293"/>
      <c r="H183" s="293" t="s">
        <v>1223</v>
      </c>
      <c r="I183" s="293" t="s">
        <v>1182</v>
      </c>
      <c r="J183" s="293"/>
      <c r="K183" s="341"/>
    </row>
    <row r="184" s="1" customFormat="1" ht="15" customHeight="1">
      <c r="B184" s="318"/>
      <c r="C184" s="293" t="s">
        <v>1211</v>
      </c>
      <c r="D184" s="293"/>
      <c r="E184" s="293"/>
      <c r="F184" s="316" t="s">
        <v>1147</v>
      </c>
      <c r="G184" s="293"/>
      <c r="H184" s="293" t="s">
        <v>1224</v>
      </c>
      <c r="I184" s="293" t="s">
        <v>1182</v>
      </c>
      <c r="J184" s="293"/>
      <c r="K184" s="341"/>
    </row>
    <row r="185" s="1" customFormat="1" ht="15" customHeight="1">
      <c r="B185" s="318"/>
      <c r="C185" s="293" t="s">
        <v>127</v>
      </c>
      <c r="D185" s="293"/>
      <c r="E185" s="293"/>
      <c r="F185" s="316" t="s">
        <v>1153</v>
      </c>
      <c r="G185" s="293"/>
      <c r="H185" s="293" t="s">
        <v>1225</v>
      </c>
      <c r="I185" s="293" t="s">
        <v>1149</v>
      </c>
      <c r="J185" s="293">
        <v>50</v>
      </c>
      <c r="K185" s="341"/>
    </row>
    <row r="186" s="1" customFormat="1" ht="15" customHeight="1">
      <c r="B186" s="318"/>
      <c r="C186" s="293" t="s">
        <v>1226</v>
      </c>
      <c r="D186" s="293"/>
      <c r="E186" s="293"/>
      <c r="F186" s="316" t="s">
        <v>1153</v>
      </c>
      <c r="G186" s="293"/>
      <c r="H186" s="293" t="s">
        <v>1227</v>
      </c>
      <c r="I186" s="293" t="s">
        <v>1228</v>
      </c>
      <c r="J186" s="293"/>
      <c r="K186" s="341"/>
    </row>
    <row r="187" s="1" customFormat="1" ht="15" customHeight="1">
      <c r="B187" s="318"/>
      <c r="C187" s="293" t="s">
        <v>1229</v>
      </c>
      <c r="D187" s="293"/>
      <c r="E187" s="293"/>
      <c r="F187" s="316" t="s">
        <v>1153</v>
      </c>
      <c r="G187" s="293"/>
      <c r="H187" s="293" t="s">
        <v>1230</v>
      </c>
      <c r="I187" s="293" t="s">
        <v>1228</v>
      </c>
      <c r="J187" s="293"/>
      <c r="K187" s="341"/>
    </row>
    <row r="188" s="1" customFormat="1" ht="15" customHeight="1">
      <c r="B188" s="318"/>
      <c r="C188" s="293" t="s">
        <v>1231</v>
      </c>
      <c r="D188" s="293"/>
      <c r="E188" s="293"/>
      <c r="F188" s="316" t="s">
        <v>1153</v>
      </c>
      <c r="G188" s="293"/>
      <c r="H188" s="293" t="s">
        <v>1232</v>
      </c>
      <c r="I188" s="293" t="s">
        <v>1228</v>
      </c>
      <c r="J188" s="293"/>
      <c r="K188" s="341"/>
    </row>
    <row r="189" s="1" customFormat="1" ht="15" customHeight="1">
      <c r="B189" s="318"/>
      <c r="C189" s="354" t="s">
        <v>1233</v>
      </c>
      <c r="D189" s="293"/>
      <c r="E189" s="293"/>
      <c r="F189" s="316" t="s">
        <v>1153</v>
      </c>
      <c r="G189" s="293"/>
      <c r="H189" s="293" t="s">
        <v>1234</v>
      </c>
      <c r="I189" s="293" t="s">
        <v>1235</v>
      </c>
      <c r="J189" s="355" t="s">
        <v>1236</v>
      </c>
      <c r="K189" s="341"/>
    </row>
    <row r="190" s="17" customFormat="1" ht="15" customHeight="1">
      <c r="B190" s="356"/>
      <c r="C190" s="357" t="s">
        <v>1237</v>
      </c>
      <c r="D190" s="358"/>
      <c r="E190" s="358"/>
      <c r="F190" s="359" t="s">
        <v>1153</v>
      </c>
      <c r="G190" s="358"/>
      <c r="H190" s="358" t="s">
        <v>1238</v>
      </c>
      <c r="I190" s="358" t="s">
        <v>1235</v>
      </c>
      <c r="J190" s="360" t="s">
        <v>1236</v>
      </c>
      <c r="K190" s="361"/>
    </row>
    <row r="191" s="1" customFormat="1" ht="15" customHeight="1">
      <c r="B191" s="318"/>
      <c r="C191" s="354" t="s">
        <v>43</v>
      </c>
      <c r="D191" s="293"/>
      <c r="E191" s="293"/>
      <c r="F191" s="316" t="s">
        <v>1147</v>
      </c>
      <c r="G191" s="293"/>
      <c r="H191" s="290" t="s">
        <v>1239</v>
      </c>
      <c r="I191" s="293" t="s">
        <v>1240</v>
      </c>
      <c r="J191" s="293"/>
      <c r="K191" s="341"/>
    </row>
    <row r="192" s="1" customFormat="1" ht="15" customHeight="1">
      <c r="B192" s="318"/>
      <c r="C192" s="354" t="s">
        <v>1241</v>
      </c>
      <c r="D192" s="293"/>
      <c r="E192" s="293"/>
      <c r="F192" s="316" t="s">
        <v>1147</v>
      </c>
      <c r="G192" s="293"/>
      <c r="H192" s="293" t="s">
        <v>1242</v>
      </c>
      <c r="I192" s="293" t="s">
        <v>1182</v>
      </c>
      <c r="J192" s="293"/>
      <c r="K192" s="341"/>
    </row>
    <row r="193" s="1" customFormat="1" ht="15" customHeight="1">
      <c r="B193" s="318"/>
      <c r="C193" s="354" t="s">
        <v>1243</v>
      </c>
      <c r="D193" s="293"/>
      <c r="E193" s="293"/>
      <c r="F193" s="316" t="s">
        <v>1147</v>
      </c>
      <c r="G193" s="293"/>
      <c r="H193" s="293" t="s">
        <v>1244</v>
      </c>
      <c r="I193" s="293" t="s">
        <v>1182</v>
      </c>
      <c r="J193" s="293"/>
      <c r="K193" s="341"/>
    </row>
    <row r="194" s="1" customFormat="1" ht="15" customHeight="1">
      <c r="B194" s="318"/>
      <c r="C194" s="354" t="s">
        <v>1245</v>
      </c>
      <c r="D194" s="293"/>
      <c r="E194" s="293"/>
      <c r="F194" s="316" t="s">
        <v>1153</v>
      </c>
      <c r="G194" s="293"/>
      <c r="H194" s="293" t="s">
        <v>1246</v>
      </c>
      <c r="I194" s="293" t="s">
        <v>1182</v>
      </c>
      <c r="J194" s="293"/>
      <c r="K194" s="341"/>
    </row>
    <row r="195" s="1" customFormat="1" ht="15" customHeight="1">
      <c r="B195" s="347"/>
      <c r="C195" s="362"/>
      <c r="D195" s="327"/>
      <c r="E195" s="327"/>
      <c r="F195" s="327"/>
      <c r="G195" s="327"/>
      <c r="H195" s="327"/>
      <c r="I195" s="327"/>
      <c r="J195" s="327"/>
      <c r="K195" s="348"/>
    </row>
    <row r="196" s="1" customFormat="1" ht="18.75" customHeight="1">
      <c r="B196" s="329"/>
      <c r="C196" s="339"/>
      <c r="D196" s="339"/>
      <c r="E196" s="339"/>
      <c r="F196" s="349"/>
      <c r="G196" s="339"/>
      <c r="H196" s="339"/>
      <c r="I196" s="339"/>
      <c r="J196" s="339"/>
      <c r="K196" s="329"/>
    </row>
    <row r="197" s="1" customFormat="1" ht="18.75" customHeight="1">
      <c r="B197" s="329"/>
      <c r="C197" s="339"/>
      <c r="D197" s="339"/>
      <c r="E197" s="339"/>
      <c r="F197" s="349"/>
      <c r="G197" s="339"/>
      <c r="H197" s="339"/>
      <c r="I197" s="339"/>
      <c r="J197" s="339"/>
      <c r="K197" s="329"/>
    </row>
    <row r="198" s="1" customFormat="1" ht="18.75" customHeight="1">
      <c r="B198" s="301"/>
      <c r="C198" s="301"/>
      <c r="D198" s="301"/>
      <c r="E198" s="301"/>
      <c r="F198" s="301"/>
      <c r="G198" s="301"/>
      <c r="H198" s="301"/>
      <c r="I198" s="301"/>
      <c r="J198" s="301"/>
      <c r="K198" s="301"/>
    </row>
    <row r="199" s="1" customFormat="1" ht="13.5">
      <c r="B199" s="280"/>
      <c r="C199" s="281"/>
      <c r="D199" s="281"/>
      <c r="E199" s="281"/>
      <c r="F199" s="281"/>
      <c r="G199" s="281"/>
      <c r="H199" s="281"/>
      <c r="I199" s="281"/>
      <c r="J199" s="281"/>
      <c r="K199" s="282"/>
    </row>
    <row r="200" s="1" customFormat="1" ht="21">
      <c r="B200" s="283"/>
      <c r="C200" s="284" t="s">
        <v>1247</v>
      </c>
      <c r="D200" s="284"/>
      <c r="E200" s="284"/>
      <c r="F200" s="284"/>
      <c r="G200" s="284"/>
      <c r="H200" s="284"/>
      <c r="I200" s="284"/>
      <c r="J200" s="284"/>
      <c r="K200" s="285"/>
    </row>
    <row r="201" s="1" customFormat="1" ht="25.5" customHeight="1">
      <c r="B201" s="283"/>
      <c r="C201" s="363" t="s">
        <v>1248</v>
      </c>
      <c r="D201" s="363"/>
      <c r="E201" s="363"/>
      <c r="F201" s="363" t="s">
        <v>1249</v>
      </c>
      <c r="G201" s="364"/>
      <c r="H201" s="363" t="s">
        <v>1250</v>
      </c>
      <c r="I201" s="363"/>
      <c r="J201" s="363"/>
      <c r="K201" s="285"/>
    </row>
    <row r="202" s="1" customFormat="1" ht="5.25" customHeight="1">
      <c r="B202" s="318"/>
      <c r="C202" s="313"/>
      <c r="D202" s="313"/>
      <c r="E202" s="313"/>
      <c r="F202" s="313"/>
      <c r="G202" s="339"/>
      <c r="H202" s="313"/>
      <c r="I202" s="313"/>
      <c r="J202" s="313"/>
      <c r="K202" s="341"/>
    </row>
    <row r="203" s="1" customFormat="1" ht="15" customHeight="1">
      <c r="B203" s="318"/>
      <c r="C203" s="293" t="s">
        <v>1240</v>
      </c>
      <c r="D203" s="293"/>
      <c r="E203" s="293"/>
      <c r="F203" s="316" t="s">
        <v>44</v>
      </c>
      <c r="G203" s="293"/>
      <c r="H203" s="293" t="s">
        <v>1251</v>
      </c>
      <c r="I203" s="293"/>
      <c r="J203" s="293"/>
      <c r="K203" s="341"/>
    </row>
    <row r="204" s="1" customFormat="1" ht="15" customHeight="1">
      <c r="B204" s="318"/>
      <c r="C204" s="293"/>
      <c r="D204" s="293"/>
      <c r="E204" s="293"/>
      <c r="F204" s="316" t="s">
        <v>45</v>
      </c>
      <c r="G204" s="293"/>
      <c r="H204" s="293" t="s">
        <v>1252</v>
      </c>
      <c r="I204" s="293"/>
      <c r="J204" s="293"/>
      <c r="K204" s="341"/>
    </row>
    <row r="205" s="1" customFormat="1" ht="15" customHeight="1">
      <c r="B205" s="318"/>
      <c r="C205" s="293"/>
      <c r="D205" s="293"/>
      <c r="E205" s="293"/>
      <c r="F205" s="316" t="s">
        <v>48</v>
      </c>
      <c r="G205" s="293"/>
      <c r="H205" s="293" t="s">
        <v>1253</v>
      </c>
      <c r="I205" s="293"/>
      <c r="J205" s="293"/>
      <c r="K205" s="341"/>
    </row>
    <row r="206" s="1" customFormat="1" ht="15" customHeight="1">
      <c r="B206" s="318"/>
      <c r="C206" s="293"/>
      <c r="D206" s="293"/>
      <c r="E206" s="293"/>
      <c r="F206" s="316" t="s">
        <v>46</v>
      </c>
      <c r="G206" s="293"/>
      <c r="H206" s="293" t="s">
        <v>1254</v>
      </c>
      <c r="I206" s="293"/>
      <c r="J206" s="293"/>
      <c r="K206" s="341"/>
    </row>
    <row r="207" s="1" customFormat="1" ht="15" customHeight="1">
      <c r="B207" s="318"/>
      <c r="C207" s="293"/>
      <c r="D207" s="293"/>
      <c r="E207" s="293"/>
      <c r="F207" s="316" t="s">
        <v>47</v>
      </c>
      <c r="G207" s="293"/>
      <c r="H207" s="293" t="s">
        <v>1255</v>
      </c>
      <c r="I207" s="293"/>
      <c r="J207" s="293"/>
      <c r="K207" s="341"/>
    </row>
    <row r="208" s="1" customFormat="1" ht="15" customHeight="1">
      <c r="B208" s="318"/>
      <c r="C208" s="293"/>
      <c r="D208" s="293"/>
      <c r="E208" s="293"/>
      <c r="F208" s="316"/>
      <c r="G208" s="293"/>
      <c r="H208" s="293"/>
      <c r="I208" s="293"/>
      <c r="J208" s="293"/>
      <c r="K208" s="341"/>
    </row>
    <row r="209" s="1" customFormat="1" ht="15" customHeight="1">
      <c r="B209" s="318"/>
      <c r="C209" s="293" t="s">
        <v>1194</v>
      </c>
      <c r="D209" s="293"/>
      <c r="E209" s="293"/>
      <c r="F209" s="316" t="s">
        <v>80</v>
      </c>
      <c r="G209" s="293"/>
      <c r="H209" s="293" t="s">
        <v>1256</v>
      </c>
      <c r="I209" s="293"/>
      <c r="J209" s="293"/>
      <c r="K209" s="341"/>
    </row>
    <row r="210" s="1" customFormat="1" ht="15" customHeight="1">
      <c r="B210" s="318"/>
      <c r="C210" s="293"/>
      <c r="D210" s="293"/>
      <c r="E210" s="293"/>
      <c r="F210" s="316" t="s">
        <v>1089</v>
      </c>
      <c r="G210" s="293"/>
      <c r="H210" s="293" t="s">
        <v>1090</v>
      </c>
      <c r="I210" s="293"/>
      <c r="J210" s="293"/>
      <c r="K210" s="341"/>
    </row>
    <row r="211" s="1" customFormat="1" ht="15" customHeight="1">
      <c r="B211" s="318"/>
      <c r="C211" s="293"/>
      <c r="D211" s="293"/>
      <c r="E211" s="293"/>
      <c r="F211" s="316" t="s">
        <v>1087</v>
      </c>
      <c r="G211" s="293"/>
      <c r="H211" s="293" t="s">
        <v>1257</v>
      </c>
      <c r="I211" s="293"/>
      <c r="J211" s="293"/>
      <c r="K211" s="341"/>
    </row>
    <row r="212" s="1" customFormat="1" ht="15" customHeight="1">
      <c r="B212" s="365"/>
      <c r="C212" s="293"/>
      <c r="D212" s="293"/>
      <c r="E212" s="293"/>
      <c r="F212" s="316" t="s">
        <v>1091</v>
      </c>
      <c r="G212" s="354"/>
      <c r="H212" s="345" t="s">
        <v>1092</v>
      </c>
      <c r="I212" s="345"/>
      <c r="J212" s="345"/>
      <c r="K212" s="366"/>
    </row>
    <row r="213" s="1" customFormat="1" ht="15" customHeight="1">
      <c r="B213" s="365"/>
      <c r="C213" s="293"/>
      <c r="D213" s="293"/>
      <c r="E213" s="293"/>
      <c r="F213" s="316" t="s">
        <v>1093</v>
      </c>
      <c r="G213" s="354"/>
      <c r="H213" s="345" t="s">
        <v>1258</v>
      </c>
      <c r="I213" s="345"/>
      <c r="J213" s="345"/>
      <c r="K213" s="366"/>
    </row>
    <row r="214" s="1" customFormat="1" ht="15" customHeight="1">
      <c r="B214" s="365"/>
      <c r="C214" s="293"/>
      <c r="D214" s="293"/>
      <c r="E214" s="293"/>
      <c r="F214" s="316"/>
      <c r="G214" s="354"/>
      <c r="H214" s="345"/>
      <c r="I214" s="345"/>
      <c r="J214" s="345"/>
      <c r="K214" s="366"/>
    </row>
    <row r="215" s="1" customFormat="1" ht="15" customHeight="1">
      <c r="B215" s="365"/>
      <c r="C215" s="293" t="s">
        <v>1218</v>
      </c>
      <c r="D215" s="293"/>
      <c r="E215" s="293"/>
      <c r="F215" s="316">
        <v>1</v>
      </c>
      <c r="G215" s="354"/>
      <c r="H215" s="345" t="s">
        <v>1259</v>
      </c>
      <c r="I215" s="345"/>
      <c r="J215" s="345"/>
      <c r="K215" s="366"/>
    </row>
    <row r="216" s="1" customFormat="1" ht="15" customHeight="1">
      <c r="B216" s="365"/>
      <c r="C216" s="293"/>
      <c r="D216" s="293"/>
      <c r="E216" s="293"/>
      <c r="F216" s="316">
        <v>2</v>
      </c>
      <c r="G216" s="354"/>
      <c r="H216" s="345" t="s">
        <v>1260</v>
      </c>
      <c r="I216" s="345"/>
      <c r="J216" s="345"/>
      <c r="K216" s="366"/>
    </row>
    <row r="217" s="1" customFormat="1" ht="15" customHeight="1">
      <c r="B217" s="365"/>
      <c r="C217" s="293"/>
      <c r="D217" s="293"/>
      <c r="E217" s="293"/>
      <c r="F217" s="316">
        <v>3</v>
      </c>
      <c r="G217" s="354"/>
      <c r="H217" s="345" t="s">
        <v>1261</v>
      </c>
      <c r="I217" s="345"/>
      <c r="J217" s="345"/>
      <c r="K217" s="366"/>
    </row>
    <row r="218" s="1" customFormat="1" ht="15" customHeight="1">
      <c r="B218" s="365"/>
      <c r="C218" s="293"/>
      <c r="D218" s="293"/>
      <c r="E218" s="293"/>
      <c r="F218" s="316">
        <v>4</v>
      </c>
      <c r="G218" s="354"/>
      <c r="H218" s="345" t="s">
        <v>1262</v>
      </c>
      <c r="I218" s="345"/>
      <c r="J218" s="345"/>
      <c r="K218" s="366"/>
    </row>
    <row r="219" s="1" customFormat="1" ht="12.75" customHeight="1">
      <c r="B219" s="367"/>
      <c r="C219" s="368"/>
      <c r="D219" s="368"/>
      <c r="E219" s="368"/>
      <c r="F219" s="368"/>
      <c r="G219" s="368"/>
      <c r="H219" s="368"/>
      <c r="I219" s="368"/>
      <c r="J219" s="368"/>
      <c r="K219" s="36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DAVIDSLAVEKABE3\david</dc:creator>
  <cp:lastModifiedBy>DAVIDSLAVEKABE3\david</cp:lastModifiedBy>
  <dcterms:created xsi:type="dcterms:W3CDTF">2025-05-22T12:29:37Z</dcterms:created>
  <dcterms:modified xsi:type="dcterms:W3CDTF">2025-05-22T12:29:50Z</dcterms:modified>
</cp:coreProperties>
</file>