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\pod vezi\terasa MS Koprivnice\"/>
    </mc:Choice>
  </mc:AlternateContent>
  <xr:revisionPtr revIDLastSave="0" documentId="8_{307D5804-3485-4B59-9A22-823D144F3EA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56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'56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'56 1 Pol'!$A$1:$Y$191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90" i="12"/>
  <c r="BA188" i="12"/>
  <c r="BA186" i="12"/>
  <c r="BA55" i="12"/>
  <c r="BA45" i="12"/>
  <c r="G9" i="12"/>
  <c r="M9" i="12" s="1"/>
  <c r="I9" i="12"/>
  <c r="K9" i="12"/>
  <c r="K8" i="12" s="1"/>
  <c r="O9" i="12"/>
  <c r="O8" i="12" s="1"/>
  <c r="Q9" i="12"/>
  <c r="Q8" i="12" s="1"/>
  <c r="V9" i="12"/>
  <c r="G13" i="12"/>
  <c r="I13" i="12"/>
  <c r="I8" i="12" s="1"/>
  <c r="K13" i="12"/>
  <c r="M13" i="12"/>
  <c r="O13" i="12"/>
  <c r="Q13" i="12"/>
  <c r="V13" i="12"/>
  <c r="G17" i="12"/>
  <c r="G8" i="12" s="1"/>
  <c r="I17" i="12"/>
  <c r="K17" i="12"/>
  <c r="O17" i="12"/>
  <c r="Q17" i="12"/>
  <c r="V17" i="12"/>
  <c r="V8" i="12" s="1"/>
  <c r="G20" i="12"/>
  <c r="I20" i="12"/>
  <c r="K20" i="12"/>
  <c r="M20" i="12"/>
  <c r="O20" i="12"/>
  <c r="Q20" i="12"/>
  <c r="V20" i="12"/>
  <c r="G23" i="12"/>
  <c r="M23" i="12" s="1"/>
  <c r="I23" i="12"/>
  <c r="K23" i="12"/>
  <c r="O23" i="12"/>
  <c r="Q23" i="12"/>
  <c r="V23" i="12"/>
  <c r="G26" i="12"/>
  <c r="I26" i="12"/>
  <c r="K26" i="12"/>
  <c r="M26" i="12"/>
  <c r="O26" i="12"/>
  <c r="Q26" i="12"/>
  <c r="V26" i="12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3" i="12"/>
  <c r="O33" i="12"/>
  <c r="V33" i="12"/>
  <c r="G34" i="12"/>
  <c r="I34" i="12"/>
  <c r="I33" i="12" s="1"/>
  <c r="K34" i="12"/>
  <c r="K33" i="12" s="1"/>
  <c r="M34" i="12"/>
  <c r="O34" i="12"/>
  <c r="Q34" i="12"/>
  <c r="Q33" i="12" s="1"/>
  <c r="V34" i="12"/>
  <c r="G37" i="12"/>
  <c r="M37" i="12" s="1"/>
  <c r="M33" i="12" s="1"/>
  <c r="I37" i="12"/>
  <c r="K37" i="12"/>
  <c r="O37" i="12"/>
  <c r="Q37" i="12"/>
  <c r="V37" i="12"/>
  <c r="G40" i="12"/>
  <c r="I40" i="12"/>
  <c r="K40" i="12"/>
  <c r="M40" i="12"/>
  <c r="O40" i="12"/>
  <c r="Q40" i="12"/>
  <c r="V40" i="12"/>
  <c r="G43" i="12"/>
  <c r="K43" i="12"/>
  <c r="G44" i="12"/>
  <c r="I44" i="12"/>
  <c r="I43" i="12" s="1"/>
  <c r="K44" i="12"/>
  <c r="M44" i="12"/>
  <c r="O44" i="12"/>
  <c r="O43" i="12" s="1"/>
  <c r="Q44" i="12"/>
  <c r="Q43" i="12" s="1"/>
  <c r="V44" i="12"/>
  <c r="G48" i="12"/>
  <c r="M48" i="12" s="1"/>
  <c r="I48" i="12"/>
  <c r="K48" i="12"/>
  <c r="O48" i="12"/>
  <c r="Q48" i="12"/>
  <c r="V48" i="12"/>
  <c r="V43" i="12" s="1"/>
  <c r="G51" i="12"/>
  <c r="I51" i="12"/>
  <c r="K51" i="12"/>
  <c r="M51" i="12"/>
  <c r="O51" i="12"/>
  <c r="Q51" i="12"/>
  <c r="V51" i="12"/>
  <c r="G54" i="12"/>
  <c r="M54" i="12" s="1"/>
  <c r="I54" i="12"/>
  <c r="K54" i="12"/>
  <c r="O54" i="12"/>
  <c r="Q54" i="12"/>
  <c r="V54" i="12"/>
  <c r="G57" i="12"/>
  <c r="I57" i="12"/>
  <c r="G58" i="12"/>
  <c r="I58" i="12"/>
  <c r="K58" i="12"/>
  <c r="K57" i="12" s="1"/>
  <c r="M58" i="12"/>
  <c r="O58" i="12"/>
  <c r="O57" i="12" s="1"/>
  <c r="Q58" i="12"/>
  <c r="Q57" i="12" s="1"/>
  <c r="V58" i="12"/>
  <c r="V57" i="12" s="1"/>
  <c r="G61" i="12"/>
  <c r="I61" i="12"/>
  <c r="K61" i="12"/>
  <c r="M61" i="12"/>
  <c r="O61" i="12"/>
  <c r="Q61" i="12"/>
  <c r="V61" i="12"/>
  <c r="G65" i="12"/>
  <c r="I65" i="12"/>
  <c r="K65" i="12"/>
  <c r="M65" i="12"/>
  <c r="M57" i="12" s="1"/>
  <c r="O65" i="12"/>
  <c r="Q65" i="12"/>
  <c r="V65" i="12"/>
  <c r="G69" i="12"/>
  <c r="I69" i="12"/>
  <c r="K69" i="12"/>
  <c r="M69" i="12"/>
  <c r="O69" i="12"/>
  <c r="Q69" i="12"/>
  <c r="V69" i="12"/>
  <c r="I71" i="12"/>
  <c r="K71" i="12"/>
  <c r="G72" i="12"/>
  <c r="I72" i="12"/>
  <c r="K72" i="12"/>
  <c r="M72" i="12"/>
  <c r="M71" i="12" s="1"/>
  <c r="O72" i="12"/>
  <c r="Q72" i="12"/>
  <c r="Q71" i="12" s="1"/>
  <c r="V72" i="12"/>
  <c r="V71" i="12" s="1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O71" i="12" s="1"/>
  <c r="Q76" i="12"/>
  <c r="V76" i="12"/>
  <c r="G79" i="12"/>
  <c r="I79" i="12"/>
  <c r="I78" i="12" s="1"/>
  <c r="K79" i="12"/>
  <c r="K78" i="12" s="1"/>
  <c r="M79" i="12"/>
  <c r="O79" i="12"/>
  <c r="Q79" i="12"/>
  <c r="Q78" i="12" s="1"/>
  <c r="V79" i="12"/>
  <c r="G81" i="12"/>
  <c r="M81" i="12" s="1"/>
  <c r="I81" i="12"/>
  <c r="K81" i="12"/>
  <c r="O81" i="12"/>
  <c r="O78" i="12" s="1"/>
  <c r="Q81" i="12"/>
  <c r="V81" i="12"/>
  <c r="V78" i="12" s="1"/>
  <c r="G84" i="12"/>
  <c r="G78" i="12" s="1"/>
  <c r="I84" i="12"/>
  <c r="K84" i="12"/>
  <c r="O84" i="12"/>
  <c r="Q84" i="12"/>
  <c r="V84" i="12"/>
  <c r="G88" i="12"/>
  <c r="I88" i="12"/>
  <c r="K88" i="12"/>
  <c r="M88" i="12"/>
  <c r="O88" i="12"/>
  <c r="Q88" i="12"/>
  <c r="V88" i="12"/>
  <c r="G91" i="12"/>
  <c r="I91" i="12"/>
  <c r="K91" i="12"/>
  <c r="M91" i="12"/>
  <c r="O91" i="12"/>
  <c r="Q91" i="12"/>
  <c r="V91" i="12"/>
  <c r="G95" i="12"/>
  <c r="I95" i="12"/>
  <c r="K95" i="12"/>
  <c r="M95" i="12"/>
  <c r="O95" i="12"/>
  <c r="Q95" i="12"/>
  <c r="V95" i="12"/>
  <c r="G97" i="12"/>
  <c r="I97" i="12"/>
  <c r="K97" i="12"/>
  <c r="M97" i="12"/>
  <c r="O97" i="12"/>
  <c r="Q97" i="12"/>
  <c r="V97" i="12"/>
  <c r="G99" i="12"/>
  <c r="M99" i="12" s="1"/>
  <c r="I99" i="12"/>
  <c r="K99" i="12"/>
  <c r="O99" i="12"/>
  <c r="Q99" i="12"/>
  <c r="V99" i="12"/>
  <c r="G102" i="12"/>
  <c r="I102" i="12"/>
  <c r="K102" i="12"/>
  <c r="M102" i="12"/>
  <c r="O102" i="12"/>
  <c r="Q102" i="12"/>
  <c r="V102" i="12"/>
  <c r="G106" i="12"/>
  <c r="K106" i="12"/>
  <c r="V106" i="12"/>
  <c r="G107" i="12"/>
  <c r="I107" i="12"/>
  <c r="I106" i="12" s="1"/>
  <c r="K107" i="12"/>
  <c r="M107" i="12"/>
  <c r="M106" i="12" s="1"/>
  <c r="O107" i="12"/>
  <c r="O106" i="12" s="1"/>
  <c r="Q107" i="12"/>
  <c r="Q106" i="12" s="1"/>
  <c r="V107" i="12"/>
  <c r="G110" i="12"/>
  <c r="I110" i="12"/>
  <c r="I109" i="12" s="1"/>
  <c r="K110" i="12"/>
  <c r="K109" i="12" s="1"/>
  <c r="M110" i="12"/>
  <c r="O110" i="12"/>
  <c r="O109" i="12" s="1"/>
  <c r="Q110" i="12"/>
  <c r="Q109" i="12" s="1"/>
  <c r="V110" i="12"/>
  <c r="G112" i="12"/>
  <c r="M112" i="12" s="1"/>
  <c r="I112" i="12"/>
  <c r="K112" i="12"/>
  <c r="O112" i="12"/>
  <c r="Q112" i="12"/>
  <c r="V112" i="12"/>
  <c r="V109" i="12" s="1"/>
  <c r="G114" i="12"/>
  <c r="G109" i="12" s="1"/>
  <c r="I114" i="12"/>
  <c r="K114" i="12"/>
  <c r="O114" i="12"/>
  <c r="Q114" i="12"/>
  <c r="V114" i="12"/>
  <c r="G118" i="12"/>
  <c r="I118" i="12"/>
  <c r="K118" i="12"/>
  <c r="M118" i="12"/>
  <c r="O118" i="12"/>
  <c r="Q118" i="12"/>
  <c r="V118" i="12"/>
  <c r="G122" i="12"/>
  <c r="I122" i="12"/>
  <c r="K122" i="12"/>
  <c r="M122" i="12"/>
  <c r="O122" i="12"/>
  <c r="Q122" i="12"/>
  <c r="V122" i="12"/>
  <c r="O124" i="12"/>
  <c r="G125" i="12"/>
  <c r="I125" i="12"/>
  <c r="I124" i="12" s="1"/>
  <c r="K125" i="12"/>
  <c r="M125" i="12"/>
  <c r="O125" i="12"/>
  <c r="Q125" i="12"/>
  <c r="Q124" i="12" s="1"/>
  <c r="V125" i="12"/>
  <c r="G129" i="12"/>
  <c r="M129" i="12" s="1"/>
  <c r="M124" i="12" s="1"/>
  <c r="I129" i="12"/>
  <c r="K129" i="12"/>
  <c r="K124" i="12" s="1"/>
  <c r="O129" i="12"/>
  <c r="Q129" i="12"/>
  <c r="V129" i="12"/>
  <c r="G130" i="12"/>
  <c r="I130" i="12"/>
  <c r="K130" i="12"/>
  <c r="M130" i="12"/>
  <c r="O130" i="12"/>
  <c r="Q130" i="12"/>
  <c r="V130" i="12"/>
  <c r="V124" i="12" s="1"/>
  <c r="G131" i="12"/>
  <c r="M131" i="12" s="1"/>
  <c r="I131" i="12"/>
  <c r="K131" i="12"/>
  <c r="O131" i="12"/>
  <c r="Q131" i="12"/>
  <c r="V131" i="12"/>
  <c r="G133" i="12"/>
  <c r="I133" i="12"/>
  <c r="O133" i="12"/>
  <c r="Q133" i="12"/>
  <c r="G134" i="12"/>
  <c r="M134" i="12" s="1"/>
  <c r="M133" i="12" s="1"/>
  <c r="I134" i="12"/>
  <c r="K134" i="12"/>
  <c r="K133" i="12" s="1"/>
  <c r="O134" i="12"/>
  <c r="Q134" i="12"/>
  <c r="V134" i="12"/>
  <c r="V133" i="12" s="1"/>
  <c r="K136" i="12"/>
  <c r="G137" i="12"/>
  <c r="I137" i="12"/>
  <c r="K137" i="12"/>
  <c r="M137" i="12"/>
  <c r="O137" i="12"/>
  <c r="O136" i="12" s="1"/>
  <c r="Q137" i="12"/>
  <c r="V137" i="12"/>
  <c r="V136" i="12" s="1"/>
  <c r="G139" i="12"/>
  <c r="M139" i="12" s="1"/>
  <c r="M136" i="12" s="1"/>
  <c r="I139" i="12"/>
  <c r="I136" i="12" s="1"/>
  <c r="K139" i="12"/>
  <c r="O139" i="12"/>
  <c r="Q139" i="12"/>
  <c r="V139" i="12"/>
  <c r="G141" i="12"/>
  <c r="I141" i="12"/>
  <c r="K141" i="12"/>
  <c r="M141" i="12"/>
  <c r="O141" i="12"/>
  <c r="Q141" i="12"/>
  <c r="Q136" i="12" s="1"/>
  <c r="V141" i="12"/>
  <c r="G144" i="12"/>
  <c r="G143" i="12" s="1"/>
  <c r="I144" i="12"/>
  <c r="K144" i="12"/>
  <c r="K143" i="12" s="1"/>
  <c r="M144" i="12"/>
  <c r="O144" i="12"/>
  <c r="O143" i="12" s="1"/>
  <c r="Q144" i="12"/>
  <c r="Q143" i="12" s="1"/>
  <c r="V144" i="12"/>
  <c r="V143" i="12" s="1"/>
  <c r="G147" i="12"/>
  <c r="M147" i="12" s="1"/>
  <c r="I147" i="12"/>
  <c r="K147" i="12"/>
  <c r="O147" i="12"/>
  <c r="Q147" i="12"/>
  <c r="V147" i="12"/>
  <c r="G149" i="12"/>
  <c r="M149" i="12" s="1"/>
  <c r="I149" i="12"/>
  <c r="I143" i="12" s="1"/>
  <c r="K149" i="12"/>
  <c r="O149" i="12"/>
  <c r="Q149" i="12"/>
  <c r="V149" i="12"/>
  <c r="G152" i="12"/>
  <c r="I152" i="12"/>
  <c r="K152" i="12"/>
  <c r="M152" i="12"/>
  <c r="O152" i="12"/>
  <c r="Q152" i="12"/>
  <c r="V152" i="12"/>
  <c r="G155" i="12"/>
  <c r="M155" i="12" s="1"/>
  <c r="I155" i="12"/>
  <c r="K155" i="12"/>
  <c r="O155" i="12"/>
  <c r="Q155" i="12"/>
  <c r="V155" i="12"/>
  <c r="G158" i="12"/>
  <c r="I158" i="12"/>
  <c r="K158" i="12"/>
  <c r="M158" i="12"/>
  <c r="O158" i="12"/>
  <c r="Q158" i="12"/>
  <c r="V158" i="12"/>
  <c r="G162" i="12"/>
  <c r="M162" i="12" s="1"/>
  <c r="I162" i="12"/>
  <c r="K162" i="12"/>
  <c r="O162" i="12"/>
  <c r="Q162" i="12"/>
  <c r="V162" i="12"/>
  <c r="G163" i="12"/>
  <c r="I163" i="12"/>
  <c r="K163" i="12"/>
  <c r="M163" i="12"/>
  <c r="O163" i="12"/>
  <c r="Q163" i="12"/>
  <c r="V163" i="12"/>
  <c r="G164" i="12"/>
  <c r="I164" i="12"/>
  <c r="K164" i="12"/>
  <c r="M164" i="12"/>
  <c r="O164" i="12"/>
  <c r="Q164" i="12"/>
  <c r="V164" i="12"/>
  <c r="G168" i="12"/>
  <c r="M168" i="12" s="1"/>
  <c r="I168" i="12"/>
  <c r="K168" i="12"/>
  <c r="O168" i="12"/>
  <c r="Q168" i="12"/>
  <c r="V168" i="12"/>
  <c r="Q170" i="12"/>
  <c r="V170" i="12"/>
  <c r="G171" i="12"/>
  <c r="G170" i="12" s="1"/>
  <c r="I171" i="12"/>
  <c r="I170" i="12" s="1"/>
  <c r="K171" i="12"/>
  <c r="M171" i="12"/>
  <c r="O171" i="12"/>
  <c r="Q171" i="12"/>
  <c r="V171" i="12"/>
  <c r="G173" i="12"/>
  <c r="I173" i="12"/>
  <c r="K173" i="12"/>
  <c r="K170" i="12" s="1"/>
  <c r="M173" i="12"/>
  <c r="M170" i="12" s="1"/>
  <c r="O173" i="12"/>
  <c r="O170" i="12" s="1"/>
  <c r="Q173" i="12"/>
  <c r="V173" i="12"/>
  <c r="G174" i="12"/>
  <c r="I174" i="12"/>
  <c r="K174" i="12"/>
  <c r="M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I176" i="12"/>
  <c r="K176" i="12"/>
  <c r="M176" i="12"/>
  <c r="O176" i="12"/>
  <c r="Q176" i="12"/>
  <c r="V176" i="12"/>
  <c r="G177" i="12"/>
  <c r="K177" i="12"/>
  <c r="V177" i="12"/>
  <c r="G178" i="12"/>
  <c r="I178" i="12"/>
  <c r="I177" i="12" s="1"/>
  <c r="K178" i="12"/>
  <c r="M178" i="12"/>
  <c r="M177" i="12" s="1"/>
  <c r="O178" i="12"/>
  <c r="O177" i="12" s="1"/>
  <c r="Q178" i="12"/>
  <c r="Q177" i="12" s="1"/>
  <c r="V178" i="12"/>
  <c r="G181" i="12"/>
  <c r="I181" i="12"/>
  <c r="I180" i="12" s="1"/>
  <c r="K181" i="12"/>
  <c r="K180" i="12" s="1"/>
  <c r="M181" i="12"/>
  <c r="O181" i="12"/>
  <c r="Q181" i="12"/>
  <c r="Q180" i="12" s="1"/>
  <c r="V181" i="12"/>
  <c r="G183" i="12"/>
  <c r="I183" i="12"/>
  <c r="K183" i="12"/>
  <c r="M183" i="12"/>
  <c r="O183" i="12"/>
  <c r="O180" i="12" s="1"/>
  <c r="Q183" i="12"/>
  <c r="V183" i="12"/>
  <c r="V180" i="12" s="1"/>
  <c r="G185" i="12"/>
  <c r="G180" i="12" s="1"/>
  <c r="I185" i="12"/>
  <c r="K185" i="12"/>
  <c r="O185" i="12"/>
  <c r="Q185" i="12"/>
  <c r="V185" i="12"/>
  <c r="G187" i="12"/>
  <c r="I187" i="12"/>
  <c r="K187" i="12"/>
  <c r="M187" i="12"/>
  <c r="O187" i="12"/>
  <c r="Q187" i="12"/>
  <c r="V187" i="12"/>
  <c r="AE190" i="12"/>
  <c r="AF190" i="12"/>
  <c r="I20" i="1"/>
  <c r="I19" i="1"/>
  <c r="I18" i="1"/>
  <c r="I17" i="1"/>
  <c r="I16" i="1"/>
  <c r="I68" i="1"/>
  <c r="J67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J66" i="1" l="1"/>
  <c r="J60" i="1"/>
  <c r="J59" i="1"/>
  <c r="J65" i="1"/>
  <c r="J61" i="1"/>
  <c r="J62" i="1"/>
  <c r="J63" i="1"/>
  <c r="J57" i="1"/>
  <c r="J53" i="1"/>
  <c r="J54" i="1"/>
  <c r="J55" i="1"/>
  <c r="J56" i="1"/>
  <c r="J58" i="1"/>
  <c r="J64" i="1"/>
  <c r="A26" i="1"/>
  <c r="G26" i="1"/>
  <c r="A23" i="1"/>
  <c r="G28" i="1"/>
  <c r="M43" i="12"/>
  <c r="M143" i="12"/>
  <c r="G71" i="12"/>
  <c r="G136" i="12"/>
  <c r="G124" i="12"/>
  <c r="M17" i="12"/>
  <c r="M8" i="12" s="1"/>
  <c r="M185" i="12"/>
  <c r="M180" i="12" s="1"/>
  <c r="M114" i="12"/>
  <c r="M109" i="12" s="1"/>
  <c r="M84" i="12"/>
  <c r="M78" i="12" s="1"/>
  <c r="I21" i="1"/>
  <c r="I39" i="1"/>
  <c r="I43" i="1" s="1"/>
  <c r="J68" i="1" l="1"/>
  <c r="G24" i="1"/>
  <c r="A27" i="1" s="1"/>
  <c r="A24" i="1"/>
  <c r="J42" i="1"/>
  <c r="J41" i="1"/>
  <c r="J39" i="1"/>
  <c r="J43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AD0F84E0-CD93-426F-B621-43945576A4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31101E-D076-4972-AC27-BDD6B336A31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<sst xmlns="http://schemas.openxmlformats.org/spreadsheetml/2006/main" count="1012" uniqueCount="366">
  <si>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</si>
  <si>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</si>
  <si>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</si>
  <si>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</si>
  <si>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</si>
  <si>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</si>
  <si>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</si>
  <si>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</si>
  <si>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</si>
  <si>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</si>
  <si>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</si>
  <si>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</si>
  <si>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</si>
  <si>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</si>
  <si>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</si>
  <si>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</si>
  <si>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</si>
  <si>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</si>
  <si>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</si>
  <si>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</si>
  <si>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</si>
  <si>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</si>
  <si>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</si>
  <si>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</si>
  <si>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</si>
  <si>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</si>
  <si>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</si>
  <si>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</si>
  <si>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</si>
  <si>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</si>
  <si>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</si>
  <si>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</si>
  <si>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</si>
  <si>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</si>
  <si>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</si>
  <si>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</si>
  <si>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</si>
  <si>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</si>
  <si>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</si>
  <si>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</si>
  <si>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</si>
  <si>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</si>
  <si>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</si>
  <si>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</si>
  <si>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práce</t>
  </si>
  <si>
    <t>56</t>
  </si>
  <si>
    <t>Stavební úpravy zpevněné plochy na parcele č. 1297 v kat. ú. Kopřivnice</t>
  </si>
  <si>
    <t>Objekt:</t>
  </si>
  <si>
    <t>Rozpočet:</t>
  </si>
  <si>
    <t>5</t>
  </si>
  <si>
    <t>Opravy - modernizace objektu</t>
  </si>
  <si>
    <t>Stavba</t>
  </si>
  <si>
    <t>Stavební objekt</t>
  </si>
  <si>
    <t>Celkem za stavbu</t>
  </si>
  <si>
    <t>CZK</t>
  </si>
  <si>
    <t>#POPS</t>
  </si>
  <si>
    <t>Popis stavby: 5 - Opravy - modernizace objektu</t>
  </si>
  <si>
    <t>#POPO</t>
  </si>
  <si>
    <t>Popis objektu: 56 - Stavební úpravy zpevněné plochy na parcele č. 1297 v kat. ú. Kopřivnice</t>
  </si>
  <si>
    <t>#POPR</t>
  </si>
  <si>
    <t>Popis rozpočtu: 1 - Stavební práce</t>
  </si>
  <si>
    <t>Rekapitulace dílů</t>
  </si>
  <si>
    <t>Typ dílu</t>
  </si>
  <si>
    <t>Zemní práce</t>
  </si>
  <si>
    <t>4</t>
  </si>
  <si>
    <t>Vodorovné konstrukce</t>
  </si>
  <si>
    <t>Komunikace</t>
  </si>
  <si>
    <t>62</t>
  </si>
  <si>
    <t>Úpravy povrchů vnější</t>
  </si>
  <si>
    <t>63</t>
  </si>
  <si>
    <t>Podlahy a podlahové konstrukce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</si>
  <si>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</si>
  <si>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</si>
  <si>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</si>
  <si>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</si>
  <si>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</si>
  <si>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</si>
  <si>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</si>
  <si>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</si>
  <si>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764</t>
  </si>
  <si>
    <t>Konstrukce klempířské</t>
  </si>
  <si>
    <t>767</t>
  </si>
  <si>
    <t>Konstrukce zámečnické</t>
  </si>
  <si>
    <t>771</t>
  </si>
  <si>
    <t>Podlahy z dlaždic a obklady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</si>
  <si>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</si>
  <si>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</si>
  <si>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</si>
  <si>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</si>
  <si>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</si>
  <si>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</si>
  <si>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</si>
  <si>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</si>
  <si>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</si>
  <si>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</si>
  <si>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</si>
  <si>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</si>
  <si>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</si>
  <si>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</si>
  <si>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</si>
  <si>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</si>
  <si>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</si>
  <si>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</si>
  <si>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</si>
  <si>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</si>
  <si>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</si>
  <si>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</si>
  <si>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</si>
  <si>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</si>
  <si>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</si>
  <si>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</si>
  <si>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</si>
  <si>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</si>
  <si>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</si>
  <si>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</si>
  <si>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</si>
  <si>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</si>
  <si>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</si>
  <si>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</si>
  <si>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</si>
  <si>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</si>
  <si>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</si>
  <si>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</si>
  <si>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23/ II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</si>
  <si>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</si>
  <si>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</si>
  <si>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</si>
  <si>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</si>
  <si>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</si>
  <si>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76,07</t>
  </si>
  <si>
    <t>VV</t>
  </si>
  <si>
    <t>0,5*(15,357+4,94)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</si>
  <si>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</si>
  <si>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</si>
  <si>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</si>
  <si>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</si>
  <si>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</si>
  <si>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76,07*0,4</t>
  </si>
  <si>
    <t>0,5*(15,357+4,94)*0,1</t>
  </si>
  <si>
    <t>162301102R00</t>
  </si>
  <si>
    <t>Vodorovné přemístění výkopku z horniny 1 až 4, na vzdálenost přes 500  do 1 000 m</t>
  </si>
  <si>
    <t>POL1_1</t>
  </si>
  <si>
    <t>po suchu, bez naložení výkopku, avšak se složením bez rozhrnutí, zpáteční cesta vozidla.</t>
  </si>
  <si>
    <t>Odkaz na mn. položky pořadí 2 : 31,44285</t>
  </si>
  <si>
    <t>162701109R00</t>
  </si>
  <si>
    <t>Vodorovné přemístění výkopku příplatek k ceně za každých dalších i započatých 1 000 m přes 10 000 m  z horniny 1 až 4</t>
  </si>
  <si>
    <t>Odkaz na mn. položky pořadí 3 : 31,44285*15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</si>
  <si>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</si>
  <si>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</si>
  <si>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</si>
  <si>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</si>
  <si>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  z horniny 1 až 4, kolečkem</t>
  </si>
  <si>
    <t>Odkaz na mn. položky pořadí 5 : 31,44285</t>
  </si>
  <si>
    <t>167101201R00</t>
  </si>
  <si>
    <t>Nakládání, skládání, překládání neulehlého výkopku nakládání, skládání, překládání neulehléno výkopku nebo zeminy - ručně  z horniny 1 až 4</t>
  </si>
  <si>
    <t>199000002R00</t>
  </si>
  <si>
    <t>Poplatky za skládku horniny 1- 4, skupina 17 05 04 z Katalogu odpadů</t>
  </si>
  <si>
    <t>Odkaz na mn. položky pořadí 3 : 31,44285</t>
  </si>
  <si>
    <t>451579779R00</t>
  </si>
  <si>
    <t>Podklad nebo lože pod dlažbu (přídlažbu) z kameniva těženého  příplatek za sklon podkladu z kameniva nad 1 : 5</t>
  </si>
  <si>
    <t>v ploše vodorovné nebo ve sklonu do 1:5</t>
  </si>
  <si>
    <t>Odkaz na mn. položky pořadí 10 : 76,07000</t>
  </si>
  <si>
    <t>451577977R00</t>
  </si>
  <si>
    <t>Podklad nebo lože pod dlažbu (přídlažbu) ze štěrkodrti tloušťky do 100 mm</t>
  </si>
  <si>
    <t>spádová vrstva : 76,07</t>
  </si>
  <si>
    <t>451579977R00</t>
  </si>
  <si>
    <t>Podklad nebo lože pod dlažbu (přídlažbu) ze štěrkodrti příplatek za každý další 1 cm štěrkodrti nad 100 mm</t>
  </si>
  <si>
    <t>Odkaz na mn. položky pořadí 10 : 76,07000*4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</si>
  <si>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</si>
  <si>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</si>
  <si>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</si>
  <si>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564231111R00</t>
  </si>
  <si>
    <t>Podklad nebo podsyp ze štěrkopísku tloušťka po zhutnění 100 mm</t>
  </si>
  <si>
    <t>s rozprostřením, vlhčením a zhutněním</t>
  </si>
  <si>
    <t>564261111R00</t>
  </si>
  <si>
    <t>Podklad nebo podsyp ze štěrkopísku tloušťka po zhutnění 200 mm</t>
  </si>
  <si>
    <t>596811111RV4</t>
  </si>
  <si>
    <t>Kladení dlažby z betonových nebo kameninových dlaždic bez dodávky dlaždic  betonových vymývaných, rozměru 50/50 mm, tloušťky 60 mm, do lože z kameniva těženého</t>
  </si>
  <si>
    <t>komunikací pro pěší do velikosti dlaždic 0,25 m2 s provedením lože do tl. 30 mm, s vyplněním spár a se smetením přebytečného materiálu na vzdálenost do 3 m</t>
  </si>
  <si>
    <t>602015193R00</t>
  </si>
  <si>
    <t>Omítka stěn z hotových směsí Doplňkové práce pro omítky stěn z hotových směsí  podkladní nátěr pod tenkovrstvé omítky, Penetrace akrylátová; funkce: proti tvorbě skvrn, úprava savosti, adhezní můstek; ředidlo: voda (disperzní)</t>
  </si>
  <si>
    <t>801-1</t>
  </si>
  <si>
    <t>po jednotlivých vrstvách</t>
  </si>
  <si>
    <t>Odkaz na mn. položky pořadí 17 : 25,98268</t>
  </si>
  <si>
    <t>622432111R00</t>
  </si>
  <si>
    <t>Omítky vnější stěn z umělého kamene v přírodní barvě drtí dekorativní jemnozrnné, akrylátové</t>
  </si>
  <si>
    <t>na opěrných stěnách - odhad 40% plochy : (1,2+7,5+2,7+0,5+1,3*2)*0,4</t>
  </si>
  <si>
    <t>(0,35*(2,301+2,416+0,756+1,258+13,15+4,602)+0,32*4,94+0,395*15,357+0,756*2,416+0,732*3,023)*0,4</t>
  </si>
  <si>
    <t>pod okny : 0,8*14,305+0,6*(0,712+0,349)</t>
  </si>
  <si>
    <t>622904112R00</t>
  </si>
  <si>
    <t>Očištění fasád tlakovou vodou, složitost fasády 1 - 2</t>
  </si>
  <si>
    <t>na opěrných stěnách : (1,2+7,5+2,7+0,5+1,3*2)</t>
  </si>
  <si>
    <t>(0,35*(2,301+2,416+0,756+1,258+13,15+4,602)+0,32*4,94+0,395*15,357+0,756*2,416+0,732*3,023)</t>
  </si>
  <si>
    <t>622904121R00</t>
  </si>
  <si>
    <t xml:space="preserve">Očištění fasád ruční čištění ocelovým kartáčem,  </t>
  </si>
  <si>
    <t>Odkaz na mn. položky pořadí 31 : 13,90208</t>
  </si>
  <si>
    <t>632419104R00</t>
  </si>
  <si>
    <t>Potěr ze suchých směsí cementová samonivelační podlahová stěrka, tloušťky 4 mm, bez penetrace</t>
  </si>
  <si>
    <t>s rozprostřením a uhlazením</t>
  </si>
  <si>
    <t>na schodišti : (0,17+0,31)*1,63*5</t>
  </si>
  <si>
    <t>632922952RT4</t>
  </si>
  <si>
    <t>Kladení dlaždic na terče - podložky podstavce výškově stavitelné dlaždice 400 x 400 mm, výškově stavitelné podstavce 110-150 mm</t>
  </si>
  <si>
    <t>5924742y</t>
  </si>
  <si>
    <t>Vysokopevnostní vibrolisovaná dvouvrstvá betonová dlažba určená pro použití jako dlažba, na podložkách, protiskluzná, rozměr 400x400x40</t>
  </si>
  <si>
    <t>Vlastní</t>
  </si>
  <si>
    <t>Indiv</t>
  </si>
  <si>
    <t>Specifikace</t>
  </si>
  <si>
    <t>POL3_</t>
  </si>
  <si>
    <t>Odkaz na mn. položky pořadí 21 : 76,07000*1,05</t>
  </si>
  <si>
    <t>965041341RT2</t>
  </si>
  <si>
    <t>Bourání podkladů pod dlažby nebo litých celistvých dlažeb a mazanin  lehčených, tloušťky do 100 mm, plochy přes 4 m2</t>
  </si>
  <si>
    <t>801-3</t>
  </si>
  <si>
    <t>76,07*0,1</t>
  </si>
  <si>
    <t>965048150R00</t>
  </si>
  <si>
    <t>Bourání podkladů pod dlažby nebo litých celistvých dlažeb a mazanin  Dočištění povrchu po vybourání dlažeb do tmele, plochy do 50%</t>
  </si>
  <si>
    <t>Odkaz na mn. položky pořadí 26 : 3,91200</t>
  </si>
  <si>
    <t>Odkaz na mn. položky pořadí 25 : 10,45788</t>
  </si>
  <si>
    <t>965081712RT1</t>
  </si>
  <si>
    <t>Bourání podlah z keramických dlaždic, tloušťky do 10 mm, plochy do 1 m2</t>
  </si>
  <si>
    <t>bez podkladního lože, s jakoukoliv výplní spár</t>
  </si>
  <si>
    <t>schodiště : (0,76+1,553)*1,629</t>
  </si>
  <si>
    <t>(0,76+1,47)*3</t>
  </si>
  <si>
    <t>965081713RT1</t>
  </si>
  <si>
    <t>Bourání podlah z keramických dlaždic, tloušťky do 10 mm, plochy přes 1 m2</t>
  </si>
  <si>
    <t>965081702R00</t>
  </si>
  <si>
    <t>Bourání podlah Soklíků z dlažeb keramických tloušťky do 10 mm, výšky do 100 mm</t>
  </si>
  <si>
    <t>m</t>
  </si>
  <si>
    <t>schodiště : (0,76*2+1,553*2)</t>
  </si>
  <si>
    <t>(0,76*2+1,47*2)</t>
  </si>
  <si>
    <t>970051080R00</t>
  </si>
  <si>
    <t>Jádrové vrtání, kruhové prostupy v železobetonu jádrové vrtání , do D 80 mm</t>
  </si>
  <si>
    <t>pro chrlič : 0,4</t>
  </si>
  <si>
    <t>970054080R00</t>
  </si>
  <si>
    <t>Jádrové vrtání, kruhové prostupy v železobetonu příplatek za jádrové vrtání vodorovně ve stěně , do D 80 mm</t>
  </si>
  <si>
    <t>Odkaz na mn. položky pořadí 28 : 0,40000</t>
  </si>
  <si>
    <t>976071111R00</t>
  </si>
  <si>
    <t>Vybourání kovových doplňkových konstrukcí madel a zábradlí  v jakémkoliv zdivu</t>
  </si>
  <si>
    <t>3+0,7+2,4+15,36+4,95</t>
  </si>
  <si>
    <t>vedlejší schodiště : 1,7</t>
  </si>
  <si>
    <t>978015411R00</t>
  </si>
  <si>
    <t>Odstranění štukové vrstvy z omítek vnitřních stěn vnějších, složitosti 1-4</t>
  </si>
  <si>
    <t xml:space="preserve">odstranění marmolitu : </t>
  </si>
  <si>
    <t>999281145R00</t>
  </si>
  <si>
    <t>Přesun hmot pro opravy a údržbu objektů pro opravy a údržbu dosavadních objektů včetně vnějších plášťů  výšky do 6 m, nošením</t>
  </si>
  <si>
    <t>t</t>
  </si>
  <si>
    <t>801-4</t>
  </si>
  <si>
    <t>Přesun hmot</t>
  </si>
  <si>
    <t>POL7_</t>
  </si>
  <si>
    <t>oborů 801, 803, 811 a 812</t>
  </si>
  <si>
    <t>711171559RV3</t>
  </si>
  <si>
    <t>Provedení izolace proti zemní vlhkosti termoplasty vodorovné, volně položené, fólie z PE, tloušťky 2 mm, Fólie hladká hydroizolační tl. = 2,00 mm; funkce: protiradonová, proti prorůstání; materiál: PE-LD</t>
  </si>
  <si>
    <t>800-711</t>
  </si>
  <si>
    <t>(76,07+0,25*(14,305+4,602+8,057+3,823+1,629+1,258+0,756+2,416+2,301))*1,1</t>
  </si>
  <si>
    <t>711191172RT2</t>
  </si>
  <si>
    <t>Provedení izolace proti zemní vlhkosti ostatní vodorovné uložení, ochranná textilie, 300 g/m2</t>
  </si>
  <si>
    <t>POL1_7</t>
  </si>
  <si>
    <t>Odkaz na mn. položky pořadí 33 : 94,44243</t>
  </si>
  <si>
    <t>712378005R00</t>
  </si>
  <si>
    <t>Doplňkové konstrukce k povlakovým krytinám z fólií stěnová lišta vyhnutá, RŠ 70 mm, z pozinkovaného plechu s povrchovou úpravou PVC</t>
  </si>
  <si>
    <t>včetně dodávek výrobků</t>
  </si>
  <si>
    <t>Úprava délky a připevnění stěnové lišty natloukacími hmoždinkami včetně dodávky lišty.</t>
  </si>
  <si>
    <t>POP</t>
  </si>
  <si>
    <t>(14,305+4,602+8,057+3,823+1,629+1,258+0,756+2,416+2,301)</t>
  </si>
  <si>
    <t>712378007R00</t>
  </si>
  <si>
    <t>Doplňkové konstrukce k povlakovým krytinám z fólií rohová lišta vnitřní, RŠ 100 mm, z pozinkovaného plechu s povrchovou úpravou PVC</t>
  </si>
  <si>
    <t>Úprava délky a připevnění rohové lišty natloukacími hmoždinkami včetně dodávky lišty.</t>
  </si>
  <si>
    <t>Odkaz na mn. položky pořadí 35 : 39,14700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</si>
  <si>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</si>
  <si>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</si>
  <si>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</si>
  <si>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721176223R00</t>
  </si>
  <si>
    <t>Potrubí KG svodné (ležaté) v zemi vnější průměr D 125 mm, tloušťka stěny 3,2 mm, DN 125</t>
  </si>
  <si>
    <t>800-721</t>
  </si>
  <si>
    <t>včetně tvarovek, objímek. Bez zednických výpomocí.</t>
  </si>
  <si>
    <t>Potrubí včetně tvarovek. Bez zednických výpomocí.</t>
  </si>
  <si>
    <t>dopojení do stávající kanalizace : 6</t>
  </si>
  <si>
    <t>721210831R00</t>
  </si>
  <si>
    <t xml:space="preserve">Demontáž vpusti dvorní s obetonávkou,  </t>
  </si>
  <si>
    <t>kus</t>
  </si>
  <si>
    <t>721211510RT1</t>
  </si>
  <si>
    <t>Vpusti terasové průměr 40 mm, s mřížkou z nerezové oceli 100 x 100 mm, se svislým odtokem, výškově stavitelný nástavec, včetně dodávky materiálu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</si>
  <si>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</si>
  <si>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</si>
  <si>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</si>
  <si>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764372118R00</t>
  </si>
  <si>
    <t>Odvodnění balkonů a teras Žlab z hliníkových profilů chrlič, hliník</t>
  </si>
  <si>
    <t>800-764</t>
  </si>
  <si>
    <t>bezpečnostní přepad : 1</t>
  </si>
  <si>
    <t>767001</t>
  </si>
  <si>
    <t>D+M nového zábradlí výšky 600mm, vč. povrchové úpravy a kotevních prvků, dle PD</t>
  </si>
  <si>
    <t>767002</t>
  </si>
  <si>
    <t>D+M nového zábradlí výšky 900mm, vč. povrchové úpravy a kotevních prvků, dle PD</t>
  </si>
  <si>
    <t>998767201R00</t>
  </si>
  <si>
    <t>Přesun hmot pro kovové stavební doplňk. konstrukce v objektech výšky do 6 m</t>
  </si>
  <si>
    <t>800-767</t>
  </si>
  <si>
    <t>50 m vodorovně</t>
  </si>
  <si>
    <t>771101101R00</t>
  </si>
  <si>
    <t xml:space="preserve">Příprava podkladu pod dlažby vysávání podkladů pod keramickou dlažbu průmyslovým vysavačem </t>
  </si>
  <si>
    <t>800-771</t>
  </si>
  <si>
    <t>na schodišti : (0,17+0,31)*5*1,629</t>
  </si>
  <si>
    <t>(0,14+0,31)*5*3</t>
  </si>
  <si>
    <t>771101210RT1</t>
  </si>
  <si>
    <t>Příprava podkladu pod dlažby penetrace podkladu pod dlažby, Penetrace epoxidová (EP); funkce: zpevnění povrchu, úprava savosti, adhezní můstek; ředidlo: voda (disperzní)</t>
  </si>
  <si>
    <t>Odkaz na mn. položky pořadí 20 : 3,91200</t>
  </si>
  <si>
    <t>771275511R00</t>
  </si>
  <si>
    <t>Montáž obkladů schodišť z dlaždic keramických a ze schodovek na stupnice,  , kladených do tmele, C2TS1</t>
  </si>
  <si>
    <t>schodiště : 5*1,629</t>
  </si>
  <si>
    <t>5*3</t>
  </si>
  <si>
    <t>771275521R00</t>
  </si>
  <si>
    <t>Montáž obkladů schodišť z dlaždic keramických z dlaždic na podstupnice,  , kladených do tmele, C2TS1</t>
  </si>
  <si>
    <t>schodiště : 6*1,629</t>
  </si>
  <si>
    <t>6*3</t>
  </si>
  <si>
    <t>771475014R00</t>
  </si>
  <si>
    <t>Montáž soklíků z dlaždic keramických výšky 100 mm, soklíků vodorovných, kladených do flexibilního tmele</t>
  </si>
  <si>
    <t>na schodišti : (0,17+0,31)*5*2</t>
  </si>
  <si>
    <t>(0,14+0,31)*5*2</t>
  </si>
  <si>
    <t>771578011R00</t>
  </si>
  <si>
    <t>Zvláštní úpravy spár spára podlaha-stěna silikonem</t>
  </si>
  <si>
    <t>vč. dodávky a montáže silikonu.</t>
  </si>
  <si>
    <t>771579792R00</t>
  </si>
  <si>
    <t>Příplatky k položkám montáže podlah keramických příplatek za podlahy keramické v omezeném prostoru</t>
  </si>
  <si>
    <t>771579793R00</t>
  </si>
  <si>
    <t>Příplatky k položkám montáže podlah keramických příplatek za spárovací hmotu - plošně</t>
  </si>
  <si>
    <t>597642031R</t>
  </si>
  <si>
    <t>Dlažba keramická bez glazury (UGL); tl. = 9,0 mm; a = 298 mm; b = 298 mm; povrch: hladký, matný, protiskluzová úprava; mrazuvzdorný; protiskluznost: R10; µ = 0,5; barva: černá</t>
  </si>
  <si>
    <t>SPCM</t>
  </si>
  <si>
    <t>POL3_1</t>
  </si>
  <si>
    <t>na schodišti : (0,17+0,31)*5*1,629*1,05</t>
  </si>
  <si>
    <t>(0,14+0,31)*5*3*1,05</t>
  </si>
  <si>
    <t>Odkaz na mn. položky pořadí 50 : 9,30000*1,05</t>
  </si>
  <si>
    <t>998771201R00</t>
  </si>
  <si>
    <t>Přesun hmot pro podlahy z dlaždic v objektech výšky do 6 m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</si>
  <si>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</si>
  <si>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</si>
  <si>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</si>
  <si>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</si>
  <si>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</si>
  <si>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</si>
  <si>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</si>
  <si>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</si>
  <si>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</si>
  <si>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</si>
  <si>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</si>
  <si>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</si>
  <si>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za uložení, směs betonu, cihel a dřeva,  , skupina 17 09 04 z Katalogu odpadů</t>
  </si>
  <si>
    <t>005124010R</t>
  </si>
  <si>
    <t>Koordinační činnost</t>
  </si>
  <si>
    <t>Soubor</t>
  </si>
  <si>
    <t>VRN</t>
  </si>
  <si>
    <t>POL99_2</t>
  </si>
  <si>
    <t>Koordinace stavebních a technologických dodávek stavby.</t>
  </si>
  <si>
    <t>005121 R</t>
  </si>
  <si>
    <t>Zařízení staveniště</t>
  </si>
  <si>
    <t>Veškeré náklady spojené s vybudováním, provozem a odstraněním zařízení staveniště.</t>
  </si>
  <si>
    <t>005211010R</t>
  </si>
  <si>
    <t>Předání a převzetí staveniště</t>
  </si>
  <si>
    <t>POL99_</t>
  </si>
  <si>
    <t>Náklady spojené s účastí zhotovitele na předání a převzetí staveniště.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</si>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</sst>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ri+bieZbziv7mWEiMynXdarmJzGKpJQuDiTGk6eqjBsTpjWFSq2ugr9WEpS/OVTc8zOZtVdUf4LfRS5/LgDApg==" saltValue="ilofBTpf7nyk4WWdSYyah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3636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SUMIF(F53:F67,A16,I53:I67)+SUMIF(F53:F67,"PSU",I53:I67)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SUMIF(F53:F67,A17,I53:I67)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SUMIF(F53:F67,A18,I53:I67)</f>
        <v>0</v>
      </c>
      <c r="J18" s="85"/>
    </row>
    <row r="19" spans="1:10" ht="23.25" customHeight="1" x14ac:dyDescent="0.2">
      <c r="A19" s="196" t="s">
        <v>88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SUMIF(F53:F67,A19,I53:I67)</f>
        <v>0</v>
      </c>
      <c r="J19" s="85"/>
    </row>
    <row r="20" spans="1:10" ht="23.25" customHeight="1" x14ac:dyDescent="0.2">
      <c r="A20" s="196" t="s">
        <v>89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SUMIF(F53:F67,A20,I53:I67)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'56 1 Pol'!AE190</f>
        <v>0</v>
      </c>
      <c r="G39" s="149">
        <f>'56 1 Pol'!AF190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45</v>
      </c>
      <c r="C41" s="153" t="s">
        <v>46</v>
      </c>
      <c r="D41" s="153"/>
      <c r="E41" s="153"/>
      <c r="F41" s="154">
        <f>'56 1 Pol'!AE190</f>
        <v>0</v>
      </c>
      <c r="G41" s="155">
        <f>'56 1 Pol'!AF190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'56 1 Pol'!AE190</f>
        <v>0</v>
      </c>
      <c r="G42" s="150">
        <f>'56 1 Pol'!AF190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">
      <c r="A43" s="136"/>
      <c r="B43" s="159" t="s">
        <v>53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5" t="s">
        <v>61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62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43</v>
      </c>
      <c r="C53" s="184" t="s">
        <v>63</v>
      </c>
      <c r="D53" s="185"/>
      <c r="E53" s="185"/>
      <c r="F53" s="192" t="s">
        <v>24</v>
      </c>
      <c r="G53" s="193"/>
      <c r="H53" s="193"/>
      <c r="I53" s="193">
        <f>'56 1 Pol'!G8</f>
        <v>0</v>
      </c>
      <c r="J53" s="189" t="str">
        <f>IF(I68=0,"",I53/I68*100)</f>
        <v/>
      </c>
    </row>
    <row r="54" spans="1:10" ht="36.75" customHeight="1" x14ac:dyDescent="0.2">
      <c r="A54" s="178"/>
      <c r="B54" s="183" t="s">
        <v>64</v>
      </c>
      <c r="C54" s="184" t="s">
        <v>65</v>
      </c>
      <c r="D54" s="185"/>
      <c r="E54" s="185"/>
      <c r="F54" s="192" t="s">
        <v>24</v>
      </c>
      <c r="G54" s="193"/>
      <c r="H54" s="193"/>
      <c r="I54" s="193">
        <f>'56 1 Pol'!G33</f>
        <v>0</v>
      </c>
      <c r="J54" s="189" t="str">
        <f>IF(I68=0,"",I54/I68*100)</f>
        <v/>
      </c>
    </row>
    <row r="55" spans="1:10" ht="36.75" customHeight="1" x14ac:dyDescent="0.2">
      <c r="A55" s="178"/>
      <c r="B55" s="183" t="s">
        <v>49</v>
      </c>
      <c r="C55" s="184" t="s">
        <v>66</v>
      </c>
      <c r="D55" s="185"/>
      <c r="E55" s="185"/>
      <c r="F55" s="192" t="s">
        <v>24</v>
      </c>
      <c r="G55" s="193"/>
      <c r="H55" s="193"/>
      <c r="I55" s="193">
        <f>'56 1 Pol'!G43</f>
        <v>0</v>
      </c>
      <c r="J55" s="189" t="str">
        <f>IF(I68=0,"",I55/I68*100)</f>
        <v/>
      </c>
    </row>
    <row r="56" spans="1:10" ht="36.75" customHeight="1" x14ac:dyDescent="0.2">
      <c r="A56" s="178"/>
      <c r="B56" s="183" t="s">
        <v>67</v>
      </c>
      <c r="C56" s="184" t="s">
        <v>68</v>
      </c>
      <c r="D56" s="185"/>
      <c r="E56" s="185"/>
      <c r="F56" s="192" t="s">
        <v>24</v>
      </c>
      <c r="G56" s="193"/>
      <c r="H56" s="193"/>
      <c r="I56" s="193">
        <f>'56 1 Pol'!G57</f>
        <v>0</v>
      </c>
      <c r="J56" s="189" t="str">
        <f>IF(I68=0,"",I56/I68*100)</f>
        <v/>
      </c>
    </row>
    <row r="57" spans="1:10" ht="36.75" customHeight="1" x14ac:dyDescent="0.2">
      <c r="A57" s="178"/>
      <c r="B57" s="183" t="s">
        <v>69</v>
      </c>
      <c r="C57" s="184" t="s">
        <v>70</v>
      </c>
      <c r="D57" s="185"/>
      <c r="E57" s="185"/>
      <c r="F57" s="192" t="s">
        <v>24</v>
      </c>
      <c r="G57" s="193"/>
      <c r="H57" s="193"/>
      <c r="I57" s="193">
        <f>'56 1 Pol'!G71</f>
        <v>0</v>
      </c>
      <c r="J57" s="189" t="str">
        <f>IF(I68=0,"",I57/I68*100)</f>
        <v/>
      </c>
    </row>
    <row r="58" spans="1:10" ht="36.75" customHeight="1" x14ac:dyDescent="0.2">
      <c r="A58" s="178"/>
      <c r="B58" s="183" t="s">
        <v>71</v>
      </c>
      <c r="C58" s="184" t="s">
        <v>72</v>
      </c>
      <c r="D58" s="185"/>
      <c r="E58" s="185"/>
      <c r="F58" s="192" t="s">
        <v>24</v>
      </c>
      <c r="G58" s="193"/>
      <c r="H58" s="193"/>
      <c r="I58" s="193">
        <f>'56 1 Pol'!G78</f>
        <v>0</v>
      </c>
      <c r="J58" s="189" t="str">
        <f>IF(I68=0,"",I58/I68*100)</f>
        <v/>
      </c>
    </row>
    <row r="59" spans="1:10" ht="36.75" customHeight="1" x14ac:dyDescent="0.2">
      <c r="A59" s="178"/>
      <c r="B59" s="183" t="s">
        <v>73</v>
      </c>
      <c r="C59" s="184" t="s">
        <v>74</v>
      </c>
      <c r="D59" s="185"/>
      <c r="E59" s="185"/>
      <c r="F59" s="192" t="s">
        <v>24</v>
      </c>
      <c r="G59" s="193"/>
      <c r="H59" s="193"/>
      <c r="I59" s="193">
        <f>'56 1 Pol'!G106</f>
        <v>0</v>
      </c>
      <c r="J59" s="189" t="str">
        <f>IF(I68=0,"",I59/I68*100)</f>
        <v/>
      </c>
    </row>
    <row r="60" spans="1:10" ht="36.75" customHeight="1" x14ac:dyDescent="0.2">
      <c r="A60" s="178"/>
      <c r="B60" s="183" t="s">
        <v>75</v>
      </c>
      <c r="C60" s="184" t="s">
        <v>76</v>
      </c>
      <c r="D60" s="185"/>
      <c r="E60" s="185"/>
      <c r="F60" s="192" t="s">
        <v>25</v>
      </c>
      <c r="G60" s="193"/>
      <c r="H60" s="193"/>
      <c r="I60" s="193">
        <f>'56 1 Pol'!G109</f>
        <v>0</v>
      </c>
      <c r="J60" s="189" t="str">
        <f>IF(I68=0,"",I60/I68*100)</f>
        <v/>
      </c>
    </row>
    <row r="61" spans="1:10" ht="36.75" customHeight="1" x14ac:dyDescent="0.2">
      <c r="A61" s="178"/>
      <c r="B61" s="183" t="s">
        <v>77</v>
      </c>
      <c r="C61" s="184" t="s">
        <v>78</v>
      </c>
      <c r="D61" s="185"/>
      <c r="E61" s="185"/>
      <c r="F61" s="192" t="s">
        <v>25</v>
      </c>
      <c r="G61" s="193"/>
      <c r="H61" s="193"/>
      <c r="I61" s="193">
        <f>'56 1 Pol'!G124</f>
        <v>0</v>
      </c>
      <c r="J61" s="189" t="str">
        <f>IF(I68=0,"",I61/I68*100)</f>
        <v/>
      </c>
    </row>
    <row r="62" spans="1:10" ht="36.75" customHeight="1" x14ac:dyDescent="0.2">
      <c r="A62" s="178"/>
      <c r="B62" s="183" t="s">
        <v>79</v>
      </c>
      <c r="C62" s="184" t="s">
        <v>80</v>
      </c>
      <c r="D62" s="185"/>
      <c r="E62" s="185"/>
      <c r="F62" s="192" t="s">
        <v>25</v>
      </c>
      <c r="G62" s="193"/>
      <c r="H62" s="193"/>
      <c r="I62" s="193">
        <f>'56 1 Pol'!G133</f>
        <v>0</v>
      </c>
      <c r="J62" s="189" t="str">
        <f>IF(I68=0,"",I62/I68*100)</f>
        <v/>
      </c>
    </row>
    <row r="63" spans="1:10" ht="36.75" customHeight="1" x14ac:dyDescent="0.2">
      <c r="A63" s="178"/>
      <c r="B63" s="183" t="s">
        <v>81</v>
      </c>
      <c r="C63" s="184" t="s">
        <v>82</v>
      </c>
      <c r="D63" s="185"/>
      <c r="E63" s="185"/>
      <c r="F63" s="192" t="s">
        <v>25</v>
      </c>
      <c r="G63" s="193"/>
      <c r="H63" s="193"/>
      <c r="I63" s="193">
        <f>'56 1 Pol'!G136</f>
        <v>0</v>
      </c>
      <c r="J63" s="189" t="str">
        <f>IF(I68=0,"",I63/I68*100)</f>
        <v/>
      </c>
    </row>
    <row r="64" spans="1:10" ht="36.75" customHeight="1" x14ac:dyDescent="0.2">
      <c r="A64" s="178"/>
      <c r="B64" s="183" t="s">
        <v>83</v>
      </c>
      <c r="C64" s="184" t="s">
        <v>84</v>
      </c>
      <c r="D64" s="185"/>
      <c r="E64" s="185"/>
      <c r="F64" s="192" t="s">
        <v>25</v>
      </c>
      <c r="G64" s="193"/>
      <c r="H64" s="193"/>
      <c r="I64" s="193">
        <f>'56 1 Pol'!G143</f>
        <v>0</v>
      </c>
      <c r="J64" s="189" t="str">
        <f>IF(I68=0,"",I64/I68*100)</f>
        <v/>
      </c>
    </row>
    <row r="65" spans="1:10" ht="36.75" customHeight="1" x14ac:dyDescent="0.2">
      <c r="A65" s="178"/>
      <c r="B65" s="183" t="s">
        <v>85</v>
      </c>
      <c r="C65" s="184" t="s">
        <v>86</v>
      </c>
      <c r="D65" s="185"/>
      <c r="E65" s="185"/>
      <c r="F65" s="192" t="s">
        <v>87</v>
      </c>
      <c r="G65" s="193"/>
      <c r="H65" s="193"/>
      <c r="I65" s="193">
        <f>'56 1 Pol'!G170</f>
        <v>0</v>
      </c>
      <c r="J65" s="189" t="str">
        <f>IF(I68=0,"",I65/I68*100)</f>
        <v/>
      </c>
    </row>
    <row r="66" spans="1:10" ht="36.75" customHeight="1" x14ac:dyDescent="0.2">
      <c r="A66" s="178"/>
      <c r="B66" s="183" t="s">
        <v>88</v>
      </c>
      <c r="C66" s="184" t="s">
        <v>27</v>
      </c>
      <c r="D66" s="185"/>
      <c r="E66" s="185"/>
      <c r="F66" s="192" t="s">
        <v>88</v>
      </c>
      <c r="G66" s="193"/>
      <c r="H66" s="193"/>
      <c r="I66" s="193">
        <f>'56 1 Pol'!G177</f>
        <v>0</v>
      </c>
      <c r="J66" s="189" t="str">
        <f>IF(I68=0,"",I66/I68*100)</f>
        <v/>
      </c>
    </row>
    <row r="67" spans="1:10" ht="36.75" customHeight="1" x14ac:dyDescent="0.2">
      <c r="A67" s="178"/>
      <c r="B67" s="183" t="s">
        <v>89</v>
      </c>
      <c r="C67" s="184" t="s">
        <v>28</v>
      </c>
      <c r="D67" s="185"/>
      <c r="E67" s="185"/>
      <c r="F67" s="192" t="s">
        <v>89</v>
      </c>
      <c r="G67" s="193"/>
      <c r="H67" s="193"/>
      <c r="I67" s="193">
        <f>'56 1 Pol'!G180</f>
        <v>0</v>
      </c>
      <c r="J67" s="189" t="str">
        <f>IF(I68=0,"",I67/I68*100)</f>
        <v/>
      </c>
    </row>
    <row r="68" spans="1:10" ht="25.5" customHeight="1" x14ac:dyDescent="0.2">
      <c r="A68" s="179"/>
      <c r="B68" s="186" t="s">
        <v>1</v>
      </c>
      <c r="C68" s="187"/>
      <c r="D68" s="188"/>
      <c r="E68" s="188"/>
      <c r="F68" s="194"/>
      <c r="G68" s="195"/>
      <c r="H68" s="195"/>
      <c r="I68" s="195">
        <f>SUM(I53:I67)</f>
        <v>0</v>
      </c>
      <c r="J68" s="190">
        <f>SUM(J53:J67)</f>
        <v>0</v>
      </c>
    </row>
    <row r="69" spans="1:10" x14ac:dyDescent="0.2">
      <c r="F69" s="135"/>
      <c r="G69" s="135"/>
      <c r="H69" s="135"/>
      <c r="I69" s="135"/>
      <c r="J69" s="191"/>
    </row>
    <row r="70" spans="1:10" x14ac:dyDescent="0.2">
      <c r="F70" s="135"/>
      <c r="G70" s="135"/>
      <c r="H70" s="135"/>
      <c r="I70" s="135"/>
      <c r="J70" s="191"/>
    </row>
    <row r="71" spans="1:10" x14ac:dyDescent="0.2">
      <c r="F71" s="135"/>
      <c r="G71" s="135"/>
      <c r="H71" s="135"/>
      <c r="I71" s="135"/>
      <c r="J71" s="191"/>
    </row>
  </sheetData>
  <sheetProtection algorithmName="SHA-512" hashValue="/WHwghO2Z0fFI9n1N8GE/ePl23DGEcdfW4HROLZVOzsws/YlbX0hO8bbtzGYSGjqXbYkNU43URJ73VY8YTIW/A==" saltValue="lIRRDuZy3weGOrUBGR2Ss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KTseXUQL4Pk9q2JudNZG8W1grdIHYpd0bXteooGb9gZKskPWnsG1tOLOPEOlKHWrDniVh2IMuhVtZLgRIxo74g==" saltValue="PrOYJnp2HWrlSTrawu6p4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A7B1-A98B-44A2-BE8C-1FC9C34B9E4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90</v>
      </c>
      <c r="B1" s="197"/>
      <c r="C1" s="197"/>
      <c r="D1" s="197"/>
      <c r="E1" s="197"/>
      <c r="F1" s="197"/>
      <c r="G1" s="197"/>
      <c r="AG1" t="s">
        <v>91</v>
      </c>
    </row>
    <row r="2" spans="1:60" ht="24.95" customHeight="1" x14ac:dyDescent="0.2">
      <c r="A2" s="198" t="s">
        <v>7</v>
      </c>
      <c r="B2" s="49" t="s">
        <v>49</v>
      </c>
      <c r="C2" s="201" t="s">
        <v>50</v>
      </c>
      <c r="D2" s="199"/>
      <c r="E2" s="199"/>
      <c r="F2" s="199"/>
      <c r="G2" s="200"/>
      <c r="AG2" t="s">
        <v>92</v>
      </c>
    </row>
    <row r="3" spans="1:60" ht="24.95" customHeight="1" x14ac:dyDescent="0.2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92</v>
      </c>
      <c r="AG3" t="s">
        <v>93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94</v>
      </c>
    </row>
    <row r="5" spans="1:60" x14ac:dyDescent="0.2">
      <c r="D5" s="10"/>
    </row>
    <row r="6" spans="1:60" ht="38.25" x14ac:dyDescent="0.2">
      <c r="A6" s="208" t="s">
        <v>95</v>
      </c>
      <c r="B6" s="210" t="s">
        <v>96</v>
      </c>
      <c r="C6" s="210" t="s">
        <v>97</v>
      </c>
      <c r="D6" s="209" t="s">
        <v>98</v>
      </c>
      <c r="E6" s="208" t="s">
        <v>99</v>
      </c>
      <c r="F6" s="207" t="s">
        <v>100</v>
      </c>
      <c r="G6" s="208" t="s">
        <v>29</v>
      </c>
      <c r="H6" s="211" t="s">
        <v>30</v>
      </c>
      <c r="I6" s="211" t="s">
        <v>101</v>
      </c>
      <c r="J6" s="211" t="s">
        <v>31</v>
      </c>
      <c r="K6" s="211" t="s">
        <v>102</v>
      </c>
      <c r="L6" s="211" t="s">
        <v>103</v>
      </c>
      <c r="M6" s="211" t="s">
        <v>104</v>
      </c>
      <c r="N6" s="211" t="s">
        <v>105</v>
      </c>
      <c r="O6" s="211" t="s">
        <v>106</v>
      </c>
      <c r="P6" s="211" t="s">
        <v>107</v>
      </c>
      <c r="Q6" s="211" t="s">
        <v>108</v>
      </c>
      <c r="R6" s="211" t="s">
        <v>109</v>
      </c>
      <c r="S6" s="211" t="s">
        <v>110</v>
      </c>
      <c r="T6" s="211" t="s">
        <v>111</v>
      </c>
      <c r="U6" s="211" t="s">
        <v>112</v>
      </c>
      <c r="V6" s="211" t="s">
        <v>113</v>
      </c>
      <c r="W6" s="211" t="s">
        <v>114</v>
      </c>
      <c r="X6" s="211" t="s">
        <v>115</v>
      </c>
      <c r="Y6" s="211" t="s">
        <v>116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8" t="s">
        <v>117</v>
      </c>
      <c r="B8" s="229" t="s">
        <v>43</v>
      </c>
      <c r="C8" s="255" t="s">
        <v>63</v>
      </c>
      <c r="D8" s="230"/>
      <c r="E8" s="231"/>
      <c r="F8" s="232"/>
      <c r="G8" s="232">
        <f>SUMIF(AG9:AG32,"&lt;&gt;NOR",G9:G32)</f>
        <v>0</v>
      </c>
      <c r="H8" s="232"/>
      <c r="I8" s="232">
        <f>SUM(I9:I32)</f>
        <v>0</v>
      </c>
      <c r="J8" s="232"/>
      <c r="K8" s="232">
        <f>SUM(K9:K32)</f>
        <v>0</v>
      </c>
      <c r="L8" s="232"/>
      <c r="M8" s="232">
        <f>SUM(M9:M32)</f>
        <v>0</v>
      </c>
      <c r="N8" s="231"/>
      <c r="O8" s="231">
        <f>SUM(O9:O32)</f>
        <v>0</v>
      </c>
      <c r="P8" s="231"/>
      <c r="Q8" s="231">
        <f>SUM(Q9:Q32)</f>
        <v>11.9</v>
      </c>
      <c r="R8" s="232"/>
      <c r="S8" s="232"/>
      <c r="T8" s="233"/>
      <c r="U8" s="227"/>
      <c r="V8" s="227">
        <f>SUM(V9:V32)</f>
        <v>225.75</v>
      </c>
      <c r="W8" s="227"/>
      <c r="X8" s="227"/>
      <c r="Y8" s="227"/>
      <c r="AG8" t="s">
        <v>118</v>
      </c>
    </row>
    <row r="9" spans="1:60" ht="22.5" outlineLevel="1" x14ac:dyDescent="0.2">
      <c r="A9" s="235">
        <v>1</v>
      </c>
      <c r="B9" s="236" t="s">
        <v>119</v>
      </c>
      <c r="C9" s="256" t="s">
        <v>120</v>
      </c>
      <c r="D9" s="237" t="s">
        <v>121</v>
      </c>
      <c r="E9" s="238">
        <v>86.218500000000006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0.13800000000000001</v>
      </c>
      <c r="Q9" s="238">
        <f>ROUND(E9*P9,2)</f>
        <v>11.9</v>
      </c>
      <c r="R9" s="240" t="s">
        <v>122</v>
      </c>
      <c r="S9" s="240" t="s">
        <v>123</v>
      </c>
      <c r="T9" s="241" t="s">
        <v>123</v>
      </c>
      <c r="U9" s="223">
        <v>0.16</v>
      </c>
      <c r="V9" s="223">
        <f>ROUND(E9*U9,2)</f>
        <v>13.79</v>
      </c>
      <c r="W9" s="223"/>
      <c r="X9" s="223" t="s">
        <v>124</v>
      </c>
      <c r="Y9" s="223" t="s">
        <v>125</v>
      </c>
      <c r="Z9" s="212"/>
      <c r="AA9" s="212"/>
      <c r="AB9" s="212"/>
      <c r="AC9" s="212"/>
      <c r="AD9" s="212"/>
      <c r="AE9" s="212"/>
      <c r="AF9" s="212"/>
      <c r="AG9" s="212" t="s">
        <v>126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7" t="s">
        <v>127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128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58" t="s">
        <v>129</v>
      </c>
      <c r="D11" s="225"/>
      <c r="E11" s="226">
        <v>76.069999999999993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2"/>
      <c r="AA11" s="212"/>
      <c r="AB11" s="212"/>
      <c r="AC11" s="212"/>
      <c r="AD11" s="212"/>
      <c r="AE11" s="212"/>
      <c r="AF11" s="212"/>
      <c r="AG11" s="212" t="s">
        <v>130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58" t="s">
        <v>131</v>
      </c>
      <c r="D12" s="225"/>
      <c r="E12" s="226">
        <v>10.1485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130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5">
        <v>2</v>
      </c>
      <c r="B13" s="236" t="s">
        <v>132</v>
      </c>
      <c r="C13" s="256" t="s">
        <v>133</v>
      </c>
      <c r="D13" s="237" t="s">
        <v>134</v>
      </c>
      <c r="E13" s="238">
        <v>31.44285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 t="s">
        <v>135</v>
      </c>
      <c r="S13" s="240" t="s">
        <v>123</v>
      </c>
      <c r="T13" s="241" t="s">
        <v>123</v>
      </c>
      <c r="U13" s="223">
        <v>3.5329999999999999</v>
      </c>
      <c r="V13" s="223">
        <f>ROUND(E13*U13,2)</f>
        <v>111.09</v>
      </c>
      <c r="W13" s="223"/>
      <c r="X13" s="223" t="s">
        <v>124</v>
      </c>
      <c r="Y13" s="223" t="s">
        <v>125</v>
      </c>
      <c r="Z13" s="212"/>
      <c r="AA13" s="212"/>
      <c r="AB13" s="212"/>
      <c r="AC13" s="212"/>
      <c r="AD13" s="212"/>
      <c r="AE13" s="212"/>
      <c r="AF13" s="212"/>
      <c r="AG13" s="212" t="s">
        <v>126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57" t="s">
        <v>136</v>
      </c>
      <c r="D14" s="242"/>
      <c r="E14" s="242"/>
      <c r="F14" s="242"/>
      <c r="G14" s="242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2"/>
      <c r="AA14" s="212"/>
      <c r="AB14" s="212"/>
      <c r="AC14" s="212"/>
      <c r="AD14" s="212"/>
      <c r="AE14" s="212"/>
      <c r="AF14" s="212"/>
      <c r="AG14" s="212" t="s">
        <v>128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58" t="s">
        <v>137</v>
      </c>
      <c r="D15" s="225"/>
      <c r="E15" s="226">
        <v>30.428000000000001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2"/>
      <c r="AA15" s="212"/>
      <c r="AB15" s="212"/>
      <c r="AC15" s="212"/>
      <c r="AD15" s="212"/>
      <c r="AE15" s="212"/>
      <c r="AF15" s="212"/>
      <c r="AG15" s="212" t="s">
        <v>130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58" t="s">
        <v>138</v>
      </c>
      <c r="D16" s="225"/>
      <c r="E16" s="226">
        <v>1.01485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130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5">
        <v>3</v>
      </c>
      <c r="B17" s="236" t="s">
        <v>139</v>
      </c>
      <c r="C17" s="256" t="s">
        <v>140</v>
      </c>
      <c r="D17" s="237" t="s">
        <v>134</v>
      </c>
      <c r="E17" s="238">
        <v>31.44285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 t="s">
        <v>135</v>
      </c>
      <c r="S17" s="240" t="s">
        <v>123</v>
      </c>
      <c r="T17" s="241" t="s">
        <v>123</v>
      </c>
      <c r="U17" s="223">
        <v>1.0999999999999999E-2</v>
      </c>
      <c r="V17" s="223">
        <f>ROUND(E17*U17,2)</f>
        <v>0.35</v>
      </c>
      <c r="W17" s="223"/>
      <c r="X17" s="223" t="s">
        <v>124</v>
      </c>
      <c r="Y17" s="223" t="s">
        <v>125</v>
      </c>
      <c r="Z17" s="212"/>
      <c r="AA17" s="212"/>
      <c r="AB17" s="212"/>
      <c r="AC17" s="212"/>
      <c r="AD17" s="212"/>
      <c r="AE17" s="212"/>
      <c r="AF17" s="212"/>
      <c r="AG17" s="212" t="s">
        <v>141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57" t="s">
        <v>142</v>
      </c>
      <c r="D18" s="242"/>
      <c r="E18" s="242"/>
      <c r="F18" s="242"/>
      <c r="G18" s="242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2"/>
      <c r="AA18" s="212"/>
      <c r="AB18" s="212"/>
      <c r="AC18" s="212"/>
      <c r="AD18" s="212"/>
      <c r="AE18" s="212"/>
      <c r="AF18" s="212"/>
      <c r="AG18" s="212" t="s">
        <v>128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8" t="s">
        <v>143</v>
      </c>
      <c r="D19" s="225"/>
      <c r="E19" s="226">
        <v>31.44285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2"/>
      <c r="AA19" s="212"/>
      <c r="AB19" s="212"/>
      <c r="AC19" s="212"/>
      <c r="AD19" s="212"/>
      <c r="AE19" s="212"/>
      <c r="AF19" s="212"/>
      <c r="AG19" s="212" t="s">
        <v>130</v>
      </c>
      <c r="AH19" s="212">
        <v>5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5">
        <v>4</v>
      </c>
      <c r="B20" s="236" t="s">
        <v>144</v>
      </c>
      <c r="C20" s="256" t="s">
        <v>145</v>
      </c>
      <c r="D20" s="237" t="s">
        <v>134</v>
      </c>
      <c r="E20" s="238">
        <v>471.64274999999998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 t="s">
        <v>135</v>
      </c>
      <c r="S20" s="240" t="s">
        <v>123</v>
      </c>
      <c r="T20" s="241" t="s">
        <v>123</v>
      </c>
      <c r="U20" s="223">
        <v>0</v>
      </c>
      <c r="V20" s="223">
        <f>ROUND(E20*U20,2)</f>
        <v>0</v>
      </c>
      <c r="W20" s="223"/>
      <c r="X20" s="223" t="s">
        <v>124</v>
      </c>
      <c r="Y20" s="223" t="s">
        <v>125</v>
      </c>
      <c r="Z20" s="212"/>
      <c r="AA20" s="212"/>
      <c r="AB20" s="212"/>
      <c r="AC20" s="212"/>
      <c r="AD20" s="212"/>
      <c r="AE20" s="212"/>
      <c r="AF20" s="212"/>
      <c r="AG20" s="212" t="s">
        <v>141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19"/>
      <c r="B21" s="220"/>
      <c r="C21" s="257" t="s">
        <v>142</v>
      </c>
      <c r="D21" s="242"/>
      <c r="E21" s="242"/>
      <c r="F21" s="242"/>
      <c r="G21" s="242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2"/>
      <c r="AA21" s="212"/>
      <c r="AB21" s="212"/>
      <c r="AC21" s="212"/>
      <c r="AD21" s="212"/>
      <c r="AE21" s="212"/>
      <c r="AF21" s="212"/>
      <c r="AG21" s="212" t="s">
        <v>128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58" t="s">
        <v>146</v>
      </c>
      <c r="D22" s="225"/>
      <c r="E22" s="226">
        <v>471.64274999999998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2"/>
      <c r="AA22" s="212"/>
      <c r="AB22" s="212"/>
      <c r="AC22" s="212"/>
      <c r="AD22" s="212"/>
      <c r="AE22" s="212"/>
      <c r="AF22" s="212"/>
      <c r="AG22" s="212" t="s">
        <v>130</v>
      </c>
      <c r="AH22" s="212">
        <v>5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5">
        <v>5</v>
      </c>
      <c r="B23" s="236" t="s">
        <v>147</v>
      </c>
      <c r="C23" s="256" t="s">
        <v>148</v>
      </c>
      <c r="D23" s="237" t="s">
        <v>134</v>
      </c>
      <c r="E23" s="238">
        <v>31.44285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0</v>
      </c>
      <c r="O23" s="238">
        <f>ROUND(E23*N23,2)</f>
        <v>0</v>
      </c>
      <c r="P23" s="238">
        <v>0</v>
      </c>
      <c r="Q23" s="238">
        <f>ROUND(E23*P23,2)</f>
        <v>0</v>
      </c>
      <c r="R23" s="240" t="s">
        <v>135</v>
      </c>
      <c r="S23" s="240" t="s">
        <v>123</v>
      </c>
      <c r="T23" s="241" t="s">
        <v>123</v>
      </c>
      <c r="U23" s="223">
        <v>0.66800000000000004</v>
      </c>
      <c r="V23" s="223">
        <f>ROUND(E23*U23,2)</f>
        <v>21</v>
      </c>
      <c r="W23" s="223"/>
      <c r="X23" s="223" t="s">
        <v>124</v>
      </c>
      <c r="Y23" s="223" t="s">
        <v>125</v>
      </c>
      <c r="Z23" s="212"/>
      <c r="AA23" s="212"/>
      <c r="AB23" s="212"/>
      <c r="AC23" s="212"/>
      <c r="AD23" s="212"/>
      <c r="AE23" s="212"/>
      <c r="AF23" s="212"/>
      <c r="AG23" s="212" t="s">
        <v>126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19"/>
      <c r="B24" s="220"/>
      <c r="C24" s="257" t="s">
        <v>149</v>
      </c>
      <c r="D24" s="242"/>
      <c r="E24" s="242"/>
      <c r="F24" s="242"/>
      <c r="G24" s="242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2"/>
      <c r="AA24" s="212"/>
      <c r="AB24" s="212"/>
      <c r="AC24" s="212"/>
      <c r="AD24" s="212"/>
      <c r="AE24" s="212"/>
      <c r="AF24" s="212"/>
      <c r="AG24" s="212" t="s">
        <v>128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58" t="s">
        <v>143</v>
      </c>
      <c r="D25" s="225"/>
      <c r="E25" s="226">
        <v>31.44285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2"/>
      <c r="AA25" s="212"/>
      <c r="AB25" s="212"/>
      <c r="AC25" s="212"/>
      <c r="AD25" s="212"/>
      <c r="AE25" s="212"/>
      <c r="AF25" s="212"/>
      <c r="AG25" s="212" t="s">
        <v>130</v>
      </c>
      <c r="AH25" s="212">
        <v>5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35">
        <v>6</v>
      </c>
      <c r="B26" s="236" t="s">
        <v>150</v>
      </c>
      <c r="C26" s="256" t="s">
        <v>151</v>
      </c>
      <c r="D26" s="237" t="s">
        <v>134</v>
      </c>
      <c r="E26" s="238">
        <v>31.44285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40" t="s">
        <v>135</v>
      </c>
      <c r="S26" s="240" t="s">
        <v>123</v>
      </c>
      <c r="T26" s="241" t="s">
        <v>123</v>
      </c>
      <c r="U26" s="223">
        <v>0.59099999999999997</v>
      </c>
      <c r="V26" s="223">
        <f>ROUND(E26*U26,2)</f>
        <v>18.579999999999998</v>
      </c>
      <c r="W26" s="223"/>
      <c r="X26" s="223" t="s">
        <v>124</v>
      </c>
      <c r="Y26" s="223" t="s">
        <v>125</v>
      </c>
      <c r="Z26" s="212"/>
      <c r="AA26" s="212"/>
      <c r="AB26" s="212"/>
      <c r="AC26" s="212"/>
      <c r="AD26" s="212"/>
      <c r="AE26" s="212"/>
      <c r="AF26" s="212"/>
      <c r="AG26" s="212" t="s">
        <v>126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57" t="s">
        <v>149</v>
      </c>
      <c r="D27" s="242"/>
      <c r="E27" s="242"/>
      <c r="F27" s="242"/>
      <c r="G27" s="242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2"/>
      <c r="AA27" s="212"/>
      <c r="AB27" s="212"/>
      <c r="AC27" s="212"/>
      <c r="AD27" s="212"/>
      <c r="AE27" s="212"/>
      <c r="AF27" s="212"/>
      <c r="AG27" s="212" t="s">
        <v>128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58" t="s">
        <v>152</v>
      </c>
      <c r="D28" s="225"/>
      <c r="E28" s="226">
        <v>31.44285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2"/>
      <c r="AA28" s="212"/>
      <c r="AB28" s="212"/>
      <c r="AC28" s="212"/>
      <c r="AD28" s="212"/>
      <c r="AE28" s="212"/>
      <c r="AF28" s="212"/>
      <c r="AG28" s="212" t="s">
        <v>130</v>
      </c>
      <c r="AH28" s="212">
        <v>5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35">
        <v>7</v>
      </c>
      <c r="B29" s="236" t="s">
        <v>153</v>
      </c>
      <c r="C29" s="256" t="s">
        <v>154</v>
      </c>
      <c r="D29" s="237" t="s">
        <v>134</v>
      </c>
      <c r="E29" s="238">
        <v>31.44285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0</v>
      </c>
      <c r="O29" s="238">
        <f>ROUND(E29*N29,2)</f>
        <v>0</v>
      </c>
      <c r="P29" s="238">
        <v>0</v>
      </c>
      <c r="Q29" s="238">
        <f>ROUND(E29*P29,2)</f>
        <v>0</v>
      </c>
      <c r="R29" s="240" t="s">
        <v>135</v>
      </c>
      <c r="S29" s="240" t="s">
        <v>123</v>
      </c>
      <c r="T29" s="241" t="s">
        <v>123</v>
      </c>
      <c r="U29" s="223">
        <v>1.9379999999999999</v>
      </c>
      <c r="V29" s="223">
        <f>ROUND(E29*U29,2)</f>
        <v>60.94</v>
      </c>
      <c r="W29" s="223"/>
      <c r="X29" s="223" t="s">
        <v>124</v>
      </c>
      <c r="Y29" s="223" t="s">
        <v>125</v>
      </c>
      <c r="Z29" s="212"/>
      <c r="AA29" s="212"/>
      <c r="AB29" s="212"/>
      <c r="AC29" s="212"/>
      <c r="AD29" s="212"/>
      <c r="AE29" s="212"/>
      <c r="AF29" s="212"/>
      <c r="AG29" s="212" t="s">
        <v>141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19"/>
      <c r="B30" s="220"/>
      <c r="C30" s="258" t="s">
        <v>143</v>
      </c>
      <c r="D30" s="225"/>
      <c r="E30" s="226">
        <v>31.44285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2"/>
      <c r="AA30" s="212"/>
      <c r="AB30" s="212"/>
      <c r="AC30" s="212"/>
      <c r="AD30" s="212"/>
      <c r="AE30" s="212"/>
      <c r="AF30" s="212"/>
      <c r="AG30" s="212" t="s">
        <v>130</v>
      </c>
      <c r="AH30" s="212">
        <v>5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5">
        <v>8</v>
      </c>
      <c r="B31" s="236" t="s">
        <v>155</v>
      </c>
      <c r="C31" s="256" t="s">
        <v>156</v>
      </c>
      <c r="D31" s="237" t="s">
        <v>134</v>
      </c>
      <c r="E31" s="238">
        <v>31.44285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40" t="s">
        <v>135</v>
      </c>
      <c r="S31" s="240" t="s">
        <v>123</v>
      </c>
      <c r="T31" s="241" t="s">
        <v>123</v>
      </c>
      <c r="U31" s="223">
        <v>0</v>
      </c>
      <c r="V31" s="223">
        <f>ROUND(E31*U31,2)</f>
        <v>0</v>
      </c>
      <c r="W31" s="223"/>
      <c r="X31" s="223" t="s">
        <v>124</v>
      </c>
      <c r="Y31" s="223" t="s">
        <v>125</v>
      </c>
      <c r="Z31" s="212"/>
      <c r="AA31" s="212"/>
      <c r="AB31" s="212"/>
      <c r="AC31" s="212"/>
      <c r="AD31" s="212"/>
      <c r="AE31" s="212"/>
      <c r="AF31" s="212"/>
      <c r="AG31" s="212" t="s">
        <v>141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19"/>
      <c r="B32" s="220"/>
      <c r="C32" s="258" t="s">
        <v>157</v>
      </c>
      <c r="D32" s="225"/>
      <c r="E32" s="226">
        <v>31.44285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2"/>
      <c r="AA32" s="212"/>
      <c r="AB32" s="212"/>
      <c r="AC32" s="212"/>
      <c r="AD32" s="212"/>
      <c r="AE32" s="212"/>
      <c r="AF32" s="212"/>
      <c r="AG32" s="212" t="s">
        <v>130</v>
      </c>
      <c r="AH32" s="212">
        <v>5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28" t="s">
        <v>117</v>
      </c>
      <c r="B33" s="229" t="s">
        <v>64</v>
      </c>
      <c r="C33" s="255" t="s">
        <v>65</v>
      </c>
      <c r="D33" s="230"/>
      <c r="E33" s="231"/>
      <c r="F33" s="232"/>
      <c r="G33" s="232">
        <f>SUMIF(AG34:AG42,"&lt;&gt;NOR",G34:G42)</f>
        <v>0</v>
      </c>
      <c r="H33" s="232"/>
      <c r="I33" s="232">
        <f>SUM(I34:I42)</f>
        <v>0</v>
      </c>
      <c r="J33" s="232"/>
      <c r="K33" s="232">
        <f>SUM(K34:K42)</f>
        <v>0</v>
      </c>
      <c r="L33" s="232"/>
      <c r="M33" s="232">
        <f>SUM(M34:M42)</f>
        <v>0</v>
      </c>
      <c r="N33" s="231"/>
      <c r="O33" s="231">
        <f>SUM(O34:O42)</f>
        <v>20.18</v>
      </c>
      <c r="P33" s="231"/>
      <c r="Q33" s="231">
        <f>SUM(Q34:Q42)</f>
        <v>0</v>
      </c>
      <c r="R33" s="232"/>
      <c r="S33" s="232"/>
      <c r="T33" s="233"/>
      <c r="U33" s="227"/>
      <c r="V33" s="227">
        <f>SUM(V34:V42)</f>
        <v>9.44</v>
      </c>
      <c r="W33" s="227"/>
      <c r="X33" s="227"/>
      <c r="Y33" s="227"/>
      <c r="AG33" t="s">
        <v>118</v>
      </c>
    </row>
    <row r="34" spans="1:60" ht="22.5" outlineLevel="1" x14ac:dyDescent="0.2">
      <c r="A34" s="235">
        <v>9</v>
      </c>
      <c r="B34" s="236" t="s">
        <v>158</v>
      </c>
      <c r="C34" s="256" t="s">
        <v>159</v>
      </c>
      <c r="D34" s="237" t="s">
        <v>121</v>
      </c>
      <c r="E34" s="238">
        <v>76.069999999999993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38">
        <v>0</v>
      </c>
      <c r="O34" s="238">
        <f>ROUND(E34*N34,2)</f>
        <v>0</v>
      </c>
      <c r="P34" s="238">
        <v>0</v>
      </c>
      <c r="Q34" s="238">
        <f>ROUND(E34*P34,2)</f>
        <v>0</v>
      </c>
      <c r="R34" s="240" t="s">
        <v>122</v>
      </c>
      <c r="S34" s="240" t="s">
        <v>123</v>
      </c>
      <c r="T34" s="241" t="s">
        <v>123</v>
      </c>
      <c r="U34" s="223">
        <v>0.01</v>
      </c>
      <c r="V34" s="223">
        <f>ROUND(E34*U34,2)</f>
        <v>0.76</v>
      </c>
      <c r="W34" s="223"/>
      <c r="X34" s="223" t="s">
        <v>124</v>
      </c>
      <c r="Y34" s="223" t="s">
        <v>125</v>
      </c>
      <c r="Z34" s="212"/>
      <c r="AA34" s="212"/>
      <c r="AB34" s="212"/>
      <c r="AC34" s="212"/>
      <c r="AD34" s="212"/>
      <c r="AE34" s="212"/>
      <c r="AF34" s="212"/>
      <c r="AG34" s="212" t="s">
        <v>126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19"/>
      <c r="B35" s="220"/>
      <c r="C35" s="257" t="s">
        <v>160</v>
      </c>
      <c r="D35" s="242"/>
      <c r="E35" s="242"/>
      <c r="F35" s="242"/>
      <c r="G35" s="242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2"/>
      <c r="AA35" s="212"/>
      <c r="AB35" s="212"/>
      <c r="AC35" s="212"/>
      <c r="AD35" s="212"/>
      <c r="AE35" s="212"/>
      <c r="AF35" s="212"/>
      <c r="AG35" s="212" t="s">
        <v>128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58" t="s">
        <v>161</v>
      </c>
      <c r="D36" s="225"/>
      <c r="E36" s="226">
        <v>76.069999999999993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2"/>
      <c r="AA36" s="212"/>
      <c r="AB36" s="212"/>
      <c r="AC36" s="212"/>
      <c r="AD36" s="212"/>
      <c r="AE36" s="212"/>
      <c r="AF36" s="212"/>
      <c r="AG36" s="212" t="s">
        <v>130</v>
      </c>
      <c r="AH36" s="212">
        <v>5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5">
        <v>10</v>
      </c>
      <c r="B37" s="236" t="s">
        <v>162</v>
      </c>
      <c r="C37" s="256" t="s">
        <v>163</v>
      </c>
      <c r="D37" s="237" t="s">
        <v>121</v>
      </c>
      <c r="E37" s="238">
        <v>76.069999999999993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0.18360000000000001</v>
      </c>
      <c r="O37" s="238">
        <f>ROUND(E37*N37,2)</f>
        <v>13.97</v>
      </c>
      <c r="P37" s="238">
        <v>0</v>
      </c>
      <c r="Q37" s="238">
        <f>ROUND(E37*P37,2)</f>
        <v>0</v>
      </c>
      <c r="R37" s="240" t="s">
        <v>122</v>
      </c>
      <c r="S37" s="240" t="s">
        <v>123</v>
      </c>
      <c r="T37" s="241" t="s">
        <v>123</v>
      </c>
      <c r="U37" s="223">
        <v>0.09</v>
      </c>
      <c r="V37" s="223">
        <f>ROUND(E37*U37,2)</f>
        <v>6.85</v>
      </c>
      <c r="W37" s="223"/>
      <c r="X37" s="223" t="s">
        <v>124</v>
      </c>
      <c r="Y37" s="223" t="s">
        <v>125</v>
      </c>
      <c r="Z37" s="212"/>
      <c r="AA37" s="212"/>
      <c r="AB37" s="212"/>
      <c r="AC37" s="212"/>
      <c r="AD37" s="212"/>
      <c r="AE37" s="212"/>
      <c r="AF37" s="212"/>
      <c r="AG37" s="212" t="s">
        <v>126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19"/>
      <c r="B38" s="220"/>
      <c r="C38" s="257" t="s">
        <v>160</v>
      </c>
      <c r="D38" s="242"/>
      <c r="E38" s="242"/>
      <c r="F38" s="242"/>
      <c r="G38" s="242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2"/>
      <c r="AA38" s="212"/>
      <c r="AB38" s="212"/>
      <c r="AC38" s="212"/>
      <c r="AD38" s="212"/>
      <c r="AE38" s="212"/>
      <c r="AF38" s="212"/>
      <c r="AG38" s="212" t="s">
        <v>128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58" t="s">
        <v>164</v>
      </c>
      <c r="D39" s="225"/>
      <c r="E39" s="226">
        <v>76.069999999999993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2"/>
      <c r="AA39" s="212"/>
      <c r="AB39" s="212"/>
      <c r="AC39" s="212"/>
      <c r="AD39" s="212"/>
      <c r="AE39" s="212"/>
      <c r="AF39" s="212"/>
      <c r="AG39" s="212" t="s">
        <v>130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5">
        <v>11</v>
      </c>
      <c r="B40" s="236" t="s">
        <v>165</v>
      </c>
      <c r="C40" s="256" t="s">
        <v>166</v>
      </c>
      <c r="D40" s="237" t="s">
        <v>121</v>
      </c>
      <c r="E40" s="238">
        <v>304.27999999999997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2.0400000000000001E-2</v>
      </c>
      <c r="O40" s="238">
        <f>ROUND(E40*N40,2)</f>
        <v>6.21</v>
      </c>
      <c r="P40" s="238">
        <v>0</v>
      </c>
      <c r="Q40" s="238">
        <f>ROUND(E40*P40,2)</f>
        <v>0</v>
      </c>
      <c r="R40" s="240" t="s">
        <v>122</v>
      </c>
      <c r="S40" s="240" t="s">
        <v>123</v>
      </c>
      <c r="T40" s="241" t="s">
        <v>123</v>
      </c>
      <c r="U40" s="223">
        <v>6.0000000000000001E-3</v>
      </c>
      <c r="V40" s="223">
        <f>ROUND(E40*U40,2)</f>
        <v>1.83</v>
      </c>
      <c r="W40" s="223"/>
      <c r="X40" s="223" t="s">
        <v>124</v>
      </c>
      <c r="Y40" s="223" t="s">
        <v>125</v>
      </c>
      <c r="Z40" s="212"/>
      <c r="AA40" s="212"/>
      <c r="AB40" s="212"/>
      <c r="AC40" s="212"/>
      <c r="AD40" s="212"/>
      <c r="AE40" s="212"/>
      <c r="AF40" s="212"/>
      <c r="AG40" s="212" t="s">
        <v>126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57" t="s">
        <v>160</v>
      </c>
      <c r="D41" s="242"/>
      <c r="E41" s="242"/>
      <c r="F41" s="242"/>
      <c r="G41" s="242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2"/>
      <c r="AA41" s="212"/>
      <c r="AB41" s="212"/>
      <c r="AC41" s="212"/>
      <c r="AD41" s="212"/>
      <c r="AE41" s="212"/>
      <c r="AF41" s="212"/>
      <c r="AG41" s="212" t="s">
        <v>128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19"/>
      <c r="B42" s="220"/>
      <c r="C42" s="258" t="s">
        <v>167</v>
      </c>
      <c r="D42" s="225"/>
      <c r="E42" s="226">
        <v>304.27999999999997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2"/>
      <c r="AA42" s="212"/>
      <c r="AB42" s="212"/>
      <c r="AC42" s="212"/>
      <c r="AD42" s="212"/>
      <c r="AE42" s="212"/>
      <c r="AF42" s="212"/>
      <c r="AG42" s="212" t="s">
        <v>130</v>
      </c>
      <c r="AH42" s="212">
        <v>5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228" t="s">
        <v>117</v>
      </c>
      <c r="B43" s="229" t="s">
        <v>49</v>
      </c>
      <c r="C43" s="255" t="s">
        <v>66</v>
      </c>
      <c r="D43" s="230"/>
      <c r="E43" s="231"/>
      <c r="F43" s="232"/>
      <c r="G43" s="232">
        <f>SUMIF(AG44:AG56,"&lt;&gt;NOR",G44:G56)</f>
        <v>0</v>
      </c>
      <c r="H43" s="232"/>
      <c r="I43" s="232">
        <f>SUM(I44:I56)</f>
        <v>0</v>
      </c>
      <c r="J43" s="232"/>
      <c r="K43" s="232">
        <f>SUM(K44:K56)</f>
        <v>0</v>
      </c>
      <c r="L43" s="232"/>
      <c r="M43" s="232">
        <f>SUM(M44:M56)</f>
        <v>0</v>
      </c>
      <c r="N43" s="231"/>
      <c r="O43" s="231">
        <f>SUM(O44:O56)</f>
        <v>34.929999999999993</v>
      </c>
      <c r="P43" s="231"/>
      <c r="Q43" s="231">
        <f>SUM(Q44:Q56)</f>
        <v>0</v>
      </c>
      <c r="R43" s="232"/>
      <c r="S43" s="232"/>
      <c r="T43" s="233"/>
      <c r="U43" s="227"/>
      <c r="V43" s="227">
        <f>SUM(V44:V56)</f>
        <v>18.45</v>
      </c>
      <c r="W43" s="227"/>
      <c r="X43" s="227"/>
      <c r="Y43" s="227"/>
      <c r="AG43" t="s">
        <v>118</v>
      </c>
    </row>
    <row r="44" spans="1:60" ht="22.5" outlineLevel="1" x14ac:dyDescent="0.2">
      <c r="A44" s="235">
        <v>12</v>
      </c>
      <c r="B44" s="236" t="s">
        <v>168</v>
      </c>
      <c r="C44" s="256" t="s">
        <v>169</v>
      </c>
      <c r="D44" s="237" t="s">
        <v>121</v>
      </c>
      <c r="E44" s="238">
        <v>86.218500000000006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38">
        <v>0</v>
      </c>
      <c r="O44" s="238">
        <f>ROUND(E44*N44,2)</f>
        <v>0</v>
      </c>
      <c r="P44" s="238">
        <v>0</v>
      </c>
      <c r="Q44" s="238">
        <f>ROUND(E44*P44,2)</f>
        <v>0</v>
      </c>
      <c r="R44" s="240" t="s">
        <v>135</v>
      </c>
      <c r="S44" s="240" t="s">
        <v>123</v>
      </c>
      <c r="T44" s="241" t="s">
        <v>123</v>
      </c>
      <c r="U44" s="223">
        <v>0.15</v>
      </c>
      <c r="V44" s="223">
        <f>ROUND(E44*U44,2)</f>
        <v>12.93</v>
      </c>
      <c r="W44" s="223"/>
      <c r="X44" s="223" t="s">
        <v>124</v>
      </c>
      <c r="Y44" s="223" t="s">
        <v>125</v>
      </c>
      <c r="Z44" s="212"/>
      <c r="AA44" s="212"/>
      <c r="AB44" s="212"/>
      <c r="AC44" s="212"/>
      <c r="AD44" s="212"/>
      <c r="AE44" s="212"/>
      <c r="AF44" s="212"/>
      <c r="AG44" s="212" t="s">
        <v>141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19"/>
      <c r="B45" s="220"/>
      <c r="C45" s="257" t="s">
        <v>170</v>
      </c>
      <c r="D45" s="242"/>
      <c r="E45" s="242"/>
      <c r="F45" s="242"/>
      <c r="G45" s="242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2"/>
      <c r="AA45" s="212"/>
      <c r="AB45" s="212"/>
      <c r="AC45" s="212"/>
      <c r="AD45" s="212"/>
      <c r="AE45" s="212"/>
      <c r="AF45" s="212"/>
      <c r="AG45" s="212" t="s">
        <v>128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43" t="str">
        <f>C45</f>
        <v>z rostlé horniny tř.1 - 4 pod násypy z hornin soudržných do 92% PS a hornin nesoudržných sypkých relativní ulehlosti I(d) do 0,8</v>
      </c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58" t="s">
        <v>129</v>
      </c>
      <c r="D46" s="225"/>
      <c r="E46" s="226">
        <v>76.069999999999993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2"/>
      <c r="AA46" s="212"/>
      <c r="AB46" s="212"/>
      <c r="AC46" s="212"/>
      <c r="AD46" s="212"/>
      <c r="AE46" s="212"/>
      <c r="AF46" s="212"/>
      <c r="AG46" s="212" t="s">
        <v>130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58" t="s">
        <v>131</v>
      </c>
      <c r="D47" s="225"/>
      <c r="E47" s="226">
        <v>10.1485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2"/>
      <c r="AA47" s="212"/>
      <c r="AB47" s="212"/>
      <c r="AC47" s="212"/>
      <c r="AD47" s="212"/>
      <c r="AE47" s="212"/>
      <c r="AF47" s="212"/>
      <c r="AG47" s="212" t="s">
        <v>130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5">
        <v>13</v>
      </c>
      <c r="B48" s="236" t="s">
        <v>171</v>
      </c>
      <c r="C48" s="256" t="s">
        <v>172</v>
      </c>
      <c r="D48" s="237" t="s">
        <v>121</v>
      </c>
      <c r="E48" s="238">
        <v>10.1485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0.2024</v>
      </c>
      <c r="O48" s="238">
        <f>ROUND(E48*N48,2)</f>
        <v>2.0499999999999998</v>
      </c>
      <c r="P48" s="238">
        <v>0</v>
      </c>
      <c r="Q48" s="238">
        <f>ROUND(E48*P48,2)</f>
        <v>0</v>
      </c>
      <c r="R48" s="240" t="s">
        <v>122</v>
      </c>
      <c r="S48" s="240" t="s">
        <v>123</v>
      </c>
      <c r="T48" s="241" t="s">
        <v>123</v>
      </c>
      <c r="U48" s="223">
        <v>2.5999999999999999E-2</v>
      </c>
      <c r="V48" s="223">
        <f>ROUND(E48*U48,2)</f>
        <v>0.26</v>
      </c>
      <c r="W48" s="223"/>
      <c r="X48" s="223" t="s">
        <v>124</v>
      </c>
      <c r="Y48" s="223" t="s">
        <v>125</v>
      </c>
      <c r="Z48" s="212"/>
      <c r="AA48" s="212"/>
      <c r="AB48" s="212"/>
      <c r="AC48" s="212"/>
      <c r="AD48" s="212"/>
      <c r="AE48" s="212"/>
      <c r="AF48" s="212"/>
      <c r="AG48" s="212" t="s">
        <v>126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57" t="s">
        <v>173</v>
      </c>
      <c r="D49" s="242"/>
      <c r="E49" s="242"/>
      <c r="F49" s="242"/>
      <c r="G49" s="242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2"/>
      <c r="AA49" s="212"/>
      <c r="AB49" s="212"/>
      <c r="AC49" s="212"/>
      <c r="AD49" s="212"/>
      <c r="AE49" s="212"/>
      <c r="AF49" s="212"/>
      <c r="AG49" s="212" t="s">
        <v>128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58" t="s">
        <v>131</v>
      </c>
      <c r="D50" s="225"/>
      <c r="E50" s="226">
        <v>10.1485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2"/>
      <c r="AA50" s="212"/>
      <c r="AB50" s="212"/>
      <c r="AC50" s="212"/>
      <c r="AD50" s="212"/>
      <c r="AE50" s="212"/>
      <c r="AF50" s="212"/>
      <c r="AG50" s="212" t="s">
        <v>130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35">
        <v>14</v>
      </c>
      <c r="B51" s="236" t="s">
        <v>174</v>
      </c>
      <c r="C51" s="256" t="s">
        <v>175</v>
      </c>
      <c r="D51" s="237" t="s">
        <v>121</v>
      </c>
      <c r="E51" s="238">
        <v>76.069999999999993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0.40481</v>
      </c>
      <c r="O51" s="238">
        <f>ROUND(E51*N51,2)</f>
        <v>30.79</v>
      </c>
      <c r="P51" s="238">
        <v>0</v>
      </c>
      <c r="Q51" s="238">
        <f>ROUND(E51*P51,2)</f>
        <v>0</v>
      </c>
      <c r="R51" s="240" t="s">
        <v>122</v>
      </c>
      <c r="S51" s="240" t="s">
        <v>123</v>
      </c>
      <c r="T51" s="241" t="s">
        <v>123</v>
      </c>
      <c r="U51" s="223">
        <v>1.9E-2</v>
      </c>
      <c r="V51" s="223">
        <f>ROUND(E51*U51,2)</f>
        <v>1.45</v>
      </c>
      <c r="W51" s="223"/>
      <c r="X51" s="223" t="s">
        <v>124</v>
      </c>
      <c r="Y51" s="223" t="s">
        <v>125</v>
      </c>
      <c r="Z51" s="212"/>
      <c r="AA51" s="212"/>
      <c r="AB51" s="212"/>
      <c r="AC51" s="212"/>
      <c r="AD51" s="212"/>
      <c r="AE51" s="212"/>
      <c r="AF51" s="212"/>
      <c r="AG51" s="212" t="s">
        <v>141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19"/>
      <c r="B52" s="220"/>
      <c r="C52" s="257" t="s">
        <v>173</v>
      </c>
      <c r="D52" s="242"/>
      <c r="E52" s="242"/>
      <c r="F52" s="242"/>
      <c r="G52" s="242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2"/>
      <c r="AA52" s="212"/>
      <c r="AB52" s="212"/>
      <c r="AC52" s="212"/>
      <c r="AD52" s="212"/>
      <c r="AE52" s="212"/>
      <c r="AF52" s="212"/>
      <c r="AG52" s="212" t="s">
        <v>128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58" t="s">
        <v>129</v>
      </c>
      <c r="D53" s="225"/>
      <c r="E53" s="226">
        <v>76.069999999999993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2"/>
      <c r="AA53" s="212"/>
      <c r="AB53" s="212"/>
      <c r="AC53" s="212"/>
      <c r="AD53" s="212"/>
      <c r="AE53" s="212"/>
      <c r="AF53" s="212"/>
      <c r="AG53" s="212" t="s">
        <v>130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33.75" outlineLevel="1" x14ac:dyDescent="0.2">
      <c r="A54" s="235">
        <v>15</v>
      </c>
      <c r="B54" s="236" t="s">
        <v>176</v>
      </c>
      <c r="C54" s="256" t="s">
        <v>177</v>
      </c>
      <c r="D54" s="237" t="s">
        <v>121</v>
      </c>
      <c r="E54" s="238">
        <v>10.1485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38">
        <v>0.20633000000000001</v>
      </c>
      <c r="O54" s="238">
        <f>ROUND(E54*N54,2)</f>
        <v>2.09</v>
      </c>
      <c r="P54" s="238">
        <v>0</v>
      </c>
      <c r="Q54" s="238">
        <f>ROUND(E54*P54,2)</f>
        <v>0</v>
      </c>
      <c r="R54" s="240" t="s">
        <v>122</v>
      </c>
      <c r="S54" s="240" t="s">
        <v>123</v>
      </c>
      <c r="T54" s="241" t="s">
        <v>123</v>
      </c>
      <c r="U54" s="223">
        <v>0.375</v>
      </c>
      <c r="V54" s="223">
        <f>ROUND(E54*U54,2)</f>
        <v>3.81</v>
      </c>
      <c r="W54" s="223"/>
      <c r="X54" s="223" t="s">
        <v>124</v>
      </c>
      <c r="Y54" s="223" t="s">
        <v>125</v>
      </c>
      <c r="Z54" s="212"/>
      <c r="AA54" s="212"/>
      <c r="AB54" s="212"/>
      <c r="AC54" s="212"/>
      <c r="AD54" s="212"/>
      <c r="AE54" s="212"/>
      <c r="AF54" s="212"/>
      <c r="AG54" s="212" t="s">
        <v>126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2" x14ac:dyDescent="0.2">
      <c r="A55" s="219"/>
      <c r="B55" s="220"/>
      <c r="C55" s="257" t="s">
        <v>178</v>
      </c>
      <c r="D55" s="242"/>
      <c r="E55" s="242"/>
      <c r="F55" s="242"/>
      <c r="G55" s="242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2"/>
      <c r="AA55" s="212"/>
      <c r="AB55" s="212"/>
      <c r="AC55" s="212"/>
      <c r="AD55" s="212"/>
      <c r="AE55" s="212"/>
      <c r="AF55" s="212"/>
      <c r="AG55" s="212" t="s">
        <v>128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43" t="str">
        <f>C55</f>
        <v>komunikací pro pěší do velikosti dlaždic 0,25 m2 s provedením lože do tl. 30 mm, s vyplněním spár a se smetením přebytečného materiálu na vzdálenost do 3 m</v>
      </c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19"/>
      <c r="B56" s="220"/>
      <c r="C56" s="258" t="s">
        <v>131</v>
      </c>
      <c r="D56" s="225"/>
      <c r="E56" s="226">
        <v>10.1485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2"/>
      <c r="AA56" s="212"/>
      <c r="AB56" s="212"/>
      <c r="AC56" s="212"/>
      <c r="AD56" s="212"/>
      <c r="AE56" s="212"/>
      <c r="AF56" s="212"/>
      <c r="AG56" s="212" t="s">
        <v>130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28" t="s">
        <v>117</v>
      </c>
      <c r="B57" s="229" t="s">
        <v>67</v>
      </c>
      <c r="C57" s="255" t="s">
        <v>68</v>
      </c>
      <c r="D57" s="230"/>
      <c r="E57" s="231"/>
      <c r="F57" s="232"/>
      <c r="G57" s="232">
        <f>SUMIF(AG58:AG70,"&lt;&gt;NOR",G58:G70)</f>
        <v>0</v>
      </c>
      <c r="H57" s="232"/>
      <c r="I57" s="232">
        <f>SUM(I58:I70)</f>
        <v>0</v>
      </c>
      <c r="J57" s="232"/>
      <c r="K57" s="232">
        <f>SUM(K58:K70)</f>
        <v>0</v>
      </c>
      <c r="L57" s="232"/>
      <c r="M57" s="232">
        <f>SUM(M58:M70)</f>
        <v>0</v>
      </c>
      <c r="N57" s="231"/>
      <c r="O57" s="231">
        <f>SUM(O58:O70)</f>
        <v>0.1</v>
      </c>
      <c r="P57" s="231"/>
      <c r="Q57" s="231">
        <f>SUM(Q58:Q70)</f>
        <v>0</v>
      </c>
      <c r="R57" s="232"/>
      <c r="S57" s="232"/>
      <c r="T57" s="233"/>
      <c r="U57" s="227"/>
      <c r="V57" s="227">
        <f>SUM(V58:V70)</f>
        <v>24.900000000000002</v>
      </c>
      <c r="W57" s="227"/>
      <c r="X57" s="227"/>
      <c r="Y57" s="227"/>
      <c r="AG57" t="s">
        <v>118</v>
      </c>
    </row>
    <row r="58" spans="1:60" ht="33.75" outlineLevel="1" x14ac:dyDescent="0.2">
      <c r="A58" s="235">
        <v>16</v>
      </c>
      <c r="B58" s="236" t="s">
        <v>179</v>
      </c>
      <c r="C58" s="256" t="s">
        <v>180</v>
      </c>
      <c r="D58" s="237" t="s">
        <v>121</v>
      </c>
      <c r="E58" s="238">
        <v>25.982679999999998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5.0000000000000002E-5</v>
      </c>
      <c r="O58" s="238">
        <f>ROUND(E58*N58,2)</f>
        <v>0</v>
      </c>
      <c r="P58" s="238">
        <v>0</v>
      </c>
      <c r="Q58" s="238">
        <f>ROUND(E58*P58,2)</f>
        <v>0</v>
      </c>
      <c r="R58" s="240" t="s">
        <v>181</v>
      </c>
      <c r="S58" s="240" t="s">
        <v>123</v>
      </c>
      <c r="T58" s="241" t="s">
        <v>123</v>
      </c>
      <c r="U58" s="223">
        <v>7.0000000000000007E-2</v>
      </c>
      <c r="V58" s="223">
        <f>ROUND(E58*U58,2)</f>
        <v>1.82</v>
      </c>
      <c r="W58" s="223"/>
      <c r="X58" s="223" t="s">
        <v>124</v>
      </c>
      <c r="Y58" s="223" t="s">
        <v>125</v>
      </c>
      <c r="Z58" s="212"/>
      <c r="AA58" s="212"/>
      <c r="AB58" s="212"/>
      <c r="AC58" s="212"/>
      <c r="AD58" s="212"/>
      <c r="AE58" s="212"/>
      <c r="AF58" s="212"/>
      <c r="AG58" s="212" t="s">
        <v>141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19"/>
      <c r="B59" s="220"/>
      <c r="C59" s="257" t="s">
        <v>182</v>
      </c>
      <c r="D59" s="242"/>
      <c r="E59" s="242"/>
      <c r="F59" s="242"/>
      <c r="G59" s="242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2"/>
      <c r="AA59" s="212"/>
      <c r="AB59" s="212"/>
      <c r="AC59" s="212"/>
      <c r="AD59" s="212"/>
      <c r="AE59" s="212"/>
      <c r="AF59" s="212"/>
      <c r="AG59" s="212" t="s">
        <v>128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58" t="s">
        <v>183</v>
      </c>
      <c r="D60" s="225"/>
      <c r="E60" s="226">
        <v>25.982679999999998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2"/>
      <c r="AA60" s="212"/>
      <c r="AB60" s="212"/>
      <c r="AC60" s="212"/>
      <c r="AD60" s="212"/>
      <c r="AE60" s="212"/>
      <c r="AF60" s="212"/>
      <c r="AG60" s="212" t="s">
        <v>130</v>
      </c>
      <c r="AH60" s="212">
        <v>5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35">
        <v>17</v>
      </c>
      <c r="B61" s="236" t="s">
        <v>184</v>
      </c>
      <c r="C61" s="256" t="s">
        <v>185</v>
      </c>
      <c r="D61" s="237" t="s">
        <v>121</v>
      </c>
      <c r="E61" s="238">
        <v>25.982679999999998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3.6800000000000001E-3</v>
      </c>
      <c r="O61" s="238">
        <f>ROUND(E61*N61,2)</f>
        <v>0.1</v>
      </c>
      <c r="P61" s="238">
        <v>0</v>
      </c>
      <c r="Q61" s="238">
        <f>ROUND(E61*P61,2)</f>
        <v>0</v>
      </c>
      <c r="R61" s="240" t="s">
        <v>181</v>
      </c>
      <c r="S61" s="240" t="s">
        <v>123</v>
      </c>
      <c r="T61" s="241" t="s">
        <v>123</v>
      </c>
      <c r="U61" s="223">
        <v>0.46</v>
      </c>
      <c r="V61" s="223">
        <f>ROUND(E61*U61,2)</f>
        <v>11.95</v>
      </c>
      <c r="W61" s="223"/>
      <c r="X61" s="223" t="s">
        <v>124</v>
      </c>
      <c r="Y61" s="223" t="s">
        <v>125</v>
      </c>
      <c r="Z61" s="212"/>
      <c r="AA61" s="212"/>
      <c r="AB61" s="212"/>
      <c r="AC61" s="212"/>
      <c r="AD61" s="212"/>
      <c r="AE61" s="212"/>
      <c r="AF61" s="212"/>
      <c r="AG61" s="212" t="s">
        <v>126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19"/>
      <c r="B62" s="220"/>
      <c r="C62" s="258" t="s">
        <v>186</v>
      </c>
      <c r="D62" s="225"/>
      <c r="E62" s="226">
        <v>5.8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2"/>
      <c r="AA62" s="212"/>
      <c r="AB62" s="212"/>
      <c r="AC62" s="212"/>
      <c r="AD62" s="212"/>
      <c r="AE62" s="212"/>
      <c r="AF62" s="212"/>
      <c r="AG62" s="212" t="s">
        <v>130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3" x14ac:dyDescent="0.2">
      <c r="A63" s="219"/>
      <c r="B63" s="220"/>
      <c r="C63" s="258" t="s">
        <v>187</v>
      </c>
      <c r="D63" s="225"/>
      <c r="E63" s="226">
        <v>8.1020800000000008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2"/>
      <c r="AA63" s="212"/>
      <c r="AB63" s="212"/>
      <c r="AC63" s="212"/>
      <c r="AD63" s="212"/>
      <c r="AE63" s="212"/>
      <c r="AF63" s="212"/>
      <c r="AG63" s="212" t="s">
        <v>130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58" t="s">
        <v>188</v>
      </c>
      <c r="D64" s="225"/>
      <c r="E64" s="226">
        <v>12.0806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2"/>
      <c r="AA64" s="212"/>
      <c r="AB64" s="212"/>
      <c r="AC64" s="212"/>
      <c r="AD64" s="212"/>
      <c r="AE64" s="212"/>
      <c r="AF64" s="212"/>
      <c r="AG64" s="212" t="s">
        <v>130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5">
        <v>18</v>
      </c>
      <c r="B65" s="236" t="s">
        <v>189</v>
      </c>
      <c r="C65" s="256" t="s">
        <v>190</v>
      </c>
      <c r="D65" s="237" t="s">
        <v>121</v>
      </c>
      <c r="E65" s="238">
        <v>46.835799999999999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2.0000000000000002E-5</v>
      </c>
      <c r="O65" s="238">
        <f>ROUND(E65*N65,2)</f>
        <v>0</v>
      </c>
      <c r="P65" s="238">
        <v>0</v>
      </c>
      <c r="Q65" s="238">
        <f>ROUND(E65*P65,2)</f>
        <v>0</v>
      </c>
      <c r="R65" s="240" t="s">
        <v>181</v>
      </c>
      <c r="S65" s="240" t="s">
        <v>123</v>
      </c>
      <c r="T65" s="241" t="s">
        <v>123</v>
      </c>
      <c r="U65" s="223">
        <v>0.11</v>
      </c>
      <c r="V65" s="223">
        <f>ROUND(E65*U65,2)</f>
        <v>5.15</v>
      </c>
      <c r="W65" s="223"/>
      <c r="X65" s="223" t="s">
        <v>124</v>
      </c>
      <c r="Y65" s="223" t="s">
        <v>125</v>
      </c>
      <c r="Z65" s="212"/>
      <c r="AA65" s="212"/>
      <c r="AB65" s="212"/>
      <c r="AC65" s="212"/>
      <c r="AD65" s="212"/>
      <c r="AE65" s="212"/>
      <c r="AF65" s="212"/>
      <c r="AG65" s="212" t="s">
        <v>141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58" t="s">
        <v>188</v>
      </c>
      <c r="D66" s="225"/>
      <c r="E66" s="226">
        <v>12.0806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2"/>
      <c r="AA66" s="212"/>
      <c r="AB66" s="212"/>
      <c r="AC66" s="212"/>
      <c r="AD66" s="212"/>
      <c r="AE66" s="212"/>
      <c r="AF66" s="212"/>
      <c r="AG66" s="212" t="s">
        <v>130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58" t="s">
        <v>191</v>
      </c>
      <c r="D67" s="225"/>
      <c r="E67" s="226">
        <v>14.5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2"/>
      <c r="AA67" s="212"/>
      <c r="AB67" s="212"/>
      <c r="AC67" s="212"/>
      <c r="AD67" s="212"/>
      <c r="AE67" s="212"/>
      <c r="AF67" s="212"/>
      <c r="AG67" s="212" t="s">
        <v>130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3" x14ac:dyDescent="0.2">
      <c r="A68" s="219"/>
      <c r="B68" s="220"/>
      <c r="C68" s="258" t="s">
        <v>192</v>
      </c>
      <c r="D68" s="225"/>
      <c r="E68" s="226">
        <v>20.255199999999999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2"/>
      <c r="AA68" s="212"/>
      <c r="AB68" s="212"/>
      <c r="AC68" s="212"/>
      <c r="AD68" s="212"/>
      <c r="AE68" s="212"/>
      <c r="AF68" s="212"/>
      <c r="AG68" s="212" t="s">
        <v>130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5">
        <v>19</v>
      </c>
      <c r="B69" s="236" t="s">
        <v>193</v>
      </c>
      <c r="C69" s="256" t="s">
        <v>194</v>
      </c>
      <c r="D69" s="237" t="s">
        <v>121</v>
      </c>
      <c r="E69" s="238">
        <v>13.90208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 t="s">
        <v>181</v>
      </c>
      <c r="S69" s="240" t="s">
        <v>123</v>
      </c>
      <c r="T69" s="241" t="s">
        <v>123</v>
      </c>
      <c r="U69" s="223">
        <v>0.43</v>
      </c>
      <c r="V69" s="223">
        <f>ROUND(E69*U69,2)</f>
        <v>5.98</v>
      </c>
      <c r="W69" s="223"/>
      <c r="X69" s="223" t="s">
        <v>124</v>
      </c>
      <c r="Y69" s="223" t="s">
        <v>125</v>
      </c>
      <c r="Z69" s="212"/>
      <c r="AA69" s="212"/>
      <c r="AB69" s="212"/>
      <c r="AC69" s="212"/>
      <c r="AD69" s="212"/>
      <c r="AE69" s="212"/>
      <c r="AF69" s="212"/>
      <c r="AG69" s="212" t="s">
        <v>126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19"/>
      <c r="B70" s="220"/>
      <c r="C70" s="258" t="s">
        <v>195</v>
      </c>
      <c r="D70" s="225"/>
      <c r="E70" s="226">
        <v>13.90208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2"/>
      <c r="AA70" s="212"/>
      <c r="AB70" s="212"/>
      <c r="AC70" s="212"/>
      <c r="AD70" s="212"/>
      <c r="AE70" s="212"/>
      <c r="AF70" s="212"/>
      <c r="AG70" s="212" t="s">
        <v>130</v>
      </c>
      <c r="AH70" s="212">
        <v>5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28" t="s">
        <v>117</v>
      </c>
      <c r="B71" s="229" t="s">
        <v>69</v>
      </c>
      <c r="C71" s="255" t="s">
        <v>70</v>
      </c>
      <c r="D71" s="230"/>
      <c r="E71" s="231"/>
      <c r="F71" s="232"/>
      <c r="G71" s="232">
        <f>SUMIF(AG72:AG77,"&lt;&gt;NOR",G72:G77)</f>
        <v>0</v>
      </c>
      <c r="H71" s="232"/>
      <c r="I71" s="232">
        <f>SUM(I72:I77)</f>
        <v>0</v>
      </c>
      <c r="J71" s="232"/>
      <c r="K71" s="232">
        <f>SUM(K72:K77)</f>
        <v>0</v>
      </c>
      <c r="L71" s="232"/>
      <c r="M71" s="232">
        <f>SUM(M72:M77)</f>
        <v>0</v>
      </c>
      <c r="N71" s="231"/>
      <c r="O71" s="231">
        <f>SUM(O72:O77)</f>
        <v>5.0600000000000005</v>
      </c>
      <c r="P71" s="231"/>
      <c r="Q71" s="231">
        <f>SUM(Q72:Q77)</f>
        <v>0</v>
      </c>
      <c r="R71" s="232"/>
      <c r="S71" s="232"/>
      <c r="T71" s="233"/>
      <c r="U71" s="227"/>
      <c r="V71" s="227">
        <f>SUM(V72:V77)</f>
        <v>34.6</v>
      </c>
      <c r="W71" s="227"/>
      <c r="X71" s="227"/>
      <c r="Y71" s="227"/>
      <c r="AG71" t="s">
        <v>118</v>
      </c>
    </row>
    <row r="72" spans="1:60" ht="22.5" outlineLevel="1" x14ac:dyDescent="0.2">
      <c r="A72" s="235">
        <v>20</v>
      </c>
      <c r="B72" s="236" t="s">
        <v>196</v>
      </c>
      <c r="C72" s="256" t="s">
        <v>197</v>
      </c>
      <c r="D72" s="237" t="s">
        <v>121</v>
      </c>
      <c r="E72" s="238">
        <v>3.9119999999999999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7.1399999999999996E-3</v>
      </c>
      <c r="O72" s="238">
        <f>ROUND(E72*N72,2)</f>
        <v>0.03</v>
      </c>
      <c r="P72" s="238">
        <v>0</v>
      </c>
      <c r="Q72" s="238">
        <f>ROUND(E72*P72,2)</f>
        <v>0</v>
      </c>
      <c r="R72" s="240" t="s">
        <v>181</v>
      </c>
      <c r="S72" s="240" t="s">
        <v>123</v>
      </c>
      <c r="T72" s="241" t="s">
        <v>123</v>
      </c>
      <c r="U72" s="223">
        <v>0.254</v>
      </c>
      <c r="V72" s="223">
        <f>ROUND(E72*U72,2)</f>
        <v>0.99</v>
      </c>
      <c r="W72" s="223"/>
      <c r="X72" s="223" t="s">
        <v>124</v>
      </c>
      <c r="Y72" s="223" t="s">
        <v>125</v>
      </c>
      <c r="Z72" s="212"/>
      <c r="AA72" s="212"/>
      <c r="AB72" s="212"/>
      <c r="AC72" s="212"/>
      <c r="AD72" s="212"/>
      <c r="AE72" s="212"/>
      <c r="AF72" s="212"/>
      <c r="AG72" s="212" t="s">
        <v>126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">
      <c r="A73" s="219"/>
      <c r="B73" s="220"/>
      <c r="C73" s="257" t="s">
        <v>198</v>
      </c>
      <c r="D73" s="242"/>
      <c r="E73" s="242"/>
      <c r="F73" s="242"/>
      <c r="G73" s="242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2"/>
      <c r="AA73" s="212"/>
      <c r="AB73" s="212"/>
      <c r="AC73" s="212"/>
      <c r="AD73" s="212"/>
      <c r="AE73" s="212"/>
      <c r="AF73" s="212"/>
      <c r="AG73" s="212" t="s">
        <v>128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19"/>
      <c r="B74" s="220"/>
      <c r="C74" s="258" t="s">
        <v>199</v>
      </c>
      <c r="D74" s="225"/>
      <c r="E74" s="226">
        <v>3.9119999999999999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2"/>
      <c r="AA74" s="212"/>
      <c r="AB74" s="212"/>
      <c r="AC74" s="212"/>
      <c r="AD74" s="212"/>
      <c r="AE74" s="212"/>
      <c r="AF74" s="212"/>
      <c r="AG74" s="212" t="s">
        <v>130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44">
        <v>21</v>
      </c>
      <c r="B75" s="245" t="s">
        <v>200</v>
      </c>
      <c r="C75" s="259" t="s">
        <v>201</v>
      </c>
      <c r="D75" s="246" t="s">
        <v>121</v>
      </c>
      <c r="E75" s="247">
        <v>76.069999999999993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7">
        <v>2.6900000000000001E-3</v>
      </c>
      <c r="O75" s="247">
        <f>ROUND(E75*N75,2)</f>
        <v>0.2</v>
      </c>
      <c r="P75" s="247">
        <v>0</v>
      </c>
      <c r="Q75" s="247">
        <f>ROUND(E75*P75,2)</f>
        <v>0</v>
      </c>
      <c r="R75" s="249" t="s">
        <v>181</v>
      </c>
      <c r="S75" s="249" t="s">
        <v>123</v>
      </c>
      <c r="T75" s="250" t="s">
        <v>123</v>
      </c>
      <c r="U75" s="223">
        <v>0.44177</v>
      </c>
      <c r="V75" s="223">
        <f>ROUND(E75*U75,2)</f>
        <v>33.61</v>
      </c>
      <c r="W75" s="223"/>
      <c r="X75" s="223" t="s">
        <v>124</v>
      </c>
      <c r="Y75" s="223" t="s">
        <v>125</v>
      </c>
      <c r="Z75" s="212"/>
      <c r="AA75" s="212"/>
      <c r="AB75" s="212"/>
      <c r="AC75" s="212"/>
      <c r="AD75" s="212"/>
      <c r="AE75" s="212"/>
      <c r="AF75" s="212"/>
      <c r="AG75" s="212" t="s">
        <v>126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35">
        <v>22</v>
      </c>
      <c r="B76" s="236" t="s">
        <v>202</v>
      </c>
      <c r="C76" s="256" t="s">
        <v>203</v>
      </c>
      <c r="D76" s="237" t="s">
        <v>121</v>
      </c>
      <c r="E76" s="238">
        <v>79.873500000000007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38">
        <v>6.0499999999999998E-2</v>
      </c>
      <c r="O76" s="238">
        <f>ROUND(E76*N76,2)</f>
        <v>4.83</v>
      </c>
      <c r="P76" s="238">
        <v>0</v>
      </c>
      <c r="Q76" s="238">
        <f>ROUND(E76*P76,2)</f>
        <v>0</v>
      </c>
      <c r="R76" s="240"/>
      <c r="S76" s="240" t="s">
        <v>204</v>
      </c>
      <c r="T76" s="241" t="s">
        <v>205</v>
      </c>
      <c r="U76" s="223">
        <v>0</v>
      </c>
      <c r="V76" s="223">
        <f>ROUND(E76*U76,2)</f>
        <v>0</v>
      </c>
      <c r="W76" s="223"/>
      <c r="X76" s="223" t="s">
        <v>206</v>
      </c>
      <c r="Y76" s="223" t="s">
        <v>125</v>
      </c>
      <c r="Z76" s="212"/>
      <c r="AA76" s="212"/>
      <c r="AB76" s="212"/>
      <c r="AC76" s="212"/>
      <c r="AD76" s="212"/>
      <c r="AE76" s="212"/>
      <c r="AF76" s="212"/>
      <c r="AG76" s="212" t="s">
        <v>207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19"/>
      <c r="B77" s="220"/>
      <c r="C77" s="258" t="s">
        <v>208</v>
      </c>
      <c r="D77" s="225"/>
      <c r="E77" s="226">
        <v>79.873500000000007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2"/>
      <c r="AA77" s="212"/>
      <c r="AB77" s="212"/>
      <c r="AC77" s="212"/>
      <c r="AD77" s="212"/>
      <c r="AE77" s="212"/>
      <c r="AF77" s="212"/>
      <c r="AG77" s="212" t="s">
        <v>130</v>
      </c>
      <c r="AH77" s="212">
        <v>5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28" t="s">
        <v>117</v>
      </c>
      <c r="B78" s="229" t="s">
        <v>71</v>
      </c>
      <c r="C78" s="255" t="s">
        <v>72</v>
      </c>
      <c r="D78" s="230"/>
      <c r="E78" s="231"/>
      <c r="F78" s="232"/>
      <c r="G78" s="232">
        <f>SUMIF(AG79:AG105,"&lt;&gt;NOR",G79:G105)</f>
        <v>0</v>
      </c>
      <c r="H78" s="232"/>
      <c r="I78" s="232">
        <f>SUM(I79:I105)</f>
        <v>0</v>
      </c>
      <c r="J78" s="232"/>
      <c r="K78" s="232">
        <f>SUM(K79:K105)</f>
        <v>0</v>
      </c>
      <c r="L78" s="232"/>
      <c r="M78" s="232">
        <f>SUM(M79:M105)</f>
        <v>0</v>
      </c>
      <c r="N78" s="231"/>
      <c r="O78" s="231">
        <f>SUM(O79:O105)</f>
        <v>0</v>
      </c>
      <c r="P78" s="231"/>
      <c r="Q78" s="231">
        <f>SUM(Q79:Q105)</f>
        <v>13.61</v>
      </c>
      <c r="R78" s="232"/>
      <c r="S78" s="232"/>
      <c r="T78" s="233"/>
      <c r="U78" s="227"/>
      <c r="V78" s="227">
        <f>SUM(V79:V105)</f>
        <v>73.61999999999999</v>
      </c>
      <c r="W78" s="227"/>
      <c r="X78" s="227"/>
      <c r="Y78" s="227"/>
      <c r="AG78" t="s">
        <v>118</v>
      </c>
    </row>
    <row r="79" spans="1:60" ht="22.5" outlineLevel="1" x14ac:dyDescent="0.2">
      <c r="A79" s="235">
        <v>23</v>
      </c>
      <c r="B79" s="236" t="s">
        <v>209</v>
      </c>
      <c r="C79" s="256" t="s">
        <v>210</v>
      </c>
      <c r="D79" s="237" t="s">
        <v>134</v>
      </c>
      <c r="E79" s="238">
        <v>7.6070000000000002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1.6</v>
      </c>
      <c r="Q79" s="238">
        <f>ROUND(E79*P79,2)</f>
        <v>12.17</v>
      </c>
      <c r="R79" s="240" t="s">
        <v>211</v>
      </c>
      <c r="S79" s="240" t="s">
        <v>123</v>
      </c>
      <c r="T79" s="241" t="s">
        <v>123</v>
      </c>
      <c r="U79" s="223">
        <v>6.36</v>
      </c>
      <c r="V79" s="223">
        <f>ROUND(E79*U79,2)</f>
        <v>48.38</v>
      </c>
      <c r="W79" s="223"/>
      <c r="X79" s="223" t="s">
        <v>124</v>
      </c>
      <c r="Y79" s="223" t="s">
        <v>125</v>
      </c>
      <c r="Z79" s="212"/>
      <c r="AA79" s="212"/>
      <c r="AB79" s="212"/>
      <c r="AC79" s="212"/>
      <c r="AD79" s="212"/>
      <c r="AE79" s="212"/>
      <c r="AF79" s="212"/>
      <c r="AG79" s="212" t="s">
        <v>126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19"/>
      <c r="B80" s="220"/>
      <c r="C80" s="258" t="s">
        <v>212</v>
      </c>
      <c r="D80" s="225"/>
      <c r="E80" s="226">
        <v>7.6070000000000002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2"/>
      <c r="AA80" s="212"/>
      <c r="AB80" s="212"/>
      <c r="AC80" s="212"/>
      <c r="AD80" s="212"/>
      <c r="AE80" s="212"/>
      <c r="AF80" s="212"/>
      <c r="AG80" s="212" t="s">
        <v>130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35">
        <v>24</v>
      </c>
      <c r="B81" s="236" t="s">
        <v>213</v>
      </c>
      <c r="C81" s="256" t="s">
        <v>214</v>
      </c>
      <c r="D81" s="237" t="s">
        <v>121</v>
      </c>
      <c r="E81" s="238">
        <v>14.36988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1.75E-3</v>
      </c>
      <c r="Q81" s="238">
        <f>ROUND(E81*P81,2)</f>
        <v>0.03</v>
      </c>
      <c r="R81" s="240" t="s">
        <v>211</v>
      </c>
      <c r="S81" s="240" t="s">
        <v>123</v>
      </c>
      <c r="T81" s="241" t="s">
        <v>123</v>
      </c>
      <c r="U81" s="223">
        <v>0.16500000000000001</v>
      </c>
      <c r="V81" s="223">
        <f>ROUND(E81*U81,2)</f>
        <v>2.37</v>
      </c>
      <c r="W81" s="223"/>
      <c r="X81" s="223" t="s">
        <v>124</v>
      </c>
      <c r="Y81" s="223" t="s">
        <v>125</v>
      </c>
      <c r="Z81" s="212"/>
      <c r="AA81" s="212"/>
      <c r="AB81" s="212"/>
      <c r="AC81" s="212"/>
      <c r="AD81" s="212"/>
      <c r="AE81" s="212"/>
      <c r="AF81" s="212"/>
      <c r="AG81" s="212" t="s">
        <v>126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58" t="s">
        <v>215</v>
      </c>
      <c r="D82" s="225"/>
      <c r="E82" s="226">
        <v>3.9119999999999999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2"/>
      <c r="AA82" s="212"/>
      <c r="AB82" s="212"/>
      <c r="AC82" s="212"/>
      <c r="AD82" s="212"/>
      <c r="AE82" s="212"/>
      <c r="AF82" s="212"/>
      <c r="AG82" s="212" t="s">
        <v>130</v>
      </c>
      <c r="AH82" s="212">
        <v>5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58" t="s">
        <v>216</v>
      </c>
      <c r="D83" s="225"/>
      <c r="E83" s="226">
        <v>10.457879999999999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2"/>
      <c r="AA83" s="212"/>
      <c r="AB83" s="212"/>
      <c r="AC83" s="212"/>
      <c r="AD83" s="212"/>
      <c r="AE83" s="212"/>
      <c r="AF83" s="212"/>
      <c r="AG83" s="212" t="s">
        <v>130</v>
      </c>
      <c r="AH83" s="212">
        <v>5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5">
        <v>25</v>
      </c>
      <c r="B84" s="236" t="s">
        <v>217</v>
      </c>
      <c r="C84" s="256" t="s">
        <v>218</v>
      </c>
      <c r="D84" s="237" t="s">
        <v>121</v>
      </c>
      <c r="E84" s="238">
        <v>10.457879999999999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0.02</v>
      </c>
      <c r="Q84" s="238">
        <f>ROUND(E84*P84,2)</f>
        <v>0.21</v>
      </c>
      <c r="R84" s="240" t="s">
        <v>211</v>
      </c>
      <c r="S84" s="240" t="s">
        <v>123</v>
      </c>
      <c r="T84" s="241" t="s">
        <v>123</v>
      </c>
      <c r="U84" s="223">
        <v>0.24</v>
      </c>
      <c r="V84" s="223">
        <f>ROUND(E84*U84,2)</f>
        <v>2.5099999999999998</v>
      </c>
      <c r="W84" s="223"/>
      <c r="X84" s="223" t="s">
        <v>124</v>
      </c>
      <c r="Y84" s="223" t="s">
        <v>125</v>
      </c>
      <c r="Z84" s="212"/>
      <c r="AA84" s="212"/>
      <c r="AB84" s="212"/>
      <c r="AC84" s="212"/>
      <c r="AD84" s="212"/>
      <c r="AE84" s="212"/>
      <c r="AF84" s="212"/>
      <c r="AG84" s="212" t="s">
        <v>126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19"/>
      <c r="B85" s="220"/>
      <c r="C85" s="257" t="s">
        <v>219</v>
      </c>
      <c r="D85" s="242"/>
      <c r="E85" s="242"/>
      <c r="F85" s="242"/>
      <c r="G85" s="242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2"/>
      <c r="AA85" s="212"/>
      <c r="AB85" s="212"/>
      <c r="AC85" s="212"/>
      <c r="AD85" s="212"/>
      <c r="AE85" s="212"/>
      <c r="AF85" s="212"/>
      <c r="AG85" s="212" t="s">
        <v>128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">
      <c r="A86" s="219"/>
      <c r="B86" s="220"/>
      <c r="C86" s="258" t="s">
        <v>220</v>
      </c>
      <c r="D86" s="225"/>
      <c r="E86" s="226">
        <v>3.7678799999999999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2"/>
      <c r="AA86" s="212"/>
      <c r="AB86" s="212"/>
      <c r="AC86" s="212"/>
      <c r="AD86" s="212"/>
      <c r="AE86" s="212"/>
      <c r="AF86" s="212"/>
      <c r="AG86" s="212" t="s">
        <v>130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58" t="s">
        <v>221</v>
      </c>
      <c r="D87" s="225"/>
      <c r="E87" s="226">
        <v>6.69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2"/>
      <c r="AA87" s="212"/>
      <c r="AB87" s="212"/>
      <c r="AC87" s="212"/>
      <c r="AD87" s="212"/>
      <c r="AE87" s="212"/>
      <c r="AF87" s="212"/>
      <c r="AG87" s="212" t="s">
        <v>130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5">
        <v>26</v>
      </c>
      <c r="B88" s="236" t="s">
        <v>222</v>
      </c>
      <c r="C88" s="256" t="s">
        <v>223</v>
      </c>
      <c r="D88" s="237" t="s">
        <v>121</v>
      </c>
      <c r="E88" s="238">
        <v>3.9119999999999999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38">
        <v>0</v>
      </c>
      <c r="O88" s="238">
        <f>ROUND(E88*N88,2)</f>
        <v>0</v>
      </c>
      <c r="P88" s="238">
        <v>0.02</v>
      </c>
      <c r="Q88" s="238">
        <f>ROUND(E88*P88,2)</f>
        <v>0.08</v>
      </c>
      <c r="R88" s="240" t="s">
        <v>211</v>
      </c>
      <c r="S88" s="240" t="s">
        <v>123</v>
      </c>
      <c r="T88" s="241" t="s">
        <v>123</v>
      </c>
      <c r="U88" s="223">
        <v>0.23</v>
      </c>
      <c r="V88" s="223">
        <f>ROUND(E88*U88,2)</f>
        <v>0.9</v>
      </c>
      <c r="W88" s="223"/>
      <c r="X88" s="223" t="s">
        <v>124</v>
      </c>
      <c r="Y88" s="223" t="s">
        <v>125</v>
      </c>
      <c r="Z88" s="212"/>
      <c r="AA88" s="212"/>
      <c r="AB88" s="212"/>
      <c r="AC88" s="212"/>
      <c r="AD88" s="212"/>
      <c r="AE88" s="212"/>
      <c r="AF88" s="212"/>
      <c r="AG88" s="212" t="s">
        <v>126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19"/>
      <c r="B89" s="220"/>
      <c r="C89" s="257" t="s">
        <v>219</v>
      </c>
      <c r="D89" s="242"/>
      <c r="E89" s="242"/>
      <c r="F89" s="242"/>
      <c r="G89" s="242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2"/>
      <c r="AA89" s="212"/>
      <c r="AB89" s="212"/>
      <c r="AC89" s="212"/>
      <c r="AD89" s="212"/>
      <c r="AE89" s="212"/>
      <c r="AF89" s="212"/>
      <c r="AG89" s="212" t="s">
        <v>128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19"/>
      <c r="B90" s="220"/>
      <c r="C90" s="258" t="s">
        <v>199</v>
      </c>
      <c r="D90" s="225"/>
      <c r="E90" s="226">
        <v>3.9119999999999999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2"/>
      <c r="AA90" s="212"/>
      <c r="AB90" s="212"/>
      <c r="AC90" s="212"/>
      <c r="AD90" s="212"/>
      <c r="AE90" s="212"/>
      <c r="AF90" s="212"/>
      <c r="AG90" s="212" t="s">
        <v>130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35">
        <v>27</v>
      </c>
      <c r="B91" s="236" t="s">
        <v>224</v>
      </c>
      <c r="C91" s="256" t="s">
        <v>225</v>
      </c>
      <c r="D91" s="237" t="s">
        <v>226</v>
      </c>
      <c r="E91" s="238">
        <v>9.0860000000000003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4.0000000000000002E-4</v>
      </c>
      <c r="Q91" s="238">
        <f>ROUND(E91*P91,2)</f>
        <v>0</v>
      </c>
      <c r="R91" s="240" t="s">
        <v>211</v>
      </c>
      <c r="S91" s="240" t="s">
        <v>123</v>
      </c>
      <c r="T91" s="241" t="s">
        <v>123</v>
      </c>
      <c r="U91" s="223">
        <v>7.0000000000000007E-2</v>
      </c>
      <c r="V91" s="223">
        <f>ROUND(E91*U91,2)</f>
        <v>0.64</v>
      </c>
      <c r="W91" s="223"/>
      <c r="X91" s="223" t="s">
        <v>124</v>
      </c>
      <c r="Y91" s="223" t="s">
        <v>125</v>
      </c>
      <c r="Z91" s="212"/>
      <c r="AA91" s="212"/>
      <c r="AB91" s="212"/>
      <c r="AC91" s="212"/>
      <c r="AD91" s="212"/>
      <c r="AE91" s="212"/>
      <c r="AF91" s="212"/>
      <c r="AG91" s="212" t="s">
        <v>126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57" t="s">
        <v>219</v>
      </c>
      <c r="D92" s="242"/>
      <c r="E92" s="242"/>
      <c r="F92" s="242"/>
      <c r="G92" s="242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2"/>
      <c r="AA92" s="212"/>
      <c r="AB92" s="212"/>
      <c r="AC92" s="212"/>
      <c r="AD92" s="212"/>
      <c r="AE92" s="212"/>
      <c r="AF92" s="212"/>
      <c r="AG92" s="212" t="s">
        <v>128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19"/>
      <c r="B93" s="220"/>
      <c r="C93" s="258" t="s">
        <v>227</v>
      </c>
      <c r="D93" s="225"/>
      <c r="E93" s="226">
        <v>4.6260000000000003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2"/>
      <c r="AA93" s="212"/>
      <c r="AB93" s="212"/>
      <c r="AC93" s="212"/>
      <c r="AD93" s="212"/>
      <c r="AE93" s="212"/>
      <c r="AF93" s="212"/>
      <c r="AG93" s="212" t="s">
        <v>130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58" t="s">
        <v>228</v>
      </c>
      <c r="D94" s="225"/>
      <c r="E94" s="226">
        <v>4.46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2"/>
      <c r="AA94" s="212"/>
      <c r="AB94" s="212"/>
      <c r="AC94" s="212"/>
      <c r="AD94" s="212"/>
      <c r="AE94" s="212"/>
      <c r="AF94" s="212"/>
      <c r="AG94" s="212" t="s">
        <v>130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35">
        <v>28</v>
      </c>
      <c r="B95" s="236" t="s">
        <v>229</v>
      </c>
      <c r="C95" s="256" t="s">
        <v>230</v>
      </c>
      <c r="D95" s="237" t="s">
        <v>226</v>
      </c>
      <c r="E95" s="238">
        <v>0.4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38">
        <v>0</v>
      </c>
      <c r="O95" s="238">
        <f>ROUND(E95*N95,2)</f>
        <v>0</v>
      </c>
      <c r="P95" s="238">
        <v>1.256E-2</v>
      </c>
      <c r="Q95" s="238">
        <f>ROUND(E95*P95,2)</f>
        <v>0.01</v>
      </c>
      <c r="R95" s="240" t="s">
        <v>211</v>
      </c>
      <c r="S95" s="240" t="s">
        <v>123</v>
      </c>
      <c r="T95" s="241" t="s">
        <v>123</v>
      </c>
      <c r="U95" s="223">
        <v>2.7</v>
      </c>
      <c r="V95" s="223">
        <f>ROUND(E95*U95,2)</f>
        <v>1.08</v>
      </c>
      <c r="W95" s="223"/>
      <c r="X95" s="223" t="s">
        <v>124</v>
      </c>
      <c r="Y95" s="223" t="s">
        <v>125</v>
      </c>
      <c r="Z95" s="212"/>
      <c r="AA95" s="212"/>
      <c r="AB95" s="212"/>
      <c r="AC95" s="212"/>
      <c r="AD95" s="212"/>
      <c r="AE95" s="212"/>
      <c r="AF95" s="212"/>
      <c r="AG95" s="212" t="s">
        <v>126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">
      <c r="A96" s="219"/>
      <c r="B96" s="220"/>
      <c r="C96" s="258" t="s">
        <v>231</v>
      </c>
      <c r="D96" s="225"/>
      <c r="E96" s="226">
        <v>0.4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2"/>
      <c r="AA96" s="212"/>
      <c r="AB96" s="212"/>
      <c r="AC96" s="212"/>
      <c r="AD96" s="212"/>
      <c r="AE96" s="212"/>
      <c r="AF96" s="212"/>
      <c r="AG96" s="212" t="s">
        <v>130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35">
        <v>29</v>
      </c>
      <c r="B97" s="236" t="s">
        <v>232</v>
      </c>
      <c r="C97" s="256" t="s">
        <v>233</v>
      </c>
      <c r="D97" s="237" t="s">
        <v>226</v>
      </c>
      <c r="E97" s="238">
        <v>0.4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38">
        <v>1.0000000000000001E-5</v>
      </c>
      <c r="O97" s="238">
        <f>ROUND(E97*N97,2)</f>
        <v>0</v>
      </c>
      <c r="P97" s="238">
        <v>0</v>
      </c>
      <c r="Q97" s="238">
        <f>ROUND(E97*P97,2)</f>
        <v>0</v>
      </c>
      <c r="R97" s="240" t="s">
        <v>211</v>
      </c>
      <c r="S97" s="240" t="s">
        <v>123</v>
      </c>
      <c r="T97" s="241" t="s">
        <v>123</v>
      </c>
      <c r="U97" s="223">
        <v>0.82899999999999996</v>
      </c>
      <c r="V97" s="223">
        <f>ROUND(E97*U97,2)</f>
        <v>0.33</v>
      </c>
      <c r="W97" s="223"/>
      <c r="X97" s="223" t="s">
        <v>124</v>
      </c>
      <c r="Y97" s="223" t="s">
        <v>125</v>
      </c>
      <c r="Z97" s="212"/>
      <c r="AA97" s="212"/>
      <c r="AB97" s="212"/>
      <c r="AC97" s="212"/>
      <c r="AD97" s="212"/>
      <c r="AE97" s="212"/>
      <c r="AF97" s="212"/>
      <c r="AG97" s="212" t="s">
        <v>126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19"/>
      <c r="B98" s="220"/>
      <c r="C98" s="258" t="s">
        <v>234</v>
      </c>
      <c r="D98" s="225"/>
      <c r="E98" s="226">
        <v>0.4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2"/>
      <c r="AA98" s="212"/>
      <c r="AB98" s="212"/>
      <c r="AC98" s="212"/>
      <c r="AD98" s="212"/>
      <c r="AE98" s="212"/>
      <c r="AF98" s="212"/>
      <c r="AG98" s="212" t="s">
        <v>130</v>
      </c>
      <c r="AH98" s="212">
        <v>5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35">
        <v>30</v>
      </c>
      <c r="B99" s="236" t="s">
        <v>235</v>
      </c>
      <c r="C99" s="256" t="s">
        <v>236</v>
      </c>
      <c r="D99" s="237" t="s">
        <v>226</v>
      </c>
      <c r="E99" s="238">
        <v>28.11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38">
        <v>0</v>
      </c>
      <c r="O99" s="238">
        <f>ROUND(E99*N99,2)</f>
        <v>0</v>
      </c>
      <c r="P99" s="238">
        <v>3.6999999999999998E-2</v>
      </c>
      <c r="Q99" s="238">
        <f>ROUND(E99*P99,2)</f>
        <v>1.04</v>
      </c>
      <c r="R99" s="240" t="s">
        <v>211</v>
      </c>
      <c r="S99" s="240" t="s">
        <v>123</v>
      </c>
      <c r="T99" s="241" t="s">
        <v>123</v>
      </c>
      <c r="U99" s="223">
        <v>0.55000000000000004</v>
      </c>
      <c r="V99" s="223">
        <f>ROUND(E99*U99,2)</f>
        <v>15.46</v>
      </c>
      <c r="W99" s="223"/>
      <c r="X99" s="223" t="s">
        <v>124</v>
      </c>
      <c r="Y99" s="223" t="s">
        <v>125</v>
      </c>
      <c r="Z99" s="212"/>
      <c r="AA99" s="212"/>
      <c r="AB99" s="212"/>
      <c r="AC99" s="212"/>
      <c r="AD99" s="212"/>
      <c r="AE99" s="212"/>
      <c r="AF99" s="212"/>
      <c r="AG99" s="212" t="s">
        <v>126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">
      <c r="A100" s="219"/>
      <c r="B100" s="220"/>
      <c r="C100" s="258" t="s">
        <v>237</v>
      </c>
      <c r="D100" s="225"/>
      <c r="E100" s="226">
        <v>26.41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2"/>
      <c r="AA100" s="212"/>
      <c r="AB100" s="212"/>
      <c r="AC100" s="212"/>
      <c r="AD100" s="212"/>
      <c r="AE100" s="212"/>
      <c r="AF100" s="212"/>
      <c r="AG100" s="212" t="s">
        <v>130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58" t="s">
        <v>238</v>
      </c>
      <c r="D101" s="225"/>
      <c r="E101" s="226">
        <v>1.7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2"/>
      <c r="AA101" s="212"/>
      <c r="AB101" s="212"/>
      <c r="AC101" s="212"/>
      <c r="AD101" s="212"/>
      <c r="AE101" s="212"/>
      <c r="AF101" s="212"/>
      <c r="AG101" s="212" t="s">
        <v>130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5">
        <v>31</v>
      </c>
      <c r="B102" s="236" t="s">
        <v>239</v>
      </c>
      <c r="C102" s="256" t="s">
        <v>240</v>
      </c>
      <c r="D102" s="237" t="s">
        <v>121</v>
      </c>
      <c r="E102" s="238">
        <v>13.90208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5.1599999999999997E-3</v>
      </c>
      <c r="Q102" s="238">
        <f>ROUND(E102*P102,2)</f>
        <v>7.0000000000000007E-2</v>
      </c>
      <c r="R102" s="240" t="s">
        <v>211</v>
      </c>
      <c r="S102" s="240" t="s">
        <v>123</v>
      </c>
      <c r="T102" s="241" t="s">
        <v>123</v>
      </c>
      <c r="U102" s="223">
        <v>0.14000000000000001</v>
      </c>
      <c r="V102" s="223">
        <f>ROUND(E102*U102,2)</f>
        <v>1.95</v>
      </c>
      <c r="W102" s="223"/>
      <c r="X102" s="223" t="s">
        <v>124</v>
      </c>
      <c r="Y102" s="223" t="s">
        <v>125</v>
      </c>
      <c r="Z102" s="212"/>
      <c r="AA102" s="212"/>
      <c r="AB102" s="212"/>
      <c r="AC102" s="212"/>
      <c r="AD102" s="212"/>
      <c r="AE102" s="212"/>
      <c r="AF102" s="212"/>
      <c r="AG102" s="212" t="s">
        <v>126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58" t="s">
        <v>241</v>
      </c>
      <c r="D103" s="225"/>
      <c r="E103" s="226"/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2"/>
      <c r="AA103" s="212"/>
      <c r="AB103" s="212"/>
      <c r="AC103" s="212"/>
      <c r="AD103" s="212"/>
      <c r="AE103" s="212"/>
      <c r="AF103" s="212"/>
      <c r="AG103" s="212" t="s">
        <v>130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58" t="s">
        <v>186</v>
      </c>
      <c r="D104" s="225"/>
      <c r="E104" s="226">
        <v>5.8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2"/>
      <c r="AA104" s="212"/>
      <c r="AB104" s="212"/>
      <c r="AC104" s="212"/>
      <c r="AD104" s="212"/>
      <c r="AE104" s="212"/>
      <c r="AF104" s="212"/>
      <c r="AG104" s="212" t="s">
        <v>130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3" x14ac:dyDescent="0.2">
      <c r="A105" s="219"/>
      <c r="B105" s="220"/>
      <c r="C105" s="258" t="s">
        <v>187</v>
      </c>
      <c r="D105" s="225"/>
      <c r="E105" s="226">
        <v>8.1020800000000008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2"/>
      <c r="AA105" s="212"/>
      <c r="AB105" s="212"/>
      <c r="AC105" s="212"/>
      <c r="AD105" s="212"/>
      <c r="AE105" s="212"/>
      <c r="AF105" s="212"/>
      <c r="AG105" s="212" t="s">
        <v>130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">
      <c r="A106" s="228" t="s">
        <v>117</v>
      </c>
      <c r="B106" s="229" t="s">
        <v>73</v>
      </c>
      <c r="C106" s="255" t="s">
        <v>74</v>
      </c>
      <c r="D106" s="230"/>
      <c r="E106" s="231"/>
      <c r="F106" s="232"/>
      <c r="G106" s="232">
        <f>SUMIF(AG107:AG108,"&lt;&gt;NOR",G107:G108)</f>
        <v>0</v>
      </c>
      <c r="H106" s="232"/>
      <c r="I106" s="232">
        <f>SUM(I107:I108)</f>
        <v>0</v>
      </c>
      <c r="J106" s="232"/>
      <c r="K106" s="232">
        <f>SUM(K107:K108)</f>
        <v>0</v>
      </c>
      <c r="L106" s="232"/>
      <c r="M106" s="232">
        <f>SUM(M107:M108)</f>
        <v>0</v>
      </c>
      <c r="N106" s="231"/>
      <c r="O106" s="231">
        <f>SUM(O107:O108)</f>
        <v>0</v>
      </c>
      <c r="P106" s="231"/>
      <c r="Q106" s="231">
        <f>SUM(Q107:Q108)</f>
        <v>0</v>
      </c>
      <c r="R106" s="232"/>
      <c r="S106" s="232"/>
      <c r="T106" s="233"/>
      <c r="U106" s="227"/>
      <c r="V106" s="227">
        <f>SUM(V107:V108)</f>
        <v>126.58</v>
      </c>
      <c r="W106" s="227"/>
      <c r="X106" s="227"/>
      <c r="Y106" s="227"/>
      <c r="AG106" t="s">
        <v>118</v>
      </c>
    </row>
    <row r="107" spans="1:60" ht="22.5" outlineLevel="1" x14ac:dyDescent="0.2">
      <c r="A107" s="235">
        <v>32</v>
      </c>
      <c r="B107" s="236" t="s">
        <v>242</v>
      </c>
      <c r="C107" s="256" t="s">
        <v>243</v>
      </c>
      <c r="D107" s="237" t="s">
        <v>244</v>
      </c>
      <c r="E107" s="238">
        <v>60.278419999999997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40" t="s">
        <v>245</v>
      </c>
      <c r="S107" s="240" t="s">
        <v>123</v>
      </c>
      <c r="T107" s="241" t="s">
        <v>123</v>
      </c>
      <c r="U107" s="223">
        <v>2.1</v>
      </c>
      <c r="V107" s="223">
        <f>ROUND(E107*U107,2)</f>
        <v>126.58</v>
      </c>
      <c r="W107" s="223"/>
      <c r="X107" s="223" t="s">
        <v>246</v>
      </c>
      <c r="Y107" s="223" t="s">
        <v>125</v>
      </c>
      <c r="Z107" s="212"/>
      <c r="AA107" s="212"/>
      <c r="AB107" s="212"/>
      <c r="AC107" s="212"/>
      <c r="AD107" s="212"/>
      <c r="AE107" s="212"/>
      <c r="AF107" s="212"/>
      <c r="AG107" s="212" t="s">
        <v>247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">
      <c r="A108" s="219"/>
      <c r="B108" s="220"/>
      <c r="C108" s="257" t="s">
        <v>248</v>
      </c>
      <c r="D108" s="242"/>
      <c r="E108" s="242"/>
      <c r="F108" s="242"/>
      <c r="G108" s="242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2"/>
      <c r="AA108" s="212"/>
      <c r="AB108" s="212"/>
      <c r="AC108" s="212"/>
      <c r="AD108" s="212"/>
      <c r="AE108" s="212"/>
      <c r="AF108" s="212"/>
      <c r="AG108" s="212" t="s">
        <v>128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x14ac:dyDescent="0.2">
      <c r="A109" s="228" t="s">
        <v>117</v>
      </c>
      <c r="B109" s="229" t="s">
        <v>75</v>
      </c>
      <c r="C109" s="255" t="s">
        <v>76</v>
      </c>
      <c r="D109" s="230"/>
      <c r="E109" s="231"/>
      <c r="F109" s="232"/>
      <c r="G109" s="232">
        <f>SUMIF(AG110:AG123,"&lt;&gt;NOR",G110:G123)</f>
        <v>0</v>
      </c>
      <c r="H109" s="232"/>
      <c r="I109" s="232">
        <f>SUM(I110:I123)</f>
        <v>0</v>
      </c>
      <c r="J109" s="232"/>
      <c r="K109" s="232">
        <f>SUM(K110:K123)</f>
        <v>0</v>
      </c>
      <c r="L109" s="232"/>
      <c r="M109" s="232">
        <f>SUM(M110:M123)</f>
        <v>0</v>
      </c>
      <c r="N109" s="231"/>
      <c r="O109" s="231">
        <f>SUM(O110:O123)</f>
        <v>0.25</v>
      </c>
      <c r="P109" s="231"/>
      <c r="Q109" s="231">
        <f>SUM(Q110:Q123)</f>
        <v>0</v>
      </c>
      <c r="R109" s="232"/>
      <c r="S109" s="232"/>
      <c r="T109" s="233"/>
      <c r="U109" s="227"/>
      <c r="V109" s="227">
        <f>SUM(V110:V123)</f>
        <v>50.879999999999995</v>
      </c>
      <c r="W109" s="227"/>
      <c r="X109" s="227"/>
      <c r="Y109" s="227"/>
      <c r="AG109" t="s">
        <v>118</v>
      </c>
    </row>
    <row r="110" spans="1:60" ht="33.75" outlineLevel="1" x14ac:dyDescent="0.2">
      <c r="A110" s="235">
        <v>33</v>
      </c>
      <c r="B110" s="236" t="s">
        <v>249</v>
      </c>
      <c r="C110" s="256" t="s">
        <v>250</v>
      </c>
      <c r="D110" s="237" t="s">
        <v>121</v>
      </c>
      <c r="E110" s="238">
        <v>94.442430000000002</v>
      </c>
      <c r="F110" s="239"/>
      <c r="G110" s="240">
        <f>ROUND(E110*F110,2)</f>
        <v>0</v>
      </c>
      <c r="H110" s="239"/>
      <c r="I110" s="240">
        <f>ROUND(E110*H110,2)</f>
        <v>0</v>
      </c>
      <c r="J110" s="239"/>
      <c r="K110" s="240">
        <f>ROUND(E110*J110,2)</f>
        <v>0</v>
      </c>
      <c r="L110" s="240">
        <v>21</v>
      </c>
      <c r="M110" s="240">
        <f>G110*(1+L110/100)</f>
        <v>0</v>
      </c>
      <c r="N110" s="238">
        <v>1.81E-3</v>
      </c>
      <c r="O110" s="238">
        <f>ROUND(E110*N110,2)</f>
        <v>0.17</v>
      </c>
      <c r="P110" s="238">
        <v>0</v>
      </c>
      <c r="Q110" s="238">
        <f>ROUND(E110*P110,2)</f>
        <v>0</v>
      </c>
      <c r="R110" s="240" t="s">
        <v>251</v>
      </c>
      <c r="S110" s="240" t="s">
        <v>123</v>
      </c>
      <c r="T110" s="241" t="s">
        <v>123</v>
      </c>
      <c r="U110" s="223">
        <v>0.31</v>
      </c>
      <c r="V110" s="223">
        <f>ROUND(E110*U110,2)</f>
        <v>29.28</v>
      </c>
      <c r="W110" s="223"/>
      <c r="X110" s="223" t="s">
        <v>124</v>
      </c>
      <c r="Y110" s="223" t="s">
        <v>125</v>
      </c>
      <c r="Z110" s="212"/>
      <c r="AA110" s="212"/>
      <c r="AB110" s="212"/>
      <c r="AC110" s="212"/>
      <c r="AD110" s="212"/>
      <c r="AE110" s="212"/>
      <c r="AF110" s="212"/>
      <c r="AG110" s="212" t="s">
        <v>126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19"/>
      <c r="B111" s="220"/>
      <c r="C111" s="258" t="s">
        <v>252</v>
      </c>
      <c r="D111" s="225"/>
      <c r="E111" s="226">
        <v>94.442430000000002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2"/>
      <c r="AA111" s="212"/>
      <c r="AB111" s="212"/>
      <c r="AC111" s="212"/>
      <c r="AD111" s="212"/>
      <c r="AE111" s="212"/>
      <c r="AF111" s="212"/>
      <c r="AG111" s="212" t="s">
        <v>130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35">
        <v>34</v>
      </c>
      <c r="B112" s="236" t="s">
        <v>253</v>
      </c>
      <c r="C112" s="256" t="s">
        <v>254</v>
      </c>
      <c r="D112" s="237" t="s">
        <v>121</v>
      </c>
      <c r="E112" s="238">
        <v>94.442430000000002</v>
      </c>
      <c r="F112" s="239"/>
      <c r="G112" s="240">
        <f>ROUND(E112*F112,2)</f>
        <v>0</v>
      </c>
      <c r="H112" s="239"/>
      <c r="I112" s="240">
        <f>ROUND(E112*H112,2)</f>
        <v>0</v>
      </c>
      <c r="J112" s="239"/>
      <c r="K112" s="240">
        <f>ROUND(E112*J112,2)</f>
        <v>0</v>
      </c>
      <c r="L112" s="240">
        <v>21</v>
      </c>
      <c r="M112" s="240">
        <f>G112*(1+L112/100)</f>
        <v>0</v>
      </c>
      <c r="N112" s="238">
        <v>3.2000000000000003E-4</v>
      </c>
      <c r="O112" s="238">
        <f>ROUND(E112*N112,2)</f>
        <v>0.03</v>
      </c>
      <c r="P112" s="238">
        <v>0</v>
      </c>
      <c r="Q112" s="238">
        <f>ROUND(E112*P112,2)</f>
        <v>0</v>
      </c>
      <c r="R112" s="240" t="s">
        <v>251</v>
      </c>
      <c r="S112" s="240" t="s">
        <v>123</v>
      </c>
      <c r="T112" s="241" t="s">
        <v>123</v>
      </c>
      <c r="U112" s="223">
        <v>7.1999999999999995E-2</v>
      </c>
      <c r="V112" s="223">
        <f>ROUND(E112*U112,2)</f>
        <v>6.8</v>
      </c>
      <c r="W112" s="223"/>
      <c r="X112" s="223" t="s">
        <v>124</v>
      </c>
      <c r="Y112" s="223" t="s">
        <v>125</v>
      </c>
      <c r="Z112" s="212"/>
      <c r="AA112" s="212"/>
      <c r="AB112" s="212"/>
      <c r="AC112" s="212"/>
      <c r="AD112" s="212"/>
      <c r="AE112" s="212"/>
      <c r="AF112" s="212"/>
      <c r="AG112" s="212" t="s">
        <v>255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">
      <c r="A113" s="219"/>
      <c r="B113" s="220"/>
      <c r="C113" s="258" t="s">
        <v>256</v>
      </c>
      <c r="D113" s="225"/>
      <c r="E113" s="226">
        <v>94.442430000000002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2"/>
      <c r="AA113" s="212"/>
      <c r="AB113" s="212"/>
      <c r="AC113" s="212"/>
      <c r="AD113" s="212"/>
      <c r="AE113" s="212"/>
      <c r="AF113" s="212"/>
      <c r="AG113" s="212" t="s">
        <v>130</v>
      </c>
      <c r="AH113" s="212">
        <v>5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35">
        <v>35</v>
      </c>
      <c r="B114" s="236" t="s">
        <v>257</v>
      </c>
      <c r="C114" s="256" t="s">
        <v>258</v>
      </c>
      <c r="D114" s="237" t="s">
        <v>226</v>
      </c>
      <c r="E114" s="238">
        <v>39.146999999999998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38">
        <v>5.8E-4</v>
      </c>
      <c r="O114" s="238">
        <f>ROUND(E114*N114,2)</f>
        <v>0.02</v>
      </c>
      <c r="P114" s="238">
        <v>0</v>
      </c>
      <c r="Q114" s="238">
        <f>ROUND(E114*P114,2)</f>
        <v>0</v>
      </c>
      <c r="R114" s="240" t="s">
        <v>251</v>
      </c>
      <c r="S114" s="240" t="s">
        <v>123</v>
      </c>
      <c r="T114" s="241" t="s">
        <v>123</v>
      </c>
      <c r="U114" s="223">
        <v>0.189</v>
      </c>
      <c r="V114" s="223">
        <f>ROUND(E114*U114,2)</f>
        <v>7.4</v>
      </c>
      <c r="W114" s="223"/>
      <c r="X114" s="223" t="s">
        <v>124</v>
      </c>
      <c r="Y114" s="223" t="s">
        <v>125</v>
      </c>
      <c r="Z114" s="212"/>
      <c r="AA114" s="212"/>
      <c r="AB114" s="212"/>
      <c r="AC114" s="212"/>
      <c r="AD114" s="212"/>
      <c r="AE114" s="212"/>
      <c r="AF114" s="212"/>
      <c r="AG114" s="212" t="s">
        <v>126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">
      <c r="A115" s="219"/>
      <c r="B115" s="220"/>
      <c r="C115" s="257" t="s">
        <v>259</v>
      </c>
      <c r="D115" s="242"/>
      <c r="E115" s="242"/>
      <c r="F115" s="242"/>
      <c r="G115" s="242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2"/>
      <c r="AA115" s="212"/>
      <c r="AB115" s="212"/>
      <c r="AC115" s="212"/>
      <c r="AD115" s="212"/>
      <c r="AE115" s="212"/>
      <c r="AF115" s="212"/>
      <c r="AG115" s="212" t="s">
        <v>128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">
      <c r="A116" s="219"/>
      <c r="B116" s="220"/>
      <c r="C116" s="260" t="s">
        <v>260</v>
      </c>
      <c r="D116" s="251"/>
      <c r="E116" s="251"/>
      <c r="F116" s="251"/>
      <c r="G116" s="251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2"/>
      <c r="AA116" s="212"/>
      <c r="AB116" s="212"/>
      <c r="AC116" s="212"/>
      <c r="AD116" s="212"/>
      <c r="AE116" s="212"/>
      <c r="AF116" s="212"/>
      <c r="AG116" s="212" t="s">
        <v>261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">
      <c r="A117" s="219"/>
      <c r="B117" s="220"/>
      <c r="C117" s="258" t="s">
        <v>262</v>
      </c>
      <c r="D117" s="225"/>
      <c r="E117" s="226">
        <v>39.146999999999998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2"/>
      <c r="AA117" s="212"/>
      <c r="AB117" s="212"/>
      <c r="AC117" s="212"/>
      <c r="AD117" s="212"/>
      <c r="AE117" s="212"/>
      <c r="AF117" s="212"/>
      <c r="AG117" s="212" t="s">
        <v>130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35">
        <v>36</v>
      </c>
      <c r="B118" s="236" t="s">
        <v>263</v>
      </c>
      <c r="C118" s="256" t="s">
        <v>264</v>
      </c>
      <c r="D118" s="237" t="s">
        <v>226</v>
      </c>
      <c r="E118" s="238">
        <v>39.146999999999998</v>
      </c>
      <c r="F118" s="239"/>
      <c r="G118" s="240">
        <f>ROUND(E118*F118,2)</f>
        <v>0</v>
      </c>
      <c r="H118" s="239"/>
      <c r="I118" s="240">
        <f>ROUND(E118*H118,2)</f>
        <v>0</v>
      </c>
      <c r="J118" s="239"/>
      <c r="K118" s="240">
        <f>ROUND(E118*J118,2)</f>
        <v>0</v>
      </c>
      <c r="L118" s="240">
        <v>21</v>
      </c>
      <c r="M118" s="240">
        <f>G118*(1+L118/100)</f>
        <v>0</v>
      </c>
      <c r="N118" s="238">
        <v>7.6000000000000004E-4</v>
      </c>
      <c r="O118" s="238">
        <f>ROUND(E118*N118,2)</f>
        <v>0.03</v>
      </c>
      <c r="P118" s="238">
        <v>0</v>
      </c>
      <c r="Q118" s="238">
        <f>ROUND(E118*P118,2)</f>
        <v>0</v>
      </c>
      <c r="R118" s="240" t="s">
        <v>251</v>
      </c>
      <c r="S118" s="240" t="s">
        <v>123</v>
      </c>
      <c r="T118" s="241" t="s">
        <v>123</v>
      </c>
      <c r="U118" s="223">
        <v>0.189</v>
      </c>
      <c r="V118" s="223">
        <f>ROUND(E118*U118,2)</f>
        <v>7.4</v>
      </c>
      <c r="W118" s="223"/>
      <c r="X118" s="223" t="s">
        <v>124</v>
      </c>
      <c r="Y118" s="223" t="s">
        <v>125</v>
      </c>
      <c r="Z118" s="212"/>
      <c r="AA118" s="212"/>
      <c r="AB118" s="212"/>
      <c r="AC118" s="212"/>
      <c r="AD118" s="212"/>
      <c r="AE118" s="212"/>
      <c r="AF118" s="212"/>
      <c r="AG118" s="212" t="s">
        <v>126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">
      <c r="A119" s="219"/>
      <c r="B119" s="220"/>
      <c r="C119" s="257" t="s">
        <v>259</v>
      </c>
      <c r="D119" s="242"/>
      <c r="E119" s="242"/>
      <c r="F119" s="242"/>
      <c r="G119" s="242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2"/>
      <c r="AA119" s="212"/>
      <c r="AB119" s="212"/>
      <c r="AC119" s="212"/>
      <c r="AD119" s="212"/>
      <c r="AE119" s="212"/>
      <c r="AF119" s="212"/>
      <c r="AG119" s="212" t="s">
        <v>128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19"/>
      <c r="B120" s="220"/>
      <c r="C120" s="260" t="s">
        <v>265</v>
      </c>
      <c r="D120" s="251"/>
      <c r="E120" s="251"/>
      <c r="F120" s="251"/>
      <c r="G120" s="251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2"/>
      <c r="AA120" s="212"/>
      <c r="AB120" s="212"/>
      <c r="AC120" s="212"/>
      <c r="AD120" s="212"/>
      <c r="AE120" s="212"/>
      <c r="AF120" s="212"/>
      <c r="AG120" s="212" t="s">
        <v>261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">
      <c r="A121" s="219"/>
      <c r="B121" s="220"/>
      <c r="C121" s="258" t="s">
        <v>266</v>
      </c>
      <c r="D121" s="225"/>
      <c r="E121" s="226">
        <v>39.146999999999998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2"/>
      <c r="AA121" s="212"/>
      <c r="AB121" s="212"/>
      <c r="AC121" s="212"/>
      <c r="AD121" s="212"/>
      <c r="AE121" s="212"/>
      <c r="AF121" s="212"/>
      <c r="AG121" s="212" t="s">
        <v>130</v>
      </c>
      <c r="AH121" s="212">
        <v>5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>
        <v>37</v>
      </c>
      <c r="B122" s="220" t="s">
        <v>267</v>
      </c>
      <c r="C122" s="261" t="s">
        <v>268</v>
      </c>
      <c r="D122" s="221" t="s">
        <v>0</v>
      </c>
      <c r="E122" s="252"/>
      <c r="F122" s="224"/>
      <c r="G122" s="223">
        <f>ROUND(E122*F122,2)</f>
        <v>0</v>
      </c>
      <c r="H122" s="224"/>
      <c r="I122" s="223">
        <f>ROUND(E122*H122,2)</f>
        <v>0</v>
      </c>
      <c r="J122" s="224"/>
      <c r="K122" s="223">
        <f>ROUND(E122*J122,2)</f>
        <v>0</v>
      </c>
      <c r="L122" s="223">
        <v>21</v>
      </c>
      <c r="M122" s="223">
        <f>G122*(1+L122/100)</f>
        <v>0</v>
      </c>
      <c r="N122" s="222">
        <v>0</v>
      </c>
      <c r="O122" s="222">
        <f>ROUND(E122*N122,2)</f>
        <v>0</v>
      </c>
      <c r="P122" s="222">
        <v>0</v>
      </c>
      <c r="Q122" s="222">
        <f>ROUND(E122*P122,2)</f>
        <v>0</v>
      </c>
      <c r="R122" s="223" t="s">
        <v>251</v>
      </c>
      <c r="S122" s="223" t="s">
        <v>123</v>
      </c>
      <c r="T122" s="223" t="s">
        <v>123</v>
      </c>
      <c r="U122" s="223">
        <v>0</v>
      </c>
      <c r="V122" s="223">
        <f>ROUND(E122*U122,2)</f>
        <v>0</v>
      </c>
      <c r="W122" s="223"/>
      <c r="X122" s="223" t="s">
        <v>246</v>
      </c>
      <c r="Y122" s="223" t="s">
        <v>125</v>
      </c>
      <c r="Z122" s="212"/>
      <c r="AA122" s="212"/>
      <c r="AB122" s="212"/>
      <c r="AC122" s="212"/>
      <c r="AD122" s="212"/>
      <c r="AE122" s="212"/>
      <c r="AF122" s="212"/>
      <c r="AG122" s="212" t="s">
        <v>247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19"/>
      <c r="B123" s="220"/>
      <c r="C123" s="262" t="s">
        <v>269</v>
      </c>
      <c r="D123" s="253"/>
      <c r="E123" s="253"/>
      <c r="F123" s="253"/>
      <c r="G123" s="25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2"/>
      <c r="AA123" s="212"/>
      <c r="AB123" s="212"/>
      <c r="AC123" s="212"/>
      <c r="AD123" s="212"/>
      <c r="AE123" s="212"/>
      <c r="AF123" s="212"/>
      <c r="AG123" s="212" t="s">
        <v>128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x14ac:dyDescent="0.2">
      <c r="A124" s="228" t="s">
        <v>117</v>
      </c>
      <c r="B124" s="229" t="s">
        <v>77</v>
      </c>
      <c r="C124" s="255" t="s">
        <v>78</v>
      </c>
      <c r="D124" s="230"/>
      <c r="E124" s="231"/>
      <c r="F124" s="232"/>
      <c r="G124" s="232">
        <f>SUMIF(AG125:AG132,"&lt;&gt;NOR",G125:G132)</f>
        <v>0</v>
      </c>
      <c r="H124" s="232"/>
      <c r="I124" s="232">
        <f>SUM(I125:I132)</f>
        <v>0</v>
      </c>
      <c r="J124" s="232"/>
      <c r="K124" s="232">
        <f>SUM(K125:K132)</f>
        <v>0</v>
      </c>
      <c r="L124" s="232"/>
      <c r="M124" s="232">
        <f>SUM(M125:M132)</f>
        <v>0</v>
      </c>
      <c r="N124" s="231"/>
      <c r="O124" s="231">
        <f>SUM(O125:O132)</f>
        <v>0.02</v>
      </c>
      <c r="P124" s="231"/>
      <c r="Q124" s="231">
        <f>SUM(Q125:Q132)</f>
        <v>0.08</v>
      </c>
      <c r="R124" s="232"/>
      <c r="S124" s="232"/>
      <c r="T124" s="233"/>
      <c r="U124" s="227"/>
      <c r="V124" s="227">
        <f>SUM(V125:V132)</f>
        <v>5.63</v>
      </c>
      <c r="W124" s="227"/>
      <c r="X124" s="227"/>
      <c r="Y124" s="227"/>
      <c r="AG124" t="s">
        <v>118</v>
      </c>
    </row>
    <row r="125" spans="1:60" ht="22.5" outlineLevel="1" x14ac:dyDescent="0.2">
      <c r="A125" s="235">
        <v>38</v>
      </c>
      <c r="B125" s="236" t="s">
        <v>270</v>
      </c>
      <c r="C125" s="256" t="s">
        <v>271</v>
      </c>
      <c r="D125" s="237" t="s">
        <v>226</v>
      </c>
      <c r="E125" s="238">
        <v>6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2.5200000000000001E-3</v>
      </c>
      <c r="O125" s="238">
        <f>ROUND(E125*N125,2)</f>
        <v>0.02</v>
      </c>
      <c r="P125" s="238">
        <v>0</v>
      </c>
      <c r="Q125" s="238">
        <f>ROUND(E125*P125,2)</f>
        <v>0</v>
      </c>
      <c r="R125" s="240" t="s">
        <v>272</v>
      </c>
      <c r="S125" s="240" t="s">
        <v>123</v>
      </c>
      <c r="T125" s="241" t="s">
        <v>123</v>
      </c>
      <c r="U125" s="223">
        <v>0.8</v>
      </c>
      <c r="V125" s="223">
        <f>ROUND(E125*U125,2)</f>
        <v>4.8</v>
      </c>
      <c r="W125" s="223"/>
      <c r="X125" s="223" t="s">
        <v>124</v>
      </c>
      <c r="Y125" s="223" t="s">
        <v>125</v>
      </c>
      <c r="Z125" s="212"/>
      <c r="AA125" s="212"/>
      <c r="AB125" s="212"/>
      <c r="AC125" s="212"/>
      <c r="AD125" s="212"/>
      <c r="AE125" s="212"/>
      <c r="AF125" s="212"/>
      <c r="AG125" s="212" t="s">
        <v>126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">
      <c r="A126" s="219"/>
      <c r="B126" s="220"/>
      <c r="C126" s="257" t="s">
        <v>273</v>
      </c>
      <c r="D126" s="242"/>
      <c r="E126" s="242"/>
      <c r="F126" s="242"/>
      <c r="G126" s="242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2"/>
      <c r="AA126" s="212"/>
      <c r="AB126" s="212"/>
      <c r="AC126" s="212"/>
      <c r="AD126" s="212"/>
      <c r="AE126" s="212"/>
      <c r="AF126" s="212"/>
      <c r="AG126" s="212" t="s">
        <v>128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">
      <c r="A127" s="219"/>
      <c r="B127" s="220"/>
      <c r="C127" s="260" t="s">
        <v>274</v>
      </c>
      <c r="D127" s="251"/>
      <c r="E127" s="251"/>
      <c r="F127" s="251"/>
      <c r="G127" s="251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2"/>
      <c r="AA127" s="212"/>
      <c r="AB127" s="212"/>
      <c r="AC127" s="212"/>
      <c r="AD127" s="212"/>
      <c r="AE127" s="212"/>
      <c r="AF127" s="212"/>
      <c r="AG127" s="212" t="s">
        <v>261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58" t="s">
        <v>275</v>
      </c>
      <c r="D128" s="225"/>
      <c r="E128" s="226">
        <v>6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2"/>
      <c r="AA128" s="212"/>
      <c r="AB128" s="212"/>
      <c r="AC128" s="212"/>
      <c r="AD128" s="212"/>
      <c r="AE128" s="212"/>
      <c r="AF128" s="212"/>
      <c r="AG128" s="212" t="s">
        <v>130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4">
        <v>39</v>
      </c>
      <c r="B129" s="245" t="s">
        <v>276</v>
      </c>
      <c r="C129" s="259" t="s">
        <v>277</v>
      </c>
      <c r="D129" s="246" t="s">
        <v>278</v>
      </c>
      <c r="E129" s="247">
        <v>1</v>
      </c>
      <c r="F129" s="248"/>
      <c r="G129" s="249">
        <f>ROUND(E129*F129,2)</f>
        <v>0</v>
      </c>
      <c r="H129" s="248"/>
      <c r="I129" s="249">
        <f>ROUND(E129*H129,2)</f>
        <v>0</v>
      </c>
      <c r="J129" s="248"/>
      <c r="K129" s="249">
        <f>ROUND(E129*J129,2)</f>
        <v>0</v>
      </c>
      <c r="L129" s="249">
        <v>21</v>
      </c>
      <c r="M129" s="249">
        <f>G129*(1+L129/100)</f>
        <v>0</v>
      </c>
      <c r="N129" s="247">
        <v>0</v>
      </c>
      <c r="O129" s="247">
        <f>ROUND(E129*N129,2)</f>
        <v>0</v>
      </c>
      <c r="P129" s="247">
        <v>8.2000000000000003E-2</v>
      </c>
      <c r="Q129" s="247">
        <f>ROUND(E129*P129,2)</f>
        <v>0.08</v>
      </c>
      <c r="R129" s="249" t="s">
        <v>272</v>
      </c>
      <c r="S129" s="249" t="s">
        <v>123</v>
      </c>
      <c r="T129" s="250" t="s">
        <v>123</v>
      </c>
      <c r="U129" s="223">
        <v>0.63</v>
      </c>
      <c r="V129" s="223">
        <f>ROUND(E129*U129,2)</f>
        <v>0.63</v>
      </c>
      <c r="W129" s="223"/>
      <c r="X129" s="223" t="s">
        <v>124</v>
      </c>
      <c r="Y129" s="223" t="s">
        <v>125</v>
      </c>
      <c r="Z129" s="212"/>
      <c r="AA129" s="212"/>
      <c r="AB129" s="212"/>
      <c r="AC129" s="212"/>
      <c r="AD129" s="212"/>
      <c r="AE129" s="212"/>
      <c r="AF129" s="212"/>
      <c r="AG129" s="212" t="s">
        <v>126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1" x14ac:dyDescent="0.2">
      <c r="A130" s="235">
        <v>40</v>
      </c>
      <c r="B130" s="236" t="s">
        <v>279</v>
      </c>
      <c r="C130" s="256" t="s">
        <v>280</v>
      </c>
      <c r="D130" s="237" t="s">
        <v>278</v>
      </c>
      <c r="E130" s="238">
        <v>1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38">
        <v>3.1E-4</v>
      </c>
      <c r="O130" s="238">
        <f>ROUND(E130*N130,2)</f>
        <v>0</v>
      </c>
      <c r="P130" s="238">
        <v>0</v>
      </c>
      <c r="Q130" s="238">
        <f>ROUND(E130*P130,2)</f>
        <v>0</v>
      </c>
      <c r="R130" s="240" t="s">
        <v>272</v>
      </c>
      <c r="S130" s="240" t="s">
        <v>123</v>
      </c>
      <c r="T130" s="241" t="s">
        <v>123</v>
      </c>
      <c r="U130" s="223">
        <v>0.2</v>
      </c>
      <c r="V130" s="223">
        <f>ROUND(E130*U130,2)</f>
        <v>0.2</v>
      </c>
      <c r="W130" s="223"/>
      <c r="X130" s="223" t="s">
        <v>124</v>
      </c>
      <c r="Y130" s="223" t="s">
        <v>125</v>
      </c>
      <c r="Z130" s="212"/>
      <c r="AA130" s="212"/>
      <c r="AB130" s="212"/>
      <c r="AC130" s="212"/>
      <c r="AD130" s="212"/>
      <c r="AE130" s="212"/>
      <c r="AF130" s="212"/>
      <c r="AG130" s="212" t="s">
        <v>126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>
        <v>41</v>
      </c>
      <c r="B131" s="220" t="s">
        <v>281</v>
      </c>
      <c r="C131" s="261" t="s">
        <v>282</v>
      </c>
      <c r="D131" s="221" t="s">
        <v>0</v>
      </c>
      <c r="E131" s="252"/>
      <c r="F131" s="224"/>
      <c r="G131" s="223">
        <f>ROUND(E131*F131,2)</f>
        <v>0</v>
      </c>
      <c r="H131" s="224"/>
      <c r="I131" s="223">
        <f>ROUND(E131*H131,2)</f>
        <v>0</v>
      </c>
      <c r="J131" s="224"/>
      <c r="K131" s="223">
        <f>ROUND(E131*J131,2)</f>
        <v>0</v>
      </c>
      <c r="L131" s="223">
        <v>21</v>
      </c>
      <c r="M131" s="223">
        <f>G131*(1+L131/100)</f>
        <v>0</v>
      </c>
      <c r="N131" s="222">
        <v>0</v>
      </c>
      <c r="O131" s="222">
        <f>ROUND(E131*N131,2)</f>
        <v>0</v>
      </c>
      <c r="P131" s="222">
        <v>0</v>
      </c>
      <c r="Q131" s="222">
        <f>ROUND(E131*P131,2)</f>
        <v>0</v>
      </c>
      <c r="R131" s="223" t="s">
        <v>272</v>
      </c>
      <c r="S131" s="223" t="s">
        <v>123</v>
      </c>
      <c r="T131" s="223" t="s">
        <v>123</v>
      </c>
      <c r="U131" s="223">
        <v>0</v>
      </c>
      <c r="V131" s="223">
        <f>ROUND(E131*U131,2)</f>
        <v>0</v>
      </c>
      <c r="W131" s="223"/>
      <c r="X131" s="223" t="s">
        <v>246</v>
      </c>
      <c r="Y131" s="223" t="s">
        <v>125</v>
      </c>
      <c r="Z131" s="212"/>
      <c r="AA131" s="212"/>
      <c r="AB131" s="212"/>
      <c r="AC131" s="212"/>
      <c r="AD131" s="212"/>
      <c r="AE131" s="212"/>
      <c r="AF131" s="212"/>
      <c r="AG131" s="212" t="s">
        <v>247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">
      <c r="A132" s="219"/>
      <c r="B132" s="220"/>
      <c r="C132" s="262" t="s">
        <v>283</v>
      </c>
      <c r="D132" s="253"/>
      <c r="E132" s="253"/>
      <c r="F132" s="253"/>
      <c r="G132" s="25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2"/>
      <c r="AA132" s="212"/>
      <c r="AB132" s="212"/>
      <c r="AC132" s="212"/>
      <c r="AD132" s="212"/>
      <c r="AE132" s="212"/>
      <c r="AF132" s="212"/>
      <c r="AG132" s="212" t="s">
        <v>128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x14ac:dyDescent="0.2">
      <c r="A133" s="228" t="s">
        <v>117</v>
      </c>
      <c r="B133" s="229" t="s">
        <v>79</v>
      </c>
      <c r="C133" s="255" t="s">
        <v>80</v>
      </c>
      <c r="D133" s="230"/>
      <c r="E133" s="231"/>
      <c r="F133" s="232"/>
      <c r="G133" s="232">
        <f>SUMIF(AG134:AG135,"&lt;&gt;NOR",G134:G135)</f>
        <v>0</v>
      </c>
      <c r="H133" s="232"/>
      <c r="I133" s="232">
        <f>SUM(I134:I135)</f>
        <v>0</v>
      </c>
      <c r="J133" s="232"/>
      <c r="K133" s="232">
        <f>SUM(K134:K135)</f>
        <v>0</v>
      </c>
      <c r="L133" s="232"/>
      <c r="M133" s="232">
        <f>SUM(M134:M135)</f>
        <v>0</v>
      </c>
      <c r="N133" s="231"/>
      <c r="O133" s="231">
        <f>SUM(O134:O135)</f>
        <v>0</v>
      </c>
      <c r="P133" s="231"/>
      <c r="Q133" s="231">
        <f>SUM(Q134:Q135)</f>
        <v>0</v>
      </c>
      <c r="R133" s="232"/>
      <c r="S133" s="232"/>
      <c r="T133" s="233"/>
      <c r="U133" s="227"/>
      <c r="V133" s="227">
        <f>SUM(V134:V135)</f>
        <v>0.16</v>
      </c>
      <c r="W133" s="227"/>
      <c r="X133" s="227"/>
      <c r="Y133" s="227"/>
      <c r="AG133" t="s">
        <v>118</v>
      </c>
    </row>
    <row r="134" spans="1:60" outlineLevel="1" x14ac:dyDescent="0.2">
      <c r="A134" s="235">
        <v>42</v>
      </c>
      <c r="B134" s="236" t="s">
        <v>284</v>
      </c>
      <c r="C134" s="256" t="s">
        <v>285</v>
      </c>
      <c r="D134" s="237" t="s">
        <v>278</v>
      </c>
      <c r="E134" s="238">
        <v>1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38">
        <v>2.2000000000000001E-4</v>
      </c>
      <c r="O134" s="238">
        <f>ROUND(E134*N134,2)</f>
        <v>0</v>
      </c>
      <c r="P134" s="238">
        <v>0</v>
      </c>
      <c r="Q134" s="238">
        <f>ROUND(E134*P134,2)</f>
        <v>0</v>
      </c>
      <c r="R134" s="240" t="s">
        <v>286</v>
      </c>
      <c r="S134" s="240" t="s">
        <v>123</v>
      </c>
      <c r="T134" s="241" t="s">
        <v>123</v>
      </c>
      <c r="U134" s="223">
        <v>0.16445000000000001</v>
      </c>
      <c r="V134" s="223">
        <f>ROUND(E134*U134,2)</f>
        <v>0.16</v>
      </c>
      <c r="W134" s="223"/>
      <c r="X134" s="223" t="s">
        <v>124</v>
      </c>
      <c r="Y134" s="223" t="s">
        <v>125</v>
      </c>
      <c r="Z134" s="212"/>
      <c r="AA134" s="212"/>
      <c r="AB134" s="212"/>
      <c r="AC134" s="212"/>
      <c r="AD134" s="212"/>
      <c r="AE134" s="212"/>
      <c r="AF134" s="212"/>
      <c r="AG134" s="212" t="s">
        <v>126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2" x14ac:dyDescent="0.2">
      <c r="A135" s="219"/>
      <c r="B135" s="220"/>
      <c r="C135" s="258" t="s">
        <v>287</v>
      </c>
      <c r="D135" s="225"/>
      <c r="E135" s="226">
        <v>1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2"/>
      <c r="AA135" s="212"/>
      <c r="AB135" s="212"/>
      <c r="AC135" s="212"/>
      <c r="AD135" s="212"/>
      <c r="AE135" s="212"/>
      <c r="AF135" s="212"/>
      <c r="AG135" s="212" t="s">
        <v>130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x14ac:dyDescent="0.2">
      <c r="A136" s="228" t="s">
        <v>117</v>
      </c>
      <c r="B136" s="229" t="s">
        <v>81</v>
      </c>
      <c r="C136" s="255" t="s">
        <v>82</v>
      </c>
      <c r="D136" s="230"/>
      <c r="E136" s="231"/>
      <c r="F136" s="232"/>
      <c r="G136" s="232">
        <f>SUMIF(AG137:AG142,"&lt;&gt;NOR",G137:G142)</f>
        <v>0</v>
      </c>
      <c r="H136" s="232"/>
      <c r="I136" s="232">
        <f>SUM(I137:I142)</f>
        <v>0</v>
      </c>
      <c r="J136" s="232"/>
      <c r="K136" s="232">
        <f>SUM(K137:K142)</f>
        <v>0</v>
      </c>
      <c r="L136" s="232"/>
      <c r="M136" s="232">
        <f>SUM(M137:M142)</f>
        <v>0</v>
      </c>
      <c r="N136" s="231"/>
      <c r="O136" s="231">
        <f>SUM(O137:O142)</f>
        <v>0</v>
      </c>
      <c r="P136" s="231"/>
      <c r="Q136" s="231">
        <f>SUM(Q137:Q142)</f>
        <v>0</v>
      </c>
      <c r="R136" s="232"/>
      <c r="S136" s="232"/>
      <c r="T136" s="233"/>
      <c r="U136" s="227"/>
      <c r="V136" s="227">
        <f>SUM(V137:V142)</f>
        <v>0</v>
      </c>
      <c r="W136" s="227"/>
      <c r="X136" s="227"/>
      <c r="Y136" s="227"/>
      <c r="AG136" t="s">
        <v>118</v>
      </c>
    </row>
    <row r="137" spans="1:60" outlineLevel="1" x14ac:dyDescent="0.2">
      <c r="A137" s="235">
        <v>43</v>
      </c>
      <c r="B137" s="236" t="s">
        <v>288</v>
      </c>
      <c r="C137" s="256" t="s">
        <v>289</v>
      </c>
      <c r="D137" s="237" t="s">
        <v>226</v>
      </c>
      <c r="E137" s="238">
        <v>26.41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0</v>
      </c>
      <c r="O137" s="238">
        <f>ROUND(E137*N137,2)</f>
        <v>0</v>
      </c>
      <c r="P137" s="238">
        <v>0</v>
      </c>
      <c r="Q137" s="238">
        <f>ROUND(E137*P137,2)</f>
        <v>0</v>
      </c>
      <c r="R137" s="240"/>
      <c r="S137" s="240" t="s">
        <v>204</v>
      </c>
      <c r="T137" s="241" t="s">
        <v>205</v>
      </c>
      <c r="U137" s="223">
        <v>0</v>
      </c>
      <c r="V137" s="223">
        <f>ROUND(E137*U137,2)</f>
        <v>0</v>
      </c>
      <c r="W137" s="223"/>
      <c r="X137" s="223" t="s">
        <v>124</v>
      </c>
      <c r="Y137" s="223" t="s">
        <v>125</v>
      </c>
      <c r="Z137" s="212"/>
      <c r="AA137" s="212"/>
      <c r="AB137" s="212"/>
      <c r="AC137" s="212"/>
      <c r="AD137" s="212"/>
      <c r="AE137" s="212"/>
      <c r="AF137" s="212"/>
      <c r="AG137" s="212" t="s">
        <v>126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19"/>
      <c r="B138" s="220"/>
      <c r="C138" s="258" t="s">
        <v>237</v>
      </c>
      <c r="D138" s="225"/>
      <c r="E138" s="226">
        <v>26.41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2"/>
      <c r="AA138" s="212"/>
      <c r="AB138" s="212"/>
      <c r="AC138" s="212"/>
      <c r="AD138" s="212"/>
      <c r="AE138" s="212"/>
      <c r="AF138" s="212"/>
      <c r="AG138" s="212" t="s">
        <v>130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35">
        <v>44</v>
      </c>
      <c r="B139" s="236" t="s">
        <v>290</v>
      </c>
      <c r="C139" s="256" t="s">
        <v>291</v>
      </c>
      <c r="D139" s="237" t="s">
        <v>226</v>
      </c>
      <c r="E139" s="238">
        <v>1.7</v>
      </c>
      <c r="F139" s="239"/>
      <c r="G139" s="240">
        <f>ROUND(E139*F139,2)</f>
        <v>0</v>
      </c>
      <c r="H139" s="239"/>
      <c r="I139" s="240">
        <f>ROUND(E139*H139,2)</f>
        <v>0</v>
      </c>
      <c r="J139" s="239"/>
      <c r="K139" s="240">
        <f>ROUND(E139*J139,2)</f>
        <v>0</v>
      </c>
      <c r="L139" s="240">
        <v>21</v>
      </c>
      <c r="M139" s="240">
        <f>G139*(1+L139/100)</f>
        <v>0</v>
      </c>
      <c r="N139" s="238">
        <v>0</v>
      </c>
      <c r="O139" s="238">
        <f>ROUND(E139*N139,2)</f>
        <v>0</v>
      </c>
      <c r="P139" s="238">
        <v>0</v>
      </c>
      <c r="Q139" s="238">
        <f>ROUND(E139*P139,2)</f>
        <v>0</v>
      </c>
      <c r="R139" s="240"/>
      <c r="S139" s="240" t="s">
        <v>204</v>
      </c>
      <c r="T139" s="241" t="s">
        <v>205</v>
      </c>
      <c r="U139" s="223">
        <v>0</v>
      </c>
      <c r="V139" s="223">
        <f>ROUND(E139*U139,2)</f>
        <v>0</v>
      </c>
      <c r="W139" s="223"/>
      <c r="X139" s="223" t="s">
        <v>124</v>
      </c>
      <c r="Y139" s="223" t="s">
        <v>125</v>
      </c>
      <c r="Z139" s="212"/>
      <c r="AA139" s="212"/>
      <c r="AB139" s="212"/>
      <c r="AC139" s="212"/>
      <c r="AD139" s="212"/>
      <c r="AE139" s="212"/>
      <c r="AF139" s="212"/>
      <c r="AG139" s="212" t="s">
        <v>126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19"/>
      <c r="B140" s="220"/>
      <c r="C140" s="258" t="s">
        <v>238</v>
      </c>
      <c r="D140" s="225"/>
      <c r="E140" s="226">
        <v>1.7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2"/>
      <c r="AA140" s="212"/>
      <c r="AB140" s="212"/>
      <c r="AC140" s="212"/>
      <c r="AD140" s="212"/>
      <c r="AE140" s="212"/>
      <c r="AF140" s="212"/>
      <c r="AG140" s="212" t="s">
        <v>130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>
        <v>45</v>
      </c>
      <c r="B141" s="220" t="s">
        <v>292</v>
      </c>
      <c r="C141" s="261" t="s">
        <v>293</v>
      </c>
      <c r="D141" s="221" t="s">
        <v>0</v>
      </c>
      <c r="E141" s="252"/>
      <c r="F141" s="224"/>
      <c r="G141" s="223">
        <f>ROUND(E141*F141,2)</f>
        <v>0</v>
      </c>
      <c r="H141" s="224"/>
      <c r="I141" s="223">
        <f>ROUND(E141*H141,2)</f>
        <v>0</v>
      </c>
      <c r="J141" s="224"/>
      <c r="K141" s="223">
        <f>ROUND(E141*J141,2)</f>
        <v>0</v>
      </c>
      <c r="L141" s="223">
        <v>21</v>
      </c>
      <c r="M141" s="223">
        <f>G141*(1+L141/100)</f>
        <v>0</v>
      </c>
      <c r="N141" s="222">
        <v>0</v>
      </c>
      <c r="O141" s="222">
        <f>ROUND(E141*N141,2)</f>
        <v>0</v>
      </c>
      <c r="P141" s="222">
        <v>0</v>
      </c>
      <c r="Q141" s="222">
        <f>ROUND(E141*P141,2)</f>
        <v>0</v>
      </c>
      <c r="R141" s="223" t="s">
        <v>294</v>
      </c>
      <c r="S141" s="223" t="s">
        <v>123</v>
      </c>
      <c r="T141" s="223" t="s">
        <v>123</v>
      </c>
      <c r="U141" s="223">
        <v>0</v>
      </c>
      <c r="V141" s="223">
        <f>ROUND(E141*U141,2)</f>
        <v>0</v>
      </c>
      <c r="W141" s="223"/>
      <c r="X141" s="223" t="s">
        <v>246</v>
      </c>
      <c r="Y141" s="223" t="s">
        <v>125</v>
      </c>
      <c r="Z141" s="212"/>
      <c r="AA141" s="212"/>
      <c r="AB141" s="212"/>
      <c r="AC141" s="212"/>
      <c r="AD141" s="212"/>
      <c r="AE141" s="212"/>
      <c r="AF141" s="212"/>
      <c r="AG141" s="212" t="s">
        <v>247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19"/>
      <c r="B142" s="220"/>
      <c r="C142" s="262" t="s">
        <v>295</v>
      </c>
      <c r="D142" s="253"/>
      <c r="E142" s="253"/>
      <c r="F142" s="253"/>
      <c r="G142" s="25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2"/>
      <c r="AA142" s="212"/>
      <c r="AB142" s="212"/>
      <c r="AC142" s="212"/>
      <c r="AD142" s="212"/>
      <c r="AE142" s="212"/>
      <c r="AF142" s="212"/>
      <c r="AG142" s="212" t="s">
        <v>128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x14ac:dyDescent="0.2">
      <c r="A143" s="228" t="s">
        <v>117</v>
      </c>
      <c r="B143" s="229" t="s">
        <v>83</v>
      </c>
      <c r="C143" s="255" t="s">
        <v>84</v>
      </c>
      <c r="D143" s="230"/>
      <c r="E143" s="231"/>
      <c r="F143" s="232"/>
      <c r="G143" s="232">
        <f>SUMIF(AG144:AG169,"&lt;&gt;NOR",G144:G169)</f>
        <v>0</v>
      </c>
      <c r="H143" s="232"/>
      <c r="I143" s="232">
        <f>SUM(I144:I169)</f>
        <v>0</v>
      </c>
      <c r="J143" s="232"/>
      <c r="K143" s="232">
        <f>SUM(K144:K169)</f>
        <v>0</v>
      </c>
      <c r="L143" s="232"/>
      <c r="M143" s="232">
        <f>SUM(M144:M169)</f>
        <v>0</v>
      </c>
      <c r="N143" s="231"/>
      <c r="O143" s="231">
        <f>SUM(O144:O169)</f>
        <v>0.52</v>
      </c>
      <c r="P143" s="231"/>
      <c r="Q143" s="231">
        <f>SUM(Q144:Q169)</f>
        <v>0</v>
      </c>
      <c r="R143" s="232"/>
      <c r="S143" s="232"/>
      <c r="T143" s="233"/>
      <c r="U143" s="227"/>
      <c r="V143" s="227">
        <f>SUM(V144:V169)</f>
        <v>20.799999999999997</v>
      </c>
      <c r="W143" s="227"/>
      <c r="X143" s="227"/>
      <c r="Y143" s="227"/>
      <c r="AG143" t="s">
        <v>118</v>
      </c>
    </row>
    <row r="144" spans="1:60" ht="22.5" outlineLevel="1" x14ac:dyDescent="0.2">
      <c r="A144" s="235">
        <v>46</v>
      </c>
      <c r="B144" s="236" t="s">
        <v>296</v>
      </c>
      <c r="C144" s="256" t="s">
        <v>297</v>
      </c>
      <c r="D144" s="237" t="s">
        <v>121</v>
      </c>
      <c r="E144" s="238">
        <v>10.659599999999999</v>
      </c>
      <c r="F144" s="239"/>
      <c r="G144" s="240">
        <f>ROUND(E144*F144,2)</f>
        <v>0</v>
      </c>
      <c r="H144" s="239"/>
      <c r="I144" s="240">
        <f>ROUND(E144*H144,2)</f>
        <v>0</v>
      </c>
      <c r="J144" s="239"/>
      <c r="K144" s="240">
        <f>ROUND(E144*J144,2)</f>
        <v>0</v>
      </c>
      <c r="L144" s="240">
        <v>21</v>
      </c>
      <c r="M144" s="240">
        <f>G144*(1+L144/100)</f>
        <v>0</v>
      </c>
      <c r="N144" s="238">
        <v>0</v>
      </c>
      <c r="O144" s="238">
        <f>ROUND(E144*N144,2)</f>
        <v>0</v>
      </c>
      <c r="P144" s="238">
        <v>0</v>
      </c>
      <c r="Q144" s="238">
        <f>ROUND(E144*P144,2)</f>
        <v>0</v>
      </c>
      <c r="R144" s="240" t="s">
        <v>298</v>
      </c>
      <c r="S144" s="240" t="s">
        <v>123</v>
      </c>
      <c r="T144" s="241" t="s">
        <v>123</v>
      </c>
      <c r="U144" s="223">
        <v>1.6E-2</v>
      </c>
      <c r="V144" s="223">
        <f>ROUND(E144*U144,2)</f>
        <v>0.17</v>
      </c>
      <c r="W144" s="223"/>
      <c r="X144" s="223" t="s">
        <v>124</v>
      </c>
      <c r="Y144" s="223" t="s">
        <v>125</v>
      </c>
      <c r="Z144" s="212"/>
      <c r="AA144" s="212"/>
      <c r="AB144" s="212"/>
      <c r="AC144" s="212"/>
      <c r="AD144" s="212"/>
      <c r="AE144" s="212"/>
      <c r="AF144" s="212"/>
      <c r="AG144" s="212" t="s">
        <v>126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19"/>
      <c r="B145" s="220"/>
      <c r="C145" s="258" t="s">
        <v>299</v>
      </c>
      <c r="D145" s="225"/>
      <c r="E145" s="226">
        <v>3.9096000000000002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2"/>
      <c r="AA145" s="212"/>
      <c r="AB145" s="212"/>
      <c r="AC145" s="212"/>
      <c r="AD145" s="212"/>
      <c r="AE145" s="212"/>
      <c r="AF145" s="212"/>
      <c r="AG145" s="212" t="s">
        <v>130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58" t="s">
        <v>300</v>
      </c>
      <c r="D146" s="225"/>
      <c r="E146" s="226">
        <v>6.75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2"/>
      <c r="AA146" s="212"/>
      <c r="AB146" s="212"/>
      <c r="AC146" s="212"/>
      <c r="AD146" s="212"/>
      <c r="AE146" s="212"/>
      <c r="AF146" s="212"/>
      <c r="AG146" s="212" t="s">
        <v>130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33.75" outlineLevel="1" x14ac:dyDescent="0.2">
      <c r="A147" s="235">
        <v>47</v>
      </c>
      <c r="B147" s="236" t="s">
        <v>301</v>
      </c>
      <c r="C147" s="256" t="s">
        <v>302</v>
      </c>
      <c r="D147" s="237" t="s">
        <v>121</v>
      </c>
      <c r="E147" s="238">
        <v>3.9119999999999999</v>
      </c>
      <c r="F147" s="239"/>
      <c r="G147" s="240">
        <f>ROUND(E147*F147,2)</f>
        <v>0</v>
      </c>
      <c r="H147" s="239"/>
      <c r="I147" s="240">
        <f>ROUND(E147*H147,2)</f>
        <v>0</v>
      </c>
      <c r="J147" s="239"/>
      <c r="K147" s="240">
        <f>ROUND(E147*J147,2)</f>
        <v>0</v>
      </c>
      <c r="L147" s="240">
        <v>21</v>
      </c>
      <c r="M147" s="240">
        <f>G147*(1+L147/100)</f>
        <v>0</v>
      </c>
      <c r="N147" s="238">
        <v>2.1000000000000001E-4</v>
      </c>
      <c r="O147" s="238">
        <f>ROUND(E147*N147,2)</f>
        <v>0</v>
      </c>
      <c r="P147" s="238">
        <v>0</v>
      </c>
      <c r="Q147" s="238">
        <f>ROUND(E147*P147,2)</f>
        <v>0</v>
      </c>
      <c r="R147" s="240" t="s">
        <v>298</v>
      </c>
      <c r="S147" s="240" t="s">
        <v>123</v>
      </c>
      <c r="T147" s="241" t="s">
        <v>123</v>
      </c>
      <c r="U147" s="223">
        <v>0.05</v>
      </c>
      <c r="V147" s="223">
        <f>ROUND(E147*U147,2)</f>
        <v>0.2</v>
      </c>
      <c r="W147" s="223"/>
      <c r="X147" s="223" t="s">
        <v>124</v>
      </c>
      <c r="Y147" s="223" t="s">
        <v>125</v>
      </c>
      <c r="Z147" s="212"/>
      <c r="AA147" s="212"/>
      <c r="AB147" s="212"/>
      <c r="AC147" s="212"/>
      <c r="AD147" s="212"/>
      <c r="AE147" s="212"/>
      <c r="AF147" s="212"/>
      <c r="AG147" s="212" t="s">
        <v>126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58" t="s">
        <v>303</v>
      </c>
      <c r="D148" s="225"/>
      <c r="E148" s="226">
        <v>3.9119999999999999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2"/>
      <c r="AA148" s="212"/>
      <c r="AB148" s="212"/>
      <c r="AC148" s="212"/>
      <c r="AD148" s="212"/>
      <c r="AE148" s="212"/>
      <c r="AF148" s="212"/>
      <c r="AG148" s="212" t="s">
        <v>130</v>
      </c>
      <c r="AH148" s="212">
        <v>5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 x14ac:dyDescent="0.2">
      <c r="A149" s="235">
        <v>48</v>
      </c>
      <c r="B149" s="236" t="s">
        <v>304</v>
      </c>
      <c r="C149" s="256" t="s">
        <v>305</v>
      </c>
      <c r="D149" s="237" t="s">
        <v>226</v>
      </c>
      <c r="E149" s="238">
        <v>23.145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38">
        <v>2.4399999999999999E-3</v>
      </c>
      <c r="O149" s="238">
        <f>ROUND(E149*N149,2)</f>
        <v>0.06</v>
      </c>
      <c r="P149" s="238">
        <v>0</v>
      </c>
      <c r="Q149" s="238">
        <f>ROUND(E149*P149,2)</f>
        <v>0</v>
      </c>
      <c r="R149" s="240" t="s">
        <v>298</v>
      </c>
      <c r="S149" s="240" t="s">
        <v>123</v>
      </c>
      <c r="T149" s="241" t="s">
        <v>123</v>
      </c>
      <c r="U149" s="223">
        <v>0.45600000000000002</v>
      </c>
      <c r="V149" s="223">
        <f>ROUND(E149*U149,2)</f>
        <v>10.55</v>
      </c>
      <c r="W149" s="223"/>
      <c r="X149" s="223" t="s">
        <v>124</v>
      </c>
      <c r="Y149" s="223" t="s">
        <v>125</v>
      </c>
      <c r="Z149" s="212"/>
      <c r="AA149" s="212"/>
      <c r="AB149" s="212"/>
      <c r="AC149" s="212"/>
      <c r="AD149" s="212"/>
      <c r="AE149" s="212"/>
      <c r="AF149" s="212"/>
      <c r="AG149" s="212" t="s">
        <v>126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19"/>
      <c r="B150" s="220"/>
      <c r="C150" s="258" t="s">
        <v>306</v>
      </c>
      <c r="D150" s="225"/>
      <c r="E150" s="226">
        <v>8.1449999999999996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2"/>
      <c r="AA150" s="212"/>
      <c r="AB150" s="212"/>
      <c r="AC150" s="212"/>
      <c r="AD150" s="212"/>
      <c r="AE150" s="212"/>
      <c r="AF150" s="212"/>
      <c r="AG150" s="212" t="s">
        <v>130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58" t="s">
        <v>307</v>
      </c>
      <c r="D151" s="225"/>
      <c r="E151" s="226">
        <v>15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2"/>
      <c r="AA151" s="212"/>
      <c r="AB151" s="212"/>
      <c r="AC151" s="212"/>
      <c r="AD151" s="212"/>
      <c r="AE151" s="212"/>
      <c r="AF151" s="212"/>
      <c r="AG151" s="212" t="s">
        <v>130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2.5" outlineLevel="1" x14ac:dyDescent="0.2">
      <c r="A152" s="235">
        <v>49</v>
      </c>
      <c r="B152" s="236" t="s">
        <v>308</v>
      </c>
      <c r="C152" s="256" t="s">
        <v>309</v>
      </c>
      <c r="D152" s="237" t="s">
        <v>226</v>
      </c>
      <c r="E152" s="238">
        <v>27.774000000000001</v>
      </c>
      <c r="F152" s="239"/>
      <c r="G152" s="240">
        <f>ROUND(E152*F152,2)</f>
        <v>0</v>
      </c>
      <c r="H152" s="239"/>
      <c r="I152" s="240">
        <f>ROUND(E152*H152,2)</f>
        <v>0</v>
      </c>
      <c r="J152" s="239"/>
      <c r="K152" s="240">
        <f>ROUND(E152*J152,2)</f>
        <v>0</v>
      </c>
      <c r="L152" s="240">
        <v>21</v>
      </c>
      <c r="M152" s="240">
        <f>G152*(1+L152/100)</f>
        <v>0</v>
      </c>
      <c r="N152" s="238">
        <v>2.0200000000000001E-3</v>
      </c>
      <c r="O152" s="238">
        <f>ROUND(E152*N152,2)</f>
        <v>0.06</v>
      </c>
      <c r="P152" s="238">
        <v>0</v>
      </c>
      <c r="Q152" s="238">
        <f>ROUND(E152*P152,2)</f>
        <v>0</v>
      </c>
      <c r="R152" s="240" t="s">
        <v>298</v>
      </c>
      <c r="S152" s="240" t="s">
        <v>123</v>
      </c>
      <c r="T152" s="241" t="s">
        <v>123</v>
      </c>
      <c r="U152" s="223">
        <v>0.23</v>
      </c>
      <c r="V152" s="223">
        <f>ROUND(E152*U152,2)</f>
        <v>6.39</v>
      </c>
      <c r="W152" s="223"/>
      <c r="X152" s="223" t="s">
        <v>124</v>
      </c>
      <c r="Y152" s="223" t="s">
        <v>125</v>
      </c>
      <c r="Z152" s="212"/>
      <c r="AA152" s="212"/>
      <c r="AB152" s="212"/>
      <c r="AC152" s="212"/>
      <c r="AD152" s="212"/>
      <c r="AE152" s="212"/>
      <c r="AF152" s="212"/>
      <c r="AG152" s="212" t="s">
        <v>126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">
      <c r="A153" s="219"/>
      <c r="B153" s="220"/>
      <c r="C153" s="258" t="s">
        <v>310</v>
      </c>
      <c r="D153" s="225"/>
      <c r="E153" s="226">
        <v>9.7739999999999991</v>
      </c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2"/>
      <c r="AA153" s="212"/>
      <c r="AB153" s="212"/>
      <c r="AC153" s="212"/>
      <c r="AD153" s="212"/>
      <c r="AE153" s="212"/>
      <c r="AF153" s="212"/>
      <c r="AG153" s="212" t="s">
        <v>130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58" t="s">
        <v>311</v>
      </c>
      <c r="D154" s="225"/>
      <c r="E154" s="226">
        <v>18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2"/>
      <c r="AA154" s="212"/>
      <c r="AB154" s="212"/>
      <c r="AC154" s="212"/>
      <c r="AD154" s="212"/>
      <c r="AE154" s="212"/>
      <c r="AF154" s="212"/>
      <c r="AG154" s="212" t="s">
        <v>130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22.5" outlineLevel="1" x14ac:dyDescent="0.2">
      <c r="A155" s="235">
        <v>50</v>
      </c>
      <c r="B155" s="236" t="s">
        <v>312</v>
      </c>
      <c r="C155" s="256" t="s">
        <v>313</v>
      </c>
      <c r="D155" s="237" t="s">
        <v>226</v>
      </c>
      <c r="E155" s="238">
        <v>9.3000000000000007</v>
      </c>
      <c r="F155" s="239"/>
      <c r="G155" s="240">
        <f>ROUND(E155*F155,2)</f>
        <v>0</v>
      </c>
      <c r="H155" s="239"/>
      <c r="I155" s="240">
        <f>ROUND(E155*H155,2)</f>
        <v>0</v>
      </c>
      <c r="J155" s="239"/>
      <c r="K155" s="240">
        <f>ROUND(E155*J155,2)</f>
        <v>0</v>
      </c>
      <c r="L155" s="240">
        <v>21</v>
      </c>
      <c r="M155" s="240">
        <f>G155*(1+L155/100)</f>
        <v>0</v>
      </c>
      <c r="N155" s="238">
        <v>3.2000000000000003E-4</v>
      </c>
      <c r="O155" s="238">
        <f>ROUND(E155*N155,2)</f>
        <v>0</v>
      </c>
      <c r="P155" s="238">
        <v>0</v>
      </c>
      <c r="Q155" s="238">
        <f>ROUND(E155*P155,2)</f>
        <v>0</v>
      </c>
      <c r="R155" s="240" t="s">
        <v>298</v>
      </c>
      <c r="S155" s="240" t="s">
        <v>123</v>
      </c>
      <c r="T155" s="241" t="s">
        <v>123</v>
      </c>
      <c r="U155" s="223">
        <v>0.23599999999999999</v>
      </c>
      <c r="V155" s="223">
        <f>ROUND(E155*U155,2)</f>
        <v>2.19</v>
      </c>
      <c r="W155" s="223"/>
      <c r="X155" s="223" t="s">
        <v>124</v>
      </c>
      <c r="Y155" s="223" t="s">
        <v>125</v>
      </c>
      <c r="Z155" s="212"/>
      <c r="AA155" s="212"/>
      <c r="AB155" s="212"/>
      <c r="AC155" s="212"/>
      <c r="AD155" s="212"/>
      <c r="AE155" s="212"/>
      <c r="AF155" s="212"/>
      <c r="AG155" s="212" t="s">
        <v>126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">
      <c r="A156" s="219"/>
      <c r="B156" s="220"/>
      <c r="C156" s="258" t="s">
        <v>314</v>
      </c>
      <c r="D156" s="225"/>
      <c r="E156" s="226">
        <v>4.8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2"/>
      <c r="AA156" s="212"/>
      <c r="AB156" s="212"/>
      <c r="AC156" s="212"/>
      <c r="AD156" s="212"/>
      <c r="AE156" s="212"/>
      <c r="AF156" s="212"/>
      <c r="AG156" s="212" t="s">
        <v>130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58" t="s">
        <v>315</v>
      </c>
      <c r="D157" s="225"/>
      <c r="E157" s="226">
        <v>4.5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2"/>
      <c r="AA157" s="212"/>
      <c r="AB157" s="212"/>
      <c r="AC157" s="212"/>
      <c r="AD157" s="212"/>
      <c r="AE157" s="212"/>
      <c r="AF157" s="212"/>
      <c r="AG157" s="212" t="s">
        <v>130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35">
        <v>51</v>
      </c>
      <c r="B158" s="236" t="s">
        <v>316</v>
      </c>
      <c r="C158" s="256" t="s">
        <v>317</v>
      </c>
      <c r="D158" s="237" t="s">
        <v>226</v>
      </c>
      <c r="E158" s="238">
        <v>9.3000000000000007</v>
      </c>
      <c r="F158" s="239"/>
      <c r="G158" s="240">
        <f>ROUND(E158*F158,2)</f>
        <v>0</v>
      </c>
      <c r="H158" s="239"/>
      <c r="I158" s="240">
        <f>ROUND(E158*H158,2)</f>
        <v>0</v>
      </c>
      <c r="J158" s="239"/>
      <c r="K158" s="240">
        <f>ROUND(E158*J158,2)</f>
        <v>0</v>
      </c>
      <c r="L158" s="240">
        <v>21</v>
      </c>
      <c r="M158" s="240">
        <f>G158*(1+L158/100)</f>
        <v>0</v>
      </c>
      <c r="N158" s="238">
        <v>4.0000000000000003E-5</v>
      </c>
      <c r="O158" s="238">
        <f>ROUND(E158*N158,2)</f>
        <v>0</v>
      </c>
      <c r="P158" s="238">
        <v>0</v>
      </c>
      <c r="Q158" s="238">
        <f>ROUND(E158*P158,2)</f>
        <v>0</v>
      </c>
      <c r="R158" s="240" t="s">
        <v>298</v>
      </c>
      <c r="S158" s="240" t="s">
        <v>123</v>
      </c>
      <c r="T158" s="241" t="s">
        <v>123</v>
      </c>
      <c r="U158" s="223">
        <v>7.0000000000000007E-2</v>
      </c>
      <c r="V158" s="223">
        <f>ROUND(E158*U158,2)</f>
        <v>0.65</v>
      </c>
      <c r="W158" s="223"/>
      <c r="X158" s="223" t="s">
        <v>124</v>
      </c>
      <c r="Y158" s="223" t="s">
        <v>125</v>
      </c>
      <c r="Z158" s="212"/>
      <c r="AA158" s="212"/>
      <c r="AB158" s="212"/>
      <c r="AC158" s="212"/>
      <c r="AD158" s="212"/>
      <c r="AE158" s="212"/>
      <c r="AF158" s="212"/>
      <c r="AG158" s="212" t="s">
        <v>255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">
      <c r="A159" s="219"/>
      <c r="B159" s="220"/>
      <c r="C159" s="263" t="s">
        <v>318</v>
      </c>
      <c r="D159" s="254"/>
      <c r="E159" s="254"/>
      <c r="F159" s="254"/>
      <c r="G159" s="254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2"/>
      <c r="AA159" s="212"/>
      <c r="AB159" s="212"/>
      <c r="AC159" s="212"/>
      <c r="AD159" s="212"/>
      <c r="AE159" s="212"/>
      <c r="AF159" s="212"/>
      <c r="AG159" s="212" t="s">
        <v>261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">
      <c r="A160" s="219"/>
      <c r="B160" s="220"/>
      <c r="C160" s="258" t="s">
        <v>314</v>
      </c>
      <c r="D160" s="225"/>
      <c r="E160" s="226">
        <v>4.8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2"/>
      <c r="AA160" s="212"/>
      <c r="AB160" s="212"/>
      <c r="AC160" s="212"/>
      <c r="AD160" s="212"/>
      <c r="AE160" s="212"/>
      <c r="AF160" s="212"/>
      <c r="AG160" s="212" t="s">
        <v>130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58" t="s">
        <v>315</v>
      </c>
      <c r="D161" s="225"/>
      <c r="E161" s="226">
        <v>4.5</v>
      </c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2"/>
      <c r="AA161" s="212"/>
      <c r="AB161" s="212"/>
      <c r="AC161" s="212"/>
      <c r="AD161" s="212"/>
      <c r="AE161" s="212"/>
      <c r="AF161" s="212"/>
      <c r="AG161" s="212" t="s">
        <v>130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22.5" outlineLevel="1" x14ac:dyDescent="0.2">
      <c r="A162" s="244">
        <v>52</v>
      </c>
      <c r="B162" s="245" t="s">
        <v>319</v>
      </c>
      <c r="C162" s="259" t="s">
        <v>320</v>
      </c>
      <c r="D162" s="246" t="s">
        <v>121</v>
      </c>
      <c r="E162" s="247">
        <v>3.9119999999999999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7">
        <v>0</v>
      </c>
      <c r="O162" s="247">
        <f>ROUND(E162*N162,2)</f>
        <v>0</v>
      </c>
      <c r="P162" s="247">
        <v>0</v>
      </c>
      <c r="Q162" s="247">
        <f>ROUND(E162*P162,2)</f>
        <v>0</v>
      </c>
      <c r="R162" s="249" t="s">
        <v>298</v>
      </c>
      <c r="S162" s="249" t="s">
        <v>123</v>
      </c>
      <c r="T162" s="250" t="s">
        <v>123</v>
      </c>
      <c r="U162" s="223">
        <v>0.16600000000000001</v>
      </c>
      <c r="V162" s="223">
        <f>ROUND(E162*U162,2)</f>
        <v>0.65</v>
      </c>
      <c r="W162" s="223"/>
      <c r="X162" s="223" t="s">
        <v>124</v>
      </c>
      <c r="Y162" s="223" t="s">
        <v>125</v>
      </c>
      <c r="Z162" s="212"/>
      <c r="AA162" s="212"/>
      <c r="AB162" s="212"/>
      <c r="AC162" s="212"/>
      <c r="AD162" s="212"/>
      <c r="AE162" s="212"/>
      <c r="AF162" s="212"/>
      <c r="AG162" s="212" t="s">
        <v>255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4">
        <v>53</v>
      </c>
      <c r="B163" s="245" t="s">
        <v>321</v>
      </c>
      <c r="C163" s="259" t="s">
        <v>322</v>
      </c>
      <c r="D163" s="246" t="s">
        <v>121</v>
      </c>
      <c r="E163" s="247">
        <v>3.9119999999999999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21</v>
      </c>
      <c r="M163" s="249">
        <f>G163*(1+L163/100)</f>
        <v>0</v>
      </c>
      <c r="N163" s="247">
        <v>1.1999999999999999E-3</v>
      </c>
      <c r="O163" s="247">
        <f>ROUND(E163*N163,2)</f>
        <v>0</v>
      </c>
      <c r="P163" s="247">
        <v>0</v>
      </c>
      <c r="Q163" s="247">
        <f>ROUND(E163*P163,2)</f>
        <v>0</v>
      </c>
      <c r="R163" s="249" t="s">
        <v>298</v>
      </c>
      <c r="S163" s="249" t="s">
        <v>123</v>
      </c>
      <c r="T163" s="250" t="s">
        <v>123</v>
      </c>
      <c r="U163" s="223">
        <v>0</v>
      </c>
      <c r="V163" s="223">
        <f>ROUND(E163*U163,2)</f>
        <v>0</v>
      </c>
      <c r="W163" s="223"/>
      <c r="X163" s="223" t="s">
        <v>124</v>
      </c>
      <c r="Y163" s="223" t="s">
        <v>125</v>
      </c>
      <c r="Z163" s="212"/>
      <c r="AA163" s="212"/>
      <c r="AB163" s="212"/>
      <c r="AC163" s="212"/>
      <c r="AD163" s="212"/>
      <c r="AE163" s="212"/>
      <c r="AF163" s="212"/>
      <c r="AG163" s="212" t="s">
        <v>255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33.75" outlineLevel="1" x14ac:dyDescent="0.2">
      <c r="A164" s="235">
        <v>54</v>
      </c>
      <c r="B164" s="236" t="s">
        <v>323</v>
      </c>
      <c r="C164" s="256" t="s">
        <v>324</v>
      </c>
      <c r="D164" s="237" t="s">
        <v>121</v>
      </c>
      <c r="E164" s="238">
        <v>20.95758</v>
      </c>
      <c r="F164" s="239"/>
      <c r="G164" s="240">
        <f>ROUND(E164*F164,2)</f>
        <v>0</v>
      </c>
      <c r="H164" s="239"/>
      <c r="I164" s="240">
        <f>ROUND(E164*H164,2)</f>
        <v>0</v>
      </c>
      <c r="J164" s="239"/>
      <c r="K164" s="240">
        <f>ROUND(E164*J164,2)</f>
        <v>0</v>
      </c>
      <c r="L164" s="240">
        <v>21</v>
      </c>
      <c r="M164" s="240">
        <f>G164*(1+L164/100)</f>
        <v>0</v>
      </c>
      <c r="N164" s="238">
        <v>1.9199999999999998E-2</v>
      </c>
      <c r="O164" s="238">
        <f>ROUND(E164*N164,2)</f>
        <v>0.4</v>
      </c>
      <c r="P164" s="238">
        <v>0</v>
      </c>
      <c r="Q164" s="238">
        <f>ROUND(E164*P164,2)</f>
        <v>0</v>
      </c>
      <c r="R164" s="240" t="s">
        <v>325</v>
      </c>
      <c r="S164" s="240" t="s">
        <v>123</v>
      </c>
      <c r="T164" s="241" t="s">
        <v>123</v>
      </c>
      <c r="U164" s="223">
        <v>0</v>
      </c>
      <c r="V164" s="223">
        <f>ROUND(E164*U164,2)</f>
        <v>0</v>
      </c>
      <c r="W164" s="223"/>
      <c r="X164" s="223" t="s">
        <v>206</v>
      </c>
      <c r="Y164" s="223" t="s">
        <v>125</v>
      </c>
      <c r="Z164" s="212"/>
      <c r="AA164" s="212"/>
      <c r="AB164" s="212"/>
      <c r="AC164" s="212"/>
      <c r="AD164" s="212"/>
      <c r="AE164" s="212"/>
      <c r="AF164" s="212"/>
      <c r="AG164" s="212" t="s">
        <v>326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19"/>
      <c r="B165" s="220"/>
      <c r="C165" s="258" t="s">
        <v>327</v>
      </c>
      <c r="D165" s="225"/>
      <c r="E165" s="226">
        <v>4.1050800000000001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2"/>
      <c r="AA165" s="212"/>
      <c r="AB165" s="212"/>
      <c r="AC165" s="212"/>
      <c r="AD165" s="212"/>
      <c r="AE165" s="212"/>
      <c r="AF165" s="212"/>
      <c r="AG165" s="212" t="s">
        <v>130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58" t="s">
        <v>328</v>
      </c>
      <c r="D166" s="225"/>
      <c r="E166" s="226">
        <v>7.0875000000000004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2"/>
      <c r="AA166" s="212"/>
      <c r="AB166" s="212"/>
      <c r="AC166" s="212"/>
      <c r="AD166" s="212"/>
      <c r="AE166" s="212"/>
      <c r="AF166" s="212"/>
      <c r="AG166" s="212" t="s">
        <v>130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58" t="s">
        <v>329</v>
      </c>
      <c r="D167" s="225"/>
      <c r="E167" s="226">
        <v>9.7650000000000006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2"/>
      <c r="AA167" s="212"/>
      <c r="AB167" s="212"/>
      <c r="AC167" s="212"/>
      <c r="AD167" s="212"/>
      <c r="AE167" s="212"/>
      <c r="AF167" s="212"/>
      <c r="AG167" s="212" t="s">
        <v>130</v>
      </c>
      <c r="AH167" s="212">
        <v>5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>
        <v>55</v>
      </c>
      <c r="B168" s="220" t="s">
        <v>330</v>
      </c>
      <c r="C168" s="261" t="s">
        <v>331</v>
      </c>
      <c r="D168" s="221" t="s">
        <v>0</v>
      </c>
      <c r="E168" s="252"/>
      <c r="F168" s="224"/>
      <c r="G168" s="223">
        <f>ROUND(E168*F168,2)</f>
        <v>0</v>
      </c>
      <c r="H168" s="224"/>
      <c r="I168" s="223">
        <f>ROUND(E168*H168,2)</f>
        <v>0</v>
      </c>
      <c r="J168" s="224"/>
      <c r="K168" s="223">
        <f>ROUND(E168*J168,2)</f>
        <v>0</v>
      </c>
      <c r="L168" s="223">
        <v>21</v>
      </c>
      <c r="M168" s="223">
        <f>G168*(1+L168/100)</f>
        <v>0</v>
      </c>
      <c r="N168" s="222">
        <v>0</v>
      </c>
      <c r="O168" s="222">
        <f>ROUND(E168*N168,2)</f>
        <v>0</v>
      </c>
      <c r="P168" s="222">
        <v>0</v>
      </c>
      <c r="Q168" s="222">
        <f>ROUND(E168*P168,2)</f>
        <v>0</v>
      </c>
      <c r="R168" s="223" t="s">
        <v>298</v>
      </c>
      <c r="S168" s="223" t="s">
        <v>123</v>
      </c>
      <c r="T168" s="223" t="s">
        <v>123</v>
      </c>
      <c r="U168" s="223">
        <v>0</v>
      </c>
      <c r="V168" s="223">
        <f>ROUND(E168*U168,2)</f>
        <v>0</v>
      </c>
      <c r="W168" s="223"/>
      <c r="X168" s="223" t="s">
        <v>246</v>
      </c>
      <c r="Y168" s="223" t="s">
        <v>125</v>
      </c>
      <c r="Z168" s="212"/>
      <c r="AA168" s="212"/>
      <c r="AB168" s="212"/>
      <c r="AC168" s="212"/>
      <c r="AD168" s="212"/>
      <c r="AE168" s="212"/>
      <c r="AF168" s="212"/>
      <c r="AG168" s="212" t="s">
        <v>247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">
      <c r="A169" s="219"/>
      <c r="B169" s="220"/>
      <c r="C169" s="262" t="s">
        <v>295</v>
      </c>
      <c r="D169" s="253"/>
      <c r="E169" s="253"/>
      <c r="F169" s="253"/>
      <c r="G169" s="25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2"/>
      <c r="AA169" s="212"/>
      <c r="AB169" s="212"/>
      <c r="AC169" s="212"/>
      <c r="AD169" s="212"/>
      <c r="AE169" s="212"/>
      <c r="AF169" s="212"/>
      <c r="AG169" s="212" t="s">
        <v>128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x14ac:dyDescent="0.2">
      <c r="A170" s="228" t="s">
        <v>117</v>
      </c>
      <c r="B170" s="229" t="s">
        <v>85</v>
      </c>
      <c r="C170" s="255" t="s">
        <v>86</v>
      </c>
      <c r="D170" s="230"/>
      <c r="E170" s="231"/>
      <c r="F170" s="232"/>
      <c r="G170" s="232">
        <f>SUMIF(AG171:AG176,"&lt;&gt;NOR",G171:G176)</f>
        <v>0</v>
      </c>
      <c r="H170" s="232"/>
      <c r="I170" s="232">
        <f>SUM(I171:I176)</f>
        <v>0</v>
      </c>
      <c r="J170" s="232"/>
      <c r="K170" s="232">
        <f>SUM(K171:K176)</f>
        <v>0</v>
      </c>
      <c r="L170" s="232"/>
      <c r="M170" s="232">
        <f>SUM(M171:M176)</f>
        <v>0</v>
      </c>
      <c r="N170" s="231"/>
      <c r="O170" s="231">
        <f>SUM(O171:O176)</f>
        <v>0</v>
      </c>
      <c r="P170" s="231"/>
      <c r="Q170" s="231">
        <f>SUM(Q171:Q176)</f>
        <v>0</v>
      </c>
      <c r="R170" s="232"/>
      <c r="S170" s="232"/>
      <c r="T170" s="233"/>
      <c r="U170" s="227"/>
      <c r="V170" s="227">
        <f>SUM(V171:V176)</f>
        <v>42.27</v>
      </c>
      <c r="W170" s="227"/>
      <c r="X170" s="227"/>
      <c r="Y170" s="227"/>
      <c r="AG170" t="s">
        <v>118</v>
      </c>
    </row>
    <row r="171" spans="1:60" outlineLevel="1" x14ac:dyDescent="0.2">
      <c r="A171" s="235">
        <v>56</v>
      </c>
      <c r="B171" s="236" t="s">
        <v>332</v>
      </c>
      <c r="C171" s="256" t="s">
        <v>333</v>
      </c>
      <c r="D171" s="237" t="s">
        <v>244</v>
      </c>
      <c r="E171" s="238">
        <v>25.58436</v>
      </c>
      <c r="F171" s="239"/>
      <c r="G171" s="240">
        <f>ROUND(E171*F171,2)</f>
        <v>0</v>
      </c>
      <c r="H171" s="239"/>
      <c r="I171" s="240">
        <f>ROUND(E171*H171,2)</f>
        <v>0</v>
      </c>
      <c r="J171" s="239"/>
      <c r="K171" s="240">
        <f>ROUND(E171*J171,2)</f>
        <v>0</v>
      </c>
      <c r="L171" s="240">
        <v>21</v>
      </c>
      <c r="M171" s="240">
        <f>G171*(1+L171/100)</f>
        <v>0</v>
      </c>
      <c r="N171" s="238">
        <v>0</v>
      </c>
      <c r="O171" s="238">
        <f>ROUND(E171*N171,2)</f>
        <v>0</v>
      </c>
      <c r="P171" s="238">
        <v>0</v>
      </c>
      <c r="Q171" s="238">
        <f>ROUND(E171*P171,2)</f>
        <v>0</v>
      </c>
      <c r="R171" s="240" t="s">
        <v>211</v>
      </c>
      <c r="S171" s="240" t="s">
        <v>123</v>
      </c>
      <c r="T171" s="241" t="s">
        <v>123</v>
      </c>
      <c r="U171" s="223">
        <v>0.49</v>
      </c>
      <c r="V171" s="223">
        <f>ROUND(E171*U171,2)</f>
        <v>12.54</v>
      </c>
      <c r="W171" s="223"/>
      <c r="X171" s="223" t="s">
        <v>334</v>
      </c>
      <c r="Y171" s="223" t="s">
        <v>125</v>
      </c>
      <c r="Z171" s="212"/>
      <c r="AA171" s="212"/>
      <c r="AB171" s="212"/>
      <c r="AC171" s="212"/>
      <c r="AD171" s="212"/>
      <c r="AE171" s="212"/>
      <c r="AF171" s="212"/>
      <c r="AG171" s="212" t="s">
        <v>335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19"/>
      <c r="B172" s="220"/>
      <c r="C172" s="263" t="s">
        <v>336</v>
      </c>
      <c r="D172" s="254"/>
      <c r="E172" s="254"/>
      <c r="F172" s="254"/>
      <c r="G172" s="254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2"/>
      <c r="AA172" s="212"/>
      <c r="AB172" s="212"/>
      <c r="AC172" s="212"/>
      <c r="AD172" s="212"/>
      <c r="AE172" s="212"/>
      <c r="AF172" s="212"/>
      <c r="AG172" s="212" t="s">
        <v>261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44">
        <v>57</v>
      </c>
      <c r="B173" s="245" t="s">
        <v>337</v>
      </c>
      <c r="C173" s="259" t="s">
        <v>338</v>
      </c>
      <c r="D173" s="246" t="s">
        <v>244</v>
      </c>
      <c r="E173" s="247">
        <v>383.76542000000001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21</v>
      </c>
      <c r="M173" s="249">
        <f>G173*(1+L173/100)</f>
        <v>0</v>
      </c>
      <c r="N173" s="247">
        <v>0</v>
      </c>
      <c r="O173" s="247">
        <f>ROUND(E173*N173,2)</f>
        <v>0</v>
      </c>
      <c r="P173" s="247">
        <v>0</v>
      </c>
      <c r="Q173" s="247">
        <f>ROUND(E173*P173,2)</f>
        <v>0</v>
      </c>
      <c r="R173" s="249" t="s">
        <v>211</v>
      </c>
      <c r="S173" s="249" t="s">
        <v>123</v>
      </c>
      <c r="T173" s="250" t="s">
        <v>123</v>
      </c>
      <c r="U173" s="223">
        <v>0</v>
      </c>
      <c r="V173" s="223">
        <f>ROUND(E173*U173,2)</f>
        <v>0</v>
      </c>
      <c r="W173" s="223"/>
      <c r="X173" s="223" t="s">
        <v>334</v>
      </c>
      <c r="Y173" s="223" t="s">
        <v>125</v>
      </c>
      <c r="Z173" s="212"/>
      <c r="AA173" s="212"/>
      <c r="AB173" s="212"/>
      <c r="AC173" s="212"/>
      <c r="AD173" s="212"/>
      <c r="AE173" s="212"/>
      <c r="AF173" s="212"/>
      <c r="AG173" s="212" t="s">
        <v>335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44">
        <v>58</v>
      </c>
      <c r="B174" s="245" t="s">
        <v>339</v>
      </c>
      <c r="C174" s="259" t="s">
        <v>340</v>
      </c>
      <c r="D174" s="246" t="s">
        <v>244</v>
      </c>
      <c r="E174" s="247">
        <v>25.58436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21</v>
      </c>
      <c r="M174" s="249">
        <f>G174*(1+L174/100)</f>
        <v>0</v>
      </c>
      <c r="N174" s="247">
        <v>0</v>
      </c>
      <c r="O174" s="247">
        <f>ROUND(E174*N174,2)</f>
        <v>0</v>
      </c>
      <c r="P174" s="247">
        <v>0</v>
      </c>
      <c r="Q174" s="247">
        <f>ROUND(E174*P174,2)</f>
        <v>0</v>
      </c>
      <c r="R174" s="249" t="s">
        <v>211</v>
      </c>
      <c r="S174" s="249" t="s">
        <v>123</v>
      </c>
      <c r="T174" s="250" t="s">
        <v>123</v>
      </c>
      <c r="U174" s="223">
        <v>0.94199999999999995</v>
      </c>
      <c r="V174" s="223">
        <f>ROUND(E174*U174,2)</f>
        <v>24.1</v>
      </c>
      <c r="W174" s="223"/>
      <c r="X174" s="223" t="s">
        <v>334</v>
      </c>
      <c r="Y174" s="223" t="s">
        <v>125</v>
      </c>
      <c r="Z174" s="212"/>
      <c r="AA174" s="212"/>
      <c r="AB174" s="212"/>
      <c r="AC174" s="212"/>
      <c r="AD174" s="212"/>
      <c r="AE174" s="212"/>
      <c r="AF174" s="212"/>
      <c r="AG174" s="212" t="s">
        <v>335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22.5" outlineLevel="1" x14ac:dyDescent="0.2">
      <c r="A175" s="244">
        <v>59</v>
      </c>
      <c r="B175" s="245" t="s">
        <v>341</v>
      </c>
      <c r="C175" s="259" t="s">
        <v>342</v>
      </c>
      <c r="D175" s="246" t="s">
        <v>244</v>
      </c>
      <c r="E175" s="247">
        <v>51.16872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21</v>
      </c>
      <c r="M175" s="249">
        <f>G175*(1+L175/100)</f>
        <v>0</v>
      </c>
      <c r="N175" s="247">
        <v>0</v>
      </c>
      <c r="O175" s="247">
        <f>ROUND(E175*N175,2)</f>
        <v>0</v>
      </c>
      <c r="P175" s="247">
        <v>0</v>
      </c>
      <c r="Q175" s="247">
        <f>ROUND(E175*P175,2)</f>
        <v>0</v>
      </c>
      <c r="R175" s="249" t="s">
        <v>211</v>
      </c>
      <c r="S175" s="249" t="s">
        <v>123</v>
      </c>
      <c r="T175" s="250" t="s">
        <v>123</v>
      </c>
      <c r="U175" s="223">
        <v>0.11</v>
      </c>
      <c r="V175" s="223">
        <f>ROUND(E175*U175,2)</f>
        <v>5.63</v>
      </c>
      <c r="W175" s="223"/>
      <c r="X175" s="223" t="s">
        <v>334</v>
      </c>
      <c r="Y175" s="223" t="s">
        <v>125</v>
      </c>
      <c r="Z175" s="212"/>
      <c r="AA175" s="212"/>
      <c r="AB175" s="212"/>
      <c r="AC175" s="212"/>
      <c r="AD175" s="212"/>
      <c r="AE175" s="212"/>
      <c r="AF175" s="212"/>
      <c r="AG175" s="212" t="s">
        <v>335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1" x14ac:dyDescent="0.2">
      <c r="A176" s="244">
        <v>60</v>
      </c>
      <c r="B176" s="245" t="s">
        <v>343</v>
      </c>
      <c r="C176" s="259" t="s">
        <v>344</v>
      </c>
      <c r="D176" s="246" t="s">
        <v>244</v>
      </c>
      <c r="E176" s="247">
        <v>25.58436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21</v>
      </c>
      <c r="M176" s="249">
        <f>G176*(1+L176/100)</f>
        <v>0</v>
      </c>
      <c r="N176" s="247">
        <v>0</v>
      </c>
      <c r="O176" s="247">
        <f>ROUND(E176*N176,2)</f>
        <v>0</v>
      </c>
      <c r="P176" s="247">
        <v>0</v>
      </c>
      <c r="Q176" s="247">
        <f>ROUND(E176*P176,2)</f>
        <v>0</v>
      </c>
      <c r="R176" s="249" t="s">
        <v>211</v>
      </c>
      <c r="S176" s="249" t="s">
        <v>123</v>
      </c>
      <c r="T176" s="250" t="s">
        <v>123</v>
      </c>
      <c r="U176" s="223">
        <v>0</v>
      </c>
      <c r="V176" s="223">
        <f>ROUND(E176*U176,2)</f>
        <v>0</v>
      </c>
      <c r="W176" s="223"/>
      <c r="X176" s="223" t="s">
        <v>334</v>
      </c>
      <c r="Y176" s="223" t="s">
        <v>125</v>
      </c>
      <c r="Z176" s="212"/>
      <c r="AA176" s="212"/>
      <c r="AB176" s="212"/>
      <c r="AC176" s="212"/>
      <c r="AD176" s="212"/>
      <c r="AE176" s="212"/>
      <c r="AF176" s="212"/>
      <c r="AG176" s="212" t="s">
        <v>335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x14ac:dyDescent="0.2">
      <c r="A177" s="228" t="s">
        <v>117</v>
      </c>
      <c r="B177" s="229" t="s">
        <v>88</v>
      </c>
      <c r="C177" s="255" t="s">
        <v>27</v>
      </c>
      <c r="D177" s="230"/>
      <c r="E177" s="231"/>
      <c r="F177" s="232"/>
      <c r="G177" s="232">
        <f>SUMIF(AG178:AG179,"&lt;&gt;NOR",G178:G179)</f>
        <v>0</v>
      </c>
      <c r="H177" s="232"/>
      <c r="I177" s="232">
        <f>SUM(I178:I179)</f>
        <v>0</v>
      </c>
      <c r="J177" s="232"/>
      <c r="K177" s="232">
        <f>SUM(K178:K179)</f>
        <v>0</v>
      </c>
      <c r="L177" s="232"/>
      <c r="M177" s="232">
        <f>SUM(M178:M179)</f>
        <v>0</v>
      </c>
      <c r="N177" s="231"/>
      <c r="O177" s="231">
        <f>SUM(O178:O179)</f>
        <v>0</v>
      </c>
      <c r="P177" s="231"/>
      <c r="Q177" s="231">
        <f>SUM(Q178:Q179)</f>
        <v>0</v>
      </c>
      <c r="R177" s="232"/>
      <c r="S177" s="232"/>
      <c r="T177" s="233"/>
      <c r="U177" s="227"/>
      <c r="V177" s="227">
        <f>SUM(V178:V179)</f>
        <v>0</v>
      </c>
      <c r="W177" s="227"/>
      <c r="X177" s="227"/>
      <c r="Y177" s="227"/>
      <c r="AG177" t="s">
        <v>118</v>
      </c>
    </row>
    <row r="178" spans="1:60" outlineLevel="1" x14ac:dyDescent="0.2">
      <c r="A178" s="235">
        <v>61</v>
      </c>
      <c r="B178" s="236" t="s">
        <v>345</v>
      </c>
      <c r="C178" s="256" t="s">
        <v>346</v>
      </c>
      <c r="D178" s="237" t="s">
        <v>347</v>
      </c>
      <c r="E178" s="238">
        <v>1</v>
      </c>
      <c r="F178" s="239"/>
      <c r="G178" s="240">
        <f>ROUND(E178*F178,2)</f>
        <v>0</v>
      </c>
      <c r="H178" s="239"/>
      <c r="I178" s="240">
        <f>ROUND(E178*H178,2)</f>
        <v>0</v>
      </c>
      <c r="J178" s="239"/>
      <c r="K178" s="240">
        <f>ROUND(E178*J178,2)</f>
        <v>0</v>
      </c>
      <c r="L178" s="240">
        <v>21</v>
      </c>
      <c r="M178" s="240">
        <f>G178*(1+L178/100)</f>
        <v>0</v>
      </c>
      <c r="N178" s="238">
        <v>0</v>
      </c>
      <c r="O178" s="238">
        <f>ROUND(E178*N178,2)</f>
        <v>0</v>
      </c>
      <c r="P178" s="238">
        <v>0</v>
      </c>
      <c r="Q178" s="238">
        <f>ROUND(E178*P178,2)</f>
        <v>0</v>
      </c>
      <c r="R178" s="240"/>
      <c r="S178" s="240" t="s">
        <v>123</v>
      </c>
      <c r="T178" s="241" t="s">
        <v>205</v>
      </c>
      <c r="U178" s="223">
        <v>0</v>
      </c>
      <c r="V178" s="223">
        <f>ROUND(E178*U178,2)</f>
        <v>0</v>
      </c>
      <c r="W178" s="223"/>
      <c r="X178" s="223" t="s">
        <v>348</v>
      </c>
      <c r="Y178" s="223" t="s">
        <v>125</v>
      </c>
      <c r="Z178" s="212"/>
      <c r="AA178" s="212"/>
      <c r="AB178" s="212"/>
      <c r="AC178" s="212"/>
      <c r="AD178" s="212"/>
      <c r="AE178" s="212"/>
      <c r="AF178" s="212"/>
      <c r="AG178" s="212" t="s">
        <v>349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">
      <c r="A179" s="219"/>
      <c r="B179" s="220"/>
      <c r="C179" s="263" t="s">
        <v>350</v>
      </c>
      <c r="D179" s="254"/>
      <c r="E179" s="254"/>
      <c r="F179" s="254"/>
      <c r="G179" s="254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2"/>
      <c r="AA179" s="212"/>
      <c r="AB179" s="212"/>
      <c r="AC179" s="212"/>
      <c r="AD179" s="212"/>
      <c r="AE179" s="212"/>
      <c r="AF179" s="212"/>
      <c r="AG179" s="212" t="s">
        <v>261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">
      <c r="A180" s="228" t="s">
        <v>117</v>
      </c>
      <c r="B180" s="229" t="s">
        <v>89</v>
      </c>
      <c r="C180" s="255" t="s">
        <v>28</v>
      </c>
      <c r="D180" s="230"/>
      <c r="E180" s="231"/>
      <c r="F180" s="232"/>
      <c r="G180" s="232">
        <f>SUMIF(AG181:AG188,"&lt;&gt;NOR",G181:G188)</f>
        <v>0</v>
      </c>
      <c r="H180" s="232"/>
      <c r="I180" s="232">
        <f>SUM(I181:I188)</f>
        <v>0</v>
      </c>
      <c r="J180" s="232"/>
      <c r="K180" s="232">
        <f>SUM(K181:K188)</f>
        <v>0</v>
      </c>
      <c r="L180" s="232"/>
      <c r="M180" s="232">
        <f>SUM(M181:M188)</f>
        <v>0</v>
      </c>
      <c r="N180" s="231"/>
      <c r="O180" s="231">
        <f>SUM(O181:O188)</f>
        <v>0</v>
      </c>
      <c r="P180" s="231"/>
      <c r="Q180" s="231">
        <f>SUM(Q181:Q188)</f>
        <v>0</v>
      </c>
      <c r="R180" s="232"/>
      <c r="S180" s="232"/>
      <c r="T180" s="233"/>
      <c r="U180" s="227"/>
      <c r="V180" s="227">
        <f>SUM(V181:V188)</f>
        <v>0</v>
      </c>
      <c r="W180" s="227"/>
      <c r="X180" s="227"/>
      <c r="Y180" s="227"/>
      <c r="AG180" t="s">
        <v>118</v>
      </c>
    </row>
    <row r="181" spans="1:60" outlineLevel="1" x14ac:dyDescent="0.2">
      <c r="A181" s="235">
        <v>62</v>
      </c>
      <c r="B181" s="236" t="s">
        <v>351</v>
      </c>
      <c r="C181" s="256" t="s">
        <v>352</v>
      </c>
      <c r="D181" s="237" t="s">
        <v>347</v>
      </c>
      <c r="E181" s="238">
        <v>1</v>
      </c>
      <c r="F181" s="239"/>
      <c r="G181" s="240">
        <f>ROUND(E181*F181,2)</f>
        <v>0</v>
      </c>
      <c r="H181" s="239"/>
      <c r="I181" s="240">
        <f>ROUND(E181*H181,2)</f>
        <v>0</v>
      </c>
      <c r="J181" s="239"/>
      <c r="K181" s="240">
        <f>ROUND(E181*J181,2)</f>
        <v>0</v>
      </c>
      <c r="L181" s="240">
        <v>21</v>
      </c>
      <c r="M181" s="240">
        <f>G181*(1+L181/100)</f>
        <v>0</v>
      </c>
      <c r="N181" s="238">
        <v>0</v>
      </c>
      <c r="O181" s="238">
        <f>ROUND(E181*N181,2)</f>
        <v>0</v>
      </c>
      <c r="P181" s="238">
        <v>0</v>
      </c>
      <c r="Q181" s="238">
        <f>ROUND(E181*P181,2)</f>
        <v>0</v>
      </c>
      <c r="R181" s="240"/>
      <c r="S181" s="240" t="s">
        <v>123</v>
      </c>
      <c r="T181" s="241" t="s">
        <v>205</v>
      </c>
      <c r="U181" s="223">
        <v>0</v>
      </c>
      <c r="V181" s="223">
        <f>ROUND(E181*U181,2)</f>
        <v>0</v>
      </c>
      <c r="W181" s="223"/>
      <c r="X181" s="223" t="s">
        <v>348</v>
      </c>
      <c r="Y181" s="223" t="s">
        <v>125</v>
      </c>
      <c r="Z181" s="212"/>
      <c r="AA181" s="212"/>
      <c r="AB181" s="212"/>
      <c r="AC181" s="212"/>
      <c r="AD181" s="212"/>
      <c r="AE181" s="212"/>
      <c r="AF181" s="212"/>
      <c r="AG181" s="212" t="s">
        <v>349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 x14ac:dyDescent="0.2">
      <c r="A182" s="219"/>
      <c r="B182" s="220"/>
      <c r="C182" s="263" t="s">
        <v>353</v>
      </c>
      <c r="D182" s="254"/>
      <c r="E182" s="254"/>
      <c r="F182" s="254"/>
      <c r="G182" s="254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2"/>
      <c r="AA182" s="212"/>
      <c r="AB182" s="212"/>
      <c r="AC182" s="212"/>
      <c r="AD182" s="212"/>
      <c r="AE182" s="212"/>
      <c r="AF182" s="212"/>
      <c r="AG182" s="212" t="s">
        <v>261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35">
        <v>63</v>
      </c>
      <c r="B183" s="236" t="s">
        <v>354</v>
      </c>
      <c r="C183" s="256" t="s">
        <v>355</v>
      </c>
      <c r="D183" s="237" t="s">
        <v>347</v>
      </c>
      <c r="E183" s="238">
        <v>1</v>
      </c>
      <c r="F183" s="239"/>
      <c r="G183" s="240">
        <f>ROUND(E183*F183,2)</f>
        <v>0</v>
      </c>
      <c r="H183" s="239"/>
      <c r="I183" s="240">
        <f>ROUND(E183*H183,2)</f>
        <v>0</v>
      </c>
      <c r="J183" s="239"/>
      <c r="K183" s="240">
        <f>ROUND(E183*J183,2)</f>
        <v>0</v>
      </c>
      <c r="L183" s="240">
        <v>21</v>
      </c>
      <c r="M183" s="240">
        <f>G183*(1+L183/100)</f>
        <v>0</v>
      </c>
      <c r="N183" s="238">
        <v>0</v>
      </c>
      <c r="O183" s="238">
        <f>ROUND(E183*N183,2)</f>
        <v>0</v>
      </c>
      <c r="P183" s="238">
        <v>0</v>
      </c>
      <c r="Q183" s="238">
        <f>ROUND(E183*P183,2)</f>
        <v>0</v>
      </c>
      <c r="R183" s="240"/>
      <c r="S183" s="240" t="s">
        <v>123</v>
      </c>
      <c r="T183" s="241" t="s">
        <v>205</v>
      </c>
      <c r="U183" s="223">
        <v>0</v>
      </c>
      <c r="V183" s="223">
        <f>ROUND(E183*U183,2)</f>
        <v>0</v>
      </c>
      <c r="W183" s="223"/>
      <c r="X183" s="223" t="s">
        <v>348</v>
      </c>
      <c r="Y183" s="223" t="s">
        <v>125</v>
      </c>
      <c r="Z183" s="212"/>
      <c r="AA183" s="212"/>
      <c r="AB183" s="212"/>
      <c r="AC183" s="212"/>
      <c r="AD183" s="212"/>
      <c r="AE183" s="212"/>
      <c r="AF183" s="212"/>
      <c r="AG183" s="212" t="s">
        <v>356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">
      <c r="A184" s="219"/>
      <c r="B184" s="220"/>
      <c r="C184" s="263" t="s">
        <v>357</v>
      </c>
      <c r="D184" s="254"/>
      <c r="E184" s="254"/>
      <c r="F184" s="254"/>
      <c r="G184" s="254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2"/>
      <c r="AA184" s="212"/>
      <c r="AB184" s="212"/>
      <c r="AC184" s="212"/>
      <c r="AD184" s="212"/>
      <c r="AE184" s="212"/>
      <c r="AF184" s="212"/>
      <c r="AG184" s="212" t="s">
        <v>261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35">
        <v>64</v>
      </c>
      <c r="B185" s="236" t="s">
        <v>358</v>
      </c>
      <c r="C185" s="256" t="s">
        <v>359</v>
      </c>
      <c r="D185" s="237" t="s">
        <v>347</v>
      </c>
      <c r="E185" s="238">
        <v>1</v>
      </c>
      <c r="F185" s="239"/>
      <c r="G185" s="240">
        <f>ROUND(E185*F185,2)</f>
        <v>0</v>
      </c>
      <c r="H185" s="239"/>
      <c r="I185" s="240">
        <f>ROUND(E185*H185,2)</f>
        <v>0</v>
      </c>
      <c r="J185" s="239"/>
      <c r="K185" s="240">
        <f>ROUND(E185*J185,2)</f>
        <v>0</v>
      </c>
      <c r="L185" s="240">
        <v>21</v>
      </c>
      <c r="M185" s="240">
        <f>G185*(1+L185/100)</f>
        <v>0</v>
      </c>
      <c r="N185" s="238">
        <v>0</v>
      </c>
      <c r="O185" s="238">
        <f>ROUND(E185*N185,2)</f>
        <v>0</v>
      </c>
      <c r="P185" s="238">
        <v>0</v>
      </c>
      <c r="Q185" s="238">
        <f>ROUND(E185*P185,2)</f>
        <v>0</v>
      </c>
      <c r="R185" s="240"/>
      <c r="S185" s="240" t="s">
        <v>123</v>
      </c>
      <c r="T185" s="241" t="s">
        <v>205</v>
      </c>
      <c r="U185" s="223">
        <v>0</v>
      </c>
      <c r="V185" s="223">
        <f>ROUND(E185*U185,2)</f>
        <v>0</v>
      </c>
      <c r="W185" s="223"/>
      <c r="X185" s="223" t="s">
        <v>348</v>
      </c>
      <c r="Y185" s="223" t="s">
        <v>125</v>
      </c>
      <c r="Z185" s="212"/>
      <c r="AA185" s="212"/>
      <c r="AB185" s="212"/>
      <c r="AC185" s="212"/>
      <c r="AD185" s="212"/>
      <c r="AE185" s="212"/>
      <c r="AF185" s="212"/>
      <c r="AG185" s="212" t="s">
        <v>356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">
      <c r="A186" s="219"/>
      <c r="B186" s="220"/>
      <c r="C186" s="263" t="s">
        <v>360</v>
      </c>
      <c r="D186" s="254"/>
      <c r="E186" s="254"/>
      <c r="F186" s="254"/>
      <c r="G186" s="254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2"/>
      <c r="AA186" s="212"/>
      <c r="AB186" s="212"/>
      <c r="AC186" s="212"/>
      <c r="AD186" s="212"/>
      <c r="AE186" s="212"/>
      <c r="AF186" s="212"/>
      <c r="AG186" s="212" t="s">
        <v>261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43" t="str">
        <f>C186</f>
        <v>Náklady zhotovitele, které vzniknou v souvislosti s povinnostmi zhotovitele při předání a převzetí díla.</v>
      </c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35">
        <v>65</v>
      </c>
      <c r="B187" s="236" t="s">
        <v>361</v>
      </c>
      <c r="C187" s="256" t="s">
        <v>362</v>
      </c>
      <c r="D187" s="237" t="s">
        <v>347</v>
      </c>
      <c r="E187" s="238">
        <v>1</v>
      </c>
      <c r="F187" s="239"/>
      <c r="G187" s="240">
        <f>ROUND(E187*F187,2)</f>
        <v>0</v>
      </c>
      <c r="H187" s="239"/>
      <c r="I187" s="240">
        <f>ROUND(E187*H187,2)</f>
        <v>0</v>
      </c>
      <c r="J187" s="239"/>
      <c r="K187" s="240">
        <f>ROUND(E187*J187,2)</f>
        <v>0</v>
      </c>
      <c r="L187" s="240">
        <v>21</v>
      </c>
      <c r="M187" s="240">
        <f>G187*(1+L187/100)</f>
        <v>0</v>
      </c>
      <c r="N187" s="238">
        <v>0</v>
      </c>
      <c r="O187" s="238">
        <f>ROUND(E187*N187,2)</f>
        <v>0</v>
      </c>
      <c r="P187" s="238">
        <v>0</v>
      </c>
      <c r="Q187" s="238">
        <f>ROUND(E187*P187,2)</f>
        <v>0</v>
      </c>
      <c r="R187" s="240"/>
      <c r="S187" s="240" t="s">
        <v>123</v>
      </c>
      <c r="T187" s="241" t="s">
        <v>205</v>
      </c>
      <c r="U187" s="223">
        <v>0</v>
      </c>
      <c r="V187" s="223">
        <f>ROUND(E187*U187,2)</f>
        <v>0</v>
      </c>
      <c r="W187" s="223"/>
      <c r="X187" s="223" t="s">
        <v>348</v>
      </c>
      <c r="Y187" s="223" t="s">
        <v>125</v>
      </c>
      <c r="Z187" s="212"/>
      <c r="AA187" s="212"/>
      <c r="AB187" s="212"/>
      <c r="AC187" s="212"/>
      <c r="AD187" s="212"/>
      <c r="AE187" s="212"/>
      <c r="AF187" s="212"/>
      <c r="AG187" s="212" t="s">
        <v>356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">
      <c r="A188" s="219"/>
      <c r="B188" s="220"/>
      <c r="C188" s="263" t="s">
        <v>363</v>
      </c>
      <c r="D188" s="254"/>
      <c r="E188" s="254"/>
      <c r="F188" s="254"/>
      <c r="G188" s="254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2"/>
      <c r="AA188" s="212"/>
      <c r="AB188" s="212"/>
      <c r="AC188" s="212"/>
      <c r="AD188" s="212"/>
      <c r="AE188" s="212"/>
      <c r="AF188" s="212"/>
      <c r="AG188" s="212" t="s">
        <v>261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43" t="str">
        <f>C188</f>
        <v>Náklady na vyhotovení dokumentace skutečného provedení stavby a její předání objednateli v požadované formě a požadovaném počtu.</v>
      </c>
      <c r="BB188" s="212"/>
      <c r="BC188" s="212"/>
      <c r="BD188" s="212"/>
      <c r="BE188" s="212"/>
      <c r="BF188" s="212"/>
      <c r="BG188" s="212"/>
      <c r="BH188" s="212"/>
    </row>
    <row r="189" spans="1:60" x14ac:dyDescent="0.2">
      <c r="A189" s="3"/>
      <c r="B189" s="4"/>
      <c r="C189" s="264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E189">
        <v>15</v>
      </c>
      <c r="AF189">
        <v>21</v>
      </c>
      <c r="AG189" t="s">
        <v>103</v>
      </c>
    </row>
    <row r="190" spans="1:60" x14ac:dyDescent="0.2">
      <c r="A190" s="215"/>
      <c r="B190" s="216" t="s">
        <v>29</v>
      </c>
      <c r="C190" s="265"/>
      <c r="D190" s="217"/>
      <c r="E190" s="218"/>
      <c r="F190" s="218"/>
      <c r="G190" s="234">
        <f>G8+G33+G43+G57+G71+G78+G106+G109+G124+G133+G136+G143+G170+G177+G180</f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E190">
        <f>SUMIF(L7:L188,AE189,G7:G188)</f>
        <v>0</v>
      </c>
      <c r="AF190">
        <f>SUMIF(L7:L188,AF189,G7:G188)</f>
        <v>0</v>
      </c>
      <c r="AG190" t="s">
        <v>364</v>
      </c>
    </row>
    <row r="191" spans="1:60" x14ac:dyDescent="0.2">
      <c r="C191" s="266"/>
      <c r="D191" s="10"/>
      <c r="AG191" t="s">
        <v>365</v>
      </c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zA/GZcQmCpGZllE57fQQYwb9+1m87edO8OjR6iUISkWHarLugUfLeachVFnMEt9OYM693dywUmKRpGofd+ZVQ==" saltValue="FO4+s7fsGqdjOJEvZUiMAA==" spinCount="100000" sheet="1" formatRows="0"/>
  <mergeCells count="40">
    <mergeCell ref="C182:G182"/>
    <mergeCell ref="C184:G184"/>
    <mergeCell ref="C186:G186"/>
    <mergeCell ref="C188:G188"/>
    <mergeCell ref="C132:G132"/>
    <mergeCell ref="C142:G142"/>
    <mergeCell ref="C159:G159"/>
    <mergeCell ref="C169:G169"/>
    <mergeCell ref="C172:G172"/>
    <mergeCell ref="C179:G179"/>
    <mergeCell ref="C116:G116"/>
    <mergeCell ref="C119:G119"/>
    <mergeCell ref="C120:G120"/>
    <mergeCell ref="C123:G123"/>
    <mergeCell ref="C126:G126"/>
    <mergeCell ref="C127:G127"/>
    <mergeCell ref="C73:G73"/>
    <mergeCell ref="C85:G85"/>
    <mergeCell ref="C89:G89"/>
    <mergeCell ref="C92:G92"/>
    <mergeCell ref="C108:G108"/>
    <mergeCell ref="C115:G115"/>
    <mergeCell ref="C41:G41"/>
    <mergeCell ref="C45:G45"/>
    <mergeCell ref="C49:G49"/>
    <mergeCell ref="C52:G52"/>
    <mergeCell ref="C55:G55"/>
    <mergeCell ref="C59:G59"/>
    <mergeCell ref="C18:G18"/>
    <mergeCell ref="C21:G21"/>
    <mergeCell ref="C24:G24"/>
    <mergeCell ref="C27:G27"/>
    <mergeCell ref="C35:G35"/>
    <mergeCell ref="C38:G38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56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'56 1 Pol'!Názvy_tisku</vt:lpstr>
      <vt:lpstr>oadresa</vt:lpstr>
      <vt:lpstr>Stavba!Objednatel</vt:lpstr>
      <vt:lpstr>Stavba!Objekt</vt:lpstr>
      <vt:lpstr>'56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Radek Kubík</cp:lastModifiedBy>
  <cp:lastPrinted>2019-03-19T12:27:02Z</cp:lastPrinted>
  <dcterms:created xsi:type="dcterms:W3CDTF">2009-04-08T07:15:50Z</dcterms:created>
  <dcterms:modified xsi:type="dcterms:W3CDTF">2023-09-18T12:21:38Z</dcterms:modified>
</cp:coreProperties>
</file>