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kohotova\Desktop\Nabídky\2024\13\"/>
    </mc:Choice>
  </mc:AlternateContent>
  <xr:revisionPtr revIDLastSave="0" documentId="13_ncr:1_{E24C4E33-6D3F-47C8-A4DF-FB76BA6CD2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VzorPolozky" sheetId="10" state="hidden" r:id="rId2"/>
    <sheet name="ZTI" sheetId="12" r:id="rId3"/>
  </sheets>
  <externalReferences>
    <externalReference r:id="rId4"/>
  </externalReferences>
  <definedNames>
    <definedName name="CelkemDPHVypocet" localSheetId="0">Stavba!$H$39</definedName>
    <definedName name="CenaCelkem">Stavba!$G$26</definedName>
    <definedName name="CenaCelkemBezDPH">Stavba!$G$25</definedName>
    <definedName name="CenaCelkemVypocet" localSheetId="0">Stavba!$I$39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Stavba!$D$9:$G$9</definedName>
    <definedName name="DIČ" localSheetId="0">Stavba!$I$9</definedName>
    <definedName name="dmisto">Stavba!$E$10:$G$10</definedName>
    <definedName name="DPHSni">Stavba!$G$21</definedName>
    <definedName name="DPHZakl">Stavba!$G$23</definedName>
    <definedName name="dpsc" localSheetId="0">Stavba!$D$10</definedName>
    <definedName name="IČO" localSheetId="0">Stavba!$I$8</definedName>
    <definedName name="Mena">Stavba!$J$26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ZTI!$1:$7</definedName>
    <definedName name="oadresa">Stavba!$D$6</definedName>
    <definedName name="Objednatel" localSheetId="0">Stavba!$D$5</definedName>
    <definedName name="Objekt" localSheetId="0">Stavba!$B$35</definedName>
    <definedName name="_xlnm.Print_Area" localSheetId="0">Stavba!$A$1:$J$53</definedName>
    <definedName name="_xlnm.Print_Area" localSheetId="2">ZTI!$A$1:$G$187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Stavba!#REF!</definedName>
    <definedName name="pdic">Stavba!#REF!</definedName>
    <definedName name="pico">Stavba!#REF!</definedName>
    <definedName name="pmisto">Stavba!#REF!</definedName>
    <definedName name="PocetMJ">#REF!</definedName>
    <definedName name="PoptavkaID">Stavba!$A$1</definedName>
    <definedName name="pPSC">Stavba!#REF!</definedName>
    <definedName name="Projektant">Stavba!#REF!</definedName>
    <definedName name="SazbaDPH1" localSheetId="0">Stavba!$E$20</definedName>
    <definedName name="SazbaDPH1">'[1]Krycí list'!$C$30</definedName>
    <definedName name="SazbaDPH2" localSheetId="0">Stavba!$E$22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Stavba!$D$11</definedName>
    <definedName name="Z_B7E7C763_C459_487D_8ABA_5CFDDFBD5A84_.wvu.Cols" localSheetId="0" hidden="1">Stavba!$A:$A</definedName>
    <definedName name="Z_B7E7C763_C459_487D_8ABA_5CFDDFBD5A84_.wvu.PrintArea" localSheetId="0" hidden="1">Stavba!$B$1:$J$33</definedName>
    <definedName name="ZakladDPHSni">Stavba!$G$20</definedName>
    <definedName name="ZakladDPHSniVypocet" localSheetId="0">Stavba!$F$39</definedName>
    <definedName name="ZakladDPHZakl">Stavba!$G$22</definedName>
    <definedName name="ZakladDPHZaklVypocet" localSheetId="0">Stavba!$G$39</definedName>
    <definedName name="ZaObjednatele">Stavba!$G$31</definedName>
    <definedName name="Zaokrouhleni">Stavba!$G$24</definedName>
    <definedName name="ZaZhotovitele">Stavba!$D$31</definedName>
    <definedName name="Zhotovitel">Stavba!$D$8:$G$8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G11" i="12"/>
  <c r="G14" i="12"/>
  <c r="I47" i="1" s="1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2" i="12"/>
  <c r="G43" i="12"/>
  <c r="G45" i="12"/>
  <c r="G46" i="12"/>
  <c r="G47" i="12"/>
  <c r="G48" i="12"/>
  <c r="G50" i="12"/>
  <c r="G52" i="12"/>
  <c r="G53" i="12"/>
  <c r="G55" i="12"/>
  <c r="G56" i="12"/>
  <c r="G58" i="12"/>
  <c r="G59" i="12"/>
  <c r="G61" i="12"/>
  <c r="G62" i="12"/>
  <c r="G64" i="12"/>
  <c r="G65" i="12"/>
  <c r="G67" i="12"/>
  <c r="G68" i="12"/>
  <c r="G70" i="12"/>
  <c r="G71" i="12"/>
  <c r="G73" i="12"/>
  <c r="G74" i="12"/>
  <c r="G76" i="12"/>
  <c r="G77" i="12"/>
  <c r="G79" i="12"/>
  <c r="G80" i="12"/>
  <c r="G82" i="12"/>
  <c r="G83" i="12"/>
  <c r="G85" i="12"/>
  <c r="G86" i="12"/>
  <c r="G88" i="12"/>
  <c r="G89" i="12"/>
  <c r="G91" i="12"/>
  <c r="G92" i="12"/>
  <c r="G94" i="12"/>
  <c r="G95" i="12"/>
  <c r="G97" i="12"/>
  <c r="G98" i="12"/>
  <c r="G100" i="12"/>
  <c r="G101" i="12"/>
  <c r="G103" i="12"/>
  <c r="G104" i="12"/>
  <c r="G105" i="12"/>
  <c r="G107" i="12"/>
  <c r="G108" i="12"/>
  <c r="G109" i="12"/>
  <c r="G111" i="12"/>
  <c r="G112" i="12"/>
  <c r="G113" i="12"/>
  <c r="G115" i="12"/>
  <c r="G116" i="12"/>
  <c r="G117" i="12"/>
  <c r="G118" i="12"/>
  <c r="G119" i="12"/>
  <c r="G120" i="12"/>
  <c r="G121" i="12"/>
  <c r="G122" i="12"/>
  <c r="G123" i="12"/>
  <c r="G124" i="12"/>
  <c r="G125" i="12"/>
  <c r="G126" i="12"/>
  <c r="G127" i="12"/>
  <c r="G128" i="12"/>
  <c r="G129" i="12"/>
  <c r="G131" i="12"/>
  <c r="G132" i="12"/>
  <c r="G135" i="12"/>
  <c r="G137" i="12"/>
  <c r="G139" i="12"/>
  <c r="G140" i="12"/>
  <c r="G141" i="12"/>
  <c r="G142" i="12"/>
  <c r="G143" i="12"/>
  <c r="G144" i="12"/>
  <c r="G146" i="12"/>
  <c r="G147" i="12"/>
  <c r="G148" i="12"/>
  <c r="G149" i="12"/>
  <c r="G150" i="12"/>
  <c r="G151" i="12"/>
  <c r="G152" i="12"/>
  <c r="G153" i="12"/>
  <c r="G155" i="12"/>
  <c r="G156" i="12"/>
  <c r="G157" i="12"/>
  <c r="G158" i="12"/>
  <c r="G159" i="12"/>
  <c r="G160" i="12"/>
  <c r="G163" i="12"/>
  <c r="G164" i="12"/>
  <c r="G166" i="12"/>
  <c r="G167" i="12"/>
  <c r="G168" i="12"/>
  <c r="G169" i="12"/>
  <c r="G170" i="12"/>
  <c r="G172" i="12"/>
  <c r="G173" i="12"/>
  <c r="G174" i="12"/>
  <c r="G175" i="12"/>
  <c r="F38" i="1"/>
  <c r="I17" i="1"/>
  <c r="H39" i="1"/>
  <c r="J25" i="1"/>
  <c r="J23" i="1"/>
  <c r="G35" i="1"/>
  <c r="F35" i="1"/>
  <c r="J20" i="1"/>
  <c r="J21" i="1"/>
  <c r="J22" i="1"/>
  <c r="J24" i="1"/>
  <c r="E21" i="1"/>
  <c r="E23" i="1"/>
  <c r="I52" i="1" l="1"/>
  <c r="I16" i="1" s="1"/>
  <c r="I48" i="1"/>
  <c r="F37" i="1"/>
  <c r="I50" i="1"/>
  <c r="I51" i="1"/>
  <c r="I15" i="1" s="1"/>
  <c r="F36" i="1"/>
  <c r="F39" i="1" s="1"/>
  <c r="I49" i="1"/>
  <c r="I14" i="1" l="1"/>
  <c r="I46" i="1"/>
  <c r="G37" i="1"/>
  <c r="I37" i="1" s="1"/>
  <c r="G38" i="1"/>
  <c r="I38" i="1" s="1"/>
  <c r="G36" i="1"/>
  <c r="I13" i="1" l="1"/>
  <c r="I18" i="1" s="1"/>
  <c r="I53" i="1"/>
  <c r="I36" i="1"/>
  <c r="I39" i="1" s="1"/>
  <c r="G39" i="1"/>
  <c r="A24" i="1" s="1"/>
  <c r="A25" i="1" s="1"/>
  <c r="G25" i="1" s="1"/>
  <c r="G24" i="1" s="1"/>
  <c r="G26" i="1" s="1"/>
  <c r="J36" i="1" l="1"/>
  <c r="J39" i="1" s="1"/>
  <c r="J38" i="1"/>
  <c r="J37" i="1"/>
  <c r="J52" i="1"/>
  <c r="J50" i="1"/>
  <c r="J47" i="1"/>
  <c r="J51" i="1"/>
  <c r="J49" i="1"/>
  <c r="J46" i="1"/>
  <c r="J48" i="1"/>
  <c r="J5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8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8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9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9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0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0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<sst xmlns="http://schemas.openxmlformats.org/spreadsheetml/2006/main" count="545" uniqueCount="349">
  <si>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</si>
  <si>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</si>
  <si>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</si>
  <si>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</si>
  <si>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</si>
  <si>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</si>
  <si>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</si>
  <si>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</si>
  <si>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</si>
  <si>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</si>
  <si>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</si>
  <si>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</si>
  <si>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</si>
  <si>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</si>
  <si>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</si>
  <si>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</si>
  <si>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</si>
  <si>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</si>
  <si>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</si>
  <si>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</si>
  <si>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</si>
  <si>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</si>
  <si>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</si>
  <si>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</si>
  <si>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</si>
  <si>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</si>
  <si>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</si>
  <si>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</si>
  <si>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</si>
  <si>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</si>
  <si>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</si>
  <si>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</si>
  <si>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</si>
  <si>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</si>
  <si>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</si>
  <si>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</si>
  <si>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</si>
  <si>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</si>
  <si>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ZTI</t>
  </si>
  <si>
    <t>13</t>
  </si>
  <si>
    <t>Objekt:</t>
  </si>
  <si>
    <t>Rozpočet:</t>
  </si>
  <si>
    <t xml:space="preserve"> </t>
  </si>
  <si>
    <t>1</t>
  </si>
  <si>
    <t>Stavba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</si>
  <si>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</si>
  <si>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</si>
  <si>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</si>
  <si>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</si>
  <si>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</si>
  <si>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</si>
  <si>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</si>
  <si>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8</t>
  </si>
  <si>
    <t>Trubní vedení</t>
  </si>
  <si>
    <t>722</t>
  </si>
  <si>
    <t>Vnitřní vodovod</t>
  </si>
  <si>
    <t>725</t>
  </si>
  <si>
    <t>Zařizovací předměty</t>
  </si>
  <si>
    <t>Z</t>
  </si>
  <si>
    <t>Jiné</t>
  </si>
  <si>
    <t>VN</t>
  </si>
  <si>
    <t>ON</t>
  </si>
  <si>
    <t>P.č.</t>
  </si>
  <si>
    <t>Číslo položky</t>
  </si>
  <si>
    <t>Název položky</t>
  </si>
  <si>
    <t>MJ</t>
  </si>
  <si>
    <t>Množství</t>
  </si>
  <si>
    <t>Cena / MJ</t>
  </si>
  <si>
    <t>Díl:</t>
  </si>
  <si>
    <t>139601102R00T1</t>
  </si>
  <si>
    <t>Zemní  práce pro kanalizaci uvnitř objektu  š = 0,6 m, průměrná hl =1,0 m vč  pískového lože 10 cm obsypu potrubí pískem min. 30 cm nad potrubí</t>
  </si>
  <si>
    <t>m3</t>
  </si>
  <si>
    <t>zhutněného  zásypu rýhy vhodným výkopovým materiálem a odvozu přebytečného materiálu na skládku do 100 m s uložením</t>
  </si>
  <si>
    <t>965200013RA0T1</t>
  </si>
  <si>
    <t xml:space="preserve">Vybourání podlahy pro dopojení nového svodu splaškové kanalizace na stávající svod DN125 zpětný zásyp a zpětné napravení podlahy betonovou mazaninou </t>
  </si>
  <si>
    <t>kpl</t>
  </si>
  <si>
    <t>vč. odvodu a uskladnění přebytečného vybouraného materiálu</t>
  </si>
  <si>
    <t>274272140RT4T1</t>
  </si>
  <si>
    <t>Pórobetonová tvárnice šířky 200mm (podložení regulačního ventilu a armatur)</t>
  </si>
  <si>
    <t>ks</t>
  </si>
  <si>
    <t>871311111R00T1</t>
  </si>
  <si>
    <t>Montáž trubek z tvrdého PVC ve výkopu do d 160 mm</t>
  </si>
  <si>
    <t>m</t>
  </si>
  <si>
    <t>28611146.A</t>
  </si>
  <si>
    <t>Trubka kanalizační KGEM SN 4 PVC 125 x 3,2 x 1000 mm</t>
  </si>
  <si>
    <t>kus</t>
  </si>
  <si>
    <t>28611151.A</t>
  </si>
  <si>
    <t>Trubka kanalizační KGEM SN 4 PVC 160 x 4,0 x 1000 mm</t>
  </si>
  <si>
    <t>230180011R00T1</t>
  </si>
  <si>
    <t>Montáž trub z plastických hmot PE, PP, D 32</t>
  </si>
  <si>
    <t>28615194.ART1</t>
  </si>
  <si>
    <t xml:space="preserve">Trubka HT s hrdlem D 32 mm délka 1000 mm PP vč. tvarovek, redukcí, odboček, kolen, kotevních prvků, vyvedení výustek, pracovního lešení, apod. </t>
  </si>
  <si>
    <t>230180015R00T1</t>
  </si>
  <si>
    <t>Montáž trub z plastických hmot PE, PP, D 40</t>
  </si>
  <si>
    <t>28615204.ART2</t>
  </si>
  <si>
    <t xml:space="preserve">Trubka HT s hrdlem D 40 mm délka 1000 mm PP vč. tvarovek, redukcí, odboček, kolen, kotevních prvků, vyvedení výustek, pracovního lešení, apod. </t>
  </si>
  <si>
    <t>230180018R00T3</t>
  </si>
  <si>
    <t>Montáž trub z plastických hmot PE, PP, D 50</t>
  </si>
  <si>
    <t>28615214.ART3</t>
  </si>
  <si>
    <t xml:space="preserve">Trubka HT s hrdlem D 50 mm délka 1000 mm PP vč. tvarovek, redukcí, odboček, kolen, kotevních prvků, vyvedení výustek, pracovního lešení, apod. </t>
  </si>
  <si>
    <t>230180024R00T4</t>
  </si>
  <si>
    <t>Montáž trub z plastických hmot PE, PP, D 75</t>
  </si>
  <si>
    <t>28615224.ART5</t>
  </si>
  <si>
    <t xml:space="preserve">Trubka HT s hrdlem D 75 mm délka 1000 mm PP vč. tvarovek, redukcí, odboček, kolen, kotevních prvků, vyvedení výustek, pracovního lešení, apod. </t>
  </si>
  <si>
    <t>230180028R00T6</t>
  </si>
  <si>
    <t>Montáž trub z plastických hmot PE, PP, D 110</t>
  </si>
  <si>
    <t>28615234.ART6</t>
  </si>
  <si>
    <t xml:space="preserve">Trubka HT s hrdlem D 110 mm délka 1000 mm PP vč. tvarovek, redukcí, odboček, kolen, kotevních prvků, vyvedení výustek, pracovního lešení, apod. </t>
  </si>
  <si>
    <t>230180032R00T8</t>
  </si>
  <si>
    <t>Montáž trub z plastických hmot PE, PP, D 125</t>
  </si>
  <si>
    <t>28615244.ART7</t>
  </si>
  <si>
    <t xml:space="preserve">Trubka HT s hrdlem D 125 mm délka 1000 mm PP vč. tvarovek, redukcí, odboček, kolen, kotevních prvků, vyvedení výustek, pracovního lešení, apod. </t>
  </si>
  <si>
    <t>230180040</t>
  </si>
  <si>
    <t>Montáž trub z plastických hmot PE, PP, D 160</t>
  </si>
  <si>
    <t>28615244.ART8</t>
  </si>
  <si>
    <t xml:space="preserve">Trubka HT s hrdlem D 160 mm délka 1000 mm PP vč. tvarovek, redukcí, odboček, kolen, kotevních prvků, vyvedení výustek, pracovního lešení, apod. </t>
  </si>
  <si>
    <t>722172333R00T1</t>
  </si>
  <si>
    <t xml:space="preserve">D+M Potrubí výtlačného PPr d32 PN10, včetně tvarovek, uchycení pod stropem, apod. </t>
  </si>
  <si>
    <t>725850145R00T1</t>
  </si>
  <si>
    <t>D+M Kondenzačního sifonu s kuličkou (úkapy VZT)</t>
  </si>
  <si>
    <t>725458745T1</t>
  </si>
  <si>
    <t>Dopojení úkapů VZT hadicí 1/2" L=do 1,5m</t>
  </si>
  <si>
    <t>42610390RT1</t>
  </si>
  <si>
    <t>D+M Čerpadla kondenzátu k VZT jednotce (včetně uchycení pod stropem)</t>
  </si>
  <si>
    <t>425457485T1</t>
  </si>
  <si>
    <t xml:space="preserve">D+M Kompaktního malého automatického přečerpávacího zařízení  pro odpadní vodu bez fekálií </t>
  </si>
  <si>
    <t>721178127R00T1</t>
  </si>
  <si>
    <t xml:space="preserve">Čistící  kus DN125 PP-HT, vč. instalačních dvířek </t>
  </si>
  <si>
    <t>721178127R00T2</t>
  </si>
  <si>
    <t xml:space="preserve">Čistící  kus DN125 PP-HT </t>
  </si>
  <si>
    <t>721223423R00T1</t>
  </si>
  <si>
    <t>D+M Nerezové podlahové vpusti DN50 - svislý odtok, vč. příslušenství</t>
  </si>
  <si>
    <t>(nerezová mřížka, kryt, sifon, utěsňovací materiál, prodloužení - nástavce, nástavec se vtokovou mřížkou a rámečkem z nerezové oceli)</t>
  </si>
  <si>
    <t>723451457T1</t>
  </si>
  <si>
    <t>Dopojení nových rozvodů ležaté splaškové kanalizace v podlaze do stávající ležaté kanalizace v podlaze</t>
  </si>
  <si>
    <t>ulozeni_2</t>
  </si>
  <si>
    <t xml:space="preserve">D+M Doplňkového montážního a uchycovacího materiálu, pomocné konstrukce pro uložení potrubí </t>
  </si>
  <si>
    <t>vč. uchycení do stropu, kotev, chemické kotvy, pracovního lešení, závěsů - objímky s maticí, šrouby, závitové tyče, apod.</t>
  </si>
  <si>
    <t>721171808R00T1</t>
  </si>
  <si>
    <t xml:space="preserve">Demontáž stávajícího potrubí splaškové kanalizace, včetně odvozu a uskladnění </t>
  </si>
  <si>
    <t>733190107</t>
  </si>
  <si>
    <t xml:space="preserve">Tlaková zkouška výtlačného potrubí </t>
  </si>
  <si>
    <t>721300922R00T1</t>
  </si>
  <si>
    <t xml:space="preserve">Pročištění stávající vnitřní splaškové kanalizace </t>
  </si>
  <si>
    <t>721290111R00T3</t>
  </si>
  <si>
    <t>Zkouška těsnosti vnitřní kanalizace</t>
  </si>
  <si>
    <t>722172612R00T1</t>
  </si>
  <si>
    <t>Vodovod z trub PP-R PN 16 - Potrubí studené vody D25x3,5</t>
  </si>
  <si>
    <t>vč. tvarovek, přechodů, prořezu, spoj. a těsn. materiálu, podpůrných korýtek, uchycení, vyvedení výustek, pracovního lešení</t>
  </si>
  <si>
    <t>722181214RT8T1</t>
  </si>
  <si>
    <t>Izolace návleková tl. stěny 20 mm vnitřní průměr 25 mm</t>
  </si>
  <si>
    <t>722172614R00T2</t>
  </si>
  <si>
    <t>Vodovod z trub PP-R PN 16 - Potrubí studené vody D40x5,5</t>
  </si>
  <si>
    <t>722181234RV9T2</t>
  </si>
  <si>
    <t>Izolace návleková tl. stěny 20 mm vnitřní průměr 40 mm</t>
  </si>
  <si>
    <t>722172615R00T3</t>
  </si>
  <si>
    <t>Vodovod z trub PP-R PN 16 - Potrubí studené vody D50x6,9</t>
  </si>
  <si>
    <t>722181234RW6T3</t>
  </si>
  <si>
    <t>Izolace návleková tl. stěny 20 mm vnitřní průměr 50 mm</t>
  </si>
  <si>
    <t>722172616R00T4</t>
  </si>
  <si>
    <t>Vodovod z trub PP-R PN 16 - Potrubí studené vody D63x8,6</t>
  </si>
  <si>
    <t>722181234RY3T4</t>
  </si>
  <si>
    <t>Izolace návleková tl. stěny 20 mm vnitřní průměr 63 mm</t>
  </si>
  <si>
    <t>722172618R00T5</t>
  </si>
  <si>
    <t>Vodovod z trub PP-R PN 16 - Potrubí studené vody D90x12,3</t>
  </si>
  <si>
    <t>722181234RY7T8</t>
  </si>
  <si>
    <t>Izolace návleková tl. stěny 20 mm vnitřní průměr 90 mm</t>
  </si>
  <si>
    <t>722172319R00T6</t>
  </si>
  <si>
    <t>Vodovod z trub PP-R PN 16 - Potrubí studené vody D110x15,1</t>
  </si>
  <si>
    <t>722181214RZ2T7</t>
  </si>
  <si>
    <t>Izolace návleková tl. stěny 20 mm vnitřní průměr 110 mm</t>
  </si>
  <si>
    <t>722172330R00T1</t>
  </si>
  <si>
    <t>Vodovod z trub PP-R PN 20 - Potrubí teplé vody a cirkulace D16x2,7</t>
  </si>
  <si>
    <t>včetně tvarovek, přechodů, prořezu, spojovacího a těsnícího materiálu, podpůrných korýtek, uchycení, vyvedení výustek, pracovního lešení</t>
  </si>
  <si>
    <t>722181214RT5T6</t>
  </si>
  <si>
    <t>Izolace z minerální vaty s povrchovou úpravou AL fólií tl. 40 mm, D16</t>
  </si>
  <si>
    <t>722172631</t>
  </si>
  <si>
    <t>Vodovod z trub PP-R PN 20 - Potrubí teplé vody a cirkulace D20x3,4</t>
  </si>
  <si>
    <t>722181214RZ6T2</t>
  </si>
  <si>
    <t>Izolace z minerální vaty s povrchovou úpravou AL fólií tl. 40 mm, D20</t>
  </si>
  <si>
    <t>722172632R00T3</t>
  </si>
  <si>
    <t>Vodovod z trub PP-R PN 20 - Potrubí teplé vody a cirkulace D25x4,2</t>
  </si>
  <si>
    <t>722181215RT8T4</t>
  </si>
  <si>
    <t>Izolace z minerální vaty s povrchovou úpravou AL fólií tl. 30 mm, D25</t>
  </si>
  <si>
    <t>722172633R00T4</t>
  </si>
  <si>
    <t>Vodovod z trub PP-R PN 20 - Potrubí teplé vody a cirkulace D32x5,4</t>
  </si>
  <si>
    <t>722181214RU1T4</t>
  </si>
  <si>
    <t>Izolace z minerální vaty s povrchovou úpravou AL fólií tl. 40 mm, D32</t>
  </si>
  <si>
    <t>722172635R00T5</t>
  </si>
  <si>
    <t>Vodovod z trub PP-R PN 20 - Potrubí teplé vody a cirkulace D50x8,3</t>
  </si>
  <si>
    <t>722181215RW6T5</t>
  </si>
  <si>
    <t>Izolace z minerální vaty s povrchovou úpravou AL fólií tl. 40 mm, D50</t>
  </si>
  <si>
    <t>722172636R00T7</t>
  </si>
  <si>
    <t>Vodovod z trub PP-R PN 20 - Potrubí teplé vody a cirkulace D63x10,5</t>
  </si>
  <si>
    <t>722181214RY3T2</t>
  </si>
  <si>
    <t>Izolace z minerální vaty s povrchovou úpravou AL fólií tl. 40 mm, D63</t>
  </si>
  <si>
    <t>722172311R00T1</t>
  </si>
  <si>
    <t>Vodovod z trub PP-R PN 16 - Potrubí studené vody D20x2,8</t>
  </si>
  <si>
    <t>vedené pod omítkou, včetně tvarovek, přechodů, spojovacího a těsnícího materiálu, vyvedení vyústek</t>
  </si>
  <si>
    <t>722181213RZ6T1</t>
  </si>
  <si>
    <t>Izolace návleková tl. stěny 13 mm vnitřní průměr 20 mm</t>
  </si>
  <si>
    <t>722172312R00T2</t>
  </si>
  <si>
    <t>722181213RT8T2</t>
  </si>
  <si>
    <t>Izolace návleková tl. stěny 13 mm vnitřní průměr 25 mm</t>
  </si>
  <si>
    <t>722172313R00T3</t>
  </si>
  <si>
    <t>Vodovod z trub PP-R PN 16 - Potrubí studené vody D32x4,4</t>
  </si>
  <si>
    <t>722181213RU1T3</t>
  </si>
  <si>
    <t>Izolace návleková tl. stěny 13 mm vnitřní průměr 32 mm</t>
  </si>
  <si>
    <t>722172314R00T4</t>
  </si>
  <si>
    <t>722181213RV9T2</t>
  </si>
  <si>
    <t>Izolace návleková tl. stěny 13 mm vnitřní průměr 40 mm</t>
  </si>
  <si>
    <t>722172331R00T5</t>
  </si>
  <si>
    <t>Vodovod z trub PP-R PN 16 - Potrubí teplé vody D20x3,4</t>
  </si>
  <si>
    <t>722181211RZ6T2</t>
  </si>
  <si>
    <t>Izolace návleková tl. stěny 6 mm vnitřní průměr 20 mm</t>
  </si>
  <si>
    <t>722172332R00T6</t>
  </si>
  <si>
    <t>Vodovod z trub PP-R PN 16 - Potrubí teplé vody D25x4,2</t>
  </si>
  <si>
    <t>722181211RT8T3</t>
  </si>
  <si>
    <t>Izolace návleková tl. stěny 6 mm vnitřní průměr 25 mm</t>
  </si>
  <si>
    <t>230011045R00T1</t>
  </si>
  <si>
    <t>Montáž trubky ocelové pozink.  DN50</t>
  </si>
  <si>
    <t>14120865RT1</t>
  </si>
  <si>
    <t>Vodovod z trub ocelových pozinkovaných DN50</t>
  </si>
  <si>
    <t>včetně tvarovek,  uchycení, sekčních uzavíracích armatur, vyvedení výustek, nátěru, prac. lešení</t>
  </si>
  <si>
    <t>722181212RY3T1</t>
  </si>
  <si>
    <t>Izolace návleková tl. stěny 9 mm DN50</t>
  </si>
  <si>
    <t>230011057R00T2</t>
  </si>
  <si>
    <t>Montáž trubky ocelové pozink.  DN80</t>
  </si>
  <si>
    <t>14125391RT2</t>
  </si>
  <si>
    <t>Vodovod z trub ocelových pozinkovaných DN80</t>
  </si>
  <si>
    <t>722181212RY5T1</t>
  </si>
  <si>
    <t>Izolace návleková tl. stěny 9 mm DN80</t>
  </si>
  <si>
    <t>230011067R00T1</t>
  </si>
  <si>
    <t>Montáž trubky ocelové pozink.  DN100</t>
  </si>
  <si>
    <t>14130850RT3</t>
  </si>
  <si>
    <t>Vodovod z trub ocelových pozinkovaných DN100</t>
  </si>
  <si>
    <t>722181212RY5T1T</t>
  </si>
  <si>
    <t>Izolace návleková tl. stěny 9 mm DN100</t>
  </si>
  <si>
    <t>722237126R00T1</t>
  </si>
  <si>
    <t xml:space="preserve">D+M Kulového kohoutu DN50 s pákou, mosaz, vč. fitinků </t>
  </si>
  <si>
    <t>722237126R00T2</t>
  </si>
  <si>
    <t>D+M Regulátoru tlaku DN50 s manometrem, vč. fitinků</t>
  </si>
  <si>
    <t>722238332R00T1</t>
  </si>
  <si>
    <t>D+M Vypouštěcího ventilu DN15 PPr</t>
  </si>
  <si>
    <t>722237125R00T1</t>
  </si>
  <si>
    <t>D+M Kulového kohoutu DN40 s odvodněním, mosaz, s pákou, závit, vč. fitinků</t>
  </si>
  <si>
    <t>722237125R00T2</t>
  </si>
  <si>
    <t>D+M Kulového kohoutu DN25 s odvodněním, mosaz, s pákou, závit, vč. fitinků</t>
  </si>
  <si>
    <t>722237125R00T3</t>
  </si>
  <si>
    <t>D+M Kulového kohoutu DN20 s odvodněním, mosaz, s pákou, závit, vč. fitinků</t>
  </si>
  <si>
    <t>722237125R00T4</t>
  </si>
  <si>
    <t>D+M Kulového kohoutu DN15 s odvodněním, mosaz, s pákou, závit, vč. fitinků</t>
  </si>
  <si>
    <t>722237125R00T5</t>
  </si>
  <si>
    <t>D+M Kulového kohoutu DN10 s odvodněním, mosaz, s pákou, závit, vč. fitinků</t>
  </si>
  <si>
    <t>722237155R00T1</t>
  </si>
  <si>
    <t>D+M Kulového kohoutu DN40, mosaz, s pákou, závit, vč. fitinků</t>
  </si>
  <si>
    <t>72223625R00T3</t>
  </si>
  <si>
    <t>D+M Kulového kohoutu DN25, mosaz, s pákou, závit, vč. fitinků</t>
  </si>
  <si>
    <t>722264111R00T1</t>
  </si>
  <si>
    <t xml:space="preserve">D+M Podružného vodoměru na studenou vodu DN25 Q = 6,3 m3/hod </t>
  </si>
  <si>
    <t>722264111R00T2</t>
  </si>
  <si>
    <t xml:space="preserve">D+M Podružného vodoměru na teplou vodu DN20 Q = 4,0 m3/hod </t>
  </si>
  <si>
    <t>733170807R00T1</t>
  </si>
  <si>
    <t>Demontáž stávajícího potrubí vody, včetně odvozu a uskladnění  (DN20-DN100)</t>
  </si>
  <si>
    <t>ulozeni_1</t>
  </si>
  <si>
    <t>D+M Uložení a závěsů pro podstropní vedení rozvodů vody</t>
  </si>
  <si>
    <t>ucpavky_1</t>
  </si>
  <si>
    <t>Požární ucpávky - odolnost dle požární odolnosti konstrukce (manžeta + tmel)</t>
  </si>
  <si>
    <t>722290234R00T1</t>
  </si>
  <si>
    <t>Tlaková zkouška, proplach a desinfekce potrubí</t>
  </si>
  <si>
    <t>725823111R00T1</t>
  </si>
  <si>
    <t>D+M Elektronické umyvadlové baterie s vysoušečem, nerez, vč. vysoušecí jednotky  montážního závěsného panelu, instalačního materiálu</t>
  </si>
  <si>
    <t>(připojovací nezerové oplétané hadičky, apod.)</t>
  </si>
  <si>
    <t>55231346RT2</t>
  </si>
  <si>
    <t>D+M Nerezového pultu určeného pro zabudování 4000x450mm, včetně nerezové konstrukce na překrytování</t>
  </si>
  <si>
    <t>5x kulaté umyvadlo, vč. otvoru pro baterii d=33mm; umístění na střed umyvadla; zadní lem, z levé strany odkládací plocha cca 1000mm; opláštění ze 2 stran - z čela a z pravé strany perforovaným plechem, nerez AISI 304, matný</t>
  </si>
  <si>
    <t>725860213R00T1</t>
  </si>
  <si>
    <t xml:space="preserve">D+M Umyvadlového sifonu, chrom </t>
  </si>
  <si>
    <t>725014161R00T1</t>
  </si>
  <si>
    <t xml:space="preserve">D+M Nerezového závěsného klozetu antivandal, nerez AISI 304, matný, vč. upevňovacího materiálu </t>
  </si>
  <si>
    <t>soubor</t>
  </si>
  <si>
    <t>725119110R00T1</t>
  </si>
  <si>
    <t>D+M Automatického splachovače WC v předstěnovém systému s chromovaným krytem 12V, 50Hz</t>
  </si>
  <si>
    <t>55146001RT1</t>
  </si>
  <si>
    <t>D+M Napájecího zdroje - 230V, 50 HZ pro WC (společný pro 4 WC)</t>
  </si>
  <si>
    <t>55146001RT2</t>
  </si>
  <si>
    <t>D+M Napájecího zdroje - 230V, 50 HZ pro WC (společný pro 2 WC)</t>
  </si>
  <si>
    <t>725017162R00T2</t>
  </si>
  <si>
    <t>D+M Nerezového umyvadla invalidního 600x550x260mm s integrovanými  madly pro upevnění na stěnu</t>
  </si>
  <si>
    <t xml:space="preserve"> nerez AISI 304, vč. otvoru pro baterii d=33mm, vč. navařeného nerezového sifonu v zadní části (aby zabíral co nejméně prostoru)</t>
  </si>
  <si>
    <t>72582351R00T1</t>
  </si>
  <si>
    <t xml:space="preserve">D+M Umyvadlové baterie pákové stojánkové pro invalidní umyvadlo, s prodlouženou ovládací pákou </t>
  </si>
  <si>
    <t>725014161R00T5</t>
  </si>
  <si>
    <t xml:space="preserve">D+M Nerezového závěsného klozetu antivandal s integrovaným nerezovým sedátkem pro tělesně postižené nerez AISI 304, matný, vč. upevňovacího materiálu, vnitřní kužel leštěný </t>
  </si>
  <si>
    <t>54914591RT1</t>
  </si>
  <si>
    <t xml:space="preserve">D+M Předstěnového bezpečnostního montážního prvku pro závěsné WC invalidní, nerez AISI 304 matný, vč. uchycovacího materiálu, rohového ventilu, apod. </t>
  </si>
  <si>
    <t>914431111R00T1</t>
  </si>
  <si>
    <t xml:space="preserve">D+M Zrcadla výklopného 400x600mm nerez BRUS </t>
  </si>
  <si>
    <t>40444923.ART1</t>
  </si>
  <si>
    <t xml:space="preserve">D+M Sklopného úchytu délka 813mm, nerez BRUS se šestiotvorovou upevňovací deskou 100x250x3mm  vč. kotevního materiálu </t>
  </si>
  <si>
    <t>55346984RT1</t>
  </si>
  <si>
    <t xml:space="preserve">D+M Podpěrného madla délky 900mm, nerez BRUS se šestiotvorovou upevňovací deskou 100x250x3mm vč. kotevního materiálu </t>
  </si>
  <si>
    <t>358243010000RT1</t>
  </si>
  <si>
    <t xml:space="preserve">D+M Držadla d. 600mm, nerez BRUS, vč. kotevního materiálu </t>
  </si>
  <si>
    <t>64251334RT1</t>
  </si>
  <si>
    <t>D+M Nerezového pisoáru s automatickým inteligentním splachovačem - 12V, 50 Hz, nerez AISI 304 matný, vč. nerez oplachové trysky, nerez vevařeného sítka</t>
  </si>
  <si>
    <t>závěsné lišty, dobrého upevňovacího materiálu</t>
  </si>
  <si>
    <t>55146005RT1</t>
  </si>
  <si>
    <t>D+M Napájecího zdroje pisoárů (společný pro 3 pisoáry)</t>
  </si>
  <si>
    <t>64251336RT1</t>
  </si>
  <si>
    <t>D+M Příslušenství pisoáru (KKV1/2“+ZK1/2“+filtr+instal dvířka 300/300)</t>
  </si>
  <si>
    <t>725019101R00T1</t>
  </si>
  <si>
    <t xml:space="preserve">D+M Menší nerezové výlevky s odklápěcím roštem, k zavěšení na stěnu, kulaté vnitřní rohy  nerez AISI 304, matná </t>
  </si>
  <si>
    <t>725823121R00T1</t>
  </si>
  <si>
    <t xml:space="preserve">D+M Baterie nástěnné pro výlevku, chromové provedení, otočné ramínko 300mm, vč. příslušenství </t>
  </si>
  <si>
    <t>725110811R00T2</t>
  </si>
  <si>
    <t xml:space="preserve">Demontáž stávajících zařizovacích předmětů, včetně odvozu a uskladnění </t>
  </si>
  <si>
    <t>722237122</t>
  </si>
  <si>
    <t xml:space="preserve">D+M Kulového kohoutu DN20 s páčkou pro napojení rychlospojky </t>
  </si>
  <si>
    <t>725810402R00T1</t>
  </si>
  <si>
    <t xml:space="preserve">D+M Rohového ventilu 1/2''-3/4'' se zpětnou klapkou </t>
  </si>
  <si>
    <t>sonda_1</t>
  </si>
  <si>
    <t xml:space="preserve">Sondy pro ujasnění tras a hloubek stávající splaškové kanalizace </t>
  </si>
  <si>
    <t>K_2</t>
  </si>
  <si>
    <t>Nepředvídatelné práce</t>
  </si>
  <si>
    <t>(průrazy a zasekání do stavebních konstrukcí, vykřížení se rozvodů pitné vody s ostatními profesemi, zapravení stavebních konstrukcí po montáži zdravotně technických instalací, atd.)</t>
  </si>
  <si>
    <t>5.2</t>
  </si>
  <si>
    <t>Zednické výpomoci (sekání drážek, zazdění, prostupy, utěsnění prostupů,  atd.)</t>
  </si>
  <si>
    <t>5.3</t>
  </si>
  <si>
    <t>Doprava materiálu</t>
  </si>
  <si>
    <t>5.4</t>
  </si>
  <si>
    <t>Jiné materiály, montáž, atd., neuvedené výše, ale které je nutné zahrnout do celkového rozsahu prací podle výkresů a praxe dodavatele. Prosím, uveďte podrobný technický popis a cenovou kalkulaci.</t>
  </si>
  <si>
    <t>721290111R00T1</t>
  </si>
  <si>
    <t>Propojení se stávajícím rozvodem vody v budově (studená, teplá, cirkulace)</t>
  </si>
  <si>
    <t>721290111R00T2</t>
  </si>
  <si>
    <t xml:space="preserve">Propojení se stávajícím potrubím kanalizace v budově </t>
  </si>
  <si>
    <t>005124010R</t>
  </si>
  <si>
    <t>Koordinační činnost</t>
  </si>
  <si>
    <t>Soubor</t>
  </si>
  <si>
    <t>005121 R</t>
  </si>
  <si>
    <t>Zařízení staveniště</t>
  </si>
  <si>
    <t>005121030R</t>
  </si>
  <si>
    <t>Odstranění zařízení staveniště</t>
  </si>
  <si>
    <t>005121010R</t>
  </si>
  <si>
    <t>Vybudování zařízení staveniště</t>
  </si>
  <si>
    <t>Poznámky uchazeče k zadání</t>
  </si>
  <si>
    <t xml:space="preserve">VESTAVBA VEŘEJNÉHO WC V KULTURNÍM DOMĚ, KOPŘIVNICE </t>
  </si>
  <si>
    <t xml:space="preserve">Jednotlivé typy zařizovacích předmětů budou vybrány investorem </t>
  </si>
  <si>
    <t>ZDRAVOTNĚ TECHNICKÉ 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</si>
</sst>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9"/>
      <color rgb="FFFF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shrinkToFit="1"/>
    </xf>
    <xf numFmtId="4" fontId="0" fillId="2" borderId="38" xfId="0" applyNumberFormat="1" applyFill="1" applyBorder="1" applyAlignment="1">
      <alignment vertical="center" shrinkToFit="1"/>
    </xf>
    <xf numFmtId="3" fontId="0" fillId="2" borderId="38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4" fontId="7" fillId="2" borderId="38" xfId="0" applyNumberFormat="1" applyFont="1" applyFill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7" fillId="2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2" borderId="38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2" borderId="21" xfId="0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3" borderId="41" xfId="0" applyNumberFormat="1" applyFont="1" applyFill="1" applyBorder="1" applyAlignment="1" applyProtection="1">
      <alignment vertical="top" shrinkToFit="1"/>
      <protection locked="0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3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9" fontId="8" fillId="2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49" fontId="6" fillId="2" borderId="19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8" xfId="0" applyNumberFormat="1" applyFont="1" applyFill="1" applyBorder="1" applyAlignment="1">
      <alignment horizontal="left"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9" fillId="2" borderId="15" xfId="0" applyFont="1" applyFill="1" applyBorder="1" applyAlignment="1">
      <alignment horizontal="center" vertical="top"/>
    </xf>
    <xf numFmtId="0" fontId="19" fillId="2" borderId="12" xfId="0" applyFont="1" applyFill="1" applyBorder="1" applyAlignment="1">
      <alignment horizontal="center" vertical="top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aplikace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abSelected="1" view="pageBreakPreview" topLeftCell="B49" zoomScale="75" zoomScaleNormal="100" zoomScaleSheetLayoutView="75" workbookViewId="0">
      <selection activeCell="O24" sqref="O2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49" customWidth="1"/>
    <col min="4" max="4" width="13" style="49" customWidth="1"/>
    <col min="5" max="5" width="9.7109375" style="49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5" t="s">
        <v>35</v>
      </c>
      <c r="B1" s="212" t="s">
        <v>4</v>
      </c>
      <c r="C1" s="213"/>
      <c r="D1" s="213"/>
      <c r="E1" s="213"/>
      <c r="F1" s="213"/>
      <c r="G1" s="213"/>
      <c r="H1" s="213"/>
      <c r="I1" s="213"/>
      <c r="J1" s="214"/>
    </row>
    <row r="2" spans="1:15" ht="36" customHeight="1" x14ac:dyDescent="0.2">
      <c r="A2" s="2"/>
      <c r="B2" s="73" t="s">
        <v>23</v>
      </c>
      <c r="C2" s="74"/>
      <c r="D2" s="179" t="s">
        <v>346</v>
      </c>
      <c r="E2" s="179"/>
      <c r="F2" s="179"/>
      <c r="G2" s="179"/>
      <c r="H2" s="179"/>
      <c r="I2" s="179"/>
      <c r="J2" s="180"/>
      <c r="O2" s="1"/>
    </row>
    <row r="3" spans="1:15" ht="27" customHeight="1" x14ac:dyDescent="0.2">
      <c r="A3" s="2"/>
      <c r="B3" s="75" t="s">
        <v>40</v>
      </c>
      <c r="C3" s="74"/>
      <c r="D3" s="76"/>
      <c r="E3" s="218"/>
      <c r="F3" s="219"/>
      <c r="G3" s="219"/>
      <c r="H3" s="219"/>
      <c r="I3" s="219"/>
      <c r="J3" s="220"/>
    </row>
    <row r="4" spans="1:15" ht="23.25" customHeight="1" x14ac:dyDescent="0.2">
      <c r="A4" s="72">
        <v>3460598</v>
      </c>
      <c r="B4" s="77" t="s">
        <v>41</v>
      </c>
      <c r="C4" s="78"/>
      <c r="D4" s="181" t="s">
        <v>348</v>
      </c>
      <c r="E4" s="181"/>
      <c r="F4" s="181"/>
      <c r="G4" s="181"/>
      <c r="H4" s="181"/>
      <c r="I4" s="181"/>
      <c r="J4" s="182"/>
    </row>
    <row r="5" spans="1:15" ht="24" customHeight="1" x14ac:dyDescent="0.2">
      <c r="A5" s="2"/>
      <c r="B5" s="30" t="s">
        <v>22</v>
      </c>
      <c r="D5" s="206"/>
      <c r="E5" s="207"/>
      <c r="F5" s="207"/>
      <c r="G5" s="207"/>
      <c r="H5" s="17" t="s">
        <v>37</v>
      </c>
      <c r="I5" s="21"/>
      <c r="J5" s="8"/>
    </row>
    <row r="6" spans="1:15" ht="15.75" customHeight="1" x14ac:dyDescent="0.2">
      <c r="A6" s="2"/>
      <c r="B6" s="27"/>
      <c r="C6" s="52"/>
      <c r="D6" s="208"/>
      <c r="E6" s="209"/>
      <c r="F6" s="209"/>
      <c r="G6" s="209"/>
      <c r="H6" s="17" t="s">
        <v>33</v>
      </c>
      <c r="I6" s="21"/>
      <c r="J6" s="8"/>
    </row>
    <row r="7" spans="1:15" ht="15.75" customHeight="1" x14ac:dyDescent="0.2">
      <c r="A7" s="2"/>
      <c r="B7" s="28"/>
      <c r="C7" s="53"/>
      <c r="D7" s="50"/>
      <c r="E7" s="210"/>
      <c r="F7" s="211"/>
      <c r="G7" s="211"/>
      <c r="H7" s="23"/>
      <c r="I7" s="22"/>
      <c r="J7" s="33"/>
    </row>
    <row r="8" spans="1:15" ht="24" customHeight="1" x14ac:dyDescent="0.2">
      <c r="A8" s="2"/>
      <c r="B8" s="30" t="s">
        <v>20</v>
      </c>
      <c r="D8" s="222"/>
      <c r="E8" s="222"/>
      <c r="F8" s="222"/>
      <c r="G8" s="222"/>
      <c r="H8" s="17" t="s">
        <v>37</v>
      </c>
      <c r="I8" s="79"/>
      <c r="J8" s="8"/>
    </row>
    <row r="9" spans="1:15" ht="15.75" customHeight="1" x14ac:dyDescent="0.2">
      <c r="A9" s="2"/>
      <c r="B9" s="27"/>
      <c r="C9" s="52"/>
      <c r="D9" s="203"/>
      <c r="E9" s="203"/>
      <c r="F9" s="203"/>
      <c r="G9" s="203"/>
      <c r="H9" s="17" t="s">
        <v>33</v>
      </c>
      <c r="I9" s="79"/>
      <c r="J9" s="8"/>
    </row>
    <row r="10" spans="1:15" ht="15.75" customHeight="1" x14ac:dyDescent="0.2">
      <c r="A10" s="2"/>
      <c r="B10" s="28"/>
      <c r="C10" s="53"/>
      <c r="D10" s="80"/>
      <c r="E10" s="204"/>
      <c r="F10" s="205"/>
      <c r="G10" s="205"/>
      <c r="H10" s="18"/>
      <c r="I10" s="22"/>
      <c r="J10" s="33"/>
    </row>
    <row r="11" spans="1:15" ht="24" customHeight="1" x14ac:dyDescent="0.2">
      <c r="A11" s="2"/>
      <c r="B11" s="41" t="s">
        <v>21</v>
      </c>
      <c r="C11" s="54"/>
      <c r="D11" s="55"/>
      <c r="E11" s="56"/>
      <c r="F11" s="42"/>
      <c r="G11" s="42"/>
      <c r="H11" s="43"/>
      <c r="I11" s="42"/>
      <c r="J11" s="44"/>
    </row>
    <row r="12" spans="1:15" ht="32.25" customHeight="1" x14ac:dyDescent="0.2">
      <c r="A12" s="2"/>
      <c r="B12" s="34" t="s">
        <v>31</v>
      </c>
      <c r="C12" s="57"/>
      <c r="D12" s="51"/>
      <c r="E12" s="221"/>
      <c r="F12" s="221"/>
      <c r="G12" s="223"/>
      <c r="H12" s="223"/>
      <c r="I12" s="223" t="s">
        <v>30</v>
      </c>
      <c r="J12" s="224"/>
    </row>
    <row r="13" spans="1:15" ht="23.25" customHeight="1" x14ac:dyDescent="0.2">
      <c r="A13" s="137" t="s">
        <v>25</v>
      </c>
      <c r="B13" s="36" t="s">
        <v>25</v>
      </c>
      <c r="C13" s="58"/>
      <c r="D13" s="59"/>
      <c r="E13" s="192"/>
      <c r="F13" s="193"/>
      <c r="G13" s="192"/>
      <c r="H13" s="193"/>
      <c r="I13" s="192">
        <f>SUMIF(F46:F52,A13,I46:I52)+SUMIF(F46:F52,"PSU",I46:I52)</f>
        <v>0</v>
      </c>
      <c r="J13" s="194"/>
    </row>
    <row r="14" spans="1:15" ht="23.25" customHeight="1" x14ac:dyDescent="0.2">
      <c r="A14" s="137" t="s">
        <v>26</v>
      </c>
      <c r="B14" s="36" t="s">
        <v>26</v>
      </c>
      <c r="C14" s="58"/>
      <c r="D14" s="59"/>
      <c r="E14" s="192"/>
      <c r="F14" s="193"/>
      <c r="G14" s="192"/>
      <c r="H14" s="193"/>
      <c r="I14" s="192">
        <f>SUMIF(F46:F52,A14,I46:I52)</f>
        <v>0</v>
      </c>
      <c r="J14" s="194"/>
    </row>
    <row r="15" spans="1:15" ht="23.25" customHeight="1" x14ac:dyDescent="0.2">
      <c r="A15" s="137" t="s">
        <v>27</v>
      </c>
      <c r="B15" s="36" t="s">
        <v>27</v>
      </c>
      <c r="C15" s="58"/>
      <c r="D15" s="59"/>
      <c r="E15" s="192"/>
      <c r="F15" s="193"/>
      <c r="G15" s="192"/>
      <c r="H15" s="193"/>
      <c r="I15" s="192">
        <f>SUMIF(F46:F52,A15,I46:I52)</f>
        <v>0</v>
      </c>
      <c r="J15" s="194"/>
    </row>
    <row r="16" spans="1:15" ht="23.25" customHeight="1" x14ac:dyDescent="0.2">
      <c r="A16" s="137" t="s">
        <v>60</v>
      </c>
      <c r="B16" s="36" t="s">
        <v>28</v>
      </c>
      <c r="C16" s="58"/>
      <c r="D16" s="59"/>
      <c r="E16" s="192"/>
      <c r="F16" s="193"/>
      <c r="G16" s="192"/>
      <c r="H16" s="193"/>
      <c r="I16" s="192">
        <f>SUMIF(F46:F52,A16,I46:I52)</f>
        <v>0</v>
      </c>
      <c r="J16" s="194"/>
    </row>
    <row r="17" spans="1:10" ht="23.25" customHeight="1" x14ac:dyDescent="0.2">
      <c r="A17" s="137" t="s">
        <v>61</v>
      </c>
      <c r="B17" s="36" t="s">
        <v>29</v>
      </c>
      <c r="C17" s="58"/>
      <c r="D17" s="59"/>
      <c r="E17" s="192"/>
      <c r="F17" s="193"/>
      <c r="G17" s="192"/>
      <c r="H17" s="193"/>
      <c r="I17" s="192">
        <f>SUMIF(F46:F52,A17,I46:I52)</f>
        <v>0</v>
      </c>
      <c r="J17" s="194"/>
    </row>
    <row r="18" spans="1:10" ht="23.25" customHeight="1" x14ac:dyDescent="0.2">
      <c r="A18" s="2"/>
      <c r="B18" s="46" t="s">
        <v>30</v>
      </c>
      <c r="C18" s="60"/>
      <c r="D18" s="61"/>
      <c r="E18" s="195"/>
      <c r="F18" s="225"/>
      <c r="G18" s="195"/>
      <c r="H18" s="225"/>
      <c r="I18" s="195">
        <f>SUM(I13:J17)</f>
        <v>0</v>
      </c>
      <c r="J18" s="196"/>
    </row>
    <row r="19" spans="1:10" ht="33" customHeight="1" x14ac:dyDescent="0.2">
      <c r="A19" s="2"/>
      <c r="B19" s="40" t="s">
        <v>32</v>
      </c>
      <c r="C19" s="58"/>
      <c r="D19" s="59"/>
      <c r="E19" s="62"/>
      <c r="F19" s="37"/>
      <c r="G19" s="32"/>
      <c r="H19" s="32"/>
      <c r="I19" s="32"/>
      <c r="J19" s="38"/>
    </row>
    <row r="20" spans="1:10" ht="23.25" customHeight="1" x14ac:dyDescent="0.2">
      <c r="A20" s="2"/>
      <c r="B20" s="36" t="s">
        <v>13</v>
      </c>
      <c r="C20" s="58"/>
      <c r="D20" s="59"/>
      <c r="E20" s="63">
        <v>12</v>
      </c>
      <c r="F20" s="37" t="s">
        <v>0</v>
      </c>
      <c r="G20" s="190">
        <v>0</v>
      </c>
      <c r="H20" s="191"/>
      <c r="I20" s="191"/>
      <c r="J20" s="38" t="str">
        <f t="shared" ref="J20:J25" si="0">Mena</f>
        <v>CZK</v>
      </c>
    </row>
    <row r="21" spans="1:10" ht="23.25" hidden="1" customHeight="1" x14ac:dyDescent="0.2">
      <c r="A21" s="2"/>
      <c r="B21" s="36" t="s">
        <v>14</v>
      </c>
      <c r="C21" s="58"/>
      <c r="D21" s="59"/>
      <c r="E21" s="63">
        <f>SazbaDPH1</f>
        <v>12</v>
      </c>
      <c r="F21" s="37" t="s">
        <v>0</v>
      </c>
      <c r="G21" s="188">
        <v>0</v>
      </c>
      <c r="H21" s="189"/>
      <c r="I21" s="189"/>
      <c r="J21" s="38" t="str">
        <f t="shared" si="0"/>
        <v>CZK</v>
      </c>
    </row>
    <row r="22" spans="1:10" ht="23.25" customHeight="1" x14ac:dyDescent="0.2">
      <c r="A22" s="2"/>
      <c r="B22" s="36" t="s">
        <v>15</v>
      </c>
      <c r="C22" s="58"/>
      <c r="D22" s="59"/>
      <c r="E22" s="63">
        <v>21</v>
      </c>
      <c r="F22" s="37" t="s">
        <v>0</v>
      </c>
      <c r="G22" s="190">
        <v>0</v>
      </c>
      <c r="H22" s="191"/>
      <c r="I22" s="191"/>
      <c r="J22" s="38" t="str">
        <f t="shared" si="0"/>
        <v>CZK</v>
      </c>
    </row>
    <row r="23" spans="1:10" ht="23.25" hidden="1" customHeight="1" x14ac:dyDescent="0.2">
      <c r="A23" s="2"/>
      <c r="B23" s="31" t="s">
        <v>16</v>
      </c>
      <c r="C23" s="64"/>
      <c r="D23" s="51"/>
      <c r="E23" s="65">
        <f>SazbaDPH2</f>
        <v>21</v>
      </c>
      <c r="F23" s="29" t="s">
        <v>0</v>
      </c>
      <c r="G23" s="215">
        <v>301020</v>
      </c>
      <c r="H23" s="216"/>
      <c r="I23" s="216"/>
      <c r="J23" s="35" t="str">
        <f t="shared" si="0"/>
        <v>CZK</v>
      </c>
    </row>
    <row r="24" spans="1:10" ht="23.25" customHeight="1" thickBot="1" x14ac:dyDescent="0.25">
      <c r="A24" s="2">
        <f>ZakladDPHSni+ZakladDPHZakl</f>
        <v>0</v>
      </c>
      <c r="B24" s="30" t="s">
        <v>5</v>
      </c>
      <c r="C24" s="66"/>
      <c r="D24" s="67"/>
      <c r="E24" s="66"/>
      <c r="F24" s="15"/>
      <c r="G24" s="217">
        <f>CenaCelkemBezDPH-(ZakladDPHSni+ZakladDPHZakl)</f>
        <v>0</v>
      </c>
      <c r="H24" s="217"/>
      <c r="I24" s="217"/>
      <c r="J24" s="39" t="str">
        <f t="shared" si="0"/>
        <v>CZK</v>
      </c>
    </row>
    <row r="25" spans="1:10" ht="27.75" customHeight="1" thickBot="1" x14ac:dyDescent="0.25">
      <c r="A25" s="2">
        <f>(A24-INT(A24))*100</f>
        <v>0</v>
      </c>
      <c r="B25" s="110" t="s">
        <v>24</v>
      </c>
      <c r="C25" s="111"/>
      <c r="D25" s="111"/>
      <c r="E25" s="112"/>
      <c r="F25" s="113"/>
      <c r="G25" s="197">
        <f>IF(A25&gt;50, ROUNDUP(A24, 0), ROUNDDOWN(A24, 0))</f>
        <v>0</v>
      </c>
      <c r="H25" s="198"/>
      <c r="I25" s="198"/>
      <c r="J25" s="114" t="str">
        <f t="shared" si="0"/>
        <v>CZK</v>
      </c>
    </row>
    <row r="26" spans="1:10" ht="27.75" hidden="1" customHeight="1" thickBot="1" x14ac:dyDescent="0.25">
      <c r="A26" s="2"/>
      <c r="B26" s="110" t="s">
        <v>34</v>
      </c>
      <c r="C26" s="115"/>
      <c r="D26" s="115"/>
      <c r="E26" s="115"/>
      <c r="F26" s="116"/>
      <c r="G26" s="197">
        <f>ZakladDPHSni+DPHSni+ZakladDPHZakl+DPHZakl+Zaokrouhleni</f>
        <v>301020</v>
      </c>
      <c r="H26" s="197"/>
      <c r="I26" s="197"/>
      <c r="J26" s="117" t="s">
        <v>46</v>
      </c>
    </row>
    <row r="27" spans="1:10" ht="12.75" customHeight="1" x14ac:dyDescent="0.2">
      <c r="A27" s="2"/>
      <c r="B27" s="2"/>
      <c r="J27" s="9"/>
    </row>
    <row r="28" spans="1:10" ht="30" customHeight="1" x14ac:dyDescent="0.2">
      <c r="A28" s="2"/>
      <c r="B28" s="2"/>
      <c r="J28" s="9"/>
    </row>
    <row r="29" spans="1:10" ht="18.75" customHeight="1" x14ac:dyDescent="0.2">
      <c r="A29" s="2"/>
      <c r="B29" s="16"/>
      <c r="C29" s="68" t="s">
        <v>12</v>
      </c>
      <c r="D29" s="69"/>
      <c r="E29" s="69"/>
      <c r="F29" s="14" t="s">
        <v>11</v>
      </c>
      <c r="G29" s="25"/>
      <c r="H29" s="26"/>
      <c r="I29" s="25"/>
      <c r="J29" s="9"/>
    </row>
    <row r="30" spans="1:10" ht="47.25" customHeight="1" x14ac:dyDescent="0.2">
      <c r="A30" s="2"/>
      <c r="B30" s="2"/>
      <c r="J30" s="9"/>
    </row>
    <row r="31" spans="1:10" s="20" customFormat="1" ht="18.75" customHeight="1" x14ac:dyDescent="0.2">
      <c r="A31" s="19"/>
      <c r="B31" s="19"/>
      <c r="C31" s="70"/>
      <c r="D31" s="199" t="s">
        <v>42</v>
      </c>
      <c r="E31" s="200"/>
      <c r="G31" s="201"/>
      <c r="H31" s="202"/>
      <c r="I31" s="202"/>
      <c r="J31" s="24"/>
    </row>
    <row r="32" spans="1:10" ht="12.75" customHeight="1" x14ac:dyDescent="0.2">
      <c r="A32" s="2"/>
      <c r="B32" s="2"/>
      <c r="D32" s="187" t="s">
        <v>2</v>
      </c>
      <c r="E32" s="187"/>
      <c r="H32" s="10" t="s">
        <v>3</v>
      </c>
      <c r="J32" s="9"/>
    </row>
    <row r="33" spans="1:10" ht="13.5" customHeight="1" thickBot="1" x14ac:dyDescent="0.25">
      <c r="A33" s="11"/>
      <c r="B33" s="11"/>
      <c r="C33" s="71"/>
      <c r="D33" s="71"/>
      <c r="E33" s="71"/>
      <c r="F33" s="12"/>
      <c r="G33" s="12"/>
      <c r="H33" s="12"/>
      <c r="I33" s="12"/>
      <c r="J33" s="13"/>
    </row>
    <row r="34" spans="1:10" ht="27" hidden="1" customHeight="1" x14ac:dyDescent="0.2">
      <c r="B34" s="83" t="s">
        <v>17</v>
      </c>
      <c r="C34" s="84"/>
      <c r="D34" s="84"/>
      <c r="E34" s="84"/>
      <c r="F34" s="85"/>
      <c r="G34" s="85"/>
      <c r="H34" s="85"/>
      <c r="I34" s="85"/>
      <c r="J34" s="86"/>
    </row>
    <row r="35" spans="1:10" ht="25.5" hidden="1" customHeight="1" x14ac:dyDescent="0.2">
      <c r="A35" s="82" t="s">
        <v>36</v>
      </c>
      <c r="B35" s="87" t="s">
        <v>18</v>
      </c>
      <c r="C35" s="88" t="s">
        <v>6</v>
      </c>
      <c r="D35" s="88"/>
      <c r="E35" s="88"/>
      <c r="F35" s="89" t="str">
        <f>B20</f>
        <v>Základ pro sníženou DPH</v>
      </c>
      <c r="G35" s="89" t="str">
        <f>B22</f>
        <v>Základ pro základní DPH</v>
      </c>
      <c r="H35" s="90" t="s">
        <v>19</v>
      </c>
      <c r="I35" s="91" t="s">
        <v>1</v>
      </c>
      <c r="J35" s="92" t="s">
        <v>0</v>
      </c>
    </row>
    <row r="36" spans="1:10" ht="25.5" hidden="1" customHeight="1" x14ac:dyDescent="0.2">
      <c r="A36" s="82">
        <v>1</v>
      </c>
      <c r="B36" s="93" t="s">
        <v>44</v>
      </c>
      <c r="C36" s="183"/>
      <c r="D36" s="183"/>
      <c r="E36" s="183"/>
      <c r="F36" s="94" t="e">
        <f>ZTI!#REF!</f>
        <v>#REF!</v>
      </c>
      <c r="G36" s="95" t="e">
        <f>ZTI!#REF!</f>
        <v>#REF!</v>
      </c>
      <c r="H36" s="96"/>
      <c r="I36" s="97" t="e">
        <f>F36+G36+H36</f>
        <v>#REF!</v>
      </c>
      <c r="J36" s="98" t="e">
        <f>IF(CenaCelkemVypocet=0,"",I36/CenaCelkemVypocet*100)</f>
        <v>#REF!</v>
      </c>
    </row>
    <row r="37" spans="1:10" ht="25.5" hidden="1" customHeight="1" x14ac:dyDescent="0.2">
      <c r="A37" s="82">
        <v>2</v>
      </c>
      <c r="B37" s="99" t="s">
        <v>39</v>
      </c>
      <c r="C37" s="184" t="s">
        <v>39</v>
      </c>
      <c r="D37" s="184"/>
      <c r="E37" s="184"/>
      <c r="F37" s="100" t="e">
        <f>ZTI!#REF!</f>
        <v>#REF!</v>
      </c>
      <c r="G37" s="101" t="e">
        <f>ZTI!#REF!</f>
        <v>#REF!</v>
      </c>
      <c r="H37" s="101"/>
      <c r="I37" s="102" t="e">
        <f>F37+G37+H37</f>
        <v>#REF!</v>
      </c>
      <c r="J37" s="103" t="e">
        <f>IF(CenaCelkemVypocet=0,"",I37/CenaCelkemVypocet*100)</f>
        <v>#REF!</v>
      </c>
    </row>
    <row r="38" spans="1:10" ht="25.5" hidden="1" customHeight="1" x14ac:dyDescent="0.2">
      <c r="A38" s="82">
        <v>3</v>
      </c>
      <c r="B38" s="104" t="s">
        <v>38</v>
      </c>
      <c r="C38" s="183" t="s">
        <v>38</v>
      </c>
      <c r="D38" s="183"/>
      <c r="E38" s="183"/>
      <c r="F38" s="105" t="e">
        <f>ZTI!#REF!</f>
        <v>#REF!</v>
      </c>
      <c r="G38" s="96" t="e">
        <f>ZTI!#REF!</f>
        <v>#REF!</v>
      </c>
      <c r="H38" s="96"/>
      <c r="I38" s="97" t="e">
        <f>F38+G38+H38</f>
        <v>#REF!</v>
      </c>
      <c r="J38" s="98" t="e">
        <f>IF(CenaCelkemVypocet=0,"",I38/CenaCelkemVypocet*100)</f>
        <v>#REF!</v>
      </c>
    </row>
    <row r="39" spans="1:10" ht="25.5" hidden="1" customHeight="1" x14ac:dyDescent="0.2">
      <c r="A39" s="82"/>
      <c r="B39" s="185" t="s">
        <v>45</v>
      </c>
      <c r="C39" s="186"/>
      <c r="D39" s="186"/>
      <c r="E39" s="186"/>
      <c r="F39" s="106" t="e">
        <f>SUMIF(A36:A38,"=1",F36:F38)</f>
        <v>#REF!</v>
      </c>
      <c r="G39" s="107" t="e">
        <f>SUMIF(A36:A38,"=1",G36:G38)</f>
        <v>#REF!</v>
      </c>
      <c r="H39" s="107">
        <f>SUMIF(A36:A38,"=1",H36:H38)</f>
        <v>0</v>
      </c>
      <c r="I39" s="108" t="e">
        <f>SUMIF(A36:A38,"=1",I36:I38)</f>
        <v>#REF!</v>
      </c>
      <c r="J39" s="109" t="e">
        <f>SUMIF(A36:A38,"=1",J36:J38)</f>
        <v>#REF!</v>
      </c>
    </row>
    <row r="43" spans="1:10" ht="15.75" x14ac:dyDescent="0.25">
      <c r="B43" s="118" t="s">
        <v>47</v>
      </c>
    </row>
    <row r="45" spans="1:10" ht="25.5" customHeight="1" x14ac:dyDescent="0.2">
      <c r="A45" s="120"/>
      <c r="B45" s="123" t="s">
        <v>18</v>
      </c>
      <c r="C45" s="123" t="s">
        <v>6</v>
      </c>
      <c r="D45" s="124"/>
      <c r="E45" s="124"/>
      <c r="F45" s="125" t="s">
        <v>48</v>
      </c>
      <c r="G45" s="125"/>
      <c r="H45" s="125"/>
      <c r="I45" s="125" t="s">
        <v>30</v>
      </c>
      <c r="J45" s="125" t="s">
        <v>0</v>
      </c>
    </row>
    <row r="46" spans="1:10" ht="36.75" customHeight="1" x14ac:dyDescent="0.2">
      <c r="A46" s="121"/>
      <c r="B46" s="126" t="s">
        <v>43</v>
      </c>
      <c r="C46" s="177" t="s">
        <v>49</v>
      </c>
      <c r="D46" s="178"/>
      <c r="E46" s="178"/>
      <c r="F46" s="135" t="s">
        <v>25</v>
      </c>
      <c r="G46" s="127"/>
      <c r="H46" s="127"/>
      <c r="I46" s="127">
        <f>ZTI!G8</f>
        <v>0</v>
      </c>
      <c r="J46" s="132" t="str">
        <f>IF(I53=0,"",I46/I53*100)</f>
        <v/>
      </c>
    </row>
    <row r="47" spans="1:10" ht="36.75" customHeight="1" x14ac:dyDescent="0.2">
      <c r="A47" s="121"/>
      <c r="B47" s="126" t="s">
        <v>50</v>
      </c>
      <c r="C47" s="177" t="s">
        <v>51</v>
      </c>
      <c r="D47" s="178"/>
      <c r="E47" s="178"/>
      <c r="F47" s="135" t="s">
        <v>25</v>
      </c>
      <c r="G47" s="127"/>
      <c r="H47" s="127"/>
      <c r="I47" s="127">
        <f>ZTI!G13</f>
        <v>0</v>
      </c>
      <c r="J47" s="132" t="str">
        <f>IF(I53=0,"",I47/I53*100)</f>
        <v/>
      </c>
    </row>
    <row r="48" spans="1:10" ht="36.75" customHeight="1" x14ac:dyDescent="0.2">
      <c r="A48" s="121"/>
      <c r="B48" s="126" t="s">
        <v>52</v>
      </c>
      <c r="C48" s="177" t="s">
        <v>53</v>
      </c>
      <c r="D48" s="178"/>
      <c r="E48" s="178"/>
      <c r="F48" s="135" t="s">
        <v>25</v>
      </c>
      <c r="G48" s="127"/>
      <c r="H48" s="127"/>
      <c r="I48" s="127">
        <f>ZTI!G15</f>
        <v>0</v>
      </c>
      <c r="J48" s="132" t="str">
        <f>IF(I53=0,"",I48/I53*100)</f>
        <v/>
      </c>
    </row>
    <row r="49" spans="1:10" ht="36.75" customHeight="1" x14ac:dyDescent="0.2">
      <c r="A49" s="121"/>
      <c r="B49" s="126" t="s">
        <v>54</v>
      </c>
      <c r="C49" s="177" t="s">
        <v>55</v>
      </c>
      <c r="D49" s="178"/>
      <c r="E49" s="178"/>
      <c r="F49" s="135" t="s">
        <v>26</v>
      </c>
      <c r="G49" s="127"/>
      <c r="H49" s="127"/>
      <c r="I49" s="127">
        <f>ZTI!G49</f>
        <v>0</v>
      </c>
      <c r="J49" s="132" t="str">
        <f>IF(I53=0,"",I49/I53*100)</f>
        <v/>
      </c>
    </row>
    <row r="50" spans="1:10" ht="36.75" customHeight="1" x14ac:dyDescent="0.2">
      <c r="A50" s="121"/>
      <c r="B50" s="126" t="s">
        <v>56</v>
      </c>
      <c r="C50" s="177" t="s">
        <v>57</v>
      </c>
      <c r="D50" s="178"/>
      <c r="E50" s="178"/>
      <c r="F50" s="135" t="s">
        <v>26</v>
      </c>
      <c r="G50" s="127"/>
      <c r="H50" s="127"/>
      <c r="I50" s="127">
        <f>ZTI!G133</f>
        <v>0</v>
      </c>
      <c r="J50" s="132" t="str">
        <f>IF(I53=0,"",I50/I53*100)</f>
        <v/>
      </c>
    </row>
    <row r="51" spans="1:10" ht="36.75" customHeight="1" x14ac:dyDescent="0.2">
      <c r="A51" s="121"/>
      <c r="B51" s="126" t="s">
        <v>58</v>
      </c>
      <c r="C51" s="177" t="s">
        <v>59</v>
      </c>
      <c r="D51" s="178"/>
      <c r="E51" s="178"/>
      <c r="F51" s="135" t="s">
        <v>27</v>
      </c>
      <c r="G51" s="127"/>
      <c r="H51" s="127"/>
      <c r="I51" s="127">
        <f>ZTI!G162</f>
        <v>0</v>
      </c>
      <c r="J51" s="132" t="str">
        <f>IF(I53=0,"",I51/I53*100)</f>
        <v/>
      </c>
    </row>
    <row r="52" spans="1:10" ht="36.75" customHeight="1" x14ac:dyDescent="0.2">
      <c r="A52" s="121"/>
      <c r="B52" s="126" t="s">
        <v>60</v>
      </c>
      <c r="C52" s="177" t="s">
        <v>28</v>
      </c>
      <c r="D52" s="178"/>
      <c r="E52" s="178"/>
      <c r="F52" s="135" t="s">
        <v>60</v>
      </c>
      <c r="G52" s="127"/>
      <c r="H52" s="127"/>
      <c r="I52" s="127">
        <f>ZTI!G171</f>
        <v>0</v>
      </c>
      <c r="J52" s="132" t="str">
        <f>IF(I53=0,"",I52/I53*100)</f>
        <v/>
      </c>
    </row>
    <row r="53" spans="1:10" ht="25.5" customHeight="1" x14ac:dyDescent="0.2">
      <c r="A53" s="122"/>
      <c r="B53" s="128" t="s">
        <v>1</v>
      </c>
      <c r="C53" s="129"/>
      <c r="D53" s="130"/>
      <c r="E53" s="130"/>
      <c r="F53" s="136"/>
      <c r="G53" s="131"/>
      <c r="H53" s="131"/>
      <c r="I53" s="131">
        <f>SUM(I46:I52)</f>
        <v>0</v>
      </c>
      <c r="J53" s="133">
        <f>SUM(J46:J52)</f>
        <v>0</v>
      </c>
    </row>
    <row r="54" spans="1:10" x14ac:dyDescent="0.2">
      <c r="F54" s="81"/>
      <c r="G54" s="81"/>
      <c r="H54" s="81"/>
      <c r="I54" s="81"/>
      <c r="J54" s="134"/>
    </row>
    <row r="55" spans="1:10" x14ac:dyDescent="0.2">
      <c r="F55" s="81"/>
      <c r="G55" s="81"/>
      <c r="H55" s="81"/>
      <c r="I55" s="81"/>
      <c r="J55" s="134"/>
    </row>
    <row r="56" spans="1:10" x14ac:dyDescent="0.2">
      <c r="F56" s="81"/>
      <c r="G56" s="81"/>
      <c r="H56" s="81"/>
      <c r="I56" s="81"/>
      <c r="J56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D5:G5"/>
    <mergeCell ref="D6:G6"/>
    <mergeCell ref="E7:G7"/>
    <mergeCell ref="B1:J1"/>
    <mergeCell ref="G23:I23"/>
    <mergeCell ref="G15:H15"/>
    <mergeCell ref="I14:J14"/>
    <mergeCell ref="I15:J15"/>
    <mergeCell ref="E15:F15"/>
    <mergeCell ref="E3:J3"/>
    <mergeCell ref="E12:F12"/>
    <mergeCell ref="D8:G8"/>
    <mergeCell ref="G12:H12"/>
    <mergeCell ref="I12:J12"/>
    <mergeCell ref="I13:J13"/>
    <mergeCell ref="E18:F18"/>
    <mergeCell ref="E14:F14"/>
    <mergeCell ref="D9:G9"/>
    <mergeCell ref="G13:H13"/>
    <mergeCell ref="G14:H14"/>
    <mergeCell ref="E13:F13"/>
    <mergeCell ref="E10:G10"/>
    <mergeCell ref="G26:I26"/>
    <mergeCell ref="G22:I22"/>
    <mergeCell ref="I16:J16"/>
    <mergeCell ref="G25:I25"/>
    <mergeCell ref="D31:E31"/>
    <mergeCell ref="G31:I31"/>
    <mergeCell ref="G24:I24"/>
    <mergeCell ref="G18:H18"/>
    <mergeCell ref="E16:F16"/>
    <mergeCell ref="E17:F17"/>
    <mergeCell ref="I17:J17"/>
    <mergeCell ref="I18:J18"/>
    <mergeCell ref="G16:H16"/>
    <mergeCell ref="G17:H17"/>
    <mergeCell ref="C52:E52"/>
    <mergeCell ref="D2:J2"/>
    <mergeCell ref="D4:J4"/>
    <mergeCell ref="C47:E47"/>
    <mergeCell ref="C48:E48"/>
    <mergeCell ref="C49:E49"/>
    <mergeCell ref="C50:E50"/>
    <mergeCell ref="C51:E51"/>
    <mergeCell ref="C36:E36"/>
    <mergeCell ref="C37:E37"/>
    <mergeCell ref="C38:E38"/>
    <mergeCell ref="B39:E39"/>
    <mergeCell ref="C46:E46"/>
    <mergeCell ref="D32:E32"/>
    <mergeCell ref="G21:I21"/>
    <mergeCell ref="G20:I20"/>
  </mergeCells>
  <phoneticPr fontId="0" type="noConversion"/>
  <pageMargins left="0.39370078740157483" right="0.19685039370078741" top="0.59055118110236227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40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6" t="s">
        <v>7</v>
      </c>
      <c r="B1" s="226"/>
      <c r="C1" s="227"/>
      <c r="D1" s="226"/>
      <c r="E1" s="226"/>
      <c r="F1" s="226"/>
      <c r="G1" s="226"/>
    </row>
    <row r="2" spans="1:7" ht="24.95" customHeight="1" x14ac:dyDescent="0.2">
      <c r="A2" s="48" t="s">
        <v>8</v>
      </c>
      <c r="B2" s="47"/>
      <c r="C2" s="228"/>
      <c r="D2" s="228"/>
      <c r="E2" s="228"/>
      <c r="F2" s="228"/>
      <c r="G2" s="229"/>
    </row>
    <row r="3" spans="1:7" ht="24.95" customHeight="1" x14ac:dyDescent="0.2">
      <c r="A3" s="48" t="s">
        <v>9</v>
      </c>
      <c r="B3" s="47"/>
      <c r="C3" s="228"/>
      <c r="D3" s="228"/>
      <c r="E3" s="228"/>
      <c r="F3" s="228"/>
      <c r="G3" s="229"/>
    </row>
    <row r="4" spans="1:7" ht="24.95" customHeight="1" x14ac:dyDescent="0.2">
      <c r="A4" s="48" t="s">
        <v>10</v>
      </c>
      <c r="B4" s="47"/>
      <c r="C4" s="228"/>
      <c r="D4" s="228"/>
      <c r="E4" s="228"/>
      <c r="F4" s="228"/>
      <c r="G4" s="22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DE4B8-5E2D-4D64-9415-0BF1548DB0A6}">
  <sheetPr>
    <outlinePr summaryBelow="0"/>
  </sheetPr>
  <dimension ref="A1:T5001"/>
  <sheetViews>
    <sheetView tabSelected="1" view="pageBreakPreview" zoomScale="78" zoomScaleNormal="85" zoomScaleSheetLayoutView="78" workbookViewId="0">
      <pane ySplit="7" topLeftCell="A161" activePane="bottomLeft" state="frozen"/>
      <selection activeCell="O24" sqref="O24"/>
      <selection pane="bottomLeft" activeCell="O24" sqref="O24"/>
    </sheetView>
  </sheetViews>
  <sheetFormatPr defaultRowHeight="12.75" outlineLevelRow="2" x14ac:dyDescent="0.2"/>
  <cols>
    <col min="1" max="1" width="3.42578125" customWidth="1"/>
    <col min="2" max="2" width="12.5703125" style="119" customWidth="1"/>
    <col min="3" max="3" width="38.28515625" style="119" customWidth="1"/>
    <col min="4" max="4" width="4.85546875" customWidth="1"/>
    <col min="5" max="5" width="10.5703125" customWidth="1"/>
    <col min="6" max="6" width="9.85546875" customWidth="1"/>
    <col min="7" max="7" width="7.7109375" bestFit="1" customWidth="1"/>
  </cols>
  <sheetData>
    <row r="1" spans="1:20" ht="15.75" customHeight="1" x14ac:dyDescent="0.25">
      <c r="A1" s="234" t="s">
        <v>7</v>
      </c>
      <c r="B1" s="234"/>
      <c r="C1" s="234"/>
      <c r="D1" s="234"/>
      <c r="E1" s="234"/>
      <c r="F1" s="234"/>
      <c r="G1" s="234"/>
    </row>
    <row r="2" spans="1:20" ht="24.95" customHeight="1" x14ac:dyDescent="0.2">
      <c r="A2" s="48" t="s">
        <v>8</v>
      </c>
      <c r="B2" s="47"/>
      <c r="C2" s="235" t="s">
        <v>346</v>
      </c>
      <c r="D2" s="236"/>
      <c r="E2" s="236"/>
      <c r="F2" s="236"/>
      <c r="G2" s="237"/>
    </row>
    <row r="3" spans="1:20" ht="24.95" customHeight="1" x14ac:dyDescent="0.2">
      <c r="A3" s="48" t="s">
        <v>9</v>
      </c>
      <c r="B3" s="47"/>
      <c r="C3" s="235"/>
      <c r="D3" s="236"/>
      <c r="E3" s="236"/>
      <c r="F3" s="236"/>
      <c r="G3" s="237"/>
    </row>
    <row r="4" spans="1:20" ht="24.95" customHeight="1" x14ac:dyDescent="0.2">
      <c r="A4" s="138" t="s">
        <v>10</v>
      </c>
      <c r="B4" s="139"/>
      <c r="C4" s="238" t="s">
        <v>348</v>
      </c>
      <c r="D4" s="239"/>
      <c r="E4" s="239"/>
      <c r="F4" s="239"/>
      <c r="G4" s="240"/>
    </row>
    <row r="5" spans="1:20" x14ac:dyDescent="0.2">
      <c r="D5" s="10"/>
    </row>
    <row r="6" spans="1:20" x14ac:dyDescent="0.2">
      <c r="A6" s="141" t="s">
        <v>62</v>
      </c>
      <c r="B6" s="143" t="s">
        <v>63</v>
      </c>
      <c r="C6" s="143" t="s">
        <v>64</v>
      </c>
      <c r="D6" s="142" t="s">
        <v>65</v>
      </c>
      <c r="E6" s="141" t="s">
        <v>66</v>
      </c>
      <c r="F6" s="140" t="s">
        <v>67</v>
      </c>
      <c r="G6" s="141" t="s">
        <v>30</v>
      </c>
    </row>
    <row r="7" spans="1:20" hidden="1" x14ac:dyDescent="0.2">
      <c r="A7" s="3"/>
      <c r="B7" s="4"/>
      <c r="C7" s="4"/>
      <c r="D7" s="6"/>
      <c r="E7" s="145"/>
      <c r="F7" s="146"/>
      <c r="G7" s="146"/>
    </row>
    <row r="8" spans="1:20" x14ac:dyDescent="0.2">
      <c r="A8" s="153" t="s">
        <v>68</v>
      </c>
      <c r="B8" s="154" t="s">
        <v>43</v>
      </c>
      <c r="C8" s="171" t="s">
        <v>49</v>
      </c>
      <c r="D8" s="155"/>
      <c r="E8" s="156"/>
      <c r="F8" s="157"/>
      <c r="G8" s="157">
        <v>0</v>
      </c>
    </row>
    <row r="9" spans="1:20" ht="33.75" outlineLevel="1" x14ac:dyDescent="0.2">
      <c r="A9" s="159">
        <v>1</v>
      </c>
      <c r="B9" s="160" t="s">
        <v>69</v>
      </c>
      <c r="C9" s="172" t="s">
        <v>70</v>
      </c>
      <c r="D9" s="161" t="s">
        <v>71</v>
      </c>
      <c r="E9" s="162">
        <v>5</v>
      </c>
      <c r="F9" s="163">
        <v>0</v>
      </c>
      <c r="G9" s="164">
        <f>ROUND(E9*F9,2)</f>
        <v>0</v>
      </c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</row>
    <row r="10" spans="1:20" outlineLevel="2" x14ac:dyDescent="0.2">
      <c r="A10" s="151"/>
      <c r="B10" s="152"/>
      <c r="C10" s="230" t="s">
        <v>72</v>
      </c>
      <c r="D10" s="231"/>
      <c r="E10" s="231"/>
      <c r="F10" s="231"/>
      <c r="G10" s="231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</row>
    <row r="11" spans="1:20" ht="45" outlineLevel="1" x14ac:dyDescent="0.2">
      <c r="A11" s="159">
        <v>2</v>
      </c>
      <c r="B11" s="160" t="s">
        <v>73</v>
      </c>
      <c r="C11" s="172" t="s">
        <v>74</v>
      </c>
      <c r="D11" s="161" t="s">
        <v>75</v>
      </c>
      <c r="E11" s="162">
        <v>1</v>
      </c>
      <c r="F11" s="163">
        <v>0</v>
      </c>
      <c r="G11" s="164">
        <f>ROUND(E11*F11,2)</f>
        <v>0</v>
      </c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</row>
    <row r="12" spans="1:20" outlineLevel="2" x14ac:dyDescent="0.2">
      <c r="A12" s="151"/>
      <c r="B12" s="152"/>
      <c r="C12" s="230" t="s">
        <v>76</v>
      </c>
      <c r="D12" s="231"/>
      <c r="E12" s="231"/>
      <c r="F12" s="231"/>
      <c r="G12" s="231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</row>
    <row r="13" spans="1:20" x14ac:dyDescent="0.2">
      <c r="A13" s="153" t="s">
        <v>68</v>
      </c>
      <c r="B13" s="154" t="s">
        <v>50</v>
      </c>
      <c r="C13" s="171" t="s">
        <v>51</v>
      </c>
      <c r="D13" s="155"/>
      <c r="E13" s="156"/>
      <c r="F13" s="157"/>
      <c r="G13" s="157">
        <v>0</v>
      </c>
    </row>
    <row r="14" spans="1:20" ht="22.5" outlineLevel="1" x14ac:dyDescent="0.2">
      <c r="A14" s="165">
        <v>3</v>
      </c>
      <c r="B14" s="166" t="s">
        <v>77</v>
      </c>
      <c r="C14" s="173" t="s">
        <v>78</v>
      </c>
      <c r="D14" s="167" t="s">
        <v>79</v>
      </c>
      <c r="E14" s="168">
        <v>10</v>
      </c>
      <c r="F14" s="169">
        <v>0</v>
      </c>
      <c r="G14" s="170">
        <f>ROUND(E14*F14,2)</f>
        <v>0</v>
      </c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</row>
    <row r="15" spans="1:20" x14ac:dyDescent="0.2">
      <c r="A15" s="153" t="s">
        <v>68</v>
      </c>
      <c r="B15" s="154" t="s">
        <v>52</v>
      </c>
      <c r="C15" s="171" t="s">
        <v>53</v>
      </c>
      <c r="D15" s="155"/>
      <c r="E15" s="156"/>
      <c r="F15" s="157"/>
      <c r="G15" s="157">
        <v>0</v>
      </c>
    </row>
    <row r="16" spans="1:20" ht="22.5" outlineLevel="1" x14ac:dyDescent="0.2">
      <c r="A16" s="165">
        <v>4</v>
      </c>
      <c r="B16" s="166" t="s">
        <v>80</v>
      </c>
      <c r="C16" s="173" t="s">
        <v>81</v>
      </c>
      <c r="D16" s="167" t="s">
        <v>82</v>
      </c>
      <c r="E16" s="168">
        <v>12</v>
      </c>
      <c r="F16" s="169">
        <v>0</v>
      </c>
      <c r="G16" s="170">
        <f t="shared" ref="G16:G40" si="0">ROUND(E16*F16,2)</f>
        <v>0</v>
      </c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</row>
    <row r="17" spans="1:20" ht="22.5" outlineLevel="1" x14ac:dyDescent="0.2">
      <c r="A17" s="165">
        <v>5</v>
      </c>
      <c r="B17" s="166" t="s">
        <v>83</v>
      </c>
      <c r="C17" s="173" t="s">
        <v>84</v>
      </c>
      <c r="D17" s="167" t="s">
        <v>85</v>
      </c>
      <c r="E17" s="168">
        <v>7</v>
      </c>
      <c r="F17" s="169">
        <v>0</v>
      </c>
      <c r="G17" s="170">
        <f t="shared" si="0"/>
        <v>0</v>
      </c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</row>
    <row r="18" spans="1:20" ht="22.5" outlineLevel="1" x14ac:dyDescent="0.2">
      <c r="A18" s="165">
        <v>6</v>
      </c>
      <c r="B18" s="166" t="s">
        <v>86</v>
      </c>
      <c r="C18" s="173" t="s">
        <v>87</v>
      </c>
      <c r="D18" s="167" t="s">
        <v>85</v>
      </c>
      <c r="E18" s="168">
        <v>5</v>
      </c>
      <c r="F18" s="169">
        <v>0</v>
      </c>
      <c r="G18" s="170">
        <f t="shared" si="0"/>
        <v>0</v>
      </c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</row>
    <row r="19" spans="1:20" outlineLevel="1" x14ac:dyDescent="0.2">
      <c r="A19" s="165">
        <v>7</v>
      </c>
      <c r="B19" s="166" t="s">
        <v>88</v>
      </c>
      <c r="C19" s="173" t="s">
        <v>89</v>
      </c>
      <c r="D19" s="167" t="s">
        <v>82</v>
      </c>
      <c r="E19" s="168">
        <v>5</v>
      </c>
      <c r="F19" s="169">
        <v>0</v>
      </c>
      <c r="G19" s="170">
        <f t="shared" si="0"/>
        <v>0</v>
      </c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</row>
    <row r="20" spans="1:20" ht="33.75" outlineLevel="1" x14ac:dyDescent="0.2">
      <c r="A20" s="165">
        <v>8</v>
      </c>
      <c r="B20" s="166" t="s">
        <v>90</v>
      </c>
      <c r="C20" s="173" t="s">
        <v>91</v>
      </c>
      <c r="D20" s="167" t="s">
        <v>85</v>
      </c>
      <c r="E20" s="168">
        <v>5</v>
      </c>
      <c r="F20" s="169">
        <v>0</v>
      </c>
      <c r="G20" s="170">
        <f t="shared" si="0"/>
        <v>0</v>
      </c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4"/>
    </row>
    <row r="21" spans="1:20" outlineLevel="1" x14ac:dyDescent="0.2">
      <c r="A21" s="165">
        <v>9</v>
      </c>
      <c r="B21" s="166" t="s">
        <v>92</v>
      </c>
      <c r="C21" s="173" t="s">
        <v>93</v>
      </c>
      <c r="D21" s="167" t="s">
        <v>82</v>
      </c>
      <c r="E21" s="168">
        <v>10</v>
      </c>
      <c r="F21" s="169">
        <v>0</v>
      </c>
      <c r="G21" s="170">
        <f t="shared" si="0"/>
        <v>0</v>
      </c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4"/>
    </row>
    <row r="22" spans="1:20" ht="33.75" outlineLevel="1" x14ac:dyDescent="0.2">
      <c r="A22" s="165">
        <v>10</v>
      </c>
      <c r="B22" s="166" t="s">
        <v>94</v>
      </c>
      <c r="C22" s="173" t="s">
        <v>95</v>
      </c>
      <c r="D22" s="167" t="s">
        <v>85</v>
      </c>
      <c r="E22" s="168">
        <v>10</v>
      </c>
      <c r="F22" s="169">
        <v>0</v>
      </c>
      <c r="G22" s="170">
        <f t="shared" si="0"/>
        <v>0</v>
      </c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4"/>
    </row>
    <row r="23" spans="1:20" outlineLevel="1" x14ac:dyDescent="0.2">
      <c r="A23" s="165">
        <v>11</v>
      </c>
      <c r="B23" s="166" t="s">
        <v>96</v>
      </c>
      <c r="C23" s="173" t="s">
        <v>97</v>
      </c>
      <c r="D23" s="167" t="s">
        <v>82</v>
      </c>
      <c r="E23" s="168">
        <v>5</v>
      </c>
      <c r="F23" s="169">
        <v>0</v>
      </c>
      <c r="G23" s="170">
        <f t="shared" si="0"/>
        <v>0</v>
      </c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4"/>
    </row>
    <row r="24" spans="1:20" ht="33.75" outlineLevel="1" x14ac:dyDescent="0.2">
      <c r="A24" s="165">
        <v>12</v>
      </c>
      <c r="B24" s="166" t="s">
        <v>98</v>
      </c>
      <c r="C24" s="173" t="s">
        <v>99</v>
      </c>
      <c r="D24" s="167" t="s">
        <v>85</v>
      </c>
      <c r="E24" s="168">
        <v>5</v>
      </c>
      <c r="F24" s="169">
        <v>0</v>
      </c>
      <c r="G24" s="170">
        <f t="shared" si="0"/>
        <v>0</v>
      </c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4"/>
    </row>
    <row r="25" spans="1:20" outlineLevel="1" x14ac:dyDescent="0.2">
      <c r="A25" s="165">
        <v>13</v>
      </c>
      <c r="B25" s="166" t="s">
        <v>100</v>
      </c>
      <c r="C25" s="173" t="s">
        <v>101</v>
      </c>
      <c r="D25" s="167" t="s">
        <v>82</v>
      </c>
      <c r="E25" s="168">
        <v>7</v>
      </c>
      <c r="F25" s="169">
        <v>0</v>
      </c>
      <c r="G25" s="170">
        <f t="shared" si="0"/>
        <v>0</v>
      </c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4"/>
    </row>
    <row r="26" spans="1:20" ht="33.75" outlineLevel="1" x14ac:dyDescent="0.2">
      <c r="A26" s="165">
        <v>14</v>
      </c>
      <c r="B26" s="166" t="s">
        <v>102</v>
      </c>
      <c r="C26" s="173" t="s">
        <v>103</v>
      </c>
      <c r="D26" s="167" t="s">
        <v>85</v>
      </c>
      <c r="E26" s="168">
        <v>7</v>
      </c>
      <c r="F26" s="169">
        <v>0</v>
      </c>
      <c r="G26" s="170">
        <f t="shared" si="0"/>
        <v>0</v>
      </c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4"/>
    </row>
    <row r="27" spans="1:20" outlineLevel="1" x14ac:dyDescent="0.2">
      <c r="A27" s="165">
        <v>15</v>
      </c>
      <c r="B27" s="166" t="s">
        <v>104</v>
      </c>
      <c r="C27" s="173" t="s">
        <v>105</v>
      </c>
      <c r="D27" s="167" t="s">
        <v>82</v>
      </c>
      <c r="E27" s="168">
        <v>20</v>
      </c>
      <c r="F27" s="169">
        <v>0</v>
      </c>
      <c r="G27" s="170">
        <f t="shared" si="0"/>
        <v>0</v>
      </c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144"/>
    </row>
    <row r="28" spans="1:20" ht="33.75" outlineLevel="1" x14ac:dyDescent="0.2">
      <c r="A28" s="165">
        <v>16</v>
      </c>
      <c r="B28" s="166" t="s">
        <v>106</v>
      </c>
      <c r="C28" s="173" t="s">
        <v>107</v>
      </c>
      <c r="D28" s="167" t="s">
        <v>85</v>
      </c>
      <c r="E28" s="168">
        <v>20</v>
      </c>
      <c r="F28" s="169">
        <v>0</v>
      </c>
      <c r="G28" s="170">
        <f t="shared" si="0"/>
        <v>0</v>
      </c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4"/>
    </row>
    <row r="29" spans="1:20" outlineLevel="1" x14ac:dyDescent="0.2">
      <c r="A29" s="165">
        <v>17</v>
      </c>
      <c r="B29" s="166" t="s">
        <v>108</v>
      </c>
      <c r="C29" s="173" t="s">
        <v>109</v>
      </c>
      <c r="D29" s="167" t="s">
        <v>82</v>
      </c>
      <c r="E29" s="168">
        <v>23</v>
      </c>
      <c r="F29" s="169">
        <v>0</v>
      </c>
      <c r="G29" s="170">
        <f t="shared" si="0"/>
        <v>0</v>
      </c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4"/>
    </row>
    <row r="30" spans="1:20" ht="33.75" outlineLevel="1" x14ac:dyDescent="0.2">
      <c r="A30" s="165">
        <v>18</v>
      </c>
      <c r="B30" s="166" t="s">
        <v>110</v>
      </c>
      <c r="C30" s="173" t="s">
        <v>111</v>
      </c>
      <c r="D30" s="167" t="s">
        <v>85</v>
      </c>
      <c r="E30" s="168">
        <v>23</v>
      </c>
      <c r="F30" s="169">
        <v>0</v>
      </c>
      <c r="G30" s="170">
        <f t="shared" si="0"/>
        <v>0</v>
      </c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4"/>
    </row>
    <row r="31" spans="1:20" outlineLevel="1" x14ac:dyDescent="0.2">
      <c r="A31" s="165">
        <v>19</v>
      </c>
      <c r="B31" s="166" t="s">
        <v>112</v>
      </c>
      <c r="C31" s="173" t="s">
        <v>113</v>
      </c>
      <c r="D31" s="167" t="s">
        <v>82</v>
      </c>
      <c r="E31" s="168">
        <v>3</v>
      </c>
      <c r="F31" s="169">
        <v>0</v>
      </c>
      <c r="G31" s="170">
        <f t="shared" si="0"/>
        <v>0</v>
      </c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4"/>
    </row>
    <row r="32" spans="1:20" ht="33.75" outlineLevel="1" x14ac:dyDescent="0.2">
      <c r="A32" s="165">
        <v>20</v>
      </c>
      <c r="B32" s="166" t="s">
        <v>114</v>
      </c>
      <c r="C32" s="173" t="s">
        <v>115</v>
      </c>
      <c r="D32" s="167" t="s">
        <v>85</v>
      </c>
      <c r="E32" s="168">
        <v>3</v>
      </c>
      <c r="F32" s="169">
        <v>0</v>
      </c>
      <c r="G32" s="170">
        <f t="shared" si="0"/>
        <v>0</v>
      </c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144"/>
    </row>
    <row r="33" spans="1:20" ht="22.5" outlineLevel="1" x14ac:dyDescent="0.2">
      <c r="A33" s="165">
        <v>21</v>
      </c>
      <c r="B33" s="166" t="s">
        <v>116</v>
      </c>
      <c r="C33" s="173" t="s">
        <v>117</v>
      </c>
      <c r="D33" s="167" t="s">
        <v>82</v>
      </c>
      <c r="E33" s="168">
        <v>3</v>
      </c>
      <c r="F33" s="169">
        <v>0</v>
      </c>
      <c r="G33" s="170">
        <f t="shared" si="0"/>
        <v>0</v>
      </c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4"/>
    </row>
    <row r="34" spans="1:20" outlineLevel="1" x14ac:dyDescent="0.2">
      <c r="A34" s="165">
        <v>22</v>
      </c>
      <c r="B34" s="166" t="s">
        <v>118</v>
      </c>
      <c r="C34" s="173" t="s">
        <v>119</v>
      </c>
      <c r="D34" s="167" t="s">
        <v>75</v>
      </c>
      <c r="E34" s="168">
        <v>1</v>
      </c>
      <c r="F34" s="169">
        <v>0</v>
      </c>
      <c r="G34" s="170">
        <f t="shared" si="0"/>
        <v>0</v>
      </c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</row>
    <row r="35" spans="1:20" outlineLevel="1" x14ac:dyDescent="0.2">
      <c r="A35" s="165">
        <v>23</v>
      </c>
      <c r="B35" s="166" t="s">
        <v>120</v>
      </c>
      <c r="C35" s="173" t="s">
        <v>121</v>
      </c>
      <c r="D35" s="167" t="s">
        <v>75</v>
      </c>
      <c r="E35" s="168">
        <v>1</v>
      </c>
      <c r="F35" s="169">
        <v>0</v>
      </c>
      <c r="G35" s="170">
        <f t="shared" si="0"/>
        <v>0</v>
      </c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4"/>
    </row>
    <row r="36" spans="1:20" ht="22.5" outlineLevel="1" x14ac:dyDescent="0.2">
      <c r="A36" s="165">
        <v>24</v>
      </c>
      <c r="B36" s="166" t="s">
        <v>122</v>
      </c>
      <c r="C36" s="173" t="s">
        <v>123</v>
      </c>
      <c r="D36" s="167" t="s">
        <v>75</v>
      </c>
      <c r="E36" s="168">
        <v>1</v>
      </c>
      <c r="F36" s="169">
        <v>0</v>
      </c>
      <c r="G36" s="170">
        <f t="shared" si="0"/>
        <v>0</v>
      </c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</row>
    <row r="37" spans="1:20" ht="33.75" outlineLevel="1" x14ac:dyDescent="0.2">
      <c r="A37" s="165">
        <v>25</v>
      </c>
      <c r="B37" s="166" t="s">
        <v>124</v>
      </c>
      <c r="C37" s="173" t="s">
        <v>125</v>
      </c>
      <c r="D37" s="167" t="s">
        <v>75</v>
      </c>
      <c r="E37" s="168">
        <v>1</v>
      </c>
      <c r="F37" s="169">
        <v>0</v>
      </c>
      <c r="G37" s="170">
        <f t="shared" si="0"/>
        <v>0</v>
      </c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</row>
    <row r="38" spans="1:20" outlineLevel="1" x14ac:dyDescent="0.2">
      <c r="A38" s="165">
        <v>26</v>
      </c>
      <c r="B38" s="166" t="s">
        <v>126</v>
      </c>
      <c r="C38" s="173" t="s">
        <v>127</v>
      </c>
      <c r="D38" s="167" t="s">
        <v>75</v>
      </c>
      <c r="E38" s="168">
        <v>1</v>
      </c>
      <c r="F38" s="169">
        <v>0</v>
      </c>
      <c r="G38" s="170">
        <f t="shared" si="0"/>
        <v>0</v>
      </c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</row>
    <row r="39" spans="1:20" outlineLevel="1" x14ac:dyDescent="0.2">
      <c r="A39" s="165">
        <v>27</v>
      </c>
      <c r="B39" s="166" t="s">
        <v>128</v>
      </c>
      <c r="C39" s="173" t="s">
        <v>129</v>
      </c>
      <c r="D39" s="167" t="s">
        <v>75</v>
      </c>
      <c r="E39" s="168">
        <v>1</v>
      </c>
      <c r="F39" s="169">
        <v>0</v>
      </c>
      <c r="G39" s="170">
        <f t="shared" si="0"/>
        <v>0</v>
      </c>
      <c r="H39" s="144"/>
      <c r="I39" s="144"/>
      <c r="J39" s="144"/>
      <c r="K39" s="144"/>
      <c r="L39" s="144"/>
      <c r="M39" s="144"/>
      <c r="N39" s="144"/>
      <c r="O39" s="144"/>
      <c r="P39" s="144"/>
      <c r="Q39" s="144"/>
      <c r="R39" s="144"/>
      <c r="S39" s="144"/>
      <c r="T39" s="144"/>
    </row>
    <row r="40" spans="1:20" ht="22.5" outlineLevel="1" x14ac:dyDescent="0.2">
      <c r="A40" s="159">
        <v>28</v>
      </c>
      <c r="B40" s="160" t="s">
        <v>130</v>
      </c>
      <c r="C40" s="172" t="s">
        <v>131</v>
      </c>
      <c r="D40" s="161" t="s">
        <v>85</v>
      </c>
      <c r="E40" s="162">
        <v>1</v>
      </c>
      <c r="F40" s="163">
        <v>0</v>
      </c>
      <c r="G40" s="164">
        <f t="shared" si="0"/>
        <v>0</v>
      </c>
      <c r="H40" s="144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4"/>
    </row>
    <row r="41" spans="1:20" outlineLevel="2" x14ac:dyDescent="0.2">
      <c r="A41" s="151"/>
      <c r="B41" s="152"/>
      <c r="C41" s="230" t="s">
        <v>132</v>
      </c>
      <c r="D41" s="231"/>
      <c r="E41" s="231"/>
      <c r="F41" s="231"/>
      <c r="G41" s="231"/>
      <c r="H41" s="144"/>
      <c r="I41" s="144"/>
      <c r="J41" s="144"/>
      <c r="K41" s="144"/>
      <c r="L41" s="144"/>
      <c r="M41" s="144"/>
      <c r="N41" s="144"/>
      <c r="O41" s="144"/>
      <c r="P41" s="144"/>
      <c r="Q41" s="144"/>
      <c r="R41" s="144"/>
      <c r="S41" s="144"/>
      <c r="T41" s="144"/>
    </row>
    <row r="42" spans="1:20" ht="33.75" outlineLevel="1" x14ac:dyDescent="0.2">
      <c r="A42" s="165">
        <v>29</v>
      </c>
      <c r="B42" s="166" t="s">
        <v>133</v>
      </c>
      <c r="C42" s="173" t="s">
        <v>134</v>
      </c>
      <c r="D42" s="167" t="s">
        <v>75</v>
      </c>
      <c r="E42" s="168">
        <v>1</v>
      </c>
      <c r="F42" s="169">
        <v>0</v>
      </c>
      <c r="G42" s="170">
        <f>ROUND(E42*F42,2)</f>
        <v>0</v>
      </c>
      <c r="H42" s="144"/>
      <c r="I42" s="144"/>
      <c r="J42" s="144"/>
      <c r="K42" s="144"/>
      <c r="L42" s="144"/>
      <c r="M42" s="144"/>
      <c r="N42" s="144"/>
      <c r="O42" s="144"/>
      <c r="P42" s="144"/>
      <c r="Q42" s="144"/>
      <c r="R42" s="144"/>
      <c r="S42" s="144"/>
      <c r="T42" s="144"/>
    </row>
    <row r="43" spans="1:20" ht="22.5" outlineLevel="1" x14ac:dyDescent="0.2">
      <c r="A43" s="159">
        <v>30</v>
      </c>
      <c r="B43" s="160" t="s">
        <v>135</v>
      </c>
      <c r="C43" s="172" t="s">
        <v>136</v>
      </c>
      <c r="D43" s="161" t="s">
        <v>75</v>
      </c>
      <c r="E43" s="162">
        <v>1</v>
      </c>
      <c r="F43" s="163">
        <v>0</v>
      </c>
      <c r="G43" s="164">
        <f>ROUND(E43*F43,2)</f>
        <v>0</v>
      </c>
      <c r="H43" s="144"/>
      <c r="I43" s="144"/>
      <c r="J43" s="144"/>
      <c r="K43" s="144"/>
      <c r="L43" s="144"/>
      <c r="M43" s="144"/>
      <c r="N43" s="144"/>
      <c r="O43" s="144"/>
      <c r="P43" s="144"/>
      <c r="Q43" s="144"/>
      <c r="R43" s="144"/>
      <c r="S43" s="144"/>
      <c r="T43" s="144"/>
    </row>
    <row r="44" spans="1:20" outlineLevel="2" x14ac:dyDescent="0.2">
      <c r="A44" s="151"/>
      <c r="B44" s="152"/>
      <c r="C44" s="230" t="s">
        <v>137</v>
      </c>
      <c r="D44" s="231"/>
      <c r="E44" s="231"/>
      <c r="F44" s="231"/>
      <c r="G44" s="231"/>
      <c r="H44" s="144"/>
      <c r="I44" s="144"/>
      <c r="J44" s="144"/>
      <c r="K44" s="144"/>
      <c r="L44" s="144"/>
      <c r="M44" s="144"/>
      <c r="N44" s="144"/>
      <c r="O44" s="144"/>
      <c r="P44" s="144"/>
      <c r="Q44" s="144"/>
      <c r="R44" s="144"/>
      <c r="S44" s="144"/>
      <c r="T44" s="144"/>
    </row>
    <row r="45" spans="1:20" ht="22.5" outlineLevel="1" x14ac:dyDescent="0.2">
      <c r="A45" s="165">
        <v>31</v>
      </c>
      <c r="B45" s="166" t="s">
        <v>138</v>
      </c>
      <c r="C45" s="173" t="s">
        <v>139</v>
      </c>
      <c r="D45" s="167" t="s">
        <v>75</v>
      </c>
      <c r="E45" s="168">
        <v>1</v>
      </c>
      <c r="F45" s="169">
        <v>0</v>
      </c>
      <c r="G45" s="170">
        <f>ROUND(E45*F45,2)</f>
        <v>0</v>
      </c>
      <c r="H45" s="144"/>
      <c r="I45" s="144"/>
      <c r="J45" s="144"/>
      <c r="K45" s="144"/>
      <c r="L45" s="144"/>
      <c r="M45" s="144"/>
      <c r="N45" s="144"/>
      <c r="O45" s="144"/>
      <c r="P45" s="144"/>
      <c r="Q45" s="144"/>
      <c r="R45" s="144"/>
      <c r="S45" s="144"/>
      <c r="T45" s="144"/>
    </row>
    <row r="46" spans="1:20" outlineLevel="1" x14ac:dyDescent="0.2">
      <c r="A46" s="165">
        <v>32</v>
      </c>
      <c r="B46" s="166" t="s">
        <v>140</v>
      </c>
      <c r="C46" s="173" t="s">
        <v>141</v>
      </c>
      <c r="D46" s="167" t="s">
        <v>82</v>
      </c>
      <c r="E46" s="168">
        <v>3</v>
      </c>
      <c r="F46" s="169">
        <v>0</v>
      </c>
      <c r="G46" s="170">
        <f>ROUND(E46*F46,2)</f>
        <v>0</v>
      </c>
      <c r="H46" s="144"/>
      <c r="I46" s="144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</row>
    <row r="47" spans="1:20" outlineLevel="1" x14ac:dyDescent="0.2">
      <c r="A47" s="165">
        <v>33</v>
      </c>
      <c r="B47" s="166" t="s">
        <v>142</v>
      </c>
      <c r="C47" s="173" t="s">
        <v>143</v>
      </c>
      <c r="D47" s="167" t="s">
        <v>75</v>
      </c>
      <c r="E47" s="168">
        <v>1</v>
      </c>
      <c r="F47" s="169">
        <v>0</v>
      </c>
      <c r="G47" s="170">
        <f>ROUND(E47*F47,2)</f>
        <v>0</v>
      </c>
      <c r="H47" s="144"/>
      <c r="I47" s="144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</row>
    <row r="48" spans="1:20" outlineLevel="1" x14ac:dyDescent="0.2">
      <c r="A48" s="165">
        <v>34</v>
      </c>
      <c r="B48" s="166" t="s">
        <v>144</v>
      </c>
      <c r="C48" s="173" t="s">
        <v>145</v>
      </c>
      <c r="D48" s="167" t="s">
        <v>82</v>
      </c>
      <c r="E48" s="168">
        <v>82</v>
      </c>
      <c r="F48" s="169">
        <v>0</v>
      </c>
      <c r="G48" s="170">
        <f>ROUND(E48*F48,2)</f>
        <v>0</v>
      </c>
      <c r="H48" s="144"/>
      <c r="I48" s="144"/>
      <c r="J48" s="144"/>
      <c r="K48" s="144"/>
      <c r="L48" s="144"/>
      <c r="M48" s="144"/>
      <c r="N48" s="144"/>
      <c r="O48" s="144"/>
      <c r="P48" s="144"/>
      <c r="Q48" s="144"/>
      <c r="R48" s="144"/>
      <c r="S48" s="144"/>
      <c r="T48" s="144"/>
    </row>
    <row r="49" spans="1:20" x14ac:dyDescent="0.2">
      <c r="A49" s="153" t="s">
        <v>68</v>
      </c>
      <c r="B49" s="154" t="s">
        <v>54</v>
      </c>
      <c r="C49" s="171" t="s">
        <v>55</v>
      </c>
      <c r="D49" s="155"/>
      <c r="E49" s="156"/>
      <c r="F49" s="157"/>
      <c r="G49" s="157">
        <v>0</v>
      </c>
    </row>
    <row r="50" spans="1:20" ht="22.5" outlineLevel="1" x14ac:dyDescent="0.2">
      <c r="A50" s="159">
        <v>35</v>
      </c>
      <c r="B50" s="160" t="s">
        <v>146</v>
      </c>
      <c r="C50" s="172" t="s">
        <v>147</v>
      </c>
      <c r="D50" s="161" t="s">
        <v>82</v>
      </c>
      <c r="E50" s="162">
        <v>40</v>
      </c>
      <c r="F50" s="163">
        <v>0</v>
      </c>
      <c r="G50" s="164">
        <f>ROUND(E50*F50,2)</f>
        <v>0</v>
      </c>
      <c r="H50" s="144"/>
      <c r="I50" s="144"/>
      <c r="J50" s="144"/>
      <c r="K50" s="144"/>
      <c r="L50" s="144"/>
      <c r="M50" s="144"/>
      <c r="N50" s="144"/>
      <c r="O50" s="144"/>
      <c r="P50" s="144"/>
      <c r="Q50" s="144"/>
      <c r="R50" s="144"/>
      <c r="S50" s="144"/>
      <c r="T50" s="144"/>
    </row>
    <row r="51" spans="1:20" outlineLevel="2" x14ac:dyDescent="0.2">
      <c r="A51" s="151"/>
      <c r="B51" s="152"/>
      <c r="C51" s="230" t="s">
        <v>148</v>
      </c>
      <c r="D51" s="231"/>
      <c r="E51" s="231"/>
      <c r="F51" s="231"/>
      <c r="G51" s="231"/>
      <c r="H51" s="144"/>
      <c r="I51" s="144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</row>
    <row r="52" spans="1:20" ht="22.5" outlineLevel="1" x14ac:dyDescent="0.2">
      <c r="A52" s="165">
        <v>36</v>
      </c>
      <c r="B52" s="166" t="s">
        <v>149</v>
      </c>
      <c r="C52" s="173" t="s">
        <v>150</v>
      </c>
      <c r="D52" s="167" t="s">
        <v>82</v>
      </c>
      <c r="E52" s="168">
        <v>40</v>
      </c>
      <c r="F52" s="169">
        <v>0</v>
      </c>
      <c r="G52" s="170">
        <f>ROUND(E52*F52,2)</f>
        <v>0</v>
      </c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</row>
    <row r="53" spans="1:20" ht="22.5" outlineLevel="1" x14ac:dyDescent="0.2">
      <c r="A53" s="159">
        <v>37</v>
      </c>
      <c r="B53" s="160" t="s">
        <v>151</v>
      </c>
      <c r="C53" s="172" t="s">
        <v>152</v>
      </c>
      <c r="D53" s="161" t="s">
        <v>82</v>
      </c>
      <c r="E53" s="162">
        <v>8</v>
      </c>
      <c r="F53" s="163">
        <v>0</v>
      </c>
      <c r="G53" s="164">
        <f>ROUND(E53*F53,2)</f>
        <v>0</v>
      </c>
      <c r="H53" s="144"/>
      <c r="I53" s="144"/>
      <c r="J53" s="144"/>
      <c r="K53" s="144"/>
      <c r="L53" s="144"/>
      <c r="M53" s="144"/>
      <c r="N53" s="144"/>
      <c r="O53" s="144"/>
      <c r="P53" s="144"/>
      <c r="Q53" s="144"/>
      <c r="R53" s="144"/>
      <c r="S53" s="144"/>
      <c r="T53" s="144"/>
    </row>
    <row r="54" spans="1:20" outlineLevel="2" x14ac:dyDescent="0.2">
      <c r="A54" s="151"/>
      <c r="B54" s="152"/>
      <c r="C54" s="230" t="s">
        <v>148</v>
      </c>
      <c r="D54" s="231"/>
      <c r="E54" s="231"/>
      <c r="F54" s="231"/>
      <c r="G54" s="231"/>
      <c r="H54" s="144"/>
      <c r="I54" s="144"/>
      <c r="J54" s="144"/>
      <c r="K54" s="144"/>
      <c r="L54" s="144"/>
      <c r="M54" s="144"/>
      <c r="N54" s="144"/>
      <c r="O54" s="144"/>
      <c r="P54" s="144"/>
      <c r="Q54" s="144"/>
      <c r="R54" s="144"/>
      <c r="S54" s="144"/>
      <c r="T54" s="144"/>
    </row>
    <row r="55" spans="1:20" ht="22.5" outlineLevel="1" x14ac:dyDescent="0.2">
      <c r="A55" s="165">
        <v>38</v>
      </c>
      <c r="B55" s="166" t="s">
        <v>153</v>
      </c>
      <c r="C55" s="173" t="s">
        <v>154</v>
      </c>
      <c r="D55" s="167" t="s">
        <v>82</v>
      </c>
      <c r="E55" s="168">
        <v>8</v>
      </c>
      <c r="F55" s="169">
        <v>0</v>
      </c>
      <c r="G55" s="170">
        <f>ROUND(E55*F55,2)</f>
        <v>0</v>
      </c>
      <c r="H55" s="144"/>
      <c r="I55" s="144"/>
      <c r="J55" s="144"/>
      <c r="K55" s="144"/>
      <c r="L55" s="144"/>
      <c r="M55" s="144"/>
      <c r="N55" s="144"/>
      <c r="O55" s="144"/>
      <c r="P55" s="144"/>
      <c r="Q55" s="144"/>
      <c r="R55" s="144"/>
      <c r="S55" s="144"/>
      <c r="T55" s="144"/>
    </row>
    <row r="56" spans="1:20" ht="22.5" outlineLevel="1" x14ac:dyDescent="0.2">
      <c r="A56" s="159">
        <v>39</v>
      </c>
      <c r="B56" s="160" t="s">
        <v>155</v>
      </c>
      <c r="C56" s="172" t="s">
        <v>156</v>
      </c>
      <c r="D56" s="161" t="s">
        <v>82</v>
      </c>
      <c r="E56" s="162">
        <v>22</v>
      </c>
      <c r="F56" s="163">
        <v>0</v>
      </c>
      <c r="G56" s="164">
        <f>ROUND(E56*F56,2)</f>
        <v>0</v>
      </c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</row>
    <row r="57" spans="1:20" outlineLevel="2" x14ac:dyDescent="0.2">
      <c r="A57" s="151"/>
      <c r="B57" s="152"/>
      <c r="C57" s="230" t="s">
        <v>148</v>
      </c>
      <c r="D57" s="231"/>
      <c r="E57" s="231"/>
      <c r="F57" s="231"/>
      <c r="G57" s="231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</row>
    <row r="58" spans="1:20" ht="22.5" outlineLevel="1" x14ac:dyDescent="0.2">
      <c r="A58" s="165">
        <v>40</v>
      </c>
      <c r="B58" s="166" t="s">
        <v>157</v>
      </c>
      <c r="C58" s="173" t="s">
        <v>158</v>
      </c>
      <c r="D58" s="167" t="s">
        <v>82</v>
      </c>
      <c r="E58" s="168">
        <v>22</v>
      </c>
      <c r="F58" s="169">
        <v>0</v>
      </c>
      <c r="G58" s="170">
        <f>ROUND(E58*F58,2)</f>
        <v>0</v>
      </c>
      <c r="H58" s="144"/>
      <c r="I58" s="144"/>
      <c r="J58" s="144"/>
      <c r="K58" s="144"/>
      <c r="L58" s="144"/>
      <c r="M58" s="144"/>
      <c r="N58" s="144"/>
      <c r="O58" s="144"/>
      <c r="P58" s="144"/>
      <c r="Q58" s="144"/>
      <c r="R58" s="144"/>
      <c r="S58" s="144"/>
      <c r="T58" s="144"/>
    </row>
    <row r="59" spans="1:20" ht="22.5" outlineLevel="1" x14ac:dyDescent="0.2">
      <c r="A59" s="159">
        <v>41</v>
      </c>
      <c r="B59" s="160" t="s">
        <v>159</v>
      </c>
      <c r="C59" s="172" t="s">
        <v>160</v>
      </c>
      <c r="D59" s="161" t="s">
        <v>82</v>
      </c>
      <c r="E59" s="162">
        <v>33</v>
      </c>
      <c r="F59" s="163">
        <v>0</v>
      </c>
      <c r="G59" s="164">
        <f>ROUND(E59*F59,2)</f>
        <v>0</v>
      </c>
      <c r="H59" s="144"/>
      <c r="I59" s="144"/>
      <c r="J59" s="144"/>
      <c r="K59" s="144"/>
      <c r="L59" s="144"/>
      <c r="M59" s="144"/>
      <c r="N59" s="144"/>
      <c r="O59" s="144"/>
      <c r="P59" s="144"/>
      <c r="Q59" s="144"/>
      <c r="R59" s="144"/>
      <c r="S59" s="144"/>
      <c r="T59" s="144"/>
    </row>
    <row r="60" spans="1:20" outlineLevel="2" x14ac:dyDescent="0.2">
      <c r="A60" s="151"/>
      <c r="B60" s="152"/>
      <c r="C60" s="230" t="s">
        <v>148</v>
      </c>
      <c r="D60" s="231"/>
      <c r="E60" s="231"/>
      <c r="F60" s="231"/>
      <c r="G60" s="231"/>
      <c r="H60" s="144"/>
      <c r="I60" s="144"/>
      <c r="J60" s="144"/>
      <c r="K60" s="144"/>
      <c r="L60" s="144"/>
      <c r="M60" s="144"/>
      <c r="N60" s="144"/>
      <c r="O60" s="144"/>
      <c r="P60" s="144"/>
      <c r="Q60" s="144"/>
      <c r="R60" s="144"/>
      <c r="S60" s="144"/>
      <c r="T60" s="144"/>
    </row>
    <row r="61" spans="1:20" ht="22.5" outlineLevel="1" x14ac:dyDescent="0.2">
      <c r="A61" s="165">
        <v>42</v>
      </c>
      <c r="B61" s="166" t="s">
        <v>161</v>
      </c>
      <c r="C61" s="173" t="s">
        <v>162</v>
      </c>
      <c r="D61" s="167" t="s">
        <v>82</v>
      </c>
      <c r="E61" s="168">
        <v>33</v>
      </c>
      <c r="F61" s="169">
        <v>0</v>
      </c>
      <c r="G61" s="170">
        <f>ROUND(E61*F61,2)</f>
        <v>0</v>
      </c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144"/>
    </row>
    <row r="62" spans="1:20" ht="22.5" outlineLevel="1" x14ac:dyDescent="0.2">
      <c r="A62" s="159">
        <v>43</v>
      </c>
      <c r="B62" s="160" t="s">
        <v>163</v>
      </c>
      <c r="C62" s="172" t="s">
        <v>164</v>
      </c>
      <c r="D62" s="161" t="s">
        <v>82</v>
      </c>
      <c r="E62" s="162">
        <v>8</v>
      </c>
      <c r="F62" s="163">
        <v>0</v>
      </c>
      <c r="G62" s="164">
        <f>ROUND(E62*F62,2)</f>
        <v>0</v>
      </c>
      <c r="H62" s="144"/>
      <c r="I62" s="144"/>
      <c r="J62" s="144"/>
      <c r="K62" s="144"/>
      <c r="L62" s="144"/>
      <c r="M62" s="144"/>
      <c r="N62" s="144"/>
      <c r="O62" s="144"/>
      <c r="P62" s="144"/>
      <c r="Q62" s="144"/>
      <c r="R62" s="144"/>
      <c r="S62" s="144"/>
      <c r="T62" s="144"/>
    </row>
    <row r="63" spans="1:20" outlineLevel="2" x14ac:dyDescent="0.2">
      <c r="A63" s="151"/>
      <c r="B63" s="152"/>
      <c r="C63" s="230" t="s">
        <v>148</v>
      </c>
      <c r="D63" s="231"/>
      <c r="E63" s="231"/>
      <c r="F63" s="231"/>
      <c r="G63" s="231"/>
      <c r="H63" s="144"/>
      <c r="I63" s="144"/>
      <c r="J63" s="144"/>
      <c r="K63" s="144"/>
      <c r="L63" s="144"/>
      <c r="M63" s="144"/>
      <c r="N63" s="144"/>
      <c r="O63" s="144"/>
      <c r="P63" s="144"/>
      <c r="Q63" s="144"/>
      <c r="R63" s="144"/>
      <c r="S63" s="144"/>
      <c r="T63" s="144"/>
    </row>
    <row r="64" spans="1:20" ht="22.5" outlineLevel="1" x14ac:dyDescent="0.2">
      <c r="A64" s="165">
        <v>44</v>
      </c>
      <c r="B64" s="166" t="s">
        <v>165</v>
      </c>
      <c r="C64" s="173" t="s">
        <v>166</v>
      </c>
      <c r="D64" s="167" t="s">
        <v>82</v>
      </c>
      <c r="E64" s="168">
        <v>8</v>
      </c>
      <c r="F64" s="169">
        <v>0</v>
      </c>
      <c r="G64" s="170">
        <f>ROUND(E64*F64,2)</f>
        <v>0</v>
      </c>
      <c r="H64" s="144"/>
      <c r="I64" s="144"/>
      <c r="J64" s="144"/>
      <c r="K64" s="144"/>
      <c r="L64" s="144"/>
      <c r="M64" s="144"/>
      <c r="N64" s="144"/>
      <c r="O64" s="144"/>
      <c r="P64" s="144"/>
      <c r="Q64" s="144"/>
      <c r="R64" s="144"/>
      <c r="S64" s="144"/>
      <c r="T64" s="144"/>
    </row>
    <row r="65" spans="1:20" ht="22.5" outlineLevel="1" x14ac:dyDescent="0.2">
      <c r="A65" s="159">
        <v>45</v>
      </c>
      <c r="B65" s="160" t="s">
        <v>167</v>
      </c>
      <c r="C65" s="172" t="s">
        <v>168</v>
      </c>
      <c r="D65" s="161" t="s">
        <v>82</v>
      </c>
      <c r="E65" s="162">
        <v>25</v>
      </c>
      <c r="F65" s="163">
        <v>0</v>
      </c>
      <c r="G65" s="164">
        <f>ROUND(E65*F65,2)</f>
        <v>0</v>
      </c>
      <c r="H65" s="144"/>
      <c r="I65" s="144"/>
      <c r="J65" s="144"/>
      <c r="K65" s="144"/>
      <c r="L65" s="144"/>
      <c r="M65" s="144"/>
      <c r="N65" s="144"/>
      <c r="O65" s="144"/>
      <c r="P65" s="144"/>
      <c r="Q65" s="144"/>
      <c r="R65" s="144"/>
      <c r="S65" s="144"/>
      <c r="T65" s="144"/>
    </row>
    <row r="66" spans="1:20" outlineLevel="2" x14ac:dyDescent="0.2">
      <c r="A66" s="151"/>
      <c r="B66" s="152"/>
      <c r="C66" s="230" t="s">
        <v>148</v>
      </c>
      <c r="D66" s="231"/>
      <c r="E66" s="231"/>
      <c r="F66" s="231"/>
      <c r="G66" s="231"/>
      <c r="H66" s="144"/>
      <c r="I66" s="144"/>
      <c r="J66" s="144"/>
      <c r="K66" s="144"/>
      <c r="L66" s="144"/>
      <c r="M66" s="144"/>
      <c r="N66" s="144"/>
      <c r="O66" s="144"/>
      <c r="P66" s="144"/>
      <c r="Q66" s="144"/>
      <c r="R66" s="144"/>
      <c r="S66" s="144"/>
      <c r="T66" s="144"/>
    </row>
    <row r="67" spans="1:20" ht="22.5" outlineLevel="1" x14ac:dyDescent="0.2">
      <c r="A67" s="165">
        <v>46</v>
      </c>
      <c r="B67" s="166" t="s">
        <v>169</v>
      </c>
      <c r="C67" s="173" t="s">
        <v>170</v>
      </c>
      <c r="D67" s="167" t="s">
        <v>82</v>
      </c>
      <c r="E67" s="168">
        <v>25</v>
      </c>
      <c r="F67" s="169">
        <v>0</v>
      </c>
      <c r="G67" s="170">
        <f>ROUND(E67*F67,2)</f>
        <v>0</v>
      </c>
      <c r="H67" s="144"/>
      <c r="I67" s="144"/>
      <c r="J67" s="144"/>
      <c r="K67" s="144"/>
      <c r="L67" s="144"/>
      <c r="M67" s="144"/>
      <c r="N67" s="144"/>
      <c r="O67" s="144"/>
      <c r="P67" s="144"/>
      <c r="Q67" s="144"/>
      <c r="R67" s="144"/>
      <c r="S67" s="144"/>
      <c r="T67" s="144"/>
    </row>
    <row r="68" spans="1:20" ht="22.5" outlineLevel="1" x14ac:dyDescent="0.2">
      <c r="A68" s="159">
        <v>47</v>
      </c>
      <c r="B68" s="160" t="s">
        <v>171</v>
      </c>
      <c r="C68" s="172" t="s">
        <v>172</v>
      </c>
      <c r="D68" s="161" t="s">
        <v>82</v>
      </c>
      <c r="E68" s="162">
        <v>10</v>
      </c>
      <c r="F68" s="163">
        <v>0</v>
      </c>
      <c r="G68" s="164">
        <f>ROUND(E68*F68,2)</f>
        <v>0</v>
      </c>
      <c r="H68" s="144"/>
      <c r="I68" s="144"/>
      <c r="J68" s="144"/>
      <c r="K68" s="144"/>
      <c r="L68" s="144"/>
      <c r="M68" s="144"/>
      <c r="N68" s="144"/>
      <c r="O68" s="144"/>
      <c r="P68" s="144"/>
      <c r="Q68" s="144"/>
      <c r="R68" s="144"/>
      <c r="S68" s="144"/>
      <c r="T68" s="144"/>
    </row>
    <row r="69" spans="1:20" outlineLevel="2" x14ac:dyDescent="0.2">
      <c r="A69" s="151"/>
      <c r="B69" s="152"/>
      <c r="C69" s="230" t="s">
        <v>173</v>
      </c>
      <c r="D69" s="231"/>
      <c r="E69" s="231"/>
      <c r="F69" s="231"/>
      <c r="G69" s="231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144"/>
      <c r="S69" s="144"/>
      <c r="T69" s="144"/>
    </row>
    <row r="70" spans="1:20" ht="22.5" outlineLevel="1" x14ac:dyDescent="0.2">
      <c r="A70" s="165">
        <v>48</v>
      </c>
      <c r="B70" s="166" t="s">
        <v>174</v>
      </c>
      <c r="C70" s="173" t="s">
        <v>175</v>
      </c>
      <c r="D70" s="167" t="s">
        <v>82</v>
      </c>
      <c r="E70" s="168">
        <v>10</v>
      </c>
      <c r="F70" s="169">
        <v>0</v>
      </c>
      <c r="G70" s="170">
        <f>ROUND(E70*F70,2)</f>
        <v>0</v>
      </c>
      <c r="H70" s="144"/>
      <c r="I70" s="144"/>
      <c r="J70" s="144"/>
      <c r="K70" s="144"/>
      <c r="L70" s="144"/>
      <c r="M70" s="144"/>
      <c r="N70" s="144"/>
      <c r="O70" s="144"/>
      <c r="P70" s="144"/>
      <c r="Q70" s="144"/>
      <c r="R70" s="144"/>
      <c r="S70" s="144"/>
      <c r="T70" s="144"/>
    </row>
    <row r="71" spans="1:20" ht="22.5" outlineLevel="1" x14ac:dyDescent="0.2">
      <c r="A71" s="159">
        <v>49</v>
      </c>
      <c r="B71" s="160" t="s">
        <v>176</v>
      </c>
      <c r="C71" s="172" t="s">
        <v>177</v>
      </c>
      <c r="D71" s="161" t="s">
        <v>82</v>
      </c>
      <c r="E71" s="162">
        <v>28</v>
      </c>
      <c r="F71" s="163">
        <v>0</v>
      </c>
      <c r="G71" s="164">
        <f>ROUND(E71*F71,2)</f>
        <v>0</v>
      </c>
      <c r="H71" s="144"/>
      <c r="I71" s="144"/>
      <c r="J71" s="144"/>
      <c r="K71" s="144"/>
      <c r="L71" s="144"/>
      <c r="M71" s="144"/>
      <c r="N71" s="144"/>
      <c r="O71" s="144"/>
      <c r="P71" s="144"/>
      <c r="Q71" s="144"/>
      <c r="R71" s="144"/>
      <c r="S71" s="144"/>
      <c r="T71" s="144"/>
    </row>
    <row r="72" spans="1:20" outlineLevel="2" x14ac:dyDescent="0.2">
      <c r="A72" s="151"/>
      <c r="B72" s="152"/>
      <c r="C72" s="230" t="s">
        <v>173</v>
      </c>
      <c r="D72" s="231"/>
      <c r="E72" s="231"/>
      <c r="F72" s="231"/>
      <c r="G72" s="231"/>
      <c r="H72" s="144"/>
      <c r="I72" s="144"/>
      <c r="J72" s="144"/>
      <c r="K72" s="144"/>
      <c r="L72" s="144"/>
      <c r="M72" s="144"/>
      <c r="N72" s="144"/>
      <c r="O72" s="144"/>
      <c r="P72" s="144"/>
      <c r="Q72" s="144"/>
      <c r="R72" s="144"/>
      <c r="S72" s="144"/>
      <c r="T72" s="144"/>
    </row>
    <row r="73" spans="1:20" ht="22.5" outlineLevel="1" x14ac:dyDescent="0.2">
      <c r="A73" s="165">
        <v>50</v>
      </c>
      <c r="B73" s="166" t="s">
        <v>178</v>
      </c>
      <c r="C73" s="173" t="s">
        <v>179</v>
      </c>
      <c r="D73" s="167" t="s">
        <v>82</v>
      </c>
      <c r="E73" s="168">
        <v>28</v>
      </c>
      <c r="F73" s="169">
        <v>0</v>
      </c>
      <c r="G73" s="170">
        <f>ROUND(E73*F73,2)</f>
        <v>0</v>
      </c>
      <c r="H73" s="144"/>
      <c r="I73" s="144"/>
      <c r="J73" s="144"/>
      <c r="K73" s="144"/>
      <c r="L73" s="144"/>
      <c r="M73" s="144"/>
      <c r="N73" s="144"/>
      <c r="O73" s="144"/>
      <c r="P73" s="144"/>
      <c r="Q73" s="144"/>
      <c r="R73" s="144"/>
      <c r="S73" s="144"/>
      <c r="T73" s="144"/>
    </row>
    <row r="74" spans="1:20" ht="22.5" outlineLevel="1" x14ac:dyDescent="0.2">
      <c r="A74" s="159">
        <v>51</v>
      </c>
      <c r="B74" s="160" t="s">
        <v>180</v>
      </c>
      <c r="C74" s="172" t="s">
        <v>181</v>
      </c>
      <c r="D74" s="161" t="s">
        <v>82</v>
      </c>
      <c r="E74" s="162">
        <v>28</v>
      </c>
      <c r="F74" s="163">
        <v>0</v>
      </c>
      <c r="G74" s="164">
        <f>ROUND(E74*F74,2)</f>
        <v>0</v>
      </c>
      <c r="H74" s="144"/>
      <c r="I74" s="144"/>
      <c r="J74" s="144"/>
      <c r="K74" s="144"/>
      <c r="L74" s="144"/>
      <c r="M74" s="144"/>
      <c r="N74" s="144"/>
      <c r="O74" s="144"/>
      <c r="P74" s="144"/>
      <c r="Q74" s="144"/>
      <c r="R74" s="144"/>
      <c r="S74" s="144"/>
      <c r="T74" s="144"/>
    </row>
    <row r="75" spans="1:20" outlineLevel="2" x14ac:dyDescent="0.2">
      <c r="A75" s="151"/>
      <c r="B75" s="152"/>
      <c r="C75" s="230" t="s">
        <v>173</v>
      </c>
      <c r="D75" s="231"/>
      <c r="E75" s="231"/>
      <c r="F75" s="231"/>
      <c r="G75" s="231"/>
      <c r="H75" s="144"/>
      <c r="I75" s="144"/>
      <c r="J75" s="144"/>
      <c r="K75" s="144"/>
      <c r="L75" s="144"/>
      <c r="M75" s="144"/>
      <c r="N75" s="144"/>
      <c r="O75" s="144"/>
      <c r="P75" s="144"/>
      <c r="Q75" s="144"/>
      <c r="R75" s="144"/>
      <c r="S75" s="144"/>
      <c r="T75" s="144"/>
    </row>
    <row r="76" spans="1:20" ht="22.5" outlineLevel="1" x14ac:dyDescent="0.2">
      <c r="A76" s="165">
        <v>52</v>
      </c>
      <c r="B76" s="166" t="s">
        <v>182</v>
      </c>
      <c r="C76" s="173" t="s">
        <v>183</v>
      </c>
      <c r="D76" s="167" t="s">
        <v>82</v>
      </c>
      <c r="E76" s="168">
        <v>28</v>
      </c>
      <c r="F76" s="169">
        <v>0</v>
      </c>
      <c r="G76" s="170">
        <f>ROUND(E76*F76,2)</f>
        <v>0</v>
      </c>
      <c r="H76" s="144"/>
      <c r="I76" s="144"/>
      <c r="J76" s="144"/>
      <c r="K76" s="144"/>
      <c r="L76" s="144"/>
      <c r="M76" s="144"/>
      <c r="N76" s="144"/>
      <c r="O76" s="144"/>
      <c r="P76" s="144"/>
      <c r="Q76" s="144"/>
      <c r="R76" s="144"/>
      <c r="S76" s="144"/>
      <c r="T76" s="144"/>
    </row>
    <row r="77" spans="1:20" ht="22.5" outlineLevel="1" x14ac:dyDescent="0.2">
      <c r="A77" s="159">
        <v>53</v>
      </c>
      <c r="B77" s="160" t="s">
        <v>184</v>
      </c>
      <c r="C77" s="172" t="s">
        <v>185</v>
      </c>
      <c r="D77" s="161" t="s">
        <v>82</v>
      </c>
      <c r="E77" s="162">
        <v>10</v>
      </c>
      <c r="F77" s="163">
        <v>0</v>
      </c>
      <c r="G77" s="164">
        <f>ROUND(E77*F77,2)</f>
        <v>0</v>
      </c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</row>
    <row r="78" spans="1:20" outlineLevel="2" x14ac:dyDescent="0.2">
      <c r="A78" s="151"/>
      <c r="B78" s="152"/>
      <c r="C78" s="230" t="s">
        <v>173</v>
      </c>
      <c r="D78" s="231"/>
      <c r="E78" s="231"/>
      <c r="F78" s="231"/>
      <c r="G78" s="231"/>
      <c r="H78" s="144"/>
      <c r="I78" s="144"/>
      <c r="J78" s="144"/>
      <c r="K78" s="144"/>
      <c r="L78" s="144"/>
      <c r="M78" s="144"/>
      <c r="N78" s="144"/>
      <c r="O78" s="144"/>
      <c r="P78" s="144"/>
      <c r="Q78" s="144"/>
      <c r="R78" s="144"/>
      <c r="S78" s="144"/>
      <c r="T78" s="144"/>
    </row>
    <row r="79" spans="1:20" ht="22.5" outlineLevel="1" x14ac:dyDescent="0.2">
      <c r="A79" s="165">
        <v>54</v>
      </c>
      <c r="B79" s="166" t="s">
        <v>186</v>
      </c>
      <c r="C79" s="173" t="s">
        <v>187</v>
      </c>
      <c r="D79" s="167" t="s">
        <v>82</v>
      </c>
      <c r="E79" s="168">
        <v>10</v>
      </c>
      <c r="F79" s="169">
        <v>0</v>
      </c>
      <c r="G79" s="170">
        <f>ROUND(E79*F79,2)</f>
        <v>0</v>
      </c>
      <c r="H79" s="144"/>
      <c r="I79" s="144"/>
      <c r="J79" s="144"/>
      <c r="K79" s="144"/>
      <c r="L79" s="144"/>
      <c r="M79" s="144"/>
      <c r="N79" s="144"/>
      <c r="O79" s="144"/>
      <c r="P79" s="144"/>
      <c r="Q79" s="144"/>
      <c r="R79" s="144"/>
      <c r="S79" s="144"/>
      <c r="T79" s="144"/>
    </row>
    <row r="80" spans="1:20" ht="22.5" outlineLevel="1" x14ac:dyDescent="0.2">
      <c r="A80" s="159">
        <v>55</v>
      </c>
      <c r="B80" s="160" t="s">
        <v>188</v>
      </c>
      <c r="C80" s="172" t="s">
        <v>189</v>
      </c>
      <c r="D80" s="161" t="s">
        <v>82</v>
      </c>
      <c r="E80" s="162">
        <v>18</v>
      </c>
      <c r="F80" s="163">
        <v>0</v>
      </c>
      <c r="G80" s="164">
        <f>ROUND(E80*F80,2)</f>
        <v>0</v>
      </c>
      <c r="H80" s="144"/>
      <c r="I80" s="144"/>
      <c r="J80" s="144"/>
      <c r="K80" s="144"/>
      <c r="L80" s="144"/>
      <c r="M80" s="144"/>
      <c r="N80" s="144"/>
      <c r="O80" s="144"/>
      <c r="P80" s="144"/>
      <c r="Q80" s="144"/>
      <c r="R80" s="144"/>
      <c r="S80" s="144"/>
      <c r="T80" s="144"/>
    </row>
    <row r="81" spans="1:20" outlineLevel="2" x14ac:dyDescent="0.2">
      <c r="A81" s="151"/>
      <c r="B81" s="152"/>
      <c r="C81" s="230" t="s">
        <v>173</v>
      </c>
      <c r="D81" s="231"/>
      <c r="E81" s="231"/>
      <c r="F81" s="231"/>
      <c r="G81" s="231"/>
      <c r="H81" s="144"/>
      <c r="I81" s="144"/>
      <c r="J81" s="144"/>
      <c r="K81" s="144"/>
      <c r="L81" s="144"/>
      <c r="M81" s="144"/>
      <c r="N81" s="144"/>
      <c r="O81" s="144"/>
      <c r="P81" s="144"/>
      <c r="Q81" s="144"/>
      <c r="R81" s="144"/>
      <c r="S81" s="144"/>
      <c r="T81" s="144"/>
    </row>
    <row r="82" spans="1:20" ht="22.5" outlineLevel="1" x14ac:dyDescent="0.2">
      <c r="A82" s="165">
        <v>56</v>
      </c>
      <c r="B82" s="166" t="s">
        <v>190</v>
      </c>
      <c r="C82" s="173" t="s">
        <v>191</v>
      </c>
      <c r="D82" s="167" t="s">
        <v>82</v>
      </c>
      <c r="E82" s="168">
        <v>18</v>
      </c>
      <c r="F82" s="169">
        <v>0</v>
      </c>
      <c r="G82" s="170">
        <f>ROUND(E82*F82,2)</f>
        <v>0</v>
      </c>
      <c r="H82" s="144"/>
      <c r="I82" s="144"/>
      <c r="J82" s="144"/>
      <c r="K82" s="144"/>
      <c r="L82" s="144"/>
      <c r="M82" s="144"/>
      <c r="N82" s="144"/>
      <c r="O82" s="144"/>
      <c r="P82" s="144"/>
      <c r="Q82" s="144"/>
      <c r="R82" s="144"/>
      <c r="S82" s="144"/>
      <c r="T82" s="144"/>
    </row>
    <row r="83" spans="1:20" ht="22.5" outlineLevel="1" x14ac:dyDescent="0.2">
      <c r="A83" s="159">
        <v>57</v>
      </c>
      <c r="B83" s="160" t="s">
        <v>192</v>
      </c>
      <c r="C83" s="172" t="s">
        <v>193</v>
      </c>
      <c r="D83" s="161" t="s">
        <v>82</v>
      </c>
      <c r="E83" s="162">
        <v>10</v>
      </c>
      <c r="F83" s="163">
        <v>0</v>
      </c>
      <c r="G83" s="164">
        <f>ROUND(E83*F83,2)</f>
        <v>0</v>
      </c>
      <c r="H83" s="144"/>
      <c r="I83" s="144"/>
      <c r="J83" s="144"/>
      <c r="K83" s="144"/>
      <c r="L83" s="144"/>
      <c r="M83" s="144"/>
      <c r="N83" s="144"/>
      <c r="O83" s="144"/>
      <c r="P83" s="144"/>
      <c r="Q83" s="144"/>
      <c r="R83" s="144"/>
      <c r="S83" s="144"/>
      <c r="T83" s="144"/>
    </row>
    <row r="84" spans="1:20" outlineLevel="2" x14ac:dyDescent="0.2">
      <c r="A84" s="151"/>
      <c r="B84" s="152"/>
      <c r="C84" s="230" t="s">
        <v>173</v>
      </c>
      <c r="D84" s="231"/>
      <c r="E84" s="231"/>
      <c r="F84" s="231"/>
      <c r="G84" s="231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/>
    </row>
    <row r="85" spans="1:20" ht="22.5" outlineLevel="1" x14ac:dyDescent="0.2">
      <c r="A85" s="165">
        <v>58</v>
      </c>
      <c r="B85" s="166" t="s">
        <v>194</v>
      </c>
      <c r="C85" s="173" t="s">
        <v>195</v>
      </c>
      <c r="D85" s="167" t="s">
        <v>82</v>
      </c>
      <c r="E85" s="168">
        <v>10</v>
      </c>
      <c r="F85" s="169">
        <v>0</v>
      </c>
      <c r="G85" s="170">
        <f>ROUND(E85*F85,2)</f>
        <v>0</v>
      </c>
      <c r="H85" s="144"/>
      <c r="I85" s="144"/>
      <c r="J85" s="144"/>
      <c r="K85" s="144"/>
      <c r="L85" s="144"/>
      <c r="M85" s="144"/>
      <c r="N85" s="144"/>
      <c r="O85" s="144"/>
      <c r="P85" s="144"/>
      <c r="Q85" s="144"/>
      <c r="R85" s="144"/>
      <c r="S85" s="144"/>
      <c r="T85" s="144"/>
    </row>
    <row r="86" spans="1:20" ht="22.5" outlineLevel="1" x14ac:dyDescent="0.2">
      <c r="A86" s="159">
        <v>59</v>
      </c>
      <c r="B86" s="160" t="s">
        <v>196</v>
      </c>
      <c r="C86" s="172" t="s">
        <v>197</v>
      </c>
      <c r="D86" s="161" t="s">
        <v>82</v>
      </c>
      <c r="E86" s="162">
        <v>20</v>
      </c>
      <c r="F86" s="163">
        <v>0</v>
      </c>
      <c r="G86" s="164">
        <f>ROUND(E86*F86,2)</f>
        <v>0</v>
      </c>
      <c r="H86" s="144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4"/>
    </row>
    <row r="87" spans="1:20" outlineLevel="2" x14ac:dyDescent="0.2">
      <c r="A87" s="151"/>
      <c r="B87" s="152"/>
      <c r="C87" s="230" t="s">
        <v>198</v>
      </c>
      <c r="D87" s="231"/>
      <c r="E87" s="231"/>
      <c r="F87" s="231"/>
      <c r="G87" s="231"/>
      <c r="H87" s="144"/>
      <c r="I87" s="144"/>
      <c r="J87" s="144"/>
      <c r="K87" s="144"/>
      <c r="L87" s="144"/>
      <c r="M87" s="144"/>
      <c r="N87" s="144"/>
      <c r="O87" s="144"/>
      <c r="P87" s="144"/>
      <c r="Q87" s="144"/>
      <c r="R87" s="144"/>
      <c r="S87" s="144"/>
      <c r="T87" s="144"/>
    </row>
    <row r="88" spans="1:20" ht="22.5" outlineLevel="1" x14ac:dyDescent="0.2">
      <c r="A88" s="165">
        <v>60</v>
      </c>
      <c r="B88" s="166" t="s">
        <v>199</v>
      </c>
      <c r="C88" s="173" t="s">
        <v>200</v>
      </c>
      <c r="D88" s="167" t="s">
        <v>82</v>
      </c>
      <c r="E88" s="168">
        <v>20</v>
      </c>
      <c r="F88" s="169">
        <v>0</v>
      </c>
      <c r="G88" s="170">
        <f>ROUND(E88*F88,2)</f>
        <v>0</v>
      </c>
      <c r="H88" s="144"/>
      <c r="I88" s="144"/>
      <c r="J88" s="144"/>
      <c r="K88" s="144"/>
      <c r="L88" s="144"/>
      <c r="M88" s="144"/>
      <c r="N88" s="144"/>
      <c r="O88" s="144"/>
      <c r="P88" s="144"/>
      <c r="Q88" s="144"/>
      <c r="R88" s="144"/>
      <c r="S88" s="144"/>
      <c r="T88" s="144"/>
    </row>
    <row r="89" spans="1:20" ht="22.5" outlineLevel="1" x14ac:dyDescent="0.2">
      <c r="A89" s="159">
        <v>61</v>
      </c>
      <c r="B89" s="160" t="s">
        <v>201</v>
      </c>
      <c r="C89" s="172" t="s">
        <v>147</v>
      </c>
      <c r="D89" s="161" t="s">
        <v>82</v>
      </c>
      <c r="E89" s="162">
        <v>25</v>
      </c>
      <c r="F89" s="163">
        <v>0</v>
      </c>
      <c r="G89" s="164">
        <f>ROUND(E89*F89,2)</f>
        <v>0</v>
      </c>
      <c r="H89" s="144"/>
      <c r="I89" s="144"/>
      <c r="J89" s="144"/>
      <c r="K89" s="144"/>
      <c r="L89" s="144"/>
      <c r="M89" s="144"/>
      <c r="N89" s="144"/>
      <c r="O89" s="144"/>
      <c r="P89" s="144"/>
      <c r="Q89" s="144"/>
      <c r="R89" s="144"/>
      <c r="S89" s="144"/>
      <c r="T89" s="144"/>
    </row>
    <row r="90" spans="1:20" outlineLevel="2" x14ac:dyDescent="0.2">
      <c r="A90" s="151"/>
      <c r="B90" s="152"/>
      <c r="C90" s="230" t="s">
        <v>198</v>
      </c>
      <c r="D90" s="231"/>
      <c r="E90" s="231"/>
      <c r="F90" s="231"/>
      <c r="G90" s="231"/>
      <c r="H90" s="144"/>
      <c r="I90" s="144"/>
      <c r="J90" s="144"/>
      <c r="K90" s="144"/>
      <c r="L90" s="144"/>
      <c r="M90" s="144"/>
      <c r="N90" s="144"/>
      <c r="O90" s="144"/>
      <c r="P90" s="144"/>
      <c r="Q90" s="144"/>
      <c r="R90" s="144"/>
      <c r="S90" s="144"/>
      <c r="T90" s="144"/>
    </row>
    <row r="91" spans="1:20" ht="22.5" outlineLevel="1" x14ac:dyDescent="0.2">
      <c r="A91" s="165">
        <v>62</v>
      </c>
      <c r="B91" s="166" t="s">
        <v>202</v>
      </c>
      <c r="C91" s="173" t="s">
        <v>203</v>
      </c>
      <c r="D91" s="167" t="s">
        <v>82</v>
      </c>
      <c r="E91" s="168">
        <v>25</v>
      </c>
      <c r="F91" s="169">
        <v>0</v>
      </c>
      <c r="G91" s="170">
        <f>ROUND(E91*F91,2)</f>
        <v>0</v>
      </c>
      <c r="H91" s="144"/>
      <c r="I91" s="144"/>
      <c r="J91" s="144"/>
      <c r="K91" s="144"/>
      <c r="L91" s="144"/>
      <c r="M91" s="144"/>
      <c r="N91" s="144"/>
      <c r="O91" s="144"/>
      <c r="P91" s="144"/>
      <c r="Q91" s="144"/>
      <c r="R91" s="144"/>
      <c r="S91" s="144"/>
      <c r="T91" s="144"/>
    </row>
    <row r="92" spans="1:20" ht="22.5" outlineLevel="1" x14ac:dyDescent="0.2">
      <c r="A92" s="159">
        <v>63</v>
      </c>
      <c r="B92" s="160" t="s">
        <v>204</v>
      </c>
      <c r="C92" s="172" t="s">
        <v>205</v>
      </c>
      <c r="D92" s="161" t="s">
        <v>82</v>
      </c>
      <c r="E92" s="162">
        <v>1</v>
      </c>
      <c r="F92" s="163">
        <v>0</v>
      </c>
      <c r="G92" s="164">
        <f>ROUND(E92*F92,2)</f>
        <v>0</v>
      </c>
      <c r="H92" s="144"/>
      <c r="I92" s="144"/>
      <c r="J92" s="144"/>
      <c r="K92" s="144"/>
      <c r="L92" s="144"/>
      <c r="M92" s="144"/>
      <c r="N92" s="144"/>
      <c r="O92" s="144"/>
      <c r="P92" s="144"/>
      <c r="Q92" s="144"/>
      <c r="R92" s="144"/>
      <c r="S92" s="144"/>
      <c r="T92" s="144"/>
    </row>
    <row r="93" spans="1:20" outlineLevel="2" x14ac:dyDescent="0.2">
      <c r="A93" s="151"/>
      <c r="B93" s="152"/>
      <c r="C93" s="230" t="s">
        <v>198</v>
      </c>
      <c r="D93" s="231"/>
      <c r="E93" s="231"/>
      <c r="F93" s="231"/>
      <c r="G93" s="231"/>
      <c r="H93" s="144"/>
      <c r="I93" s="144"/>
      <c r="J93" s="144"/>
      <c r="K93" s="144"/>
      <c r="L93" s="144"/>
      <c r="M93" s="144"/>
      <c r="N93" s="144"/>
      <c r="O93" s="144"/>
      <c r="P93" s="144"/>
      <c r="Q93" s="144"/>
      <c r="R93" s="144"/>
      <c r="S93" s="144"/>
      <c r="T93" s="144"/>
    </row>
    <row r="94" spans="1:20" ht="22.5" outlineLevel="1" x14ac:dyDescent="0.2">
      <c r="A94" s="165">
        <v>64</v>
      </c>
      <c r="B94" s="166" t="s">
        <v>206</v>
      </c>
      <c r="C94" s="173" t="s">
        <v>207</v>
      </c>
      <c r="D94" s="167" t="s">
        <v>82</v>
      </c>
      <c r="E94" s="168">
        <v>1</v>
      </c>
      <c r="F94" s="169">
        <v>0</v>
      </c>
      <c r="G94" s="170">
        <f>ROUND(E94*F94,2)</f>
        <v>0</v>
      </c>
      <c r="H94" s="144"/>
      <c r="I94" s="144"/>
      <c r="J94" s="144"/>
      <c r="K94" s="144"/>
      <c r="L94" s="144"/>
      <c r="M94" s="144"/>
      <c r="N94" s="144"/>
      <c r="O94" s="144"/>
      <c r="P94" s="144"/>
      <c r="Q94" s="144"/>
      <c r="R94" s="144"/>
      <c r="S94" s="144"/>
      <c r="T94" s="144"/>
    </row>
    <row r="95" spans="1:20" ht="22.5" outlineLevel="1" x14ac:dyDescent="0.2">
      <c r="A95" s="159">
        <v>65</v>
      </c>
      <c r="B95" s="160" t="s">
        <v>208</v>
      </c>
      <c r="C95" s="172" t="s">
        <v>152</v>
      </c>
      <c r="D95" s="161" t="s">
        <v>82</v>
      </c>
      <c r="E95" s="162">
        <v>4</v>
      </c>
      <c r="F95" s="163">
        <v>0</v>
      </c>
      <c r="G95" s="164">
        <f>ROUND(E95*F95,2)</f>
        <v>0</v>
      </c>
      <c r="H95" s="144"/>
      <c r="I95" s="144"/>
      <c r="J95" s="144"/>
      <c r="K95" s="144"/>
      <c r="L95" s="144"/>
      <c r="M95" s="144"/>
      <c r="N95" s="144"/>
      <c r="O95" s="144"/>
      <c r="P95" s="144"/>
      <c r="Q95" s="144"/>
      <c r="R95" s="144"/>
      <c r="S95" s="144"/>
      <c r="T95" s="144"/>
    </row>
    <row r="96" spans="1:20" outlineLevel="2" x14ac:dyDescent="0.2">
      <c r="A96" s="151"/>
      <c r="B96" s="152"/>
      <c r="C96" s="230" t="s">
        <v>198</v>
      </c>
      <c r="D96" s="231"/>
      <c r="E96" s="231"/>
      <c r="F96" s="231"/>
      <c r="G96" s="231"/>
      <c r="H96" s="144"/>
      <c r="I96" s="144"/>
      <c r="J96" s="144"/>
      <c r="K96" s="144"/>
      <c r="L96" s="144"/>
      <c r="M96" s="144"/>
      <c r="N96" s="144"/>
      <c r="O96" s="144"/>
      <c r="P96" s="144"/>
      <c r="Q96" s="144"/>
      <c r="R96" s="144"/>
      <c r="S96" s="144"/>
      <c r="T96" s="144"/>
    </row>
    <row r="97" spans="1:20" ht="22.5" outlineLevel="1" x14ac:dyDescent="0.2">
      <c r="A97" s="165">
        <v>66</v>
      </c>
      <c r="B97" s="166" t="s">
        <v>209</v>
      </c>
      <c r="C97" s="173" t="s">
        <v>210</v>
      </c>
      <c r="D97" s="167" t="s">
        <v>82</v>
      </c>
      <c r="E97" s="168">
        <v>4</v>
      </c>
      <c r="F97" s="169">
        <v>0</v>
      </c>
      <c r="G97" s="170">
        <f>ROUND(E97*F97,2)</f>
        <v>0</v>
      </c>
      <c r="H97" s="144"/>
      <c r="I97" s="144"/>
      <c r="J97" s="144"/>
      <c r="K97" s="144"/>
      <c r="L97" s="144"/>
      <c r="M97" s="144"/>
      <c r="N97" s="144"/>
      <c r="O97" s="144"/>
      <c r="P97" s="144"/>
      <c r="Q97" s="144"/>
      <c r="R97" s="144"/>
      <c r="S97" s="144"/>
      <c r="T97" s="144"/>
    </row>
    <row r="98" spans="1:20" ht="22.5" outlineLevel="1" x14ac:dyDescent="0.2">
      <c r="A98" s="159">
        <v>67</v>
      </c>
      <c r="B98" s="160" t="s">
        <v>211</v>
      </c>
      <c r="C98" s="172" t="s">
        <v>212</v>
      </c>
      <c r="D98" s="161" t="s">
        <v>82</v>
      </c>
      <c r="E98" s="162">
        <v>15</v>
      </c>
      <c r="F98" s="163">
        <v>0</v>
      </c>
      <c r="G98" s="164">
        <f>ROUND(E98*F98,2)</f>
        <v>0</v>
      </c>
      <c r="H98" s="144"/>
      <c r="I98" s="144"/>
      <c r="J98" s="144"/>
      <c r="K98" s="144"/>
      <c r="L98" s="144"/>
      <c r="M98" s="144"/>
      <c r="N98" s="144"/>
      <c r="O98" s="144"/>
      <c r="P98" s="144"/>
      <c r="Q98" s="144"/>
      <c r="R98" s="144"/>
      <c r="S98" s="144"/>
      <c r="T98" s="144"/>
    </row>
    <row r="99" spans="1:20" outlineLevel="2" x14ac:dyDescent="0.2">
      <c r="A99" s="151"/>
      <c r="B99" s="152"/>
      <c r="C99" s="230" t="s">
        <v>198</v>
      </c>
      <c r="D99" s="231"/>
      <c r="E99" s="231"/>
      <c r="F99" s="231"/>
      <c r="G99" s="231"/>
      <c r="H99" s="144"/>
      <c r="I99" s="144"/>
      <c r="J99" s="144"/>
      <c r="K99" s="144"/>
      <c r="L99" s="144"/>
      <c r="M99" s="144"/>
      <c r="N99" s="144"/>
      <c r="O99" s="144"/>
      <c r="P99" s="144"/>
      <c r="Q99" s="144"/>
      <c r="R99" s="144"/>
      <c r="S99" s="144"/>
      <c r="T99" s="144"/>
    </row>
    <row r="100" spans="1:20" ht="22.5" outlineLevel="1" x14ac:dyDescent="0.2">
      <c r="A100" s="165">
        <v>68</v>
      </c>
      <c r="B100" s="166" t="s">
        <v>213</v>
      </c>
      <c r="C100" s="173" t="s">
        <v>214</v>
      </c>
      <c r="D100" s="167" t="s">
        <v>82</v>
      </c>
      <c r="E100" s="168">
        <v>15</v>
      </c>
      <c r="F100" s="169">
        <v>0</v>
      </c>
      <c r="G100" s="170">
        <f>ROUND(E100*F100,2)</f>
        <v>0</v>
      </c>
      <c r="H100" s="144"/>
      <c r="I100" s="144"/>
      <c r="J100" s="144"/>
      <c r="K100" s="144"/>
      <c r="L100" s="144"/>
      <c r="M100" s="144"/>
      <c r="N100" s="144"/>
      <c r="O100" s="144"/>
      <c r="P100" s="144"/>
      <c r="Q100" s="144"/>
      <c r="R100" s="144"/>
      <c r="S100" s="144"/>
      <c r="T100" s="144"/>
    </row>
    <row r="101" spans="1:20" ht="22.5" outlineLevel="1" x14ac:dyDescent="0.2">
      <c r="A101" s="159">
        <v>69</v>
      </c>
      <c r="B101" s="160" t="s">
        <v>215</v>
      </c>
      <c r="C101" s="172" t="s">
        <v>216</v>
      </c>
      <c r="D101" s="161" t="s">
        <v>82</v>
      </c>
      <c r="E101" s="162">
        <v>12</v>
      </c>
      <c r="F101" s="163">
        <v>0</v>
      </c>
      <c r="G101" s="164">
        <f>ROUND(E101*F101,2)</f>
        <v>0</v>
      </c>
      <c r="H101" s="144"/>
      <c r="I101" s="144"/>
      <c r="J101" s="144"/>
      <c r="K101" s="144"/>
      <c r="L101" s="144"/>
      <c r="M101" s="144"/>
      <c r="N101" s="144"/>
      <c r="O101" s="144"/>
      <c r="P101" s="144"/>
      <c r="Q101" s="144"/>
      <c r="R101" s="144"/>
      <c r="S101" s="144"/>
      <c r="T101" s="144"/>
    </row>
    <row r="102" spans="1:20" outlineLevel="2" x14ac:dyDescent="0.2">
      <c r="A102" s="151"/>
      <c r="B102" s="152"/>
      <c r="C102" s="230" t="s">
        <v>198</v>
      </c>
      <c r="D102" s="231"/>
      <c r="E102" s="231"/>
      <c r="F102" s="231"/>
      <c r="G102" s="231"/>
      <c r="H102" s="144"/>
      <c r="I102" s="144"/>
      <c r="J102" s="144"/>
      <c r="K102" s="144"/>
      <c r="L102" s="144"/>
      <c r="M102" s="144"/>
      <c r="N102" s="144"/>
      <c r="O102" s="144"/>
      <c r="P102" s="144"/>
      <c r="Q102" s="144"/>
      <c r="R102" s="144"/>
      <c r="S102" s="144"/>
      <c r="T102" s="144"/>
    </row>
    <row r="103" spans="1:20" ht="22.5" outlineLevel="1" x14ac:dyDescent="0.2">
      <c r="A103" s="165">
        <v>70</v>
      </c>
      <c r="B103" s="166" t="s">
        <v>217</v>
      </c>
      <c r="C103" s="173" t="s">
        <v>218</v>
      </c>
      <c r="D103" s="167" t="s">
        <v>82</v>
      </c>
      <c r="E103" s="168">
        <v>12</v>
      </c>
      <c r="F103" s="169">
        <v>0</v>
      </c>
      <c r="G103" s="170">
        <f>ROUND(E103*F103,2)</f>
        <v>0</v>
      </c>
      <c r="H103" s="144"/>
      <c r="I103" s="144"/>
      <c r="J103" s="144"/>
      <c r="K103" s="144"/>
      <c r="L103" s="144"/>
      <c r="M103" s="144"/>
      <c r="N103" s="144"/>
      <c r="O103" s="144"/>
      <c r="P103" s="144"/>
      <c r="Q103" s="144"/>
      <c r="R103" s="144"/>
      <c r="S103" s="144"/>
      <c r="T103" s="144"/>
    </row>
    <row r="104" spans="1:20" outlineLevel="1" x14ac:dyDescent="0.2">
      <c r="A104" s="165">
        <v>71</v>
      </c>
      <c r="B104" s="166" t="s">
        <v>219</v>
      </c>
      <c r="C104" s="173" t="s">
        <v>220</v>
      </c>
      <c r="D104" s="167" t="s">
        <v>82</v>
      </c>
      <c r="E104" s="168">
        <v>10</v>
      </c>
      <c r="F104" s="169">
        <v>0</v>
      </c>
      <c r="G104" s="170">
        <f>ROUND(E104*F104,2)</f>
        <v>0</v>
      </c>
      <c r="H104" s="144"/>
      <c r="I104" s="144"/>
      <c r="J104" s="144"/>
      <c r="K104" s="144"/>
      <c r="L104" s="144"/>
      <c r="M104" s="144"/>
      <c r="N104" s="144"/>
      <c r="O104" s="144"/>
      <c r="P104" s="144"/>
      <c r="Q104" s="144"/>
      <c r="R104" s="144"/>
      <c r="S104" s="144"/>
      <c r="T104" s="144"/>
    </row>
    <row r="105" spans="1:20" outlineLevel="1" x14ac:dyDescent="0.2">
      <c r="A105" s="159">
        <v>72</v>
      </c>
      <c r="B105" s="160" t="s">
        <v>221</v>
      </c>
      <c r="C105" s="172" t="s">
        <v>222</v>
      </c>
      <c r="D105" s="161" t="s">
        <v>82</v>
      </c>
      <c r="E105" s="162">
        <v>10</v>
      </c>
      <c r="F105" s="163">
        <v>0</v>
      </c>
      <c r="G105" s="164">
        <f>ROUND(E105*F105,2)</f>
        <v>0</v>
      </c>
      <c r="H105" s="144"/>
      <c r="I105" s="144"/>
      <c r="J105" s="144"/>
      <c r="K105" s="144"/>
      <c r="L105" s="144"/>
      <c r="M105" s="144"/>
      <c r="N105" s="144"/>
      <c r="O105" s="144"/>
      <c r="P105" s="144"/>
      <c r="Q105" s="144"/>
      <c r="R105" s="144"/>
      <c r="S105" s="144"/>
      <c r="T105" s="144"/>
    </row>
    <row r="106" spans="1:20" outlineLevel="2" x14ac:dyDescent="0.2">
      <c r="A106" s="151"/>
      <c r="B106" s="152"/>
      <c r="C106" s="230" t="s">
        <v>223</v>
      </c>
      <c r="D106" s="231"/>
      <c r="E106" s="231"/>
      <c r="F106" s="231"/>
      <c r="G106" s="231"/>
      <c r="H106" s="144"/>
      <c r="I106" s="144"/>
      <c r="J106" s="144"/>
      <c r="K106" s="144"/>
      <c r="L106" s="144"/>
      <c r="M106" s="144"/>
      <c r="N106" s="144"/>
      <c r="O106" s="144"/>
      <c r="P106" s="144"/>
      <c r="Q106" s="144"/>
      <c r="R106" s="144"/>
      <c r="S106" s="144"/>
      <c r="T106" s="144"/>
    </row>
    <row r="107" spans="1:20" outlineLevel="1" x14ac:dyDescent="0.2">
      <c r="A107" s="165">
        <v>73</v>
      </c>
      <c r="B107" s="166" t="s">
        <v>224</v>
      </c>
      <c r="C107" s="173" t="s">
        <v>225</v>
      </c>
      <c r="D107" s="167" t="s">
        <v>82</v>
      </c>
      <c r="E107" s="168">
        <v>10</v>
      </c>
      <c r="F107" s="169">
        <v>0</v>
      </c>
      <c r="G107" s="170">
        <f>ROUND(E107*F107,2)</f>
        <v>0</v>
      </c>
      <c r="H107" s="144"/>
      <c r="I107" s="144"/>
      <c r="J107" s="144"/>
      <c r="K107" s="144"/>
      <c r="L107" s="144"/>
      <c r="M107" s="144"/>
      <c r="N107" s="144"/>
      <c r="O107" s="144"/>
      <c r="P107" s="144"/>
      <c r="Q107" s="144"/>
      <c r="R107" s="144"/>
      <c r="S107" s="144"/>
      <c r="T107" s="144"/>
    </row>
    <row r="108" spans="1:20" outlineLevel="1" x14ac:dyDescent="0.2">
      <c r="A108" s="165">
        <v>74</v>
      </c>
      <c r="B108" s="166" t="s">
        <v>226</v>
      </c>
      <c r="C108" s="173" t="s">
        <v>227</v>
      </c>
      <c r="D108" s="167" t="s">
        <v>82</v>
      </c>
      <c r="E108" s="168">
        <v>2</v>
      </c>
      <c r="F108" s="169">
        <v>0</v>
      </c>
      <c r="G108" s="170">
        <f>ROUND(E108*F108,2)</f>
        <v>0</v>
      </c>
      <c r="H108" s="144"/>
      <c r="I108" s="144"/>
      <c r="J108" s="144"/>
      <c r="K108" s="144"/>
      <c r="L108" s="144"/>
      <c r="M108" s="144"/>
      <c r="N108" s="144"/>
      <c r="O108" s="144"/>
      <c r="P108" s="144"/>
      <c r="Q108" s="144"/>
      <c r="R108" s="144"/>
      <c r="S108" s="144"/>
      <c r="T108" s="144"/>
    </row>
    <row r="109" spans="1:20" outlineLevel="1" x14ac:dyDescent="0.2">
      <c r="A109" s="159">
        <v>75</v>
      </c>
      <c r="B109" s="160" t="s">
        <v>228</v>
      </c>
      <c r="C109" s="172" t="s">
        <v>229</v>
      </c>
      <c r="D109" s="161" t="s">
        <v>82</v>
      </c>
      <c r="E109" s="162">
        <v>2</v>
      </c>
      <c r="F109" s="163">
        <v>0</v>
      </c>
      <c r="G109" s="164">
        <f>ROUND(E109*F109,2)</f>
        <v>0</v>
      </c>
      <c r="H109" s="144"/>
      <c r="I109" s="144"/>
      <c r="J109" s="144"/>
      <c r="K109" s="144"/>
      <c r="L109" s="144"/>
      <c r="M109" s="144"/>
      <c r="N109" s="144"/>
      <c r="O109" s="144"/>
      <c r="P109" s="144"/>
      <c r="Q109" s="144"/>
      <c r="R109" s="144"/>
      <c r="S109" s="144"/>
      <c r="T109" s="144"/>
    </row>
    <row r="110" spans="1:20" outlineLevel="2" x14ac:dyDescent="0.2">
      <c r="A110" s="151"/>
      <c r="B110" s="152"/>
      <c r="C110" s="230" t="s">
        <v>223</v>
      </c>
      <c r="D110" s="231"/>
      <c r="E110" s="231"/>
      <c r="F110" s="231"/>
      <c r="G110" s="231"/>
      <c r="H110" s="144"/>
      <c r="I110" s="144"/>
      <c r="J110" s="144"/>
      <c r="K110" s="144"/>
      <c r="L110" s="144"/>
      <c r="M110" s="144"/>
      <c r="N110" s="144"/>
      <c r="O110" s="144"/>
      <c r="P110" s="144"/>
      <c r="Q110" s="144"/>
      <c r="R110" s="144"/>
      <c r="S110" s="144"/>
      <c r="T110" s="144"/>
    </row>
    <row r="111" spans="1:20" outlineLevel="1" x14ac:dyDescent="0.2">
      <c r="A111" s="165">
        <v>76</v>
      </c>
      <c r="B111" s="166" t="s">
        <v>230</v>
      </c>
      <c r="C111" s="173" t="s">
        <v>231</v>
      </c>
      <c r="D111" s="167" t="s">
        <v>82</v>
      </c>
      <c r="E111" s="168">
        <v>2</v>
      </c>
      <c r="F111" s="169">
        <v>0</v>
      </c>
      <c r="G111" s="170">
        <f>ROUND(E111*F111,2)</f>
        <v>0</v>
      </c>
      <c r="H111" s="144"/>
      <c r="I111" s="144"/>
      <c r="J111" s="144"/>
      <c r="K111" s="144"/>
      <c r="L111" s="144"/>
      <c r="M111" s="144"/>
      <c r="N111" s="144"/>
      <c r="O111" s="144"/>
      <c r="P111" s="144"/>
      <c r="Q111" s="144"/>
      <c r="R111" s="144"/>
      <c r="S111" s="144"/>
      <c r="T111" s="144"/>
    </row>
    <row r="112" spans="1:20" outlineLevel="1" x14ac:dyDescent="0.2">
      <c r="A112" s="165">
        <v>77</v>
      </c>
      <c r="B112" s="166" t="s">
        <v>232</v>
      </c>
      <c r="C112" s="173" t="s">
        <v>233</v>
      </c>
      <c r="D112" s="167" t="s">
        <v>82</v>
      </c>
      <c r="E112" s="168">
        <v>10</v>
      </c>
      <c r="F112" s="169">
        <v>0</v>
      </c>
      <c r="G112" s="170">
        <f>ROUND(E112*F112,2)</f>
        <v>0</v>
      </c>
      <c r="H112" s="144"/>
      <c r="I112" s="144"/>
      <c r="J112" s="144"/>
      <c r="K112" s="144"/>
      <c r="L112" s="144"/>
      <c r="M112" s="144"/>
      <c r="N112" s="144"/>
      <c r="O112" s="144"/>
      <c r="P112" s="144"/>
      <c r="Q112" s="144"/>
      <c r="R112" s="144"/>
      <c r="S112" s="144"/>
      <c r="T112" s="144"/>
    </row>
    <row r="113" spans="1:20" outlineLevel="1" x14ac:dyDescent="0.2">
      <c r="A113" s="159">
        <v>78</v>
      </c>
      <c r="B113" s="160" t="s">
        <v>234</v>
      </c>
      <c r="C113" s="172" t="s">
        <v>235</v>
      </c>
      <c r="D113" s="161" t="s">
        <v>82</v>
      </c>
      <c r="E113" s="162">
        <v>10</v>
      </c>
      <c r="F113" s="163">
        <v>0</v>
      </c>
      <c r="G113" s="164">
        <f>ROUND(E113*F113,2)</f>
        <v>0</v>
      </c>
      <c r="H113" s="144"/>
      <c r="I113" s="144"/>
      <c r="J113" s="144"/>
      <c r="K113" s="144"/>
      <c r="L113" s="144"/>
      <c r="M113" s="144"/>
      <c r="N113" s="144"/>
      <c r="O113" s="144"/>
      <c r="P113" s="144"/>
      <c r="Q113" s="144"/>
      <c r="R113" s="144"/>
      <c r="S113" s="144"/>
      <c r="T113" s="144"/>
    </row>
    <row r="114" spans="1:20" outlineLevel="2" x14ac:dyDescent="0.2">
      <c r="A114" s="151"/>
      <c r="B114" s="152"/>
      <c r="C114" s="230" t="s">
        <v>223</v>
      </c>
      <c r="D114" s="231"/>
      <c r="E114" s="231"/>
      <c r="F114" s="231"/>
      <c r="G114" s="231"/>
      <c r="H114" s="144"/>
      <c r="I114" s="144"/>
      <c r="J114" s="144"/>
      <c r="K114" s="144"/>
      <c r="L114" s="144"/>
      <c r="M114" s="144"/>
      <c r="N114" s="144"/>
      <c r="O114" s="144"/>
      <c r="P114" s="144"/>
      <c r="Q114" s="144"/>
      <c r="R114" s="144"/>
      <c r="S114" s="144"/>
      <c r="T114" s="144"/>
    </row>
    <row r="115" spans="1:20" outlineLevel="1" x14ac:dyDescent="0.2">
      <c r="A115" s="165">
        <v>79</v>
      </c>
      <c r="B115" s="166" t="s">
        <v>236</v>
      </c>
      <c r="C115" s="173" t="s">
        <v>237</v>
      </c>
      <c r="D115" s="167" t="s">
        <v>82</v>
      </c>
      <c r="E115" s="168">
        <v>10</v>
      </c>
      <c r="F115" s="169">
        <v>0</v>
      </c>
      <c r="G115" s="170">
        <f t="shared" ref="G115:G129" si="1">ROUND(E115*F115,2)</f>
        <v>0</v>
      </c>
      <c r="H115" s="144"/>
      <c r="I115" s="144"/>
      <c r="J115" s="144"/>
      <c r="K115" s="144"/>
      <c r="L115" s="144"/>
      <c r="M115" s="144"/>
      <c r="N115" s="144"/>
      <c r="O115" s="144"/>
      <c r="P115" s="144"/>
      <c r="Q115" s="144"/>
      <c r="R115" s="144"/>
      <c r="S115" s="144"/>
      <c r="T115" s="144"/>
    </row>
    <row r="116" spans="1:20" ht="22.5" outlineLevel="1" x14ac:dyDescent="0.2">
      <c r="A116" s="165">
        <v>80</v>
      </c>
      <c r="B116" s="166" t="s">
        <v>238</v>
      </c>
      <c r="C116" s="173" t="s">
        <v>239</v>
      </c>
      <c r="D116" s="167" t="s">
        <v>85</v>
      </c>
      <c r="E116" s="168">
        <v>2</v>
      </c>
      <c r="F116" s="169">
        <v>0</v>
      </c>
      <c r="G116" s="170">
        <f t="shared" si="1"/>
        <v>0</v>
      </c>
      <c r="H116" s="144"/>
      <c r="I116" s="144"/>
      <c r="J116" s="144"/>
      <c r="K116" s="144"/>
      <c r="L116" s="144"/>
      <c r="M116" s="144"/>
      <c r="N116" s="144"/>
      <c r="O116" s="144"/>
      <c r="P116" s="144"/>
      <c r="Q116" s="144"/>
      <c r="R116" s="144"/>
      <c r="S116" s="144"/>
      <c r="T116" s="144"/>
    </row>
    <row r="117" spans="1:20" ht="22.5" outlineLevel="1" x14ac:dyDescent="0.2">
      <c r="A117" s="165">
        <v>81</v>
      </c>
      <c r="B117" s="166" t="s">
        <v>240</v>
      </c>
      <c r="C117" s="173" t="s">
        <v>241</v>
      </c>
      <c r="D117" s="167" t="s">
        <v>75</v>
      </c>
      <c r="E117" s="168">
        <v>1</v>
      </c>
      <c r="F117" s="169">
        <v>0</v>
      </c>
      <c r="G117" s="170">
        <f t="shared" si="1"/>
        <v>0</v>
      </c>
      <c r="H117" s="144"/>
      <c r="I117" s="144"/>
      <c r="J117" s="144"/>
      <c r="K117" s="144"/>
      <c r="L117" s="144"/>
      <c r="M117" s="144"/>
      <c r="N117" s="144"/>
      <c r="O117" s="144"/>
      <c r="P117" s="144"/>
      <c r="Q117" s="144"/>
      <c r="R117" s="144"/>
      <c r="S117" s="144"/>
      <c r="T117" s="144"/>
    </row>
    <row r="118" spans="1:20" outlineLevel="1" x14ac:dyDescent="0.2">
      <c r="A118" s="165">
        <v>82</v>
      </c>
      <c r="B118" s="166" t="s">
        <v>242</v>
      </c>
      <c r="C118" s="173" t="s">
        <v>243</v>
      </c>
      <c r="D118" s="167" t="s">
        <v>79</v>
      </c>
      <c r="E118" s="168">
        <v>1</v>
      </c>
      <c r="F118" s="169">
        <v>0</v>
      </c>
      <c r="G118" s="170">
        <f t="shared" si="1"/>
        <v>0</v>
      </c>
      <c r="H118" s="144"/>
      <c r="I118" s="144"/>
      <c r="J118" s="144"/>
      <c r="K118" s="144"/>
      <c r="L118" s="144"/>
      <c r="M118" s="144"/>
      <c r="N118" s="144"/>
      <c r="O118" s="144"/>
      <c r="P118" s="144"/>
      <c r="Q118" s="144"/>
      <c r="R118" s="144"/>
      <c r="S118" s="144"/>
      <c r="T118" s="144"/>
    </row>
    <row r="119" spans="1:20" ht="22.5" outlineLevel="1" x14ac:dyDescent="0.2">
      <c r="A119" s="165">
        <v>83</v>
      </c>
      <c r="B119" s="166" t="s">
        <v>244</v>
      </c>
      <c r="C119" s="173" t="s">
        <v>245</v>
      </c>
      <c r="D119" s="167" t="s">
        <v>85</v>
      </c>
      <c r="E119" s="168">
        <v>2</v>
      </c>
      <c r="F119" s="169">
        <v>0</v>
      </c>
      <c r="G119" s="170">
        <f t="shared" si="1"/>
        <v>0</v>
      </c>
      <c r="H119" s="144"/>
      <c r="I119" s="144"/>
      <c r="J119" s="144"/>
      <c r="K119" s="144"/>
      <c r="L119" s="144"/>
      <c r="M119" s="144"/>
      <c r="N119" s="144"/>
      <c r="O119" s="144"/>
      <c r="P119" s="144"/>
      <c r="Q119" s="144"/>
      <c r="R119" s="144"/>
      <c r="S119" s="144"/>
      <c r="T119" s="144"/>
    </row>
    <row r="120" spans="1:20" ht="22.5" outlineLevel="1" x14ac:dyDescent="0.2">
      <c r="A120" s="165">
        <v>84</v>
      </c>
      <c r="B120" s="166" t="s">
        <v>246</v>
      </c>
      <c r="C120" s="173" t="s">
        <v>247</v>
      </c>
      <c r="D120" s="167" t="s">
        <v>85</v>
      </c>
      <c r="E120" s="168">
        <v>2</v>
      </c>
      <c r="F120" s="169">
        <v>0</v>
      </c>
      <c r="G120" s="170">
        <f t="shared" si="1"/>
        <v>0</v>
      </c>
      <c r="H120" s="144"/>
      <c r="I120" s="144"/>
      <c r="J120" s="144"/>
      <c r="K120" s="144"/>
      <c r="L120" s="144"/>
      <c r="M120" s="144"/>
      <c r="N120" s="144"/>
      <c r="O120" s="144"/>
      <c r="P120" s="144"/>
      <c r="Q120" s="144"/>
      <c r="R120" s="144"/>
      <c r="S120" s="144"/>
      <c r="T120" s="144"/>
    </row>
    <row r="121" spans="1:20" ht="22.5" outlineLevel="1" x14ac:dyDescent="0.2">
      <c r="A121" s="165">
        <v>85</v>
      </c>
      <c r="B121" s="166" t="s">
        <v>248</v>
      </c>
      <c r="C121" s="173" t="s">
        <v>249</v>
      </c>
      <c r="D121" s="167" t="s">
        <v>85</v>
      </c>
      <c r="E121" s="168">
        <v>2</v>
      </c>
      <c r="F121" s="169">
        <v>0</v>
      </c>
      <c r="G121" s="170">
        <f t="shared" si="1"/>
        <v>0</v>
      </c>
      <c r="H121" s="144"/>
      <c r="I121" s="144"/>
      <c r="J121" s="144"/>
      <c r="K121" s="144"/>
      <c r="L121" s="144"/>
      <c r="M121" s="144"/>
      <c r="N121" s="144"/>
      <c r="O121" s="144"/>
      <c r="P121" s="144"/>
      <c r="Q121" s="144"/>
      <c r="R121" s="144"/>
      <c r="S121" s="144"/>
      <c r="T121" s="144"/>
    </row>
    <row r="122" spans="1:20" ht="22.5" outlineLevel="1" x14ac:dyDescent="0.2">
      <c r="A122" s="165">
        <v>86</v>
      </c>
      <c r="B122" s="166" t="s">
        <v>250</v>
      </c>
      <c r="C122" s="173" t="s">
        <v>251</v>
      </c>
      <c r="D122" s="167" t="s">
        <v>85</v>
      </c>
      <c r="E122" s="168">
        <v>1</v>
      </c>
      <c r="F122" s="169">
        <v>0</v>
      </c>
      <c r="G122" s="170">
        <f t="shared" si="1"/>
        <v>0</v>
      </c>
      <c r="H122" s="144"/>
      <c r="I122" s="144"/>
      <c r="J122" s="144"/>
      <c r="K122" s="144"/>
      <c r="L122" s="144"/>
      <c r="M122" s="144"/>
      <c r="N122" s="144"/>
      <c r="O122" s="144"/>
      <c r="P122" s="144"/>
      <c r="Q122" s="144"/>
      <c r="R122" s="144"/>
      <c r="S122" s="144"/>
      <c r="T122" s="144"/>
    </row>
    <row r="123" spans="1:20" ht="22.5" outlineLevel="1" x14ac:dyDescent="0.2">
      <c r="A123" s="165">
        <v>87</v>
      </c>
      <c r="B123" s="166" t="s">
        <v>252</v>
      </c>
      <c r="C123" s="173" t="s">
        <v>253</v>
      </c>
      <c r="D123" s="167" t="s">
        <v>85</v>
      </c>
      <c r="E123" s="168">
        <v>1</v>
      </c>
      <c r="F123" s="169">
        <v>0</v>
      </c>
      <c r="G123" s="170">
        <f t="shared" si="1"/>
        <v>0</v>
      </c>
      <c r="H123" s="144"/>
      <c r="I123" s="144"/>
      <c r="J123" s="144"/>
      <c r="K123" s="144"/>
      <c r="L123" s="144"/>
      <c r="M123" s="144"/>
      <c r="N123" s="144"/>
      <c r="O123" s="144"/>
      <c r="P123" s="144"/>
      <c r="Q123" s="144"/>
      <c r="R123" s="144"/>
      <c r="S123" s="144"/>
      <c r="T123" s="144"/>
    </row>
    <row r="124" spans="1:20" ht="22.5" outlineLevel="1" x14ac:dyDescent="0.2">
      <c r="A124" s="165">
        <v>88</v>
      </c>
      <c r="B124" s="166" t="s">
        <v>254</v>
      </c>
      <c r="C124" s="173" t="s">
        <v>255</v>
      </c>
      <c r="D124" s="167" t="s">
        <v>85</v>
      </c>
      <c r="E124" s="168">
        <v>1</v>
      </c>
      <c r="F124" s="169">
        <v>0</v>
      </c>
      <c r="G124" s="170">
        <f t="shared" si="1"/>
        <v>0</v>
      </c>
      <c r="H124" s="144"/>
      <c r="I124" s="144"/>
      <c r="J124" s="144"/>
      <c r="K124" s="144"/>
      <c r="L124" s="144"/>
      <c r="M124" s="144"/>
      <c r="N124" s="144"/>
      <c r="O124" s="144"/>
      <c r="P124" s="144"/>
      <c r="Q124" s="144"/>
      <c r="R124" s="144"/>
      <c r="S124" s="144"/>
      <c r="T124" s="144"/>
    </row>
    <row r="125" spans="1:20" ht="22.5" outlineLevel="1" x14ac:dyDescent="0.2">
      <c r="A125" s="165">
        <v>89</v>
      </c>
      <c r="B125" s="166" t="s">
        <v>256</v>
      </c>
      <c r="C125" s="173" t="s">
        <v>257</v>
      </c>
      <c r="D125" s="167" t="s">
        <v>85</v>
      </c>
      <c r="E125" s="168">
        <v>1</v>
      </c>
      <c r="F125" s="169">
        <v>0</v>
      </c>
      <c r="G125" s="170">
        <f t="shared" si="1"/>
        <v>0</v>
      </c>
      <c r="H125" s="144"/>
      <c r="I125" s="144"/>
      <c r="J125" s="144"/>
      <c r="K125" s="144"/>
      <c r="L125" s="144"/>
      <c r="M125" s="144"/>
      <c r="N125" s="144"/>
      <c r="O125" s="144"/>
      <c r="P125" s="144"/>
      <c r="Q125" s="144"/>
      <c r="R125" s="144"/>
      <c r="S125" s="144"/>
      <c r="T125" s="144"/>
    </row>
    <row r="126" spans="1:20" ht="22.5" outlineLevel="1" x14ac:dyDescent="0.2">
      <c r="A126" s="165">
        <v>90</v>
      </c>
      <c r="B126" s="166" t="s">
        <v>258</v>
      </c>
      <c r="C126" s="173" t="s">
        <v>259</v>
      </c>
      <c r="D126" s="167" t="s">
        <v>75</v>
      </c>
      <c r="E126" s="168">
        <v>1</v>
      </c>
      <c r="F126" s="169">
        <v>0</v>
      </c>
      <c r="G126" s="170">
        <f t="shared" si="1"/>
        <v>0</v>
      </c>
      <c r="H126" s="144"/>
      <c r="I126" s="144"/>
      <c r="J126" s="144"/>
      <c r="K126" s="144"/>
      <c r="L126" s="144"/>
      <c r="M126" s="144"/>
      <c r="N126" s="144"/>
      <c r="O126" s="144"/>
      <c r="P126" s="144"/>
      <c r="Q126" s="144"/>
      <c r="R126" s="144"/>
      <c r="S126" s="144"/>
      <c r="T126" s="144"/>
    </row>
    <row r="127" spans="1:20" ht="22.5" outlineLevel="1" x14ac:dyDescent="0.2">
      <c r="A127" s="165">
        <v>91</v>
      </c>
      <c r="B127" s="166" t="s">
        <v>260</v>
      </c>
      <c r="C127" s="173" t="s">
        <v>261</v>
      </c>
      <c r="D127" s="167" t="s">
        <v>75</v>
      </c>
      <c r="E127" s="168">
        <v>1</v>
      </c>
      <c r="F127" s="169">
        <v>0</v>
      </c>
      <c r="G127" s="170">
        <f t="shared" si="1"/>
        <v>0</v>
      </c>
      <c r="H127" s="144"/>
      <c r="I127" s="144"/>
      <c r="J127" s="144"/>
      <c r="K127" s="144"/>
      <c r="L127" s="144"/>
      <c r="M127" s="144"/>
      <c r="N127" s="144"/>
      <c r="O127" s="144"/>
      <c r="P127" s="144"/>
      <c r="Q127" s="144"/>
      <c r="R127" s="144"/>
      <c r="S127" s="144"/>
      <c r="T127" s="144"/>
    </row>
    <row r="128" spans="1:20" ht="22.5" outlineLevel="1" x14ac:dyDescent="0.2">
      <c r="A128" s="165">
        <v>92</v>
      </c>
      <c r="B128" s="166" t="s">
        <v>262</v>
      </c>
      <c r="C128" s="173" t="s">
        <v>263</v>
      </c>
      <c r="D128" s="167" t="s">
        <v>75</v>
      </c>
      <c r="E128" s="168">
        <v>1</v>
      </c>
      <c r="F128" s="169">
        <v>0</v>
      </c>
      <c r="G128" s="170">
        <f t="shared" si="1"/>
        <v>0</v>
      </c>
      <c r="H128" s="144"/>
      <c r="I128" s="144"/>
      <c r="J128" s="144"/>
      <c r="K128" s="144"/>
      <c r="L128" s="144"/>
      <c r="M128" s="144"/>
      <c r="N128" s="144"/>
      <c r="O128" s="144"/>
      <c r="P128" s="144"/>
      <c r="Q128" s="144"/>
      <c r="R128" s="144"/>
      <c r="S128" s="144"/>
      <c r="T128" s="144"/>
    </row>
    <row r="129" spans="1:20" ht="22.5" outlineLevel="1" x14ac:dyDescent="0.2">
      <c r="A129" s="159">
        <v>93</v>
      </c>
      <c r="B129" s="160" t="s">
        <v>264</v>
      </c>
      <c r="C129" s="172" t="s">
        <v>265</v>
      </c>
      <c r="D129" s="161" t="s">
        <v>75</v>
      </c>
      <c r="E129" s="162">
        <v>1</v>
      </c>
      <c r="F129" s="163">
        <v>0</v>
      </c>
      <c r="G129" s="164">
        <f t="shared" si="1"/>
        <v>0</v>
      </c>
      <c r="H129" s="144"/>
      <c r="I129" s="144"/>
      <c r="J129" s="144"/>
      <c r="K129" s="144"/>
      <c r="L129" s="144"/>
      <c r="M129" s="144"/>
      <c r="N129" s="144"/>
      <c r="O129" s="144"/>
      <c r="P129" s="144"/>
      <c r="Q129" s="144"/>
      <c r="R129" s="144"/>
      <c r="S129" s="144"/>
      <c r="T129" s="144"/>
    </row>
    <row r="130" spans="1:20" outlineLevel="2" x14ac:dyDescent="0.2">
      <c r="A130" s="151"/>
      <c r="B130" s="152"/>
      <c r="C130" s="230" t="s">
        <v>137</v>
      </c>
      <c r="D130" s="231"/>
      <c r="E130" s="231"/>
      <c r="F130" s="231"/>
      <c r="G130" s="231"/>
      <c r="H130" s="144"/>
      <c r="I130" s="144"/>
      <c r="J130" s="144"/>
      <c r="K130" s="144"/>
      <c r="L130" s="144"/>
      <c r="M130" s="144"/>
      <c r="N130" s="144"/>
      <c r="O130" s="144"/>
      <c r="P130" s="144"/>
      <c r="Q130" s="144"/>
      <c r="R130" s="144"/>
      <c r="S130" s="144"/>
      <c r="T130" s="144"/>
    </row>
    <row r="131" spans="1:20" ht="22.5" outlineLevel="1" x14ac:dyDescent="0.2">
      <c r="A131" s="165">
        <v>94</v>
      </c>
      <c r="B131" s="166" t="s">
        <v>266</v>
      </c>
      <c r="C131" s="173" t="s">
        <v>267</v>
      </c>
      <c r="D131" s="167" t="s">
        <v>75</v>
      </c>
      <c r="E131" s="168">
        <v>3</v>
      </c>
      <c r="F131" s="169">
        <v>0</v>
      </c>
      <c r="G131" s="170">
        <f>ROUND(E131*F131,2)</f>
        <v>0</v>
      </c>
      <c r="H131" s="144"/>
      <c r="I131" s="144"/>
      <c r="J131" s="144"/>
      <c r="K131" s="144"/>
      <c r="L131" s="144"/>
      <c r="M131" s="144"/>
      <c r="N131" s="144"/>
      <c r="O131" s="144"/>
      <c r="P131" s="144"/>
      <c r="Q131" s="144"/>
      <c r="R131" s="144"/>
      <c r="S131" s="144"/>
      <c r="T131" s="144"/>
    </row>
    <row r="132" spans="1:20" outlineLevel="1" x14ac:dyDescent="0.2">
      <c r="A132" s="165">
        <v>95</v>
      </c>
      <c r="B132" s="166" t="s">
        <v>268</v>
      </c>
      <c r="C132" s="173" t="s">
        <v>269</v>
      </c>
      <c r="D132" s="167" t="s">
        <v>82</v>
      </c>
      <c r="E132" s="168">
        <v>317</v>
      </c>
      <c r="F132" s="169">
        <v>0</v>
      </c>
      <c r="G132" s="170">
        <f>ROUND(E132*F132,2)</f>
        <v>0</v>
      </c>
      <c r="H132" s="144"/>
      <c r="I132" s="144"/>
      <c r="J132" s="144"/>
      <c r="K132" s="144"/>
      <c r="L132" s="144"/>
      <c r="M132" s="144"/>
      <c r="N132" s="144"/>
      <c r="O132" s="144"/>
      <c r="P132" s="144"/>
      <c r="Q132" s="144"/>
      <c r="R132" s="144"/>
      <c r="S132" s="144"/>
      <c r="T132" s="144"/>
    </row>
    <row r="133" spans="1:20" x14ac:dyDescent="0.2">
      <c r="A133" s="153" t="s">
        <v>68</v>
      </c>
      <c r="B133" s="154" t="s">
        <v>56</v>
      </c>
      <c r="C133" s="171" t="s">
        <v>57</v>
      </c>
      <c r="D133" s="155"/>
      <c r="E133" s="156"/>
      <c r="F133" s="157"/>
      <c r="G133" s="157">
        <v>0</v>
      </c>
    </row>
    <row r="134" spans="1:20" x14ac:dyDescent="0.2">
      <c r="A134" s="232" t="s">
        <v>347</v>
      </c>
      <c r="B134" s="233"/>
      <c r="C134" s="233"/>
      <c r="D134" s="233"/>
      <c r="E134" s="233"/>
      <c r="F134" s="233"/>
      <c r="G134" s="233"/>
    </row>
    <row r="135" spans="1:20" ht="45" outlineLevel="1" x14ac:dyDescent="0.2">
      <c r="A135" s="159">
        <v>96</v>
      </c>
      <c r="B135" s="160" t="s">
        <v>270</v>
      </c>
      <c r="C135" s="172" t="s">
        <v>271</v>
      </c>
      <c r="D135" s="161" t="s">
        <v>85</v>
      </c>
      <c r="E135" s="162">
        <v>5</v>
      </c>
      <c r="F135" s="163">
        <v>0</v>
      </c>
      <c r="G135" s="164">
        <f>ROUND(E135*F135,2)</f>
        <v>0</v>
      </c>
      <c r="H135" s="144"/>
      <c r="I135" s="144"/>
      <c r="J135" s="144"/>
      <c r="K135" s="144"/>
      <c r="L135" s="144"/>
      <c r="M135" s="144"/>
      <c r="N135" s="144"/>
      <c r="O135" s="144"/>
      <c r="P135" s="144"/>
      <c r="Q135" s="144"/>
      <c r="R135" s="144"/>
      <c r="S135" s="144"/>
      <c r="T135" s="144"/>
    </row>
    <row r="136" spans="1:20" outlineLevel="2" x14ac:dyDescent="0.2">
      <c r="A136" s="151"/>
      <c r="B136" s="152"/>
      <c r="C136" s="230" t="s">
        <v>272</v>
      </c>
      <c r="D136" s="231"/>
      <c r="E136" s="231"/>
      <c r="F136" s="231"/>
      <c r="G136" s="231"/>
      <c r="H136" s="144"/>
      <c r="I136" s="144"/>
      <c r="J136" s="144"/>
      <c r="K136" s="144"/>
      <c r="L136" s="144"/>
      <c r="M136" s="144"/>
      <c r="N136" s="144"/>
      <c r="O136" s="144"/>
      <c r="P136" s="144"/>
      <c r="Q136" s="144"/>
      <c r="R136" s="144"/>
      <c r="S136" s="144"/>
      <c r="T136" s="144"/>
    </row>
    <row r="137" spans="1:20" ht="33.75" outlineLevel="1" x14ac:dyDescent="0.2">
      <c r="A137" s="159">
        <v>97</v>
      </c>
      <c r="B137" s="160" t="s">
        <v>273</v>
      </c>
      <c r="C137" s="172" t="s">
        <v>274</v>
      </c>
      <c r="D137" s="161" t="s">
        <v>85</v>
      </c>
      <c r="E137" s="162">
        <v>1</v>
      </c>
      <c r="F137" s="163">
        <v>0</v>
      </c>
      <c r="G137" s="164">
        <f>ROUND(E137*F137,2)</f>
        <v>0</v>
      </c>
      <c r="H137" s="144"/>
      <c r="I137" s="144"/>
      <c r="J137" s="144"/>
      <c r="K137" s="144"/>
      <c r="L137" s="144"/>
      <c r="M137" s="144"/>
      <c r="N137" s="144"/>
      <c r="O137" s="144"/>
      <c r="P137" s="144"/>
      <c r="Q137" s="144"/>
      <c r="R137" s="144"/>
      <c r="S137" s="144"/>
      <c r="T137" s="144"/>
    </row>
    <row r="138" spans="1:20" outlineLevel="2" x14ac:dyDescent="0.2">
      <c r="A138" s="151"/>
      <c r="B138" s="152"/>
      <c r="C138" s="230" t="s">
        <v>275</v>
      </c>
      <c r="D138" s="231"/>
      <c r="E138" s="231"/>
      <c r="F138" s="231"/>
      <c r="G138" s="231"/>
      <c r="H138" s="144"/>
      <c r="I138" s="144"/>
      <c r="J138" s="144"/>
      <c r="K138" s="144"/>
      <c r="L138" s="144"/>
      <c r="M138" s="144"/>
      <c r="N138" s="144"/>
      <c r="O138" s="144"/>
      <c r="P138" s="144"/>
      <c r="Q138" s="144"/>
      <c r="R138" s="144"/>
      <c r="S138" s="144"/>
      <c r="T138" s="144"/>
    </row>
    <row r="139" spans="1:20" outlineLevel="1" x14ac:dyDescent="0.2">
      <c r="A139" s="165">
        <v>98</v>
      </c>
      <c r="B139" s="166" t="s">
        <v>276</v>
      </c>
      <c r="C139" s="173" t="s">
        <v>277</v>
      </c>
      <c r="D139" s="167" t="s">
        <v>85</v>
      </c>
      <c r="E139" s="168">
        <v>5</v>
      </c>
      <c r="F139" s="169">
        <v>0</v>
      </c>
      <c r="G139" s="170">
        <f t="shared" ref="G139:G144" si="2">ROUND(E139*F139,2)</f>
        <v>0</v>
      </c>
      <c r="H139" s="144"/>
      <c r="I139" s="144"/>
      <c r="J139" s="144"/>
      <c r="K139" s="144"/>
      <c r="L139" s="144"/>
      <c r="M139" s="144"/>
      <c r="N139" s="144"/>
      <c r="O139" s="144"/>
      <c r="P139" s="144"/>
      <c r="Q139" s="144"/>
      <c r="R139" s="144"/>
      <c r="S139" s="144"/>
      <c r="T139" s="144"/>
    </row>
    <row r="140" spans="1:20" ht="22.5" outlineLevel="1" x14ac:dyDescent="0.2">
      <c r="A140" s="165">
        <v>99</v>
      </c>
      <c r="B140" s="166" t="s">
        <v>278</v>
      </c>
      <c r="C140" s="173" t="s">
        <v>279</v>
      </c>
      <c r="D140" s="167" t="s">
        <v>280</v>
      </c>
      <c r="E140" s="168">
        <v>6</v>
      </c>
      <c r="F140" s="169">
        <v>0</v>
      </c>
      <c r="G140" s="170">
        <f t="shared" si="2"/>
        <v>0</v>
      </c>
      <c r="H140" s="144"/>
      <c r="I140" s="144"/>
      <c r="J140" s="144"/>
      <c r="K140" s="144"/>
      <c r="L140" s="144"/>
      <c r="M140" s="144"/>
      <c r="N140" s="144"/>
      <c r="O140" s="144"/>
      <c r="P140" s="144"/>
      <c r="Q140" s="144"/>
      <c r="R140" s="144"/>
      <c r="S140" s="144"/>
      <c r="T140" s="144"/>
    </row>
    <row r="141" spans="1:20" ht="33.75" outlineLevel="1" x14ac:dyDescent="0.2">
      <c r="A141" s="165">
        <v>100</v>
      </c>
      <c r="B141" s="166" t="s">
        <v>281</v>
      </c>
      <c r="C141" s="173" t="s">
        <v>282</v>
      </c>
      <c r="D141" s="167" t="s">
        <v>85</v>
      </c>
      <c r="E141" s="168">
        <v>6</v>
      </c>
      <c r="F141" s="169">
        <v>0</v>
      </c>
      <c r="G141" s="170">
        <f t="shared" si="2"/>
        <v>0</v>
      </c>
      <c r="H141" s="144"/>
      <c r="I141" s="144"/>
      <c r="J141" s="144"/>
      <c r="K141" s="144"/>
      <c r="L141" s="144"/>
      <c r="M141" s="144"/>
      <c r="N141" s="144"/>
      <c r="O141" s="144"/>
      <c r="P141" s="144"/>
      <c r="Q141" s="144"/>
      <c r="R141" s="144"/>
      <c r="S141" s="144"/>
      <c r="T141" s="144"/>
    </row>
    <row r="142" spans="1:20" ht="22.5" outlineLevel="1" x14ac:dyDescent="0.2">
      <c r="A142" s="165">
        <v>101</v>
      </c>
      <c r="B142" s="166" t="s">
        <v>283</v>
      </c>
      <c r="C142" s="173" t="s">
        <v>284</v>
      </c>
      <c r="D142" s="167" t="s">
        <v>85</v>
      </c>
      <c r="E142" s="168">
        <v>1</v>
      </c>
      <c r="F142" s="169">
        <v>0</v>
      </c>
      <c r="G142" s="170">
        <f t="shared" si="2"/>
        <v>0</v>
      </c>
      <c r="H142" s="144"/>
      <c r="I142" s="144"/>
      <c r="J142" s="144"/>
      <c r="K142" s="144"/>
      <c r="L142" s="144"/>
      <c r="M142" s="144"/>
      <c r="N142" s="144"/>
      <c r="O142" s="144"/>
      <c r="P142" s="144"/>
      <c r="Q142" s="144"/>
      <c r="R142" s="144"/>
      <c r="S142" s="144"/>
      <c r="T142" s="144"/>
    </row>
    <row r="143" spans="1:20" ht="22.5" outlineLevel="1" x14ac:dyDescent="0.2">
      <c r="A143" s="165">
        <v>102</v>
      </c>
      <c r="B143" s="166" t="s">
        <v>285</v>
      </c>
      <c r="C143" s="173" t="s">
        <v>286</v>
      </c>
      <c r="D143" s="167" t="s">
        <v>85</v>
      </c>
      <c r="E143" s="168">
        <v>1</v>
      </c>
      <c r="F143" s="169">
        <v>0</v>
      </c>
      <c r="G143" s="170">
        <f t="shared" si="2"/>
        <v>0</v>
      </c>
      <c r="H143" s="144"/>
      <c r="I143" s="144"/>
      <c r="J143" s="144"/>
      <c r="K143" s="144"/>
      <c r="L143" s="144"/>
      <c r="M143" s="144"/>
      <c r="N143" s="144"/>
      <c r="O143" s="144"/>
      <c r="P143" s="144"/>
      <c r="Q143" s="144"/>
      <c r="R143" s="144"/>
      <c r="S143" s="144"/>
      <c r="T143" s="144"/>
    </row>
    <row r="144" spans="1:20" ht="33.75" outlineLevel="1" x14ac:dyDescent="0.2">
      <c r="A144" s="159">
        <v>103</v>
      </c>
      <c r="B144" s="160" t="s">
        <v>287</v>
      </c>
      <c r="C144" s="172" t="s">
        <v>288</v>
      </c>
      <c r="D144" s="161" t="s">
        <v>280</v>
      </c>
      <c r="E144" s="162">
        <v>1</v>
      </c>
      <c r="F144" s="163">
        <v>0</v>
      </c>
      <c r="G144" s="164">
        <f t="shared" si="2"/>
        <v>0</v>
      </c>
      <c r="H144" s="144"/>
      <c r="I144" s="144"/>
      <c r="J144" s="144"/>
      <c r="K144" s="144"/>
      <c r="L144" s="144"/>
      <c r="M144" s="144"/>
      <c r="N144" s="144"/>
      <c r="O144" s="144"/>
      <c r="P144" s="144"/>
      <c r="Q144" s="144"/>
      <c r="R144" s="144"/>
      <c r="S144" s="144"/>
      <c r="T144" s="144"/>
    </row>
    <row r="145" spans="1:20" outlineLevel="2" x14ac:dyDescent="0.2">
      <c r="A145" s="151"/>
      <c r="B145" s="152"/>
      <c r="C145" s="230" t="s">
        <v>289</v>
      </c>
      <c r="D145" s="231"/>
      <c r="E145" s="231"/>
      <c r="F145" s="231"/>
      <c r="G145" s="231"/>
      <c r="H145" s="144"/>
      <c r="I145" s="144"/>
      <c r="J145" s="144"/>
      <c r="K145" s="144"/>
      <c r="L145" s="144"/>
      <c r="M145" s="144"/>
      <c r="N145" s="144"/>
      <c r="O145" s="144"/>
      <c r="P145" s="144"/>
      <c r="Q145" s="144"/>
      <c r="R145" s="144"/>
      <c r="S145" s="144"/>
      <c r="T145" s="144"/>
    </row>
    <row r="146" spans="1:20" ht="22.5" outlineLevel="1" x14ac:dyDescent="0.2">
      <c r="A146" s="165">
        <v>104</v>
      </c>
      <c r="B146" s="166" t="s">
        <v>290</v>
      </c>
      <c r="C146" s="173" t="s">
        <v>291</v>
      </c>
      <c r="D146" s="167" t="s">
        <v>85</v>
      </c>
      <c r="E146" s="168">
        <v>1</v>
      </c>
      <c r="F146" s="169">
        <v>0</v>
      </c>
      <c r="G146" s="170">
        <f t="shared" ref="G146:G153" si="3">ROUND(E146*F146,2)</f>
        <v>0</v>
      </c>
      <c r="H146" s="144"/>
      <c r="I146" s="144"/>
      <c r="J146" s="144"/>
      <c r="K146" s="144"/>
      <c r="L146" s="144"/>
      <c r="M146" s="144"/>
      <c r="N146" s="144"/>
      <c r="O146" s="144"/>
      <c r="P146" s="144"/>
      <c r="Q146" s="144"/>
      <c r="R146" s="144"/>
      <c r="S146" s="144"/>
      <c r="T146" s="144"/>
    </row>
    <row r="147" spans="1:20" ht="45" outlineLevel="1" x14ac:dyDescent="0.2">
      <c r="A147" s="165">
        <v>105</v>
      </c>
      <c r="B147" s="166" t="s">
        <v>292</v>
      </c>
      <c r="C147" s="173" t="s">
        <v>293</v>
      </c>
      <c r="D147" s="167" t="s">
        <v>280</v>
      </c>
      <c r="E147" s="168">
        <v>1</v>
      </c>
      <c r="F147" s="169">
        <v>0</v>
      </c>
      <c r="G147" s="170">
        <f t="shared" si="3"/>
        <v>0</v>
      </c>
      <c r="H147" s="144"/>
      <c r="I147" s="144"/>
      <c r="J147" s="144"/>
      <c r="K147" s="144"/>
      <c r="L147" s="144"/>
      <c r="M147" s="144"/>
      <c r="N147" s="144"/>
      <c r="O147" s="144"/>
      <c r="P147" s="144"/>
      <c r="Q147" s="144"/>
      <c r="R147" s="144"/>
      <c r="S147" s="144"/>
      <c r="T147" s="144"/>
    </row>
    <row r="148" spans="1:20" ht="45" outlineLevel="1" x14ac:dyDescent="0.2">
      <c r="A148" s="165">
        <v>106</v>
      </c>
      <c r="B148" s="166" t="s">
        <v>294</v>
      </c>
      <c r="C148" s="173" t="s">
        <v>295</v>
      </c>
      <c r="D148" s="167" t="s">
        <v>75</v>
      </c>
      <c r="E148" s="168">
        <v>1</v>
      </c>
      <c r="F148" s="169">
        <v>0</v>
      </c>
      <c r="G148" s="170">
        <f t="shared" si="3"/>
        <v>0</v>
      </c>
      <c r="H148" s="144"/>
      <c r="I148" s="144"/>
      <c r="J148" s="144"/>
      <c r="K148" s="144"/>
      <c r="L148" s="144"/>
      <c r="M148" s="144"/>
      <c r="N148" s="144"/>
      <c r="O148" s="144"/>
      <c r="P148" s="144"/>
      <c r="Q148" s="144"/>
      <c r="R148" s="144"/>
      <c r="S148" s="144"/>
      <c r="T148" s="144"/>
    </row>
    <row r="149" spans="1:20" outlineLevel="1" x14ac:dyDescent="0.2">
      <c r="A149" s="165">
        <v>107</v>
      </c>
      <c r="B149" s="166" t="s">
        <v>296</v>
      </c>
      <c r="C149" s="173" t="s">
        <v>297</v>
      </c>
      <c r="D149" s="167" t="s">
        <v>75</v>
      </c>
      <c r="E149" s="168">
        <v>1</v>
      </c>
      <c r="F149" s="169">
        <v>0</v>
      </c>
      <c r="G149" s="170">
        <f t="shared" si="3"/>
        <v>0</v>
      </c>
      <c r="H149" s="144"/>
      <c r="I149" s="144"/>
      <c r="J149" s="144"/>
      <c r="K149" s="144"/>
      <c r="L149" s="144"/>
      <c r="M149" s="144"/>
      <c r="N149" s="144"/>
      <c r="O149" s="144"/>
      <c r="P149" s="144"/>
      <c r="Q149" s="144"/>
      <c r="R149" s="144"/>
      <c r="S149" s="144"/>
      <c r="T149" s="144"/>
    </row>
    <row r="150" spans="1:20" ht="33.75" outlineLevel="1" x14ac:dyDescent="0.2">
      <c r="A150" s="165">
        <v>108</v>
      </c>
      <c r="B150" s="166" t="s">
        <v>298</v>
      </c>
      <c r="C150" s="173" t="s">
        <v>299</v>
      </c>
      <c r="D150" s="167" t="s">
        <v>75</v>
      </c>
      <c r="E150" s="168">
        <v>1</v>
      </c>
      <c r="F150" s="169">
        <v>0</v>
      </c>
      <c r="G150" s="170">
        <f t="shared" si="3"/>
        <v>0</v>
      </c>
      <c r="H150" s="144"/>
      <c r="I150" s="144"/>
      <c r="J150" s="144"/>
      <c r="K150" s="144"/>
      <c r="L150" s="144"/>
      <c r="M150" s="144"/>
      <c r="N150" s="144"/>
      <c r="O150" s="144"/>
      <c r="P150" s="144"/>
      <c r="Q150" s="144"/>
      <c r="R150" s="144"/>
      <c r="S150" s="144"/>
      <c r="T150" s="144"/>
    </row>
    <row r="151" spans="1:20" ht="33.75" outlineLevel="1" x14ac:dyDescent="0.2">
      <c r="A151" s="165">
        <v>109</v>
      </c>
      <c r="B151" s="166" t="s">
        <v>300</v>
      </c>
      <c r="C151" s="173" t="s">
        <v>301</v>
      </c>
      <c r="D151" s="167" t="s">
        <v>75</v>
      </c>
      <c r="E151" s="168">
        <v>1</v>
      </c>
      <c r="F151" s="169">
        <v>0</v>
      </c>
      <c r="G151" s="170">
        <f t="shared" si="3"/>
        <v>0</v>
      </c>
      <c r="H151" s="144"/>
      <c r="I151" s="144"/>
      <c r="J151" s="144"/>
      <c r="K151" s="144"/>
      <c r="L151" s="144"/>
      <c r="M151" s="144"/>
      <c r="N151" s="144"/>
      <c r="O151" s="144"/>
      <c r="P151" s="144"/>
      <c r="Q151" s="144"/>
      <c r="R151" s="144"/>
      <c r="S151" s="144"/>
      <c r="T151" s="144"/>
    </row>
    <row r="152" spans="1:20" ht="22.5" outlineLevel="1" x14ac:dyDescent="0.2">
      <c r="A152" s="165">
        <v>110</v>
      </c>
      <c r="B152" s="166" t="s">
        <v>302</v>
      </c>
      <c r="C152" s="173" t="s">
        <v>303</v>
      </c>
      <c r="D152" s="167" t="s">
        <v>75</v>
      </c>
      <c r="E152" s="168">
        <v>1</v>
      </c>
      <c r="F152" s="169">
        <v>0</v>
      </c>
      <c r="G152" s="170">
        <f t="shared" si="3"/>
        <v>0</v>
      </c>
      <c r="H152" s="144"/>
      <c r="I152" s="144"/>
      <c r="J152" s="144"/>
      <c r="K152" s="144"/>
      <c r="L152" s="144"/>
      <c r="M152" s="144"/>
      <c r="N152" s="144"/>
      <c r="O152" s="144"/>
      <c r="P152" s="144"/>
      <c r="Q152" s="144"/>
      <c r="R152" s="144"/>
      <c r="S152" s="144"/>
      <c r="T152" s="144"/>
    </row>
    <row r="153" spans="1:20" ht="45" outlineLevel="1" x14ac:dyDescent="0.2">
      <c r="A153" s="159">
        <v>111</v>
      </c>
      <c r="B153" s="160" t="s">
        <v>304</v>
      </c>
      <c r="C153" s="172" t="s">
        <v>305</v>
      </c>
      <c r="D153" s="161" t="s">
        <v>75</v>
      </c>
      <c r="E153" s="162">
        <v>3</v>
      </c>
      <c r="F153" s="163">
        <v>0</v>
      </c>
      <c r="G153" s="164">
        <f t="shared" si="3"/>
        <v>0</v>
      </c>
      <c r="H153" s="144"/>
      <c r="I153" s="144"/>
      <c r="J153" s="144"/>
      <c r="K153" s="144"/>
      <c r="L153" s="144"/>
      <c r="M153" s="144"/>
      <c r="N153" s="144"/>
      <c r="O153" s="144"/>
      <c r="P153" s="144"/>
      <c r="Q153" s="144"/>
      <c r="R153" s="144"/>
      <c r="S153" s="144"/>
      <c r="T153" s="144"/>
    </row>
    <row r="154" spans="1:20" outlineLevel="2" x14ac:dyDescent="0.2">
      <c r="A154" s="151"/>
      <c r="B154" s="152"/>
      <c r="C154" s="230" t="s">
        <v>306</v>
      </c>
      <c r="D154" s="231"/>
      <c r="E154" s="231"/>
      <c r="F154" s="231"/>
      <c r="G154" s="231"/>
      <c r="H154" s="144"/>
      <c r="I154" s="144"/>
      <c r="J154" s="144"/>
      <c r="K154" s="144"/>
      <c r="L154" s="144"/>
      <c r="M154" s="144"/>
      <c r="N154" s="144"/>
      <c r="O154" s="144"/>
      <c r="P154" s="144"/>
      <c r="Q154" s="144"/>
      <c r="R154" s="144"/>
      <c r="S154" s="144"/>
      <c r="T154" s="144"/>
    </row>
    <row r="155" spans="1:20" ht="22.5" outlineLevel="1" x14ac:dyDescent="0.2">
      <c r="A155" s="165">
        <v>112</v>
      </c>
      <c r="B155" s="166" t="s">
        <v>307</v>
      </c>
      <c r="C155" s="173" t="s">
        <v>308</v>
      </c>
      <c r="D155" s="167" t="s">
        <v>75</v>
      </c>
      <c r="E155" s="168">
        <v>1</v>
      </c>
      <c r="F155" s="169">
        <v>0</v>
      </c>
      <c r="G155" s="170">
        <f t="shared" ref="G155:G161" si="4">ROUND(E155*F155,2)</f>
        <v>0</v>
      </c>
      <c r="H155" s="144"/>
      <c r="I155" s="144"/>
      <c r="J155" s="144"/>
      <c r="K155" s="144"/>
      <c r="L155" s="144"/>
      <c r="M155" s="144"/>
      <c r="N155" s="144"/>
      <c r="O155" s="144"/>
      <c r="P155" s="144"/>
      <c r="Q155" s="144"/>
      <c r="R155" s="144"/>
      <c r="S155" s="144"/>
      <c r="T155" s="144"/>
    </row>
    <row r="156" spans="1:20" ht="22.5" outlineLevel="1" x14ac:dyDescent="0.2">
      <c r="A156" s="165">
        <v>113</v>
      </c>
      <c r="B156" s="166" t="s">
        <v>309</v>
      </c>
      <c r="C156" s="173" t="s">
        <v>310</v>
      </c>
      <c r="D156" s="167" t="s">
        <v>75</v>
      </c>
      <c r="E156" s="168">
        <v>1</v>
      </c>
      <c r="F156" s="169">
        <v>0</v>
      </c>
      <c r="G156" s="170">
        <f t="shared" si="4"/>
        <v>0</v>
      </c>
      <c r="H156" s="144"/>
      <c r="I156" s="144"/>
      <c r="J156" s="144"/>
      <c r="K156" s="144"/>
      <c r="L156" s="144"/>
      <c r="M156" s="144"/>
      <c r="N156" s="144"/>
      <c r="O156" s="144"/>
      <c r="P156" s="144"/>
      <c r="Q156" s="144"/>
      <c r="R156" s="144"/>
      <c r="S156" s="144"/>
      <c r="T156" s="144"/>
    </row>
    <row r="157" spans="1:20" ht="33.75" outlineLevel="1" x14ac:dyDescent="0.2">
      <c r="A157" s="165">
        <v>114</v>
      </c>
      <c r="B157" s="166" t="s">
        <v>311</v>
      </c>
      <c r="C157" s="173" t="s">
        <v>312</v>
      </c>
      <c r="D157" s="167" t="s">
        <v>75</v>
      </c>
      <c r="E157" s="168">
        <v>2</v>
      </c>
      <c r="F157" s="169">
        <v>0</v>
      </c>
      <c r="G157" s="170">
        <f t="shared" si="4"/>
        <v>0</v>
      </c>
      <c r="H157" s="144"/>
      <c r="I157" s="144"/>
      <c r="J157" s="144"/>
      <c r="K157" s="144"/>
      <c r="L157" s="144"/>
      <c r="M157" s="144"/>
      <c r="N157" s="144"/>
      <c r="O157" s="144"/>
      <c r="P157" s="144"/>
      <c r="Q157" s="144"/>
      <c r="R157" s="144"/>
      <c r="S157" s="144"/>
      <c r="T157" s="144"/>
    </row>
    <row r="158" spans="1:20" ht="22.5" outlineLevel="1" x14ac:dyDescent="0.2">
      <c r="A158" s="165">
        <v>115</v>
      </c>
      <c r="B158" s="166" t="s">
        <v>313</v>
      </c>
      <c r="C158" s="173" t="s">
        <v>314</v>
      </c>
      <c r="D158" s="167" t="s">
        <v>75</v>
      </c>
      <c r="E158" s="168">
        <v>2</v>
      </c>
      <c r="F158" s="169">
        <v>0</v>
      </c>
      <c r="G158" s="170">
        <f t="shared" si="4"/>
        <v>0</v>
      </c>
      <c r="H158" s="144"/>
      <c r="I158" s="144"/>
      <c r="J158" s="144"/>
      <c r="K158" s="144"/>
      <c r="L158" s="144"/>
      <c r="M158" s="144"/>
      <c r="N158" s="144"/>
      <c r="O158" s="144"/>
      <c r="P158" s="144"/>
      <c r="Q158" s="144"/>
      <c r="R158" s="144"/>
      <c r="S158" s="144"/>
      <c r="T158" s="144"/>
    </row>
    <row r="159" spans="1:20" ht="22.5" outlineLevel="1" x14ac:dyDescent="0.2">
      <c r="A159" s="165">
        <v>116</v>
      </c>
      <c r="B159" s="166" t="s">
        <v>315</v>
      </c>
      <c r="C159" s="173" t="s">
        <v>316</v>
      </c>
      <c r="D159" s="167" t="s">
        <v>75</v>
      </c>
      <c r="E159" s="168">
        <v>1</v>
      </c>
      <c r="F159" s="169">
        <v>0</v>
      </c>
      <c r="G159" s="170">
        <f t="shared" si="4"/>
        <v>0</v>
      </c>
      <c r="H159" s="144"/>
      <c r="I159" s="144"/>
      <c r="J159" s="144"/>
      <c r="K159" s="144"/>
      <c r="L159" s="144"/>
      <c r="M159" s="144"/>
      <c r="N159" s="144"/>
      <c r="O159" s="144"/>
      <c r="P159" s="144"/>
      <c r="Q159" s="144"/>
      <c r="R159" s="144"/>
      <c r="S159" s="144"/>
      <c r="T159" s="144"/>
    </row>
    <row r="160" spans="1:20" ht="22.5" outlineLevel="1" x14ac:dyDescent="0.2">
      <c r="A160" s="165">
        <v>117</v>
      </c>
      <c r="B160" s="166" t="s">
        <v>317</v>
      </c>
      <c r="C160" s="173" t="s">
        <v>318</v>
      </c>
      <c r="D160" s="167" t="s">
        <v>75</v>
      </c>
      <c r="E160" s="168">
        <v>1</v>
      </c>
      <c r="F160" s="169">
        <v>0</v>
      </c>
      <c r="G160" s="170">
        <f t="shared" si="4"/>
        <v>0</v>
      </c>
      <c r="H160" s="144"/>
      <c r="I160" s="144"/>
      <c r="J160" s="144"/>
      <c r="K160" s="144"/>
      <c r="L160" s="144"/>
      <c r="M160" s="144"/>
      <c r="N160" s="144"/>
      <c r="O160" s="144"/>
      <c r="P160" s="144"/>
      <c r="Q160" s="144"/>
      <c r="R160" s="144"/>
      <c r="S160" s="144"/>
      <c r="T160" s="144"/>
    </row>
    <row r="161" spans="1:20" outlineLevel="1" x14ac:dyDescent="0.2">
      <c r="A161" s="165">
        <v>118</v>
      </c>
      <c r="B161" s="166" t="s">
        <v>319</v>
      </c>
      <c r="C161" s="173" t="s">
        <v>320</v>
      </c>
      <c r="D161" s="167" t="s">
        <v>79</v>
      </c>
      <c r="E161" s="168">
        <v>16</v>
      </c>
      <c r="F161" s="169">
        <v>0</v>
      </c>
      <c r="G161" s="170">
        <v>0</v>
      </c>
      <c r="H161" s="144"/>
      <c r="I161" s="144"/>
      <c r="J161" s="144"/>
      <c r="K161" s="144"/>
      <c r="L161" s="144"/>
      <c r="M161" s="144"/>
      <c r="N161" s="144"/>
      <c r="O161" s="144"/>
      <c r="P161" s="144"/>
      <c r="Q161" s="144"/>
      <c r="R161" s="144"/>
      <c r="S161" s="144"/>
      <c r="T161" s="144"/>
    </row>
    <row r="162" spans="1:20" x14ac:dyDescent="0.2">
      <c r="A162" s="153" t="s">
        <v>68</v>
      </c>
      <c r="B162" s="154" t="s">
        <v>58</v>
      </c>
      <c r="C162" s="171" t="s">
        <v>59</v>
      </c>
      <c r="D162" s="155"/>
      <c r="E162" s="156"/>
      <c r="F162" s="157"/>
      <c r="G162" s="157">
        <v>0</v>
      </c>
    </row>
    <row r="163" spans="1:20" ht="22.5" outlineLevel="1" x14ac:dyDescent="0.2">
      <c r="A163" s="165">
        <v>119</v>
      </c>
      <c r="B163" s="166" t="s">
        <v>321</v>
      </c>
      <c r="C163" s="173" t="s">
        <v>322</v>
      </c>
      <c r="D163" s="167" t="s">
        <v>75</v>
      </c>
      <c r="E163" s="168">
        <v>3</v>
      </c>
      <c r="F163" s="169">
        <v>0</v>
      </c>
      <c r="G163" s="170">
        <f>ROUND(E163*F163,2)</f>
        <v>0</v>
      </c>
      <c r="H163" s="144"/>
      <c r="I163" s="144"/>
      <c r="J163" s="144"/>
      <c r="K163" s="144"/>
      <c r="L163" s="144"/>
      <c r="M163" s="144"/>
      <c r="N163" s="144"/>
      <c r="O163" s="144"/>
      <c r="P163" s="144"/>
      <c r="Q163" s="144"/>
      <c r="R163" s="144"/>
      <c r="S163" s="144"/>
      <c r="T163" s="144"/>
    </row>
    <row r="164" spans="1:20" outlineLevel="1" x14ac:dyDescent="0.2">
      <c r="A164" s="159">
        <v>120</v>
      </c>
      <c r="B164" s="160" t="s">
        <v>323</v>
      </c>
      <c r="C164" s="172" t="s">
        <v>324</v>
      </c>
      <c r="D164" s="161" t="s">
        <v>75</v>
      </c>
      <c r="E164" s="162">
        <v>1</v>
      </c>
      <c r="F164" s="163">
        <v>0</v>
      </c>
      <c r="G164" s="164">
        <f>ROUND(E164*F164,2)</f>
        <v>0</v>
      </c>
      <c r="H164" s="144"/>
      <c r="I164" s="144"/>
      <c r="J164" s="144"/>
      <c r="K164" s="144"/>
      <c r="L164" s="144"/>
      <c r="M164" s="144"/>
      <c r="N164" s="144"/>
      <c r="O164" s="144"/>
      <c r="P164" s="144"/>
      <c r="Q164" s="144"/>
      <c r="R164" s="144"/>
      <c r="S164" s="144"/>
      <c r="T164" s="144"/>
    </row>
    <row r="165" spans="1:20" outlineLevel="2" x14ac:dyDescent="0.2">
      <c r="A165" s="151"/>
      <c r="B165" s="152"/>
      <c r="C165" s="230" t="s">
        <v>325</v>
      </c>
      <c r="D165" s="231"/>
      <c r="E165" s="231"/>
      <c r="F165" s="231"/>
      <c r="G165" s="231"/>
      <c r="H165" s="144"/>
      <c r="I165" s="144"/>
      <c r="J165" s="144"/>
      <c r="K165" s="144"/>
      <c r="L165" s="144"/>
      <c r="M165" s="144"/>
      <c r="N165" s="144"/>
      <c r="O165" s="144"/>
      <c r="P165" s="144"/>
      <c r="Q165" s="144"/>
      <c r="R165" s="144"/>
      <c r="S165" s="144"/>
      <c r="T165" s="144"/>
    </row>
    <row r="166" spans="1:20" ht="22.5" outlineLevel="1" x14ac:dyDescent="0.2">
      <c r="A166" s="165">
        <v>121</v>
      </c>
      <c r="B166" s="166" t="s">
        <v>326</v>
      </c>
      <c r="C166" s="173" t="s">
        <v>327</v>
      </c>
      <c r="D166" s="167" t="s">
        <v>75</v>
      </c>
      <c r="E166" s="168">
        <v>1</v>
      </c>
      <c r="F166" s="169">
        <v>0</v>
      </c>
      <c r="G166" s="170">
        <f>ROUND(E166*F166,2)</f>
        <v>0</v>
      </c>
      <c r="H166" s="144"/>
      <c r="I166" s="144"/>
      <c r="J166" s="144"/>
      <c r="K166" s="144"/>
      <c r="L166" s="144"/>
      <c r="M166" s="144"/>
      <c r="N166" s="144"/>
      <c r="O166" s="144"/>
      <c r="P166" s="144"/>
      <c r="Q166" s="144"/>
      <c r="R166" s="144"/>
      <c r="S166" s="144"/>
      <c r="T166" s="144"/>
    </row>
    <row r="167" spans="1:20" outlineLevel="1" x14ac:dyDescent="0.2">
      <c r="A167" s="165">
        <v>122</v>
      </c>
      <c r="B167" s="166" t="s">
        <v>328</v>
      </c>
      <c r="C167" s="173" t="s">
        <v>329</v>
      </c>
      <c r="D167" s="167" t="s">
        <v>75</v>
      </c>
      <c r="E167" s="168">
        <v>1</v>
      </c>
      <c r="F167" s="169">
        <v>0</v>
      </c>
      <c r="G167" s="170">
        <f>ROUND(E167*F167,2)</f>
        <v>0</v>
      </c>
      <c r="H167" s="144"/>
      <c r="I167" s="144"/>
      <c r="J167" s="144"/>
      <c r="K167" s="144"/>
      <c r="L167" s="144"/>
      <c r="M167" s="144"/>
      <c r="N167" s="144"/>
      <c r="O167" s="144"/>
      <c r="P167" s="144"/>
      <c r="Q167" s="144"/>
      <c r="R167" s="144"/>
      <c r="S167" s="144"/>
      <c r="T167" s="144"/>
    </row>
    <row r="168" spans="1:20" ht="45" outlineLevel="1" x14ac:dyDescent="0.2">
      <c r="A168" s="165">
        <v>123</v>
      </c>
      <c r="B168" s="166" t="s">
        <v>330</v>
      </c>
      <c r="C168" s="173" t="s">
        <v>331</v>
      </c>
      <c r="D168" s="167" t="s">
        <v>75</v>
      </c>
      <c r="E168" s="168">
        <v>1</v>
      </c>
      <c r="F168" s="169">
        <v>0</v>
      </c>
      <c r="G168" s="170">
        <f>ROUND(E168*F168,2)</f>
        <v>0</v>
      </c>
      <c r="H168" s="144"/>
      <c r="I168" s="144"/>
      <c r="J168" s="144"/>
      <c r="K168" s="144"/>
      <c r="L168" s="144"/>
      <c r="M168" s="144"/>
      <c r="N168" s="144"/>
      <c r="O168" s="144"/>
      <c r="P168" s="144"/>
      <c r="Q168" s="144"/>
      <c r="R168" s="144"/>
      <c r="S168" s="144"/>
      <c r="T168" s="144"/>
    </row>
    <row r="169" spans="1:20" ht="22.5" outlineLevel="1" x14ac:dyDescent="0.2">
      <c r="A169" s="165">
        <v>124</v>
      </c>
      <c r="B169" s="166" t="s">
        <v>332</v>
      </c>
      <c r="C169" s="173" t="s">
        <v>333</v>
      </c>
      <c r="D169" s="167" t="s">
        <v>75</v>
      </c>
      <c r="E169" s="168">
        <v>8</v>
      </c>
      <c r="F169" s="169">
        <v>0</v>
      </c>
      <c r="G169" s="170">
        <f>ROUND(E169*F169,2)</f>
        <v>0</v>
      </c>
      <c r="H169" s="144"/>
      <c r="I169" s="144"/>
      <c r="J169" s="144"/>
      <c r="K169" s="144"/>
      <c r="L169" s="144"/>
      <c r="M169" s="144"/>
      <c r="N169" s="144"/>
      <c r="O169" s="144"/>
      <c r="P169" s="144"/>
      <c r="Q169" s="144"/>
      <c r="R169" s="144"/>
      <c r="S169" s="144"/>
      <c r="T169" s="144"/>
    </row>
    <row r="170" spans="1:20" ht="22.5" outlineLevel="1" x14ac:dyDescent="0.2">
      <c r="A170" s="165">
        <v>125</v>
      </c>
      <c r="B170" s="166" t="s">
        <v>334</v>
      </c>
      <c r="C170" s="173" t="s">
        <v>335</v>
      </c>
      <c r="D170" s="167" t="s">
        <v>75</v>
      </c>
      <c r="E170" s="168">
        <v>2</v>
      </c>
      <c r="F170" s="169">
        <v>0</v>
      </c>
      <c r="G170" s="170">
        <f>ROUND(E170*F170,2)</f>
        <v>0</v>
      </c>
      <c r="H170" s="144"/>
      <c r="I170" s="144"/>
      <c r="J170" s="144"/>
      <c r="K170" s="144"/>
      <c r="L170" s="144"/>
      <c r="M170" s="144"/>
      <c r="N170" s="144"/>
      <c r="O170" s="144"/>
      <c r="P170" s="144"/>
      <c r="Q170" s="144"/>
      <c r="R170" s="144"/>
      <c r="S170" s="144"/>
      <c r="T170" s="144"/>
    </row>
    <row r="171" spans="1:20" x14ac:dyDescent="0.2">
      <c r="A171" s="153" t="s">
        <v>68</v>
      </c>
      <c r="B171" s="154" t="s">
        <v>60</v>
      </c>
      <c r="C171" s="171" t="s">
        <v>28</v>
      </c>
      <c r="D171" s="155"/>
      <c r="E171" s="156"/>
      <c r="F171" s="157"/>
      <c r="G171" s="157">
        <v>0</v>
      </c>
    </row>
    <row r="172" spans="1:20" outlineLevel="1" x14ac:dyDescent="0.2">
      <c r="A172" s="165">
        <v>126</v>
      </c>
      <c r="B172" s="166" t="s">
        <v>336</v>
      </c>
      <c r="C172" s="173" t="s">
        <v>337</v>
      </c>
      <c r="D172" s="167" t="s">
        <v>338</v>
      </c>
      <c r="E172" s="168">
        <v>1</v>
      </c>
      <c r="F172" s="169">
        <v>0</v>
      </c>
      <c r="G172" s="170">
        <f>ROUND(E172*F172,2)</f>
        <v>0</v>
      </c>
      <c r="H172" s="144"/>
      <c r="I172" s="144"/>
      <c r="J172" s="144"/>
      <c r="K172" s="144"/>
      <c r="L172" s="144"/>
      <c r="M172" s="144"/>
      <c r="N172" s="144"/>
      <c r="O172" s="144"/>
      <c r="P172" s="144"/>
      <c r="Q172" s="144"/>
      <c r="R172" s="144"/>
      <c r="S172" s="144"/>
      <c r="T172" s="144"/>
    </row>
    <row r="173" spans="1:20" outlineLevel="1" x14ac:dyDescent="0.2">
      <c r="A173" s="165">
        <v>127</v>
      </c>
      <c r="B173" s="166" t="s">
        <v>339</v>
      </c>
      <c r="C173" s="173" t="s">
        <v>340</v>
      </c>
      <c r="D173" s="167" t="s">
        <v>338</v>
      </c>
      <c r="E173" s="168">
        <v>1</v>
      </c>
      <c r="F173" s="169">
        <v>0</v>
      </c>
      <c r="G173" s="170">
        <f>ROUND(E173*F173,2)</f>
        <v>0</v>
      </c>
      <c r="H173" s="144"/>
      <c r="I173" s="144"/>
      <c r="J173" s="144"/>
      <c r="K173" s="144"/>
      <c r="L173" s="144"/>
      <c r="M173" s="144"/>
      <c r="N173" s="144"/>
      <c r="O173" s="144"/>
      <c r="P173" s="144"/>
      <c r="Q173" s="144"/>
      <c r="R173" s="144"/>
      <c r="S173" s="144"/>
      <c r="T173" s="144"/>
    </row>
    <row r="174" spans="1:20" outlineLevel="1" x14ac:dyDescent="0.2">
      <c r="A174" s="165">
        <v>128</v>
      </c>
      <c r="B174" s="166" t="s">
        <v>341</v>
      </c>
      <c r="C174" s="173" t="s">
        <v>342</v>
      </c>
      <c r="D174" s="167" t="s">
        <v>338</v>
      </c>
      <c r="E174" s="168">
        <v>1</v>
      </c>
      <c r="F174" s="169">
        <v>0</v>
      </c>
      <c r="G174" s="170">
        <f>ROUND(E174*F174,2)</f>
        <v>0</v>
      </c>
      <c r="H174" s="144"/>
      <c r="I174" s="144"/>
      <c r="J174" s="144"/>
      <c r="K174" s="144"/>
      <c r="L174" s="144"/>
      <c r="M174" s="144"/>
      <c r="N174" s="144"/>
      <c r="O174" s="144"/>
      <c r="P174" s="144"/>
      <c r="Q174" s="144"/>
      <c r="R174" s="144"/>
      <c r="S174" s="144"/>
      <c r="T174" s="144"/>
    </row>
    <row r="175" spans="1:20" outlineLevel="1" x14ac:dyDescent="0.2">
      <c r="A175" s="159">
        <v>129</v>
      </c>
      <c r="B175" s="160" t="s">
        <v>343</v>
      </c>
      <c r="C175" s="172" t="s">
        <v>344</v>
      </c>
      <c r="D175" s="161" t="s">
        <v>338</v>
      </c>
      <c r="E175" s="162">
        <v>1</v>
      </c>
      <c r="F175" s="163">
        <v>0</v>
      </c>
      <c r="G175" s="164">
        <f>ROUND(E175*F175,2)</f>
        <v>0</v>
      </c>
      <c r="H175" s="144"/>
      <c r="I175" s="144"/>
      <c r="J175" s="144"/>
      <c r="K175" s="144"/>
      <c r="L175" s="144"/>
      <c r="M175" s="144"/>
      <c r="N175" s="144"/>
      <c r="O175" s="144"/>
      <c r="P175" s="144"/>
      <c r="Q175" s="144"/>
      <c r="R175" s="144"/>
      <c r="S175" s="144"/>
      <c r="T175" s="144"/>
    </row>
    <row r="176" spans="1:20" x14ac:dyDescent="0.2">
      <c r="A176" s="3"/>
      <c r="B176" s="4"/>
      <c r="C176" s="174"/>
      <c r="D176" s="6"/>
      <c r="E176" s="3"/>
      <c r="F176" s="3"/>
      <c r="G176" s="3"/>
    </row>
    <row r="177" spans="1:7" x14ac:dyDescent="0.2">
      <c r="A177" s="147"/>
      <c r="B177" s="148" t="s">
        <v>30</v>
      </c>
      <c r="C177" s="175"/>
      <c r="D177" s="149"/>
      <c r="E177" s="150"/>
      <c r="F177" s="150"/>
      <c r="G177" s="158">
        <v>0</v>
      </c>
    </row>
    <row r="178" spans="1:7" x14ac:dyDescent="0.2">
      <c r="A178" s="3"/>
      <c r="B178" s="4"/>
      <c r="C178" s="174"/>
      <c r="D178" s="6"/>
      <c r="E178" s="3"/>
      <c r="F178" s="3"/>
      <c r="G178" s="3"/>
    </row>
    <row r="179" spans="1:7" x14ac:dyDescent="0.2">
      <c r="A179" s="3"/>
      <c r="B179" s="4"/>
      <c r="C179" s="174"/>
      <c r="D179" s="6"/>
      <c r="E179" s="3"/>
      <c r="F179" s="3"/>
      <c r="G179" s="3"/>
    </row>
    <row r="180" spans="1:7" x14ac:dyDescent="0.2">
      <c r="A180" s="241" t="s">
        <v>345</v>
      </c>
      <c r="B180" s="241"/>
      <c r="C180" s="242"/>
      <c r="D180" s="6"/>
      <c r="E180" s="3"/>
      <c r="F180" s="3"/>
      <c r="G180" s="3"/>
    </row>
    <row r="181" spans="1:7" x14ac:dyDescent="0.2">
      <c r="A181" s="243"/>
      <c r="B181" s="244"/>
      <c r="C181" s="245"/>
      <c r="D181" s="244"/>
      <c r="E181" s="244"/>
      <c r="F181" s="244"/>
      <c r="G181" s="246"/>
    </row>
    <row r="182" spans="1:7" x14ac:dyDescent="0.2">
      <c r="A182" s="247"/>
      <c r="B182" s="248"/>
      <c r="C182" s="249"/>
      <c r="D182" s="248"/>
      <c r="E182" s="248"/>
      <c r="F182" s="248"/>
      <c r="G182" s="250"/>
    </row>
    <row r="183" spans="1:7" x14ac:dyDescent="0.2">
      <c r="A183" s="247"/>
      <c r="B183" s="248"/>
      <c r="C183" s="249"/>
      <c r="D183" s="248"/>
      <c r="E183" s="248"/>
      <c r="F183" s="248"/>
      <c r="G183" s="250"/>
    </row>
    <row r="184" spans="1:7" x14ac:dyDescent="0.2">
      <c r="A184" s="247"/>
      <c r="B184" s="248"/>
      <c r="C184" s="249"/>
      <c r="D184" s="248"/>
      <c r="E184" s="248"/>
      <c r="F184" s="248"/>
      <c r="G184" s="250"/>
    </row>
    <row r="185" spans="1:7" x14ac:dyDescent="0.2">
      <c r="A185" s="251"/>
      <c r="B185" s="252"/>
      <c r="C185" s="253"/>
      <c r="D185" s="252"/>
      <c r="E185" s="252"/>
      <c r="F185" s="252"/>
      <c r="G185" s="254"/>
    </row>
    <row r="186" spans="1:7" x14ac:dyDescent="0.2">
      <c r="A186" s="3"/>
      <c r="B186" s="4"/>
      <c r="C186" s="174"/>
      <c r="D186" s="6"/>
      <c r="E186" s="3"/>
      <c r="F186" s="3"/>
      <c r="G186" s="3"/>
    </row>
    <row r="187" spans="1:7" x14ac:dyDescent="0.2">
      <c r="C187" s="176"/>
      <c r="D187" s="10"/>
    </row>
    <row r="188" spans="1:7" x14ac:dyDescent="0.2">
      <c r="D188" s="10"/>
    </row>
    <row r="189" spans="1:7" x14ac:dyDescent="0.2">
      <c r="D189" s="10"/>
    </row>
    <row r="190" spans="1:7" x14ac:dyDescent="0.2">
      <c r="D190" s="10"/>
    </row>
    <row r="191" spans="1:7" x14ac:dyDescent="0.2">
      <c r="D191" s="10"/>
    </row>
    <row r="192" spans="1:7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</sheetData>
  <mergeCells count="38">
    <mergeCell ref="A180:C180"/>
    <mergeCell ref="A181:G185"/>
    <mergeCell ref="C10:G10"/>
    <mergeCell ref="C12:G12"/>
    <mergeCell ref="C41:G41"/>
    <mergeCell ref="C44:G44"/>
    <mergeCell ref="C66:G66"/>
    <mergeCell ref="A1:G1"/>
    <mergeCell ref="C2:G2"/>
    <mergeCell ref="C3:G3"/>
    <mergeCell ref="C4:G4"/>
    <mergeCell ref="C51:G51"/>
    <mergeCell ref="C54:G54"/>
    <mergeCell ref="C57:G57"/>
    <mergeCell ref="C60:G60"/>
    <mergeCell ref="C63:G63"/>
    <mergeCell ref="C102:G102"/>
    <mergeCell ref="C69:G69"/>
    <mergeCell ref="C72:G72"/>
    <mergeCell ref="C75:G75"/>
    <mergeCell ref="C78:G78"/>
    <mergeCell ref="C81:G81"/>
    <mergeCell ref="C84:G84"/>
    <mergeCell ref="C87:G87"/>
    <mergeCell ref="C90:G90"/>
    <mergeCell ref="C93:G93"/>
    <mergeCell ref="C96:G96"/>
    <mergeCell ref="C99:G99"/>
    <mergeCell ref="C145:G145"/>
    <mergeCell ref="C154:G154"/>
    <mergeCell ref="C165:G165"/>
    <mergeCell ref="A134:G134"/>
    <mergeCell ref="C106:G106"/>
    <mergeCell ref="C110:G110"/>
    <mergeCell ref="C114:G114"/>
    <mergeCell ref="C130:G130"/>
    <mergeCell ref="C136:G136"/>
    <mergeCell ref="C138:G138"/>
  </mergeCells>
  <pageMargins left="0.59055118110236204" right="0.196850393700787" top="0.78740157499999996" bottom="0.78740157499999996" header="0.3" footer="0.3"/>
  <pageSetup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42</vt:i4>
      </vt:variant>
    </vt:vector>
  </HeadingPairs>
  <TitlesOfParts>
    <vt:vector size="45" baseType="lpstr">
      <vt:lpstr>Stavba</vt:lpstr>
      <vt:lpstr>VzorPolozky</vt:lpstr>
      <vt:lpstr>ZTI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ZTI!Názvy_tisku</vt:lpstr>
      <vt:lpstr>oadresa</vt:lpstr>
      <vt:lpstr>Stavba!Objednatel</vt:lpstr>
      <vt:lpstr>Stavba!Objekt</vt:lpstr>
      <vt:lpstr>Stavba!Oblast_tisku</vt:lpstr>
      <vt:lpstr>ZTI!Oblast_tisku</vt:lpstr>
      <vt:lpstr>Stavba!odic</vt:lpstr>
      <vt:lpstr>Stavba!oico</vt:lpstr>
      <vt:lpstr>Stavba!omisto</vt:lpstr>
      <vt:lpstr>Stavba!onazev</vt:lpstr>
      <vt:lpstr>Stavba!opsc</vt:lpstr>
      <vt:lpstr>PoptavkaID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Kohotová</dc:creator>
  <cp:lastModifiedBy>Barbora Kohotová</cp:lastModifiedBy>
  <cp:lastPrinted>2024-03-14T10:43:48Z</cp:lastPrinted>
  <dcterms:created xsi:type="dcterms:W3CDTF">2009-04-08T07:15:50Z</dcterms:created>
  <dcterms:modified xsi:type="dcterms:W3CDTF">2024-03-14T11:28:31Z</dcterms:modified>
</cp:coreProperties>
</file>