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TEMP\IceWarp Desktop Client temporary files\5szmn32h\"/>
    </mc:Choice>
  </mc:AlternateContent>
  <bookViews>
    <workbookView xWindow="-120" yWindow="-120" windowWidth="29040" windowHeight="15720" activeTab="1"/>
  </bookViews>
  <sheets>
    <sheet name="Krycí List" sheetId="12" r:id="rId1"/>
    <sheet name="Rekapitulace" sheetId="3" r:id="rId2"/>
    <sheet name="AST" sheetId="13" r:id="rId3"/>
    <sheet name="ZTI" sheetId="10" r:id="rId4"/>
    <sheet name="VYT" sheetId="9" r:id="rId5"/>
    <sheet name="VZT" sheetId="7" r:id="rId6"/>
    <sheet name="EL" sheetId="8" r:id="rId7"/>
    <sheet name="Vybavení - JEN K NÁHLEDU" sheetId="6" r:id="rId8"/>
    <sheet name="VRN" sheetId="4" r:id="rId9"/>
    <sheet name="Výpis ostatních prvků"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3FD872C1_8887_4EA3_9FC2_897EF4F3D2C3_FIGURE__" localSheetId="9">#REF!</definedName>
    <definedName name="__3FD872C1_8887_4EA3_9FC2_897EF4F3D2C3_FIGURE__">#REF!</definedName>
    <definedName name="__3FD872C1_8887_4EA3_9FC2_897EF4F3D2C3_ITEM__" localSheetId="9">#REF!</definedName>
    <definedName name="__3FD872C1_8887_4EA3_9FC2_897EF4F3D2C3_ITEM__">#REF!</definedName>
    <definedName name="__3FD872C1_8887_4EA3_9FC2_897EF4F3D2C3_ITEM_GROUP1__" localSheetId="9">#REF!</definedName>
    <definedName name="__3FD872C1_8887_4EA3_9FC2_897EF4F3D2C3_ITEM_GROUP1__">#REF!</definedName>
    <definedName name="__3FD872C1_8887_4EA3_9FC2_897EF4F3D2C3_ITEM_GROUP2__" localSheetId="9">#REF!</definedName>
    <definedName name="__3FD872C1_8887_4EA3_9FC2_897EF4F3D2C3_ITEM_GROUP2__">#REF!</definedName>
    <definedName name="__3FD872C1_8887_4EA3_9FC2_897EF4F3D2C3_ITEM_GROUP3__X" localSheetId="9">#REF!</definedName>
    <definedName name="__3FD872C1_8887_4EA3_9FC2_897EF4F3D2C3_ITEM_GROUP3__X">#REF!</definedName>
    <definedName name="__3FD872C1_8887_4EA3_9FC2_897EF4F3D2C3_QBILL__" localSheetId="9">[1]A_MŠ_D11!#REF!</definedName>
    <definedName name="__3FD872C1_8887_4EA3_9FC2_897EF4F3D2C3_QBILL__">[1]A_MŠ_D11!#REF!</definedName>
    <definedName name="__3FD872C1_8887_4EA3_9FC2_897EF4F3D2C3_QBILLFIG__" localSheetId="9">#REF!</definedName>
    <definedName name="__3FD872C1_8887_4EA3_9FC2_897EF4F3D2C3_QBILLFIG__">#REF!</definedName>
    <definedName name="__3FD872C1_8887_4EA3_9FC2_897EF4F3D2C3_QINDEX__" localSheetId="9">[1]A_MŠ_D11!#REF!</definedName>
    <definedName name="__3FD872C1_8887_4EA3_9FC2_897EF4F3D2C3_QINDEX__">[1]A_MŠ_D11!#REF!</definedName>
    <definedName name="__7DC147B2_4614_48B7_8F22_6CC284377C82_FIGURE__" localSheetId="9">#REF!</definedName>
    <definedName name="__7DC147B2_4614_48B7_8F22_6CC284377C82_FIGURE__">#REF!</definedName>
    <definedName name="__7DC147B2_4614_48B7_8F22_6CC284377C82_ITEM__" localSheetId="9">#REF!</definedName>
    <definedName name="__7DC147B2_4614_48B7_8F22_6CC284377C82_ITEM__">#REF!</definedName>
    <definedName name="__7DC147B2_4614_48B7_8F22_6CC284377C82_ITEM_GROUP1__" localSheetId="9">#REF!</definedName>
    <definedName name="__7DC147B2_4614_48B7_8F22_6CC284377C82_ITEM_GROUP1__">#REF!</definedName>
    <definedName name="__7DC147B2_4614_48B7_8F22_6CC284377C82_ITEM_GROUP2__" localSheetId="9">#REF!</definedName>
    <definedName name="__7DC147B2_4614_48B7_8F22_6CC284377C82_ITEM_GROUP2__">#REF!</definedName>
    <definedName name="__7DC147B2_4614_48B7_8F22_6CC284377C82_ITEM_GROUP3__X" localSheetId="9">#REF!</definedName>
    <definedName name="__7DC147B2_4614_48B7_8F22_6CC284377C82_ITEM_GROUP3__X">#REF!</definedName>
    <definedName name="__7DC147B2_4614_48B7_8F22_6CC284377C82_QBILL__" localSheetId="9">#REF!</definedName>
    <definedName name="__7DC147B2_4614_48B7_8F22_6CC284377C82_QBILL__">#REF!</definedName>
    <definedName name="__7DC147B2_4614_48B7_8F22_6CC284377C82_QBILLFIG__" localSheetId="9">#REF!</definedName>
    <definedName name="__7DC147B2_4614_48B7_8F22_6CC284377C82_QBILLFIG__">#REF!</definedName>
    <definedName name="__7DC147B2_4614_48B7_8F22_6CC284377C82_QINDEX__" localSheetId="9">[2]Zakázka!#REF!</definedName>
    <definedName name="__7DC147B2_4614_48B7_8F22_6CC284377C82_QINDEX__">[2]Zakázka!#REF!</definedName>
    <definedName name="__B5CFD50F_885D_4100_B553_D4C289F3EA1D_FIGURE__" localSheetId="9">#REF!</definedName>
    <definedName name="__B5CFD50F_885D_4100_B553_D4C289F3EA1D_FIGURE__">#REF!</definedName>
    <definedName name="__B5CFD50F_885D_4100_B553_D4C289F3EA1D_ITEM__" localSheetId="9">#REF!</definedName>
    <definedName name="__B5CFD50F_885D_4100_B553_D4C289F3EA1D_ITEM__">#REF!</definedName>
    <definedName name="__B5CFD50F_885D_4100_B553_D4C289F3EA1D_ITEM_GROUP1__" localSheetId="9">#REF!</definedName>
    <definedName name="__B5CFD50F_885D_4100_B553_D4C289F3EA1D_ITEM_GROUP1__">#REF!</definedName>
    <definedName name="__B5CFD50F_885D_4100_B553_D4C289F3EA1D_ITEM_GROUP2__" localSheetId="9">#REF!</definedName>
    <definedName name="__B5CFD50F_885D_4100_B553_D4C289F3EA1D_ITEM_GROUP2__">#REF!</definedName>
    <definedName name="__B5CFD50F_885D_4100_B553_D4C289F3EA1D_ITEM_GROUP3__X" localSheetId="9">#REF!</definedName>
    <definedName name="__B5CFD50F_885D_4100_B553_D4C289F3EA1D_ITEM_GROUP3__X">#REF!</definedName>
    <definedName name="__B5CFD50F_885D_4100_B553_D4C289F3EA1D_QBILL__" localSheetId="9">#REF!</definedName>
    <definedName name="__B5CFD50F_885D_4100_B553_D4C289F3EA1D_QBILL__">#REF!</definedName>
    <definedName name="__B5CFD50F_885D_4100_B553_D4C289F3EA1D_QBILLFIG__" localSheetId="9">#REF!</definedName>
    <definedName name="__B5CFD50F_885D_4100_B553_D4C289F3EA1D_QBILLFIG__">#REF!</definedName>
    <definedName name="__B5CFD50F_885D_4100_B553_D4C289F3EA1D_QINDEX__" localSheetId="9">#REF!</definedName>
    <definedName name="__B5CFD50F_885D_4100_B553_D4C289F3EA1D_QINDEX__">#REF!</definedName>
    <definedName name="__BB40E3E9_56A7_4FE2_BA5B_1AB9C5502FDF_FIGURE__" localSheetId="2">[3]Figury!#REF!</definedName>
    <definedName name="__BB40E3E9_56A7_4FE2_BA5B_1AB9C5502FDF_FIGURE__" localSheetId="6">[4]Figury!#REF!</definedName>
    <definedName name="__BB40E3E9_56A7_4FE2_BA5B_1AB9C5502FDF_FIGURE__" localSheetId="7">[5]Figury!#REF!</definedName>
    <definedName name="__BB40E3E9_56A7_4FE2_BA5B_1AB9C5502FDF_FIGURE__" localSheetId="9">#REF!</definedName>
    <definedName name="__BB40E3E9_56A7_4FE2_BA5B_1AB9C5502FDF_FIGURE__" localSheetId="4">[6]Figury!#REF!</definedName>
    <definedName name="__BB40E3E9_56A7_4FE2_BA5B_1AB9C5502FDF_FIGURE__" localSheetId="5">[7]Figury!#REF!</definedName>
    <definedName name="__BB40E3E9_56A7_4FE2_BA5B_1AB9C5502FDF_FIGURE__" localSheetId="3">[8]Figury!#REF!</definedName>
    <definedName name="__BB40E3E9_56A7_4FE2_BA5B_1AB9C5502FDF_FIGURE__">#REF!</definedName>
    <definedName name="__BB40E3E9_56A7_4FE2_BA5B_1AB9C5502FDF_ITEM__" localSheetId="2">AST!$A$10:$Q$13</definedName>
    <definedName name="__BB40E3E9_56A7_4FE2_BA5B_1AB9C5502FDF_ITEM__" localSheetId="6">EL!$A$10:$Q$12</definedName>
    <definedName name="__BB40E3E9_56A7_4FE2_BA5B_1AB9C5502FDF_ITEM__" localSheetId="7">'Vybavení - JEN K NÁHLEDU'!$A$10:$Q$10</definedName>
    <definedName name="__BB40E3E9_56A7_4FE2_BA5B_1AB9C5502FDF_ITEM__" localSheetId="4">VYT!$A$10:$Q$12</definedName>
    <definedName name="__BB40E3E9_56A7_4FE2_BA5B_1AB9C5502FDF_ITEM__" localSheetId="5">VZT!$A$10:$Q$12</definedName>
    <definedName name="__BB40E3E9_56A7_4FE2_BA5B_1AB9C5502FDF_ITEM__" localSheetId="3">ZTI!$A$10:$Q$12</definedName>
    <definedName name="__BB40E3E9_56A7_4FE2_BA5B_1AB9C5502FDF_ITEM__">VRN!$A$10:$Q$12</definedName>
    <definedName name="__BB40E3E9_56A7_4FE2_BA5B_1AB9C5502FDF_ITEM_GROUP1__" localSheetId="2">AST!$A$7:$Q$791</definedName>
    <definedName name="__BB40E3E9_56A7_4FE2_BA5B_1AB9C5502FDF_ITEM_GROUP1__" localSheetId="6">EL!$A$7:$Q$172</definedName>
    <definedName name="__BB40E3E9_56A7_4FE2_BA5B_1AB9C5502FDF_ITEM_GROUP1__" localSheetId="7">'Vybavení - JEN K NÁHLEDU'!$A$7:$Q$24</definedName>
    <definedName name="__BB40E3E9_56A7_4FE2_BA5B_1AB9C5502FDF_ITEM_GROUP1__" localSheetId="4">VYT!$A$7:$Q$77</definedName>
    <definedName name="__BB40E3E9_56A7_4FE2_BA5B_1AB9C5502FDF_ITEM_GROUP1__" localSheetId="5">VZT!$A$7:$Q$217</definedName>
    <definedName name="__BB40E3E9_56A7_4FE2_BA5B_1AB9C5502FDF_ITEM_GROUP1__" localSheetId="3">ZTI!$A$7:$Q$254</definedName>
    <definedName name="__BB40E3E9_56A7_4FE2_BA5B_1AB9C5502FDF_ITEM_GROUP1__">VRN!$A$7:$Q$43</definedName>
    <definedName name="__BB40E3E9_56A7_4FE2_BA5B_1AB9C5502FDF_ITEM_GROUP1_RECAP__">Rekapitulace!$A$7:$F$9</definedName>
    <definedName name="__BB40E3E9_56A7_4FE2_BA5B_1AB9C5502FDF_ITEM_GROUP2__" localSheetId="2">AST!$A$8:$Q$790</definedName>
    <definedName name="__BB40E3E9_56A7_4FE2_BA5B_1AB9C5502FDF_ITEM_GROUP2__" localSheetId="6">EL!$A$8:$Q$171</definedName>
    <definedName name="__BB40E3E9_56A7_4FE2_BA5B_1AB9C5502FDF_ITEM_GROUP2__" localSheetId="7">'Vybavení - JEN K NÁHLEDU'!$A$8:$Q$23</definedName>
    <definedName name="__BB40E3E9_56A7_4FE2_BA5B_1AB9C5502FDF_ITEM_GROUP2__" localSheetId="4">VYT!$A$8:$Q$76</definedName>
    <definedName name="__BB40E3E9_56A7_4FE2_BA5B_1AB9C5502FDF_ITEM_GROUP2__" localSheetId="5">VZT!$A$8:$Q$216</definedName>
    <definedName name="__BB40E3E9_56A7_4FE2_BA5B_1AB9C5502FDF_ITEM_GROUP2__" localSheetId="3">ZTI!$A$8:$Q$253</definedName>
    <definedName name="__BB40E3E9_56A7_4FE2_BA5B_1AB9C5502FDF_ITEM_GROUP2__">VRN!$A$8:$Q$42</definedName>
    <definedName name="__BB40E3E9_56A7_4FE2_BA5B_1AB9C5502FDF_ITEM_GROUP2_RECAP__">Rekapitulace!$A$8:$F$9</definedName>
    <definedName name="__BB40E3E9_56A7_4FE2_BA5B_1AB9C5502FDF_ITEM_GROUP3__X" localSheetId="2">AST!$A$9:$Q$38</definedName>
    <definedName name="__BB40E3E9_56A7_4FE2_BA5B_1AB9C5502FDF_ITEM_GROUP3__X" localSheetId="6">EL!$A$9:$Q$14</definedName>
    <definedName name="__BB40E3E9_56A7_4FE2_BA5B_1AB9C5502FDF_ITEM_GROUP3__X" localSheetId="7">'Vybavení - JEN K NÁHLEDU'!$A$9:$Q$23</definedName>
    <definedName name="__BB40E3E9_56A7_4FE2_BA5B_1AB9C5502FDF_ITEM_GROUP3__X" localSheetId="4">VYT!$A$9:$Q$16</definedName>
    <definedName name="__BB40E3E9_56A7_4FE2_BA5B_1AB9C5502FDF_ITEM_GROUP3__X" localSheetId="5">VZT!$A$9:$Q$14</definedName>
    <definedName name="__BB40E3E9_56A7_4FE2_BA5B_1AB9C5502FDF_ITEM_GROUP3__X" localSheetId="3">ZTI!$A$9:$Q$32</definedName>
    <definedName name="__BB40E3E9_56A7_4FE2_BA5B_1AB9C5502FDF_ITEM_GROUP3__X">VRN!$A$9:$Q$15</definedName>
    <definedName name="__BB40E3E9_56A7_4FE2_BA5B_1AB9C5502FDF_ITEM_GROUP3_RECAP__">Rekapitulace!$A$9:$F$9</definedName>
    <definedName name="__BB40E3E9_56A7_4FE2_BA5B_1AB9C5502FDF_QBILL__" localSheetId="2">AST!$F$11:$H$11</definedName>
    <definedName name="__BB40E3E9_56A7_4FE2_BA5B_1AB9C5502FDF_QBILL__" localSheetId="6">EL!$F$11:$H$11</definedName>
    <definedName name="__BB40E3E9_56A7_4FE2_BA5B_1AB9C5502FDF_QBILL__" localSheetId="0">[9]SO01_100!#REF!</definedName>
    <definedName name="__BB40E3E9_56A7_4FE2_BA5B_1AB9C5502FDF_QBILL__" localSheetId="7">'Vybavení - JEN K NÁHLEDU'!#REF!</definedName>
    <definedName name="__BB40E3E9_56A7_4FE2_BA5B_1AB9C5502FDF_QBILL__" localSheetId="4">VYT!$F$11:$H$11</definedName>
    <definedName name="__BB40E3E9_56A7_4FE2_BA5B_1AB9C5502FDF_QBILL__" localSheetId="5">VZT!$F$11:$H$11</definedName>
    <definedName name="__BB40E3E9_56A7_4FE2_BA5B_1AB9C5502FDF_QBILL__" localSheetId="3">ZTI!$F$11:$H$11</definedName>
    <definedName name="__BB40E3E9_56A7_4FE2_BA5B_1AB9C5502FDF_QBILL__">VRN!$F$11:$H$11</definedName>
    <definedName name="__BB40E3E9_56A7_4FE2_BA5B_1AB9C5502FDF_QBILLFIG__" localSheetId="2">[3]Figury!#REF!</definedName>
    <definedName name="__BB40E3E9_56A7_4FE2_BA5B_1AB9C5502FDF_QBILLFIG__" localSheetId="6">[4]Figury!#REF!</definedName>
    <definedName name="__BB40E3E9_56A7_4FE2_BA5B_1AB9C5502FDF_QBILLFIG__" localSheetId="7">[5]Figury!#REF!</definedName>
    <definedName name="__BB40E3E9_56A7_4FE2_BA5B_1AB9C5502FDF_QBILLFIG__" localSheetId="9">#REF!</definedName>
    <definedName name="__BB40E3E9_56A7_4FE2_BA5B_1AB9C5502FDF_QBILLFIG__" localSheetId="4">[6]Figury!#REF!</definedName>
    <definedName name="__BB40E3E9_56A7_4FE2_BA5B_1AB9C5502FDF_QBILLFIG__" localSheetId="5">[7]Figury!#REF!</definedName>
    <definedName name="__BB40E3E9_56A7_4FE2_BA5B_1AB9C5502FDF_QBILLFIG__" localSheetId="3">[8]Figury!#REF!</definedName>
    <definedName name="__BB40E3E9_56A7_4FE2_BA5B_1AB9C5502FDF_QBILLFIG__">#REF!</definedName>
    <definedName name="__BB40E3E9_56A7_4FE2_BA5B_1AB9C5502FDF_QINDEX__" localSheetId="2">AST!#REF!</definedName>
    <definedName name="__BB40E3E9_56A7_4FE2_BA5B_1AB9C5502FDF_QINDEX__" localSheetId="6">EL!#REF!</definedName>
    <definedName name="__BB40E3E9_56A7_4FE2_BA5B_1AB9C5502FDF_QINDEX__" localSheetId="0">[10]Zakázka!#REF!</definedName>
    <definedName name="__BB40E3E9_56A7_4FE2_BA5B_1AB9C5502FDF_QINDEX__" localSheetId="7">'Vybavení - JEN K NÁHLEDU'!#REF!</definedName>
    <definedName name="__BB40E3E9_56A7_4FE2_BA5B_1AB9C5502FDF_QINDEX__" localSheetId="9">[11]VRN!#REF!</definedName>
    <definedName name="__BB40E3E9_56A7_4FE2_BA5B_1AB9C5502FDF_QINDEX__" localSheetId="4">VYT!#REF!</definedName>
    <definedName name="__BB40E3E9_56A7_4FE2_BA5B_1AB9C5502FDF_QINDEX__" localSheetId="5">VZT!#REF!</definedName>
    <definedName name="__BB40E3E9_56A7_4FE2_BA5B_1AB9C5502FDF_QINDEX__" localSheetId="3">ZTI!#REF!</definedName>
    <definedName name="__BB40E3E9_56A7_4FE2_BA5B_1AB9C5502FDF_QINDEX__">VRN!#REF!</definedName>
    <definedName name="Excel_BuiltIn__FilterDatabase_2">'Výpis ostatních prvků'!$A$1:$G$1</definedName>
    <definedName name="GROUP_ID" localSheetId="2">AST!$B$7:$B$792</definedName>
    <definedName name="GROUP_ID" localSheetId="6">EL!$B$7:$B$173</definedName>
    <definedName name="GROUP_ID" localSheetId="0">[2]Zakázka!$B$7:$B$2868</definedName>
    <definedName name="GROUP_ID" localSheetId="7">'Vybavení - JEN K NÁHLEDU'!$B$7:$B$25</definedName>
    <definedName name="GROUP_ID" localSheetId="4">VYT!$B$7:$B$78</definedName>
    <definedName name="GROUP_ID" localSheetId="5">VZT!$B$7:$B$218</definedName>
    <definedName name="GROUP_ID" localSheetId="3">ZTI!$B$7:$B$255</definedName>
    <definedName name="GROUP_ID">VRN!$B$7:$B$44</definedName>
    <definedName name="ITEM_COUNTS" localSheetId="9">#REF!</definedName>
    <definedName name="ITEM_COUNTS">#REF!</definedName>
    <definedName name="ITEM_FULLDESCR2" localSheetId="9">#REF!</definedName>
    <definedName name="ITEM_FULLDESCR2">#REF!</definedName>
    <definedName name="ITEM_PRICES" localSheetId="2">AST!$J$7:$J$792</definedName>
    <definedName name="ITEM_PRICES" localSheetId="6">EL!$J$7:$J$173</definedName>
    <definedName name="ITEM_PRICES" localSheetId="0">[2]Zakázka!$J$7:$J$2868</definedName>
    <definedName name="ITEM_PRICES" localSheetId="7">'Vybavení - JEN K NÁHLEDU'!$J$7:$J$25</definedName>
    <definedName name="ITEM_PRICES" localSheetId="4">VYT!$J$7:$J$78</definedName>
    <definedName name="ITEM_PRICES" localSheetId="5">VZT!$J$7:$J$218</definedName>
    <definedName name="ITEM_PRICES" localSheetId="3">ZTI!$J$7:$J$255</definedName>
    <definedName name="ITEM_PRICES">VRN!$J$7:$J$44</definedName>
    <definedName name="_xlnm.Print_Titles" localSheetId="2">AST!$5:$6</definedName>
    <definedName name="_xlnm.Print_Titles" localSheetId="6">EL!$5:$6</definedName>
    <definedName name="_xlnm.Print_Titles" localSheetId="1">Rekapitulace!$5:$6</definedName>
    <definedName name="_xlnm.Print_Titles" localSheetId="8">VRN!$5:$6</definedName>
    <definedName name="_xlnm.Print_Titles" localSheetId="7">'Vybavení - JEN K NÁHLEDU'!$5:$6</definedName>
    <definedName name="_xlnm.Print_Titles" localSheetId="9">'Výpis ostatních prvků'!$1:$1</definedName>
    <definedName name="_xlnm.Print_Titles" localSheetId="4">VYT!$5:$6</definedName>
    <definedName name="_xlnm.Print_Titles" localSheetId="5">VZT!$5:$6</definedName>
    <definedName name="_xlnm.Print_Titles" localSheetId="3">ZTI!$5:$6</definedName>
    <definedName name="_xlnm.Print_Area" localSheetId="2">AST!$C$1:$Q$792</definedName>
    <definedName name="_xlnm.Print_Area" localSheetId="6">EL!$C$1:$Q$173</definedName>
    <definedName name="_xlnm.Print_Area" localSheetId="0">'Krycí List'!$C$1:$H$42</definedName>
    <definedName name="_xlnm.Print_Area" localSheetId="1">Rekapitulace!$B$1:$F$21</definedName>
    <definedName name="_xlnm.Print_Area" localSheetId="8">VRN!$C$1:$Q$44</definedName>
    <definedName name="_xlnm.Print_Area" localSheetId="7">'Vybavení - JEN K NÁHLEDU'!$C$1:$Q$25</definedName>
    <definedName name="_xlnm.Print_Area" localSheetId="9">'Výpis ostatních prvků'!$A$1:$F$9</definedName>
    <definedName name="_xlnm.Print_Area" localSheetId="4">VYT!$C$1:$Q$78</definedName>
    <definedName name="_xlnm.Print_Area" localSheetId="5">VZT!$C$1:$Q$218</definedName>
    <definedName name="_xlnm.Print_Area" localSheetId="3">ZTI!$C$1:$Q$255</definedName>
    <definedName name="VAT_RATES" localSheetId="2">AST!$O$7:$O$792</definedName>
    <definedName name="VAT_RATES" localSheetId="6">EL!$O$7:$O$173</definedName>
    <definedName name="VAT_RATES" localSheetId="0">[2]Zakázka!$O$7:$O$2868</definedName>
    <definedName name="VAT_RATES" localSheetId="7">'Vybavení - JEN K NÁHLEDU'!$O$7:$O$25</definedName>
    <definedName name="VAT_RATES" localSheetId="4">VYT!$O$7:$O$78</definedName>
    <definedName name="VAT_RATES" localSheetId="5">VZT!$O$7:$O$218</definedName>
    <definedName name="VAT_RATES" localSheetId="3">ZTI!$O$7:$O$255</definedName>
    <definedName name="VAT_RATES">VRN!$O$7:$O$44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F7" i="13"/>
  <c r="N787" i="13"/>
  <c r="L787" i="13"/>
  <c r="J787" i="13"/>
  <c r="N786" i="13"/>
  <c r="L786" i="13"/>
  <c r="J786" i="13"/>
  <c r="N755" i="13"/>
  <c r="L755" i="13"/>
  <c r="J755" i="13"/>
  <c r="P755" i="13" s="1"/>
  <c r="Q755" i="13" s="1"/>
  <c r="N754" i="13"/>
  <c r="L754" i="13"/>
  <c r="J754" i="13"/>
  <c r="N753" i="13"/>
  <c r="L753" i="13"/>
  <c r="J753" i="13"/>
  <c r="P753" i="13" s="1"/>
  <c r="Q753" i="13" s="1"/>
  <c r="N752" i="13"/>
  <c r="L752" i="13"/>
  <c r="J752" i="13"/>
  <c r="P752" i="13" s="1"/>
  <c r="Q752" i="13" s="1"/>
  <c r="N735" i="13"/>
  <c r="L735" i="13"/>
  <c r="J735" i="13"/>
  <c r="N730" i="13"/>
  <c r="L730" i="13"/>
  <c r="J730" i="13"/>
  <c r="N725" i="13"/>
  <c r="L725" i="13"/>
  <c r="J725" i="13"/>
  <c r="N724" i="13"/>
  <c r="L724" i="13"/>
  <c r="J724" i="13"/>
  <c r="P724" i="13" s="1"/>
  <c r="Q724" i="13" s="1"/>
  <c r="N720" i="13"/>
  <c r="L720" i="13"/>
  <c r="J720" i="13"/>
  <c r="N719" i="13"/>
  <c r="L719" i="13"/>
  <c r="J719" i="13"/>
  <c r="P719" i="13" s="1"/>
  <c r="Q719" i="13" s="1"/>
  <c r="N718" i="13"/>
  <c r="L718" i="13"/>
  <c r="J718" i="13"/>
  <c r="N717" i="13"/>
  <c r="L717" i="13"/>
  <c r="J717" i="13"/>
  <c r="P717" i="13" s="1"/>
  <c r="Q717" i="13" s="1"/>
  <c r="N716" i="13"/>
  <c r="L716" i="13"/>
  <c r="J716" i="13"/>
  <c r="N715" i="13"/>
  <c r="L715" i="13"/>
  <c r="J715" i="13"/>
  <c r="P715" i="13" s="1"/>
  <c r="Q715" i="13" s="1"/>
  <c r="N714" i="13"/>
  <c r="L714" i="13"/>
  <c r="J714" i="13"/>
  <c r="P714" i="13" s="1"/>
  <c r="Q714" i="13" s="1"/>
  <c r="N713" i="13"/>
  <c r="L713" i="13"/>
  <c r="J713" i="13"/>
  <c r="N712" i="13"/>
  <c r="L712" i="13"/>
  <c r="J712" i="13"/>
  <c r="P712" i="13" s="1"/>
  <c r="Q712" i="13" s="1"/>
  <c r="N711" i="13"/>
  <c r="L711" i="13"/>
  <c r="J711" i="13"/>
  <c r="N710" i="13"/>
  <c r="L710" i="13"/>
  <c r="J710" i="13"/>
  <c r="P710" i="13" s="1"/>
  <c r="Q710" i="13" s="1"/>
  <c r="N709" i="13"/>
  <c r="L709" i="13"/>
  <c r="J709" i="13"/>
  <c r="P709" i="13" s="1"/>
  <c r="Q709" i="13" s="1"/>
  <c r="N705" i="13"/>
  <c r="L705" i="13"/>
  <c r="J705" i="13"/>
  <c r="N704" i="13"/>
  <c r="L704" i="13"/>
  <c r="J704" i="13"/>
  <c r="P704" i="13" s="1"/>
  <c r="Q704" i="13" s="1"/>
  <c r="N701" i="13"/>
  <c r="L701" i="13"/>
  <c r="J701" i="13"/>
  <c r="N698" i="13"/>
  <c r="L698" i="13"/>
  <c r="J698" i="13"/>
  <c r="N694" i="13"/>
  <c r="L694" i="13"/>
  <c r="J694" i="13"/>
  <c r="P694" i="13" s="1"/>
  <c r="Q694" i="13" s="1"/>
  <c r="N683" i="13"/>
  <c r="L683" i="13"/>
  <c r="J683" i="13"/>
  <c r="P683" i="13" s="1"/>
  <c r="Q683" i="13" s="1"/>
  <c r="N682" i="13"/>
  <c r="L682" i="13"/>
  <c r="J682" i="13"/>
  <c r="N681" i="13"/>
  <c r="L681" i="13"/>
  <c r="J681" i="13"/>
  <c r="P681" i="13" s="1"/>
  <c r="Q681" i="13" s="1"/>
  <c r="N680" i="13"/>
  <c r="L680" i="13"/>
  <c r="J680" i="13"/>
  <c r="N677" i="13"/>
  <c r="L677" i="13"/>
  <c r="J677" i="13"/>
  <c r="P677" i="13" s="1"/>
  <c r="Q677" i="13" s="1"/>
  <c r="N674" i="13"/>
  <c r="L674" i="13"/>
  <c r="J674" i="13"/>
  <c r="N670" i="13"/>
  <c r="L670" i="13"/>
  <c r="J670" i="13"/>
  <c r="P670" i="13" s="1"/>
  <c r="Q670" i="13" s="1"/>
  <c r="N667" i="13"/>
  <c r="L667" i="13"/>
  <c r="J667" i="13"/>
  <c r="N664" i="13"/>
  <c r="L664" i="13"/>
  <c r="J664" i="13"/>
  <c r="P664" i="13" s="1"/>
  <c r="Q664" i="13" s="1"/>
  <c r="N661" i="13"/>
  <c r="L661" i="13"/>
  <c r="J661" i="13"/>
  <c r="N657" i="13"/>
  <c r="L657" i="13"/>
  <c r="J657" i="13"/>
  <c r="P657" i="13" s="1"/>
  <c r="Q657" i="13" s="1"/>
  <c r="N653" i="13"/>
  <c r="L653" i="13"/>
  <c r="J653" i="13"/>
  <c r="P653" i="13" s="1"/>
  <c r="Q653" i="13" s="1"/>
  <c r="N652" i="13"/>
  <c r="L652" i="13"/>
  <c r="J652" i="13"/>
  <c r="N649" i="13"/>
  <c r="L649" i="13"/>
  <c r="J649" i="13"/>
  <c r="P649" i="13" s="1"/>
  <c r="Q649" i="13" s="1"/>
  <c r="N645" i="13"/>
  <c r="L645" i="13"/>
  <c r="J645" i="13"/>
  <c r="N644" i="13"/>
  <c r="L644" i="13"/>
  <c r="J644" i="13"/>
  <c r="P644" i="13" s="1"/>
  <c r="Q644" i="13" s="1"/>
  <c r="N641" i="13"/>
  <c r="L641" i="13"/>
  <c r="J641" i="13"/>
  <c r="P641" i="13" s="1"/>
  <c r="Q641" i="13" s="1"/>
  <c r="N637" i="13"/>
  <c r="L637" i="13"/>
  <c r="J637" i="13"/>
  <c r="N633" i="13"/>
  <c r="L633" i="13"/>
  <c r="J633" i="13"/>
  <c r="P633" i="13" s="1"/>
  <c r="Q633" i="13" s="1"/>
  <c r="N628" i="13"/>
  <c r="L628" i="13"/>
  <c r="J628" i="13"/>
  <c r="N627" i="13"/>
  <c r="L627" i="13"/>
  <c r="J627" i="13"/>
  <c r="P627" i="13" s="1"/>
  <c r="Q627" i="13" s="1"/>
  <c r="N623" i="13"/>
  <c r="L623" i="13"/>
  <c r="J623" i="13"/>
  <c r="N622" i="13"/>
  <c r="L622" i="13"/>
  <c r="J622" i="13"/>
  <c r="P622" i="13" s="1"/>
  <c r="Q622" i="13" s="1"/>
  <c r="N621" i="13"/>
  <c r="L621" i="13"/>
  <c r="J621" i="13"/>
  <c r="P621" i="13" s="1"/>
  <c r="Q621" i="13" s="1"/>
  <c r="N620" i="13"/>
  <c r="L620" i="13"/>
  <c r="J620" i="13"/>
  <c r="N612" i="13"/>
  <c r="L612" i="13"/>
  <c r="J612" i="13"/>
  <c r="P612" i="13" s="1"/>
  <c r="Q612" i="13" s="1"/>
  <c r="N604" i="13"/>
  <c r="L604" i="13"/>
  <c r="J604" i="13"/>
  <c r="N601" i="13"/>
  <c r="L601" i="13"/>
  <c r="J601" i="13"/>
  <c r="P601" i="13" s="1"/>
  <c r="Q601" i="13" s="1"/>
  <c r="N598" i="13"/>
  <c r="L598" i="13"/>
  <c r="J598" i="13"/>
  <c r="P598" i="13" s="1"/>
  <c r="Q598" i="13" s="1"/>
  <c r="N595" i="13"/>
  <c r="L595" i="13"/>
  <c r="J595" i="13"/>
  <c r="N592" i="13"/>
  <c r="L592" i="13"/>
  <c r="J592" i="13"/>
  <c r="N588" i="13"/>
  <c r="L588" i="13"/>
  <c r="J588" i="13"/>
  <c r="P588" i="13" s="1"/>
  <c r="Q588" i="13" s="1"/>
  <c r="N584" i="13"/>
  <c r="L584" i="13"/>
  <c r="J584" i="13"/>
  <c r="N583" i="13"/>
  <c r="L583" i="13"/>
  <c r="J583" i="13"/>
  <c r="P583" i="13" s="1"/>
  <c r="Q583" i="13" s="1"/>
  <c r="N578" i="13"/>
  <c r="L578" i="13"/>
  <c r="J578" i="13"/>
  <c r="P578" i="13" s="1"/>
  <c r="Q578" i="13" s="1"/>
  <c r="N570" i="13"/>
  <c r="L570" i="13"/>
  <c r="J570" i="13"/>
  <c r="N567" i="13"/>
  <c r="L567" i="13"/>
  <c r="J567" i="13"/>
  <c r="P567" i="13" s="1"/>
  <c r="Q567" i="13" s="1"/>
  <c r="N555" i="13"/>
  <c r="L555" i="13"/>
  <c r="J555" i="13"/>
  <c r="N554" i="13"/>
  <c r="L554" i="13"/>
  <c r="J554" i="13"/>
  <c r="P554" i="13" s="1"/>
  <c r="Q554" i="13" s="1"/>
  <c r="N553" i="13"/>
  <c r="L553" i="13"/>
  <c r="J553" i="13"/>
  <c r="N552" i="13"/>
  <c r="L552" i="13"/>
  <c r="J552" i="13"/>
  <c r="N551" i="13"/>
  <c r="L551" i="13"/>
  <c r="J551" i="13"/>
  <c r="P551" i="13" s="1"/>
  <c r="N547" i="13"/>
  <c r="L547" i="13"/>
  <c r="J547" i="13"/>
  <c r="N546" i="13"/>
  <c r="L546" i="13"/>
  <c r="J546" i="13"/>
  <c r="P546" i="13" s="1"/>
  <c r="Q546" i="13" s="1"/>
  <c r="N545" i="13"/>
  <c r="L545" i="13"/>
  <c r="J545" i="13"/>
  <c r="N541" i="13"/>
  <c r="L541" i="13"/>
  <c r="J541" i="13"/>
  <c r="P541" i="13" s="1"/>
  <c r="N537" i="13"/>
  <c r="L537" i="13"/>
  <c r="J537" i="13"/>
  <c r="N534" i="13"/>
  <c r="L534" i="13"/>
  <c r="J534" i="13"/>
  <c r="P534" i="13" s="1"/>
  <c r="Q534" i="13" s="1"/>
  <c r="N533" i="13"/>
  <c r="L533" i="13"/>
  <c r="J533" i="13"/>
  <c r="N530" i="13"/>
  <c r="L530" i="13"/>
  <c r="J530" i="13"/>
  <c r="P530" i="13" s="1"/>
  <c r="Q530" i="13" s="1"/>
  <c r="N529" i="13"/>
  <c r="L529" i="13"/>
  <c r="J529" i="13"/>
  <c r="N526" i="13"/>
  <c r="N525" i="13" s="1"/>
  <c r="L526" i="13"/>
  <c r="J526" i="13"/>
  <c r="N523" i="13"/>
  <c r="L523" i="13"/>
  <c r="J523" i="13"/>
  <c r="N522" i="13"/>
  <c r="L522" i="13"/>
  <c r="J522" i="13"/>
  <c r="P522" i="13" s="1"/>
  <c r="Q522" i="13" s="1"/>
  <c r="N519" i="13"/>
  <c r="L519" i="13"/>
  <c r="J519" i="13"/>
  <c r="N512" i="13"/>
  <c r="L512" i="13"/>
  <c r="J512" i="13"/>
  <c r="P512" i="13" s="1"/>
  <c r="Q512" i="13" s="1"/>
  <c r="N511" i="13"/>
  <c r="L511" i="13"/>
  <c r="J511" i="13"/>
  <c r="N510" i="13"/>
  <c r="L510" i="13"/>
  <c r="J510" i="13"/>
  <c r="N509" i="13"/>
  <c r="L509" i="13"/>
  <c r="J509" i="13"/>
  <c r="P509" i="13" s="1"/>
  <c r="Q509" i="13" s="1"/>
  <c r="N508" i="13"/>
  <c r="L508" i="13"/>
  <c r="J508" i="13"/>
  <c r="N507" i="13"/>
  <c r="L507" i="13"/>
  <c r="J507" i="13"/>
  <c r="N506" i="13"/>
  <c r="L506" i="13"/>
  <c r="J506" i="13"/>
  <c r="N505" i="13"/>
  <c r="L505" i="13"/>
  <c r="J505" i="13"/>
  <c r="N502" i="13"/>
  <c r="L502" i="13"/>
  <c r="J502" i="13"/>
  <c r="N499" i="13"/>
  <c r="L499" i="13"/>
  <c r="J499" i="13"/>
  <c r="N495" i="13"/>
  <c r="L495" i="13"/>
  <c r="J495" i="13"/>
  <c r="P495" i="13" s="1"/>
  <c r="Q495" i="13" s="1"/>
  <c r="N490" i="13"/>
  <c r="L490" i="13"/>
  <c r="J490" i="13"/>
  <c r="N485" i="13"/>
  <c r="L485" i="13"/>
  <c r="J485" i="13"/>
  <c r="P485" i="13" s="1"/>
  <c r="Q485" i="13" s="1"/>
  <c r="N479" i="13"/>
  <c r="L479" i="13"/>
  <c r="J479" i="13"/>
  <c r="P479" i="13" s="1"/>
  <c r="Q479" i="13" s="1"/>
  <c r="N474" i="13"/>
  <c r="L474" i="13"/>
  <c r="J474" i="13"/>
  <c r="N471" i="13"/>
  <c r="L471" i="13"/>
  <c r="J471" i="13"/>
  <c r="N468" i="13"/>
  <c r="L468" i="13"/>
  <c r="J468" i="13"/>
  <c r="N465" i="13"/>
  <c r="L465" i="13"/>
  <c r="J465" i="13"/>
  <c r="P465" i="13" s="1"/>
  <c r="Q465" i="13" s="1"/>
  <c r="N461" i="13"/>
  <c r="L461" i="13"/>
  <c r="J461" i="13"/>
  <c r="N458" i="13"/>
  <c r="L458" i="13"/>
  <c r="J458" i="13"/>
  <c r="N455" i="13"/>
  <c r="L455" i="13"/>
  <c r="J455" i="13"/>
  <c r="N452" i="13"/>
  <c r="L452" i="13"/>
  <c r="J452" i="13"/>
  <c r="P452" i="13" s="1"/>
  <c r="Q452" i="13" s="1"/>
  <c r="N449" i="13"/>
  <c r="L449" i="13"/>
  <c r="J449" i="13"/>
  <c r="N446" i="13"/>
  <c r="L446" i="13"/>
  <c r="J446" i="13"/>
  <c r="P446" i="13" s="1"/>
  <c r="Q446" i="13" s="1"/>
  <c r="N443" i="13"/>
  <c r="L443" i="13"/>
  <c r="J443" i="13"/>
  <c r="N440" i="13"/>
  <c r="L440" i="13"/>
  <c r="J440" i="13"/>
  <c r="N436" i="13"/>
  <c r="L436" i="13"/>
  <c r="J436" i="13"/>
  <c r="P436" i="13" s="1"/>
  <c r="Q436" i="13" s="1"/>
  <c r="N433" i="13"/>
  <c r="L433" i="13"/>
  <c r="J433" i="13"/>
  <c r="N430" i="13"/>
  <c r="L430" i="13"/>
  <c r="J430" i="13"/>
  <c r="P430" i="13" s="1"/>
  <c r="Q430" i="13" s="1"/>
  <c r="N427" i="13"/>
  <c r="L427" i="13"/>
  <c r="J427" i="13"/>
  <c r="N423" i="13"/>
  <c r="L423" i="13"/>
  <c r="J423" i="13"/>
  <c r="N420" i="13"/>
  <c r="L420" i="13"/>
  <c r="L419" i="13" s="1"/>
  <c r="J420" i="13"/>
  <c r="N417" i="13"/>
  <c r="L417" i="13"/>
  <c r="J417" i="13"/>
  <c r="N413" i="13"/>
  <c r="L413" i="13"/>
  <c r="J413" i="13"/>
  <c r="P413" i="13" s="1"/>
  <c r="Q413" i="13" s="1"/>
  <c r="N410" i="13"/>
  <c r="L410" i="13"/>
  <c r="J410" i="13"/>
  <c r="P410" i="13" s="1"/>
  <c r="Q410" i="13" s="1"/>
  <c r="N406" i="13"/>
  <c r="L406" i="13"/>
  <c r="J406" i="13"/>
  <c r="N405" i="13"/>
  <c r="L405" i="13"/>
  <c r="J405" i="13"/>
  <c r="P405" i="13" s="1"/>
  <c r="Q405" i="13" s="1"/>
  <c r="N404" i="13"/>
  <c r="L404" i="13"/>
  <c r="J404" i="13"/>
  <c r="N398" i="13"/>
  <c r="L398" i="13"/>
  <c r="J398" i="13"/>
  <c r="N395" i="13"/>
  <c r="L395" i="13"/>
  <c r="J395" i="13"/>
  <c r="N394" i="13"/>
  <c r="L394" i="13"/>
  <c r="J394" i="13"/>
  <c r="P394" i="13" s="1"/>
  <c r="N393" i="13"/>
  <c r="L393" i="13"/>
  <c r="J393" i="13"/>
  <c r="N392" i="13"/>
  <c r="L392" i="13"/>
  <c r="J392" i="13"/>
  <c r="P392" i="13" s="1"/>
  <c r="Q392" i="13" s="1"/>
  <c r="N389" i="13"/>
  <c r="L389" i="13"/>
  <c r="J389" i="13"/>
  <c r="N388" i="13"/>
  <c r="L388" i="13"/>
  <c r="J388" i="13"/>
  <c r="P388" i="13" s="1"/>
  <c r="Q388" i="13" s="1"/>
  <c r="N387" i="13"/>
  <c r="L387" i="13"/>
  <c r="J387" i="13"/>
  <c r="P387" i="13" s="1"/>
  <c r="Q387" i="13" s="1"/>
  <c r="N386" i="13"/>
  <c r="L386" i="13"/>
  <c r="J386" i="13"/>
  <c r="N383" i="13"/>
  <c r="L383" i="13"/>
  <c r="J383" i="13"/>
  <c r="N382" i="13"/>
  <c r="L382" i="13"/>
  <c r="J382" i="13"/>
  <c r="N378" i="13"/>
  <c r="L378" i="13"/>
  <c r="J378" i="13"/>
  <c r="N375" i="13"/>
  <c r="L375" i="13"/>
  <c r="J375" i="13"/>
  <c r="N372" i="13"/>
  <c r="L372" i="13"/>
  <c r="J372" i="13"/>
  <c r="P372" i="13" s="1"/>
  <c r="Q372" i="13" s="1"/>
  <c r="N369" i="13"/>
  <c r="L369" i="13"/>
  <c r="J369" i="13"/>
  <c r="N352" i="13"/>
  <c r="L352" i="13"/>
  <c r="J352" i="13"/>
  <c r="P352" i="13" s="1"/>
  <c r="Q352" i="13" s="1"/>
  <c r="N349" i="13"/>
  <c r="L349" i="13"/>
  <c r="J349" i="13"/>
  <c r="N346" i="13"/>
  <c r="L346" i="13"/>
  <c r="J346" i="13"/>
  <c r="P346" i="13" s="1"/>
  <c r="Q346" i="13" s="1"/>
  <c r="N341" i="13"/>
  <c r="L341" i="13"/>
  <c r="J341" i="13"/>
  <c r="P341" i="13" s="1"/>
  <c r="Q341" i="13" s="1"/>
  <c r="N326" i="13"/>
  <c r="L326" i="13"/>
  <c r="J326" i="13"/>
  <c r="N322" i="13"/>
  <c r="L322" i="13"/>
  <c r="J322" i="13"/>
  <c r="P322" i="13" s="1"/>
  <c r="Q322" i="13" s="1"/>
  <c r="N316" i="13"/>
  <c r="L316" i="13"/>
  <c r="J316" i="13"/>
  <c r="N313" i="13"/>
  <c r="L313" i="13"/>
  <c r="J313" i="13"/>
  <c r="P313" i="13" s="1"/>
  <c r="Q313" i="13" s="1"/>
  <c r="N309" i="13"/>
  <c r="L309" i="13"/>
  <c r="J309" i="13"/>
  <c r="N308" i="13"/>
  <c r="L308" i="13"/>
  <c r="J308" i="13"/>
  <c r="N304" i="13"/>
  <c r="L304" i="13"/>
  <c r="J304" i="13"/>
  <c r="N294" i="13"/>
  <c r="L294" i="13"/>
  <c r="J294" i="13"/>
  <c r="N284" i="13"/>
  <c r="L284" i="13"/>
  <c r="J284" i="13"/>
  <c r="P284" i="13" s="1"/>
  <c r="Q284" i="13" s="1"/>
  <c r="N281" i="13"/>
  <c r="L281" i="13"/>
  <c r="J281" i="13"/>
  <c r="N280" i="13"/>
  <c r="L280" i="13"/>
  <c r="J280" i="13"/>
  <c r="P280" i="13" s="1"/>
  <c r="Q280" i="13" s="1"/>
  <c r="N276" i="13"/>
  <c r="L276" i="13"/>
  <c r="J276" i="13"/>
  <c r="P276" i="13" s="1"/>
  <c r="Q276" i="13" s="1"/>
  <c r="N272" i="13"/>
  <c r="L272" i="13"/>
  <c r="J272" i="13"/>
  <c r="N267" i="13"/>
  <c r="L267" i="13"/>
  <c r="J267" i="13"/>
  <c r="P267" i="13" s="1"/>
  <c r="Q267" i="13" s="1"/>
  <c r="N264" i="13"/>
  <c r="L264" i="13"/>
  <c r="J264" i="13"/>
  <c r="N261" i="13"/>
  <c r="L261" i="13"/>
  <c r="J261" i="13"/>
  <c r="N258" i="13"/>
  <c r="L258" i="13"/>
  <c r="J258" i="13"/>
  <c r="N254" i="13"/>
  <c r="L254" i="13"/>
  <c r="J254" i="13"/>
  <c r="N251" i="13"/>
  <c r="L251" i="13"/>
  <c r="J251" i="13"/>
  <c r="N248" i="13"/>
  <c r="L248" i="13"/>
  <c r="J248" i="13"/>
  <c r="N243" i="13"/>
  <c r="L243" i="13"/>
  <c r="J243" i="13"/>
  <c r="P243" i="13" s="1"/>
  <c r="Q243" i="13" s="1"/>
  <c r="N236" i="13"/>
  <c r="L236" i="13"/>
  <c r="J236" i="13"/>
  <c r="N233" i="13"/>
  <c r="L233" i="13"/>
  <c r="J233" i="13"/>
  <c r="P233" i="13" s="1"/>
  <c r="Q233" i="13" s="1"/>
  <c r="N230" i="13"/>
  <c r="L230" i="13"/>
  <c r="J230" i="13"/>
  <c r="P230" i="13" s="1"/>
  <c r="Q230" i="13" s="1"/>
  <c r="N227" i="13"/>
  <c r="L227" i="13"/>
  <c r="J227" i="13"/>
  <c r="N218" i="13"/>
  <c r="L218" i="13"/>
  <c r="J218" i="13"/>
  <c r="P218" i="13" s="1"/>
  <c r="Q218" i="13" s="1"/>
  <c r="N206" i="13"/>
  <c r="L206" i="13"/>
  <c r="J206" i="13"/>
  <c r="N200" i="13"/>
  <c r="L200" i="13"/>
  <c r="J200" i="13"/>
  <c r="P200" i="13" s="1"/>
  <c r="Q200" i="13" s="1"/>
  <c r="N197" i="13"/>
  <c r="L197" i="13"/>
  <c r="J197" i="13"/>
  <c r="N196" i="13"/>
  <c r="L196" i="13"/>
  <c r="J196" i="13"/>
  <c r="N195" i="13"/>
  <c r="L195" i="13"/>
  <c r="J195" i="13"/>
  <c r="P195" i="13" s="1"/>
  <c r="N190" i="13"/>
  <c r="L190" i="13"/>
  <c r="J190" i="13"/>
  <c r="P190" i="13" s="1"/>
  <c r="Q190" i="13" s="1"/>
  <c r="N189" i="13"/>
  <c r="L189" i="13"/>
  <c r="J189" i="13"/>
  <c r="N186" i="13"/>
  <c r="L186" i="13"/>
  <c r="J186" i="13"/>
  <c r="P186" i="13" s="1"/>
  <c r="Q186" i="13" s="1"/>
  <c r="N182" i="13"/>
  <c r="L182" i="13"/>
  <c r="J182" i="13"/>
  <c r="P182" i="13" s="1"/>
  <c r="Q182" i="13" s="1"/>
  <c r="N181" i="13"/>
  <c r="L181" i="13"/>
  <c r="J181" i="13"/>
  <c r="N170" i="13"/>
  <c r="L170" i="13"/>
  <c r="J170" i="13"/>
  <c r="P170" i="13" s="1"/>
  <c r="Q170" i="13" s="1"/>
  <c r="N165" i="13"/>
  <c r="L165" i="13"/>
  <c r="J165" i="13"/>
  <c r="N162" i="13"/>
  <c r="L162" i="13"/>
  <c r="J162" i="13"/>
  <c r="N159" i="13"/>
  <c r="L159" i="13"/>
  <c r="J159" i="13"/>
  <c r="N155" i="13"/>
  <c r="L155" i="13"/>
  <c r="J155" i="13"/>
  <c r="N152" i="13"/>
  <c r="L152" i="13"/>
  <c r="J152" i="13"/>
  <c r="N149" i="13"/>
  <c r="L149" i="13"/>
  <c r="J149" i="13"/>
  <c r="N146" i="13"/>
  <c r="L146" i="13"/>
  <c r="J146" i="13"/>
  <c r="P146" i="13" s="1"/>
  <c r="Q146" i="13" s="1"/>
  <c r="N145" i="13"/>
  <c r="L145" i="13"/>
  <c r="J145" i="13"/>
  <c r="N142" i="13"/>
  <c r="L142" i="13"/>
  <c r="J142" i="13"/>
  <c r="P142" i="13" s="1"/>
  <c r="Q142" i="13" s="1"/>
  <c r="N139" i="13"/>
  <c r="L139" i="13"/>
  <c r="J139" i="13"/>
  <c r="P139" i="13" s="1"/>
  <c r="Q139" i="13" s="1"/>
  <c r="N138" i="13"/>
  <c r="L138" i="13"/>
  <c r="J138" i="13"/>
  <c r="N124" i="13"/>
  <c r="L124" i="13"/>
  <c r="J124" i="13"/>
  <c r="P124" i="13" s="1"/>
  <c r="Q124" i="13" s="1"/>
  <c r="N121" i="13"/>
  <c r="L121" i="13"/>
  <c r="J121" i="13"/>
  <c r="N103" i="13"/>
  <c r="L103" i="13"/>
  <c r="J103" i="13"/>
  <c r="P103" i="13" s="1"/>
  <c r="Q103" i="13" s="1"/>
  <c r="N100" i="13"/>
  <c r="L100" i="13"/>
  <c r="J100" i="13"/>
  <c r="P100" i="13" s="1"/>
  <c r="Q100" i="13" s="1"/>
  <c r="N99" i="13"/>
  <c r="L99" i="13"/>
  <c r="J99" i="13"/>
  <c r="P99" i="13" s="1"/>
  <c r="N98" i="13"/>
  <c r="L98" i="13"/>
  <c r="J98" i="13"/>
  <c r="P98" i="13" s="1"/>
  <c r="N97" i="13"/>
  <c r="L97" i="13"/>
  <c r="J97" i="13"/>
  <c r="N91" i="13"/>
  <c r="L91" i="13"/>
  <c r="J91" i="13"/>
  <c r="P91" i="13" s="1"/>
  <c r="Q91" i="13" s="1"/>
  <c r="N90" i="13"/>
  <c r="L90" i="13"/>
  <c r="J90" i="13"/>
  <c r="N84" i="13"/>
  <c r="L84" i="13"/>
  <c r="J84" i="13"/>
  <c r="P84" i="13" s="1"/>
  <c r="Q84" i="13" s="1"/>
  <c r="N71" i="13"/>
  <c r="L71" i="13"/>
  <c r="J71" i="13"/>
  <c r="P71" i="13" s="1"/>
  <c r="Q71" i="13" s="1"/>
  <c r="N64" i="13"/>
  <c r="L64" i="13"/>
  <c r="J64" i="13"/>
  <c r="P64" i="13" s="1"/>
  <c r="N61" i="13"/>
  <c r="L61" i="13"/>
  <c r="J61" i="13"/>
  <c r="P61" i="13" s="1"/>
  <c r="Q61" i="13" s="1"/>
  <c r="N58" i="13"/>
  <c r="L58" i="13"/>
  <c r="J58" i="13"/>
  <c r="N55" i="13"/>
  <c r="L55" i="13"/>
  <c r="J55" i="13"/>
  <c r="P55" i="13" s="1"/>
  <c r="Q55" i="13" s="1"/>
  <c r="N51" i="13"/>
  <c r="L51" i="13"/>
  <c r="J51" i="13"/>
  <c r="P51" i="13" s="1"/>
  <c r="N47" i="13"/>
  <c r="L47" i="13"/>
  <c r="J47" i="13"/>
  <c r="N44" i="13"/>
  <c r="L44" i="13"/>
  <c r="J44" i="13"/>
  <c r="N40" i="13"/>
  <c r="L40" i="13"/>
  <c r="J40" i="13"/>
  <c r="P40" i="13" s="1"/>
  <c r="N35" i="13"/>
  <c r="L35" i="13"/>
  <c r="J35" i="13"/>
  <c r="P35" i="13" s="1"/>
  <c r="Q35" i="13" s="1"/>
  <c r="N32" i="13"/>
  <c r="L32" i="13"/>
  <c r="J32" i="13"/>
  <c r="P32" i="13" s="1"/>
  <c r="Q32" i="13" s="1"/>
  <c r="N28" i="13"/>
  <c r="L28" i="13"/>
  <c r="J28" i="13"/>
  <c r="P28" i="13" s="1"/>
  <c r="N24" i="13"/>
  <c r="L24" i="13"/>
  <c r="J24" i="13"/>
  <c r="P24" i="13" s="1"/>
  <c r="Q24" i="13" s="1"/>
  <c r="N20" i="13"/>
  <c r="L20" i="13"/>
  <c r="J20" i="13"/>
  <c r="N17" i="13"/>
  <c r="L17" i="13"/>
  <c r="J17" i="13"/>
  <c r="N14" i="13"/>
  <c r="L14" i="13"/>
  <c r="J14" i="13"/>
  <c r="P14" i="13" s="1"/>
  <c r="Q14" i="13" s="1"/>
  <c r="N10" i="13"/>
  <c r="L10" i="13"/>
  <c r="J10" i="13"/>
  <c r="E9" i="12"/>
  <c r="F32" i="12"/>
  <c r="F31" i="12"/>
  <c r="L9" i="12"/>
  <c r="L8" i="12"/>
  <c r="N419" i="13" l="1"/>
  <c r="J419" i="13"/>
  <c r="N57" i="13"/>
  <c r="N457" i="13"/>
  <c r="L734" i="13"/>
  <c r="J679" i="13"/>
  <c r="L679" i="13"/>
  <c r="N429" i="13"/>
  <c r="N679" i="13"/>
  <c r="Q17" i="13"/>
  <c r="N734" i="13"/>
  <c r="N397" i="13"/>
  <c r="P261" i="13"/>
  <c r="Q261" i="13" s="1"/>
  <c r="P382" i="13"/>
  <c r="Q382" i="13" s="1"/>
  <c r="P398" i="13"/>
  <c r="Q398" i="13" s="1"/>
  <c r="P471" i="13"/>
  <c r="Q471" i="13" s="1"/>
  <c r="L39" i="13"/>
  <c r="Q423" i="13"/>
  <c r="P507" i="13"/>
  <c r="Q507" i="13" s="1"/>
  <c r="N536" i="13"/>
  <c r="P162" i="13"/>
  <c r="Q162" i="13" s="1"/>
  <c r="L194" i="13"/>
  <c r="P251" i="13"/>
  <c r="Q251" i="13" s="1"/>
  <c r="Q394" i="13"/>
  <c r="L429" i="13"/>
  <c r="J594" i="13"/>
  <c r="P17" i="13"/>
  <c r="L397" i="13"/>
  <c r="P443" i="13"/>
  <c r="Q443" i="13" s="1"/>
  <c r="P502" i="13"/>
  <c r="Q502" i="13" s="1"/>
  <c r="P511" i="13"/>
  <c r="Q511" i="13" s="1"/>
  <c r="P537" i="13"/>
  <c r="Q537" i="13" s="1"/>
  <c r="L594" i="13"/>
  <c r="P725" i="13"/>
  <c r="Q725" i="13" s="1"/>
  <c r="N39" i="13"/>
  <c r="J57" i="13"/>
  <c r="P152" i="13"/>
  <c r="Q152" i="13" s="1"/>
  <c r="Q195" i="13"/>
  <c r="P423" i="13"/>
  <c r="N594" i="13"/>
  <c r="L57" i="13"/>
  <c r="Q304" i="13"/>
  <c r="J385" i="13"/>
  <c r="J700" i="13"/>
  <c r="N194" i="13"/>
  <c r="L385" i="13"/>
  <c r="L536" i="13"/>
  <c r="L700" i="13"/>
  <c r="J39" i="13"/>
  <c r="J9" i="13"/>
  <c r="N385" i="13"/>
  <c r="J457" i="13"/>
  <c r="J525" i="13"/>
  <c r="Q551" i="13"/>
  <c r="N700" i="13"/>
  <c r="L9" i="13"/>
  <c r="Q98" i="13"/>
  <c r="N9" i="13"/>
  <c r="N8" i="13" s="1"/>
  <c r="N7" i="13" s="1"/>
  <c r="P47" i="13"/>
  <c r="Q47" i="13" s="1"/>
  <c r="J194" i="13"/>
  <c r="P304" i="13"/>
  <c r="L457" i="13"/>
  <c r="L525" i="13"/>
  <c r="J734" i="13"/>
  <c r="P787" i="13"/>
  <c r="Q787" i="13" s="1"/>
  <c r="Q40" i="13"/>
  <c r="J536" i="13"/>
  <c r="P155" i="13"/>
  <c r="Q155" i="13" s="1"/>
  <c r="P196" i="13"/>
  <c r="Q196" i="13" s="1"/>
  <c r="P254" i="13"/>
  <c r="Q254" i="13" s="1"/>
  <c r="P308" i="13"/>
  <c r="Q308" i="13" s="1"/>
  <c r="P375" i="13"/>
  <c r="Q375" i="13" s="1"/>
  <c r="P395" i="13"/>
  <c r="Q395" i="13" s="1"/>
  <c r="P427" i="13"/>
  <c r="Q427" i="13" s="1"/>
  <c r="P458" i="13"/>
  <c r="P505" i="13"/>
  <c r="Q505" i="13" s="1"/>
  <c r="P526" i="13"/>
  <c r="Q526" i="13" s="1"/>
  <c r="Q541" i="13"/>
  <c r="P552" i="13"/>
  <c r="Q552" i="13" s="1"/>
  <c r="P595" i="13"/>
  <c r="P637" i="13"/>
  <c r="Q637" i="13" s="1"/>
  <c r="P674" i="13"/>
  <c r="Q674" i="13" s="1"/>
  <c r="P705" i="13"/>
  <c r="Q705" i="13" s="1"/>
  <c r="P720" i="13"/>
  <c r="Q720" i="13" s="1"/>
  <c r="P10" i="13"/>
  <c r="Q51" i="13"/>
  <c r="Q99" i="13"/>
  <c r="P138" i="13"/>
  <c r="Q138" i="13" s="1"/>
  <c r="P181" i="13"/>
  <c r="Q181" i="13" s="1"/>
  <c r="P227" i="13"/>
  <c r="Q227" i="13" s="1"/>
  <c r="P272" i="13"/>
  <c r="Q272" i="13" s="1"/>
  <c r="P326" i="13"/>
  <c r="Q326" i="13" s="1"/>
  <c r="P386" i="13"/>
  <c r="P406" i="13"/>
  <c r="Q406" i="13" s="1"/>
  <c r="P440" i="13"/>
  <c r="Q440" i="13" s="1"/>
  <c r="P474" i="13"/>
  <c r="Q474" i="13" s="1"/>
  <c r="P510" i="13"/>
  <c r="Q510" i="13" s="1"/>
  <c r="P570" i="13"/>
  <c r="Q570" i="13" s="1"/>
  <c r="P620" i="13"/>
  <c r="Q620" i="13" s="1"/>
  <c r="P652" i="13"/>
  <c r="Q652" i="13" s="1"/>
  <c r="P682" i="13"/>
  <c r="Q682" i="13" s="1"/>
  <c r="P713" i="13"/>
  <c r="Q713" i="13" s="1"/>
  <c r="P735" i="13"/>
  <c r="Q28" i="13"/>
  <c r="P248" i="13"/>
  <c r="Q248" i="13" s="1"/>
  <c r="P294" i="13"/>
  <c r="Q294" i="13" s="1"/>
  <c r="P369" i="13"/>
  <c r="Q369" i="13" s="1"/>
  <c r="P393" i="13"/>
  <c r="Q393" i="13" s="1"/>
  <c r="J397" i="13"/>
  <c r="P420" i="13"/>
  <c r="Q420" i="13" s="1"/>
  <c r="J429" i="13"/>
  <c r="P455" i="13"/>
  <c r="Q455" i="13" s="1"/>
  <c r="P499" i="13"/>
  <c r="Q499" i="13" s="1"/>
  <c r="P523" i="13"/>
  <c r="Q523" i="13" s="1"/>
  <c r="P547" i="13"/>
  <c r="Q547" i="13" s="1"/>
  <c r="P592" i="13"/>
  <c r="Q592" i="13" s="1"/>
  <c r="P628" i="13"/>
  <c r="Q628" i="13" s="1"/>
  <c r="P667" i="13"/>
  <c r="Q667" i="13" s="1"/>
  <c r="P701" i="13"/>
  <c r="Q701" i="13" s="1"/>
  <c r="P718" i="13"/>
  <c r="Q718" i="13" s="1"/>
  <c r="P786" i="13"/>
  <c r="Q786" i="13" s="1"/>
  <c r="P44" i="13"/>
  <c r="P97" i="13"/>
  <c r="Q97" i="13" s="1"/>
  <c r="P149" i="13"/>
  <c r="Q149" i="13" s="1"/>
  <c r="P20" i="13"/>
  <c r="Q20" i="13" s="1"/>
  <c r="P58" i="13"/>
  <c r="Q58" i="13" s="1"/>
  <c r="P121" i="13"/>
  <c r="Q121" i="13" s="1"/>
  <c r="P165" i="13"/>
  <c r="Q165" i="13" s="1"/>
  <c r="P206" i="13"/>
  <c r="Q206" i="13" s="1"/>
  <c r="P264" i="13"/>
  <c r="Q264" i="13" s="1"/>
  <c r="P316" i="13"/>
  <c r="Q316" i="13" s="1"/>
  <c r="P383" i="13"/>
  <c r="Q383" i="13" s="1"/>
  <c r="P404" i="13"/>
  <c r="P433" i="13"/>
  <c r="Q433" i="13" s="1"/>
  <c r="P468" i="13"/>
  <c r="Q468" i="13" s="1"/>
  <c r="P508" i="13"/>
  <c r="Q508" i="13" s="1"/>
  <c r="P533" i="13"/>
  <c r="Q533" i="13" s="1"/>
  <c r="P555" i="13"/>
  <c r="Q555" i="13" s="1"/>
  <c r="P604" i="13"/>
  <c r="Q604" i="13" s="1"/>
  <c r="P645" i="13"/>
  <c r="Q645" i="13" s="1"/>
  <c r="P680" i="13"/>
  <c r="Q680" i="13" s="1"/>
  <c r="P711" i="13"/>
  <c r="Q711" i="13" s="1"/>
  <c r="P730" i="13"/>
  <c r="Q730" i="13" s="1"/>
  <c r="Q64" i="13"/>
  <c r="P90" i="13"/>
  <c r="Q90" i="13" s="1"/>
  <c r="P145" i="13"/>
  <c r="Q145" i="13" s="1"/>
  <c r="P189" i="13"/>
  <c r="Q189" i="13" s="1"/>
  <c r="P236" i="13"/>
  <c r="Q236" i="13" s="1"/>
  <c r="P281" i="13"/>
  <c r="Q281" i="13" s="1"/>
  <c r="P349" i="13"/>
  <c r="Q349" i="13" s="1"/>
  <c r="P389" i="13"/>
  <c r="Q389" i="13" s="1"/>
  <c r="P417" i="13"/>
  <c r="Q417" i="13" s="1"/>
  <c r="P449" i="13"/>
  <c r="Q449" i="13" s="1"/>
  <c r="P490" i="13"/>
  <c r="Q490" i="13" s="1"/>
  <c r="P519" i="13"/>
  <c r="Q519" i="13" s="1"/>
  <c r="P545" i="13"/>
  <c r="P584" i="13"/>
  <c r="Q584" i="13" s="1"/>
  <c r="P623" i="13"/>
  <c r="Q623" i="13" s="1"/>
  <c r="P661" i="13"/>
  <c r="Q661" i="13" s="1"/>
  <c r="P698" i="13"/>
  <c r="Q698" i="13" s="1"/>
  <c r="P716" i="13"/>
  <c r="Q716" i="13" s="1"/>
  <c r="P754" i="13"/>
  <c r="Q754" i="13" s="1"/>
  <c r="P159" i="13"/>
  <c r="Q159" i="13" s="1"/>
  <c r="P197" i="13"/>
  <c r="Q197" i="13" s="1"/>
  <c r="P258" i="13"/>
  <c r="Q258" i="13" s="1"/>
  <c r="P309" i="13"/>
  <c r="Q309" i="13" s="1"/>
  <c r="P378" i="13"/>
  <c r="Q378" i="13" s="1"/>
  <c r="P461" i="13"/>
  <c r="Q461" i="13" s="1"/>
  <c r="P506" i="13"/>
  <c r="Q506" i="13" s="1"/>
  <c r="P529" i="13"/>
  <c r="Q529" i="13" s="1"/>
  <c r="P553" i="13"/>
  <c r="Q553" i="13" s="1"/>
  <c r="A11" i="12"/>
  <c r="A12" i="12"/>
  <c r="L8" i="13" l="1"/>
  <c r="L7" i="13" s="1"/>
  <c r="P397" i="13"/>
  <c r="P39" i="13"/>
  <c r="P457" i="13"/>
  <c r="J8" i="13"/>
  <c r="P536" i="13"/>
  <c r="P9" i="13"/>
  <c r="Q44" i="13"/>
  <c r="Q39" i="13" s="1"/>
  <c r="P734" i="13"/>
  <c r="Q404" i="13"/>
  <c r="Q397" i="13" s="1"/>
  <c r="Q194" i="13"/>
  <c r="Q57" i="13"/>
  <c r="Q429" i="13"/>
  <c r="Q679" i="13"/>
  <c r="Q458" i="13"/>
  <c r="Q457" i="13" s="1"/>
  <c r="Q10" i="13"/>
  <c r="Q9" i="13" s="1"/>
  <c r="P385" i="13"/>
  <c r="P194" i="13"/>
  <c r="P429" i="13"/>
  <c r="Q419" i="13"/>
  <c r="P419" i="13"/>
  <c r="P594" i="13"/>
  <c r="P57" i="13"/>
  <c r="Q735" i="13"/>
  <c r="Q734" i="13" s="1"/>
  <c r="Q595" i="13"/>
  <c r="Q594" i="13" s="1"/>
  <c r="Q545" i="13"/>
  <c r="Q536" i="13" s="1"/>
  <c r="Q700" i="13"/>
  <c r="P679" i="13"/>
  <c r="P700" i="13"/>
  <c r="Q386" i="13"/>
  <c r="Q385" i="13" s="1"/>
  <c r="Q525" i="13"/>
  <c r="P525" i="13"/>
  <c r="P8" i="13" l="1"/>
  <c r="P7" i="13" s="1"/>
  <c r="J7" i="13"/>
  <c r="C8" i="3"/>
  <c r="Q8" i="13"/>
  <c r="Q7" i="13" s="1"/>
  <c r="A10" i="12"/>
  <c r="A13" i="12"/>
  <c r="B14" i="3" l="1"/>
  <c r="B13" i="3"/>
  <c r="B12" i="3"/>
  <c r="B11" i="3"/>
  <c r="B10" i="3"/>
  <c r="B9" i="3"/>
  <c r="B7" i="3"/>
  <c r="F7" i="10"/>
  <c r="N252" i="10"/>
  <c r="L252" i="10"/>
  <c r="J252" i="10"/>
  <c r="N251" i="10"/>
  <c r="L251" i="10"/>
  <c r="J251" i="10"/>
  <c r="N250" i="10"/>
  <c r="L250" i="10"/>
  <c r="J250" i="10"/>
  <c r="P250" i="10" s="1"/>
  <c r="Q250" i="10" s="1"/>
  <c r="N249" i="10"/>
  <c r="L249" i="10"/>
  <c r="J249" i="10"/>
  <c r="N248" i="10"/>
  <c r="L248" i="10"/>
  <c r="J248" i="10"/>
  <c r="N247" i="10"/>
  <c r="L247" i="10"/>
  <c r="J247" i="10"/>
  <c r="P247" i="10" s="1"/>
  <c r="Q247" i="10" s="1"/>
  <c r="N246" i="10"/>
  <c r="L246" i="10"/>
  <c r="J246" i="10"/>
  <c r="N245" i="10"/>
  <c r="L245" i="10"/>
  <c r="J245" i="10"/>
  <c r="P245" i="10" s="1"/>
  <c r="Q245" i="10" s="1"/>
  <c r="N244" i="10"/>
  <c r="L244" i="10"/>
  <c r="J244" i="10"/>
  <c r="N243" i="10"/>
  <c r="L243" i="10"/>
  <c r="J243" i="10"/>
  <c r="N242" i="10"/>
  <c r="L242" i="10"/>
  <c r="J242" i="10"/>
  <c r="N241" i="10"/>
  <c r="L241" i="10"/>
  <c r="J241" i="10"/>
  <c r="N240" i="10"/>
  <c r="L240" i="10"/>
  <c r="J240" i="10"/>
  <c r="N239" i="10"/>
  <c r="L239" i="10"/>
  <c r="J239" i="10"/>
  <c r="N238" i="10"/>
  <c r="L238" i="10"/>
  <c r="J238" i="10"/>
  <c r="P238" i="10" s="1"/>
  <c r="Q238" i="10" s="1"/>
  <c r="N237" i="10"/>
  <c r="L237" i="10"/>
  <c r="J237" i="10"/>
  <c r="N236" i="10"/>
  <c r="L236" i="10"/>
  <c r="J236" i="10"/>
  <c r="N235" i="10"/>
  <c r="L235" i="10"/>
  <c r="J235" i="10"/>
  <c r="P235" i="10" s="1"/>
  <c r="Q235" i="10" s="1"/>
  <c r="N234" i="10"/>
  <c r="L234" i="10"/>
  <c r="J234" i="10"/>
  <c r="N231" i="10"/>
  <c r="L231" i="10"/>
  <c r="J231" i="10"/>
  <c r="P231" i="10" s="1"/>
  <c r="Q231" i="10" s="1"/>
  <c r="N228" i="10"/>
  <c r="L228" i="10"/>
  <c r="J228" i="10"/>
  <c r="N225" i="10"/>
  <c r="L225" i="10"/>
  <c r="J225" i="10"/>
  <c r="N222" i="10"/>
  <c r="L222" i="10"/>
  <c r="J222" i="10"/>
  <c r="N219" i="10"/>
  <c r="L219" i="10"/>
  <c r="J219" i="10"/>
  <c r="N216" i="10"/>
  <c r="L216" i="10"/>
  <c r="J216" i="10"/>
  <c r="P216" i="10" s="1"/>
  <c r="Q216" i="10" s="1"/>
  <c r="N215" i="10"/>
  <c r="L215" i="10"/>
  <c r="J215" i="10"/>
  <c r="N214" i="10"/>
  <c r="L214" i="10"/>
  <c r="J214" i="10"/>
  <c r="P214" i="10" s="1"/>
  <c r="Q214" i="10" s="1"/>
  <c r="N213" i="10"/>
  <c r="L213" i="10"/>
  <c r="J213" i="10"/>
  <c r="N210" i="10"/>
  <c r="L210" i="10"/>
  <c r="J210" i="10"/>
  <c r="P210" i="10" s="1"/>
  <c r="Q210" i="10" s="1"/>
  <c r="N209" i="10"/>
  <c r="L209" i="10"/>
  <c r="J209" i="10"/>
  <c r="N206" i="10"/>
  <c r="L206" i="10"/>
  <c r="J206" i="10"/>
  <c r="P206" i="10" s="1"/>
  <c r="Q206" i="10" s="1"/>
  <c r="N203" i="10"/>
  <c r="L203" i="10"/>
  <c r="J203" i="10"/>
  <c r="N199" i="10"/>
  <c r="L199" i="10"/>
  <c r="J199" i="10"/>
  <c r="N195" i="10"/>
  <c r="L195" i="10"/>
  <c r="J195" i="10"/>
  <c r="N194" i="10"/>
  <c r="L194" i="10"/>
  <c r="J194" i="10"/>
  <c r="N190" i="10"/>
  <c r="L190" i="10"/>
  <c r="J190" i="10"/>
  <c r="N186" i="10"/>
  <c r="L186" i="10"/>
  <c r="J186" i="10"/>
  <c r="N182" i="10"/>
  <c r="L182" i="10"/>
  <c r="J182" i="10"/>
  <c r="P182" i="10" s="1"/>
  <c r="Q182" i="10" s="1"/>
  <c r="N178" i="10"/>
  <c r="L178" i="10"/>
  <c r="J178" i="10"/>
  <c r="N174" i="10"/>
  <c r="L174" i="10"/>
  <c r="J174" i="10"/>
  <c r="N170" i="10"/>
  <c r="L170" i="10"/>
  <c r="J170" i="10"/>
  <c r="P170" i="10" s="1"/>
  <c r="Q170" i="10" s="1"/>
  <c r="N166" i="10"/>
  <c r="L166" i="10"/>
  <c r="J166" i="10"/>
  <c r="N163" i="10"/>
  <c r="L163" i="10"/>
  <c r="J163" i="10"/>
  <c r="P163" i="10" s="1"/>
  <c r="Q163" i="10" s="1"/>
  <c r="N160" i="10"/>
  <c r="L160" i="10"/>
  <c r="J160" i="10"/>
  <c r="N159" i="10"/>
  <c r="L159" i="10"/>
  <c r="J159" i="10"/>
  <c r="N156" i="10"/>
  <c r="L156" i="10"/>
  <c r="J156" i="10"/>
  <c r="N153" i="10"/>
  <c r="L153" i="10"/>
  <c r="J153" i="10"/>
  <c r="N152" i="10"/>
  <c r="L152" i="10"/>
  <c r="J152" i="10"/>
  <c r="N151" i="10"/>
  <c r="L151" i="10"/>
  <c r="J151" i="10"/>
  <c r="P151" i="10" s="1"/>
  <c r="Q151" i="10" s="1"/>
  <c r="N148" i="10"/>
  <c r="L148" i="10"/>
  <c r="J148" i="10"/>
  <c r="N145" i="10"/>
  <c r="L145" i="10"/>
  <c r="J145" i="10"/>
  <c r="N142" i="10"/>
  <c r="L142" i="10"/>
  <c r="J142" i="10"/>
  <c r="P142" i="10" s="1"/>
  <c r="Q142" i="10" s="1"/>
  <c r="N139" i="10"/>
  <c r="L139" i="10"/>
  <c r="J139" i="10"/>
  <c r="N136" i="10"/>
  <c r="L136" i="10"/>
  <c r="J136" i="10"/>
  <c r="P136" i="10" s="1"/>
  <c r="Q136" i="10" s="1"/>
  <c r="N133" i="10"/>
  <c r="L133" i="10"/>
  <c r="J133" i="10"/>
  <c r="N130" i="10"/>
  <c r="L130" i="10"/>
  <c r="J130" i="10"/>
  <c r="P130" i="10" s="1"/>
  <c r="Q130" i="10" s="1"/>
  <c r="N127" i="10"/>
  <c r="L127" i="10"/>
  <c r="J127" i="10"/>
  <c r="N124" i="10"/>
  <c r="L124" i="10"/>
  <c r="J124" i="10"/>
  <c r="P124" i="10" s="1"/>
  <c r="N121" i="10"/>
  <c r="L121" i="10"/>
  <c r="J121" i="10"/>
  <c r="P121" i="10" s="1"/>
  <c r="Q121" i="10" s="1"/>
  <c r="N118" i="10"/>
  <c r="L118" i="10"/>
  <c r="J118" i="10"/>
  <c r="N115" i="10"/>
  <c r="L115" i="10"/>
  <c r="J115" i="10"/>
  <c r="N112" i="10"/>
  <c r="L112" i="10"/>
  <c r="J112" i="10"/>
  <c r="N108" i="10"/>
  <c r="L108" i="10"/>
  <c r="J108" i="10"/>
  <c r="N105" i="10"/>
  <c r="L105" i="10"/>
  <c r="J105" i="10"/>
  <c r="P105" i="10" s="1"/>
  <c r="Q105" i="10" s="1"/>
  <c r="N101" i="10"/>
  <c r="L101" i="10"/>
  <c r="J101" i="10"/>
  <c r="N97" i="10"/>
  <c r="L97" i="10"/>
  <c r="J97" i="10"/>
  <c r="P97" i="10" s="1"/>
  <c r="Q97" i="10" s="1"/>
  <c r="N93" i="10"/>
  <c r="L93" i="10"/>
  <c r="J93" i="10"/>
  <c r="N89" i="10"/>
  <c r="L89" i="10"/>
  <c r="J89" i="10"/>
  <c r="P89" i="10" s="1"/>
  <c r="Q89" i="10" s="1"/>
  <c r="N85" i="10"/>
  <c r="L85" i="10"/>
  <c r="J85" i="10"/>
  <c r="N81" i="10"/>
  <c r="L81" i="10"/>
  <c r="J81" i="10"/>
  <c r="P81" i="10" s="1"/>
  <c r="N78" i="10"/>
  <c r="L78" i="10"/>
  <c r="J78" i="10"/>
  <c r="N75" i="10"/>
  <c r="L75" i="10"/>
  <c r="J75" i="10"/>
  <c r="N74" i="10"/>
  <c r="L74" i="10"/>
  <c r="J74" i="10"/>
  <c r="N73" i="10"/>
  <c r="L73" i="10"/>
  <c r="J73" i="10"/>
  <c r="N72" i="10"/>
  <c r="L72" i="10"/>
  <c r="J72" i="10"/>
  <c r="P72" i="10" s="1"/>
  <c r="Q72" i="10" s="1"/>
  <c r="N69" i="10"/>
  <c r="L69" i="10"/>
  <c r="J69" i="10"/>
  <c r="N68" i="10"/>
  <c r="L68" i="10"/>
  <c r="J68" i="10"/>
  <c r="P68" i="10" s="1"/>
  <c r="Q68" i="10" s="1"/>
  <c r="N67" i="10"/>
  <c r="L67" i="10"/>
  <c r="J67" i="10"/>
  <c r="P66" i="10"/>
  <c r="Q66" i="10" s="1"/>
  <c r="N66" i="10"/>
  <c r="L66" i="10"/>
  <c r="J66" i="10"/>
  <c r="N63" i="10"/>
  <c r="L63" i="10"/>
  <c r="J63" i="10"/>
  <c r="N60" i="10"/>
  <c r="L60" i="10"/>
  <c r="J60" i="10"/>
  <c r="N57" i="10"/>
  <c r="L57" i="10"/>
  <c r="J57" i="10"/>
  <c r="N54" i="10"/>
  <c r="L54" i="10"/>
  <c r="J54" i="10"/>
  <c r="N51" i="10"/>
  <c r="L51" i="10"/>
  <c r="J51" i="10"/>
  <c r="N47" i="10"/>
  <c r="L47" i="10"/>
  <c r="J47" i="10"/>
  <c r="N44" i="10"/>
  <c r="L44" i="10"/>
  <c r="J44" i="10"/>
  <c r="N43" i="10"/>
  <c r="L43" i="10"/>
  <c r="J43" i="10"/>
  <c r="P43" i="10" s="1"/>
  <c r="Q43" i="10" s="1"/>
  <c r="N39" i="10"/>
  <c r="N33" i="10" s="1"/>
  <c r="L39" i="10"/>
  <c r="J39" i="10"/>
  <c r="N38" i="10"/>
  <c r="L38" i="10"/>
  <c r="J38" i="10"/>
  <c r="P38" i="10" s="1"/>
  <c r="Q38" i="10" s="1"/>
  <c r="N34" i="10"/>
  <c r="L34" i="10"/>
  <c r="J34" i="10"/>
  <c r="N29" i="10"/>
  <c r="L29" i="10"/>
  <c r="J29" i="10"/>
  <c r="P29" i="10" s="1"/>
  <c r="Q29" i="10" s="1"/>
  <c r="N26" i="10"/>
  <c r="L26" i="10"/>
  <c r="J26" i="10"/>
  <c r="N23" i="10"/>
  <c r="L23" i="10"/>
  <c r="J23" i="10"/>
  <c r="N22" i="10"/>
  <c r="L22" i="10"/>
  <c r="J22" i="10"/>
  <c r="N19" i="10"/>
  <c r="L19" i="10"/>
  <c r="J19" i="10"/>
  <c r="N18" i="10"/>
  <c r="L18" i="10"/>
  <c r="J18" i="10"/>
  <c r="P18" i="10" s="1"/>
  <c r="Q18" i="10" s="1"/>
  <c r="N17" i="10"/>
  <c r="L17" i="10"/>
  <c r="J17" i="10"/>
  <c r="N14" i="10"/>
  <c r="L14" i="10"/>
  <c r="J14" i="10"/>
  <c r="P14" i="10" s="1"/>
  <c r="Q14" i="10" s="1"/>
  <c r="N13" i="10"/>
  <c r="L13" i="10"/>
  <c r="J13" i="10"/>
  <c r="N10" i="10"/>
  <c r="L10" i="10"/>
  <c r="J10" i="10"/>
  <c r="F7" i="9"/>
  <c r="N75" i="9"/>
  <c r="L75" i="9"/>
  <c r="J75" i="9"/>
  <c r="N72" i="9"/>
  <c r="L72" i="9"/>
  <c r="J72" i="9"/>
  <c r="N71" i="9"/>
  <c r="L71" i="9"/>
  <c r="J71" i="9"/>
  <c r="N70" i="9"/>
  <c r="L70" i="9"/>
  <c r="J70" i="9"/>
  <c r="N69" i="9"/>
  <c r="L69" i="9"/>
  <c r="J69" i="9"/>
  <c r="P69" i="9" s="1"/>
  <c r="Q69" i="9" s="1"/>
  <c r="N66" i="9"/>
  <c r="L66" i="9"/>
  <c r="J66" i="9"/>
  <c r="N63" i="9"/>
  <c r="L63" i="9"/>
  <c r="J63" i="9"/>
  <c r="N60" i="9"/>
  <c r="L60" i="9"/>
  <c r="J60" i="9"/>
  <c r="P60" i="9" s="1"/>
  <c r="Q60" i="9" s="1"/>
  <c r="N57" i="9"/>
  <c r="L57" i="9"/>
  <c r="J57" i="9"/>
  <c r="N53" i="9"/>
  <c r="L53" i="9"/>
  <c r="J53" i="9"/>
  <c r="P53" i="9" s="1"/>
  <c r="Q53" i="9" s="1"/>
  <c r="N50" i="9"/>
  <c r="L50" i="9"/>
  <c r="J50" i="9"/>
  <c r="P50" i="9" s="1"/>
  <c r="N49" i="9"/>
  <c r="L49" i="9"/>
  <c r="J49" i="9"/>
  <c r="N48" i="9"/>
  <c r="L48" i="9"/>
  <c r="J48" i="9"/>
  <c r="N44" i="9"/>
  <c r="L44" i="9"/>
  <c r="J44" i="9"/>
  <c r="P44" i="9" s="1"/>
  <c r="Q44" i="9" s="1"/>
  <c r="N41" i="9"/>
  <c r="L41" i="9"/>
  <c r="J41" i="9"/>
  <c r="P41" i="9" s="1"/>
  <c r="Q41" i="9" s="1"/>
  <c r="N40" i="9"/>
  <c r="L40" i="9"/>
  <c r="J40" i="9"/>
  <c r="N39" i="9"/>
  <c r="L39" i="9"/>
  <c r="J39" i="9"/>
  <c r="N35" i="9"/>
  <c r="L35" i="9"/>
  <c r="J35" i="9"/>
  <c r="P35" i="9" s="1"/>
  <c r="Q35" i="9" s="1"/>
  <c r="N31" i="9"/>
  <c r="L31" i="9"/>
  <c r="J31" i="9"/>
  <c r="N28" i="9"/>
  <c r="L28" i="9"/>
  <c r="J28" i="9"/>
  <c r="P28" i="9" s="1"/>
  <c r="N25" i="9"/>
  <c r="L25" i="9"/>
  <c r="J25" i="9"/>
  <c r="P25" i="9" s="1"/>
  <c r="N24" i="9"/>
  <c r="L24" i="9"/>
  <c r="J24" i="9"/>
  <c r="N21" i="9"/>
  <c r="L21" i="9"/>
  <c r="J21" i="9"/>
  <c r="N20" i="9"/>
  <c r="L20" i="9"/>
  <c r="J20" i="9"/>
  <c r="N19" i="9"/>
  <c r="L19" i="9"/>
  <c r="J19" i="9"/>
  <c r="N18" i="9"/>
  <c r="L18" i="9"/>
  <c r="J18" i="9"/>
  <c r="P18" i="9" s="1"/>
  <c r="N13" i="9"/>
  <c r="L13" i="9"/>
  <c r="J13" i="9"/>
  <c r="N10" i="9"/>
  <c r="L10" i="9"/>
  <c r="J10" i="9"/>
  <c r="P10" i="9" s="1"/>
  <c r="F7" i="8"/>
  <c r="N170" i="8"/>
  <c r="L170" i="8"/>
  <c r="J170" i="8"/>
  <c r="N169" i="8"/>
  <c r="L169" i="8"/>
  <c r="J169" i="8"/>
  <c r="N165" i="8"/>
  <c r="L165" i="8"/>
  <c r="J165" i="8"/>
  <c r="P165" i="8" s="1"/>
  <c r="Q165" i="8" s="1"/>
  <c r="N164" i="8"/>
  <c r="L164" i="8"/>
  <c r="J164" i="8"/>
  <c r="N163" i="8"/>
  <c r="L163" i="8"/>
  <c r="J163" i="8"/>
  <c r="P163" i="8" s="1"/>
  <c r="Q163" i="8" s="1"/>
  <c r="N162" i="8"/>
  <c r="L162" i="8"/>
  <c r="J162" i="8"/>
  <c r="N159" i="8"/>
  <c r="L159" i="8"/>
  <c r="J159" i="8"/>
  <c r="N156" i="8"/>
  <c r="L156" i="8"/>
  <c r="J156" i="8"/>
  <c r="P156" i="8" s="1"/>
  <c r="Q156" i="8" s="1"/>
  <c r="N153" i="8"/>
  <c r="L153" i="8"/>
  <c r="J153" i="8"/>
  <c r="N150" i="8"/>
  <c r="L150" i="8"/>
  <c r="J150" i="8"/>
  <c r="P150" i="8" s="1"/>
  <c r="Q150" i="8" s="1"/>
  <c r="N149" i="8"/>
  <c r="L149" i="8"/>
  <c r="J149" i="8"/>
  <c r="P149" i="8" s="1"/>
  <c r="N146" i="8"/>
  <c r="L146" i="8"/>
  <c r="J146" i="8"/>
  <c r="N143" i="8"/>
  <c r="L143" i="8"/>
  <c r="J143" i="8"/>
  <c r="N140" i="8"/>
  <c r="L140" i="8"/>
  <c r="J140" i="8"/>
  <c r="N137" i="8"/>
  <c r="L137" i="8"/>
  <c r="J137" i="8"/>
  <c r="P137" i="8" s="1"/>
  <c r="Q137" i="8" s="1"/>
  <c r="N134" i="8"/>
  <c r="L134" i="8"/>
  <c r="J134" i="8"/>
  <c r="P134" i="8" s="1"/>
  <c r="Q134" i="8" s="1"/>
  <c r="N131" i="8"/>
  <c r="L131" i="8"/>
  <c r="J131" i="8"/>
  <c r="P131" i="8" s="1"/>
  <c r="Q131" i="8" s="1"/>
  <c r="N130" i="8"/>
  <c r="L130" i="8"/>
  <c r="J130" i="8"/>
  <c r="N129" i="8"/>
  <c r="L129" i="8"/>
  <c r="J129" i="8"/>
  <c r="N128" i="8"/>
  <c r="L128" i="8"/>
  <c r="J128" i="8"/>
  <c r="P128" i="8" s="1"/>
  <c r="Q128" i="8" s="1"/>
  <c r="N127" i="8"/>
  <c r="L127" i="8"/>
  <c r="J127" i="8"/>
  <c r="N126" i="8"/>
  <c r="L126" i="8"/>
  <c r="J126" i="8"/>
  <c r="P126" i="8" s="1"/>
  <c r="Q126" i="8" s="1"/>
  <c r="N125" i="8"/>
  <c r="L125" i="8"/>
  <c r="J125" i="8"/>
  <c r="N124" i="8"/>
  <c r="L124" i="8"/>
  <c r="J124" i="8"/>
  <c r="N123" i="8"/>
  <c r="L123" i="8"/>
  <c r="J123" i="8"/>
  <c r="N119" i="8"/>
  <c r="L119" i="8"/>
  <c r="J119" i="8"/>
  <c r="N116" i="8"/>
  <c r="L116" i="8"/>
  <c r="J116" i="8"/>
  <c r="P116" i="8" s="1"/>
  <c r="Q116" i="8" s="1"/>
  <c r="N112" i="8"/>
  <c r="L112" i="8"/>
  <c r="J112" i="8"/>
  <c r="N109" i="8"/>
  <c r="L109" i="8"/>
  <c r="J109" i="8"/>
  <c r="P109" i="8" s="1"/>
  <c r="Q109" i="8" s="1"/>
  <c r="N105" i="8"/>
  <c r="L105" i="8"/>
  <c r="J105" i="8"/>
  <c r="N102" i="8"/>
  <c r="L102" i="8"/>
  <c r="J102" i="8"/>
  <c r="N98" i="8"/>
  <c r="L98" i="8"/>
  <c r="J98" i="8"/>
  <c r="P98" i="8" s="1"/>
  <c r="Q98" i="8" s="1"/>
  <c r="N95" i="8"/>
  <c r="L95" i="8"/>
  <c r="J95" i="8"/>
  <c r="N94" i="8"/>
  <c r="L94" i="8"/>
  <c r="J94" i="8"/>
  <c r="P94" i="8" s="1"/>
  <c r="Q94" i="8" s="1"/>
  <c r="N93" i="8"/>
  <c r="L93" i="8"/>
  <c r="J93" i="8"/>
  <c r="P93" i="8" s="1"/>
  <c r="N92" i="8"/>
  <c r="L92" i="8"/>
  <c r="J92" i="8"/>
  <c r="N89" i="8"/>
  <c r="L89" i="8"/>
  <c r="J89" i="8"/>
  <c r="N86" i="8"/>
  <c r="L86" i="8"/>
  <c r="J86" i="8"/>
  <c r="N83" i="8"/>
  <c r="L83" i="8"/>
  <c r="J83" i="8"/>
  <c r="P83" i="8" s="1"/>
  <c r="Q83" i="8" s="1"/>
  <c r="N80" i="8"/>
  <c r="L80" i="8"/>
  <c r="J80" i="8"/>
  <c r="P80" i="8" s="1"/>
  <c r="Q80" i="8" s="1"/>
  <c r="N79" i="8"/>
  <c r="L79" i="8"/>
  <c r="J79" i="8"/>
  <c r="P79" i="8" s="1"/>
  <c r="Q79" i="8" s="1"/>
  <c r="N78" i="8"/>
  <c r="L78" i="8"/>
  <c r="J78" i="8"/>
  <c r="N75" i="8"/>
  <c r="L75" i="8"/>
  <c r="J75" i="8"/>
  <c r="N72" i="8"/>
  <c r="L72" i="8"/>
  <c r="J72" i="8"/>
  <c r="P72" i="8" s="1"/>
  <c r="Q72" i="8" s="1"/>
  <c r="N69" i="8"/>
  <c r="L69" i="8"/>
  <c r="J69" i="8"/>
  <c r="P69" i="8" s="1"/>
  <c r="Q69" i="8" s="1"/>
  <c r="N66" i="8"/>
  <c r="L66" i="8"/>
  <c r="J66" i="8"/>
  <c r="P66" i="8" s="1"/>
  <c r="Q66" i="8" s="1"/>
  <c r="N63" i="8"/>
  <c r="L63" i="8"/>
  <c r="J63" i="8"/>
  <c r="N60" i="8"/>
  <c r="L60" i="8"/>
  <c r="J60" i="8"/>
  <c r="N57" i="8"/>
  <c r="L57" i="8"/>
  <c r="J57" i="8"/>
  <c r="N54" i="8"/>
  <c r="L54" i="8"/>
  <c r="J54" i="8"/>
  <c r="N51" i="8"/>
  <c r="L51" i="8"/>
  <c r="J51" i="8"/>
  <c r="P51" i="8" s="1"/>
  <c r="Q51" i="8" s="1"/>
  <c r="N48" i="8"/>
  <c r="L48" i="8"/>
  <c r="J48" i="8"/>
  <c r="P48" i="8" s="1"/>
  <c r="Q48" i="8" s="1"/>
  <c r="N45" i="8"/>
  <c r="L45" i="8"/>
  <c r="J45" i="8"/>
  <c r="P45" i="8" s="1"/>
  <c r="Q45" i="8" s="1"/>
  <c r="N42" i="8"/>
  <c r="L42" i="8"/>
  <c r="J42" i="8"/>
  <c r="N39" i="8"/>
  <c r="L39" i="8"/>
  <c r="J39" i="8"/>
  <c r="N38" i="8"/>
  <c r="L38" i="8"/>
  <c r="J38" i="8"/>
  <c r="P38" i="8" s="1"/>
  <c r="Q38" i="8" s="1"/>
  <c r="N35" i="8"/>
  <c r="L35" i="8"/>
  <c r="J35" i="8"/>
  <c r="P35" i="8" s="1"/>
  <c r="Q35" i="8" s="1"/>
  <c r="N32" i="8"/>
  <c r="L32" i="8"/>
  <c r="J32" i="8"/>
  <c r="P32" i="8" s="1"/>
  <c r="N29" i="8"/>
  <c r="L29" i="8"/>
  <c r="J29" i="8"/>
  <c r="N28" i="8"/>
  <c r="L28" i="8"/>
  <c r="J28" i="8"/>
  <c r="N27" i="8"/>
  <c r="L27" i="8"/>
  <c r="J27" i="8"/>
  <c r="P27" i="8" s="1"/>
  <c r="Q27" i="8" s="1"/>
  <c r="N24" i="8"/>
  <c r="L24" i="8"/>
  <c r="J24" i="8"/>
  <c r="P24" i="8" s="1"/>
  <c r="Q24" i="8" s="1"/>
  <c r="N23" i="8"/>
  <c r="L23" i="8"/>
  <c r="J23" i="8"/>
  <c r="P23" i="8" s="1"/>
  <c r="Q23" i="8" s="1"/>
  <c r="N22" i="8"/>
  <c r="L22" i="8"/>
  <c r="J22" i="8"/>
  <c r="P22" i="8" s="1"/>
  <c r="Q22" i="8" s="1"/>
  <c r="N21" i="8"/>
  <c r="L21" i="8"/>
  <c r="J21" i="8"/>
  <c r="N16" i="8"/>
  <c r="N15" i="8" s="1"/>
  <c r="L16" i="8"/>
  <c r="J16" i="8"/>
  <c r="P16" i="8" s="1"/>
  <c r="L15" i="8"/>
  <c r="N13" i="8"/>
  <c r="L13" i="8"/>
  <c r="J13" i="8"/>
  <c r="P13" i="8" s="1"/>
  <c r="N10" i="8"/>
  <c r="L10" i="8"/>
  <c r="L9" i="8" s="1"/>
  <c r="J10" i="8"/>
  <c r="J9" i="8" s="1"/>
  <c r="F7" i="7"/>
  <c r="N215" i="7"/>
  <c r="L215" i="7"/>
  <c r="J215" i="7"/>
  <c r="N212" i="7"/>
  <c r="L212" i="7"/>
  <c r="J212" i="7"/>
  <c r="N211" i="7"/>
  <c r="L211" i="7"/>
  <c r="J211" i="7"/>
  <c r="P211" i="7" s="1"/>
  <c r="Q211" i="7" s="1"/>
  <c r="N210" i="7"/>
  <c r="L210" i="7"/>
  <c r="J210" i="7"/>
  <c r="N209" i="7"/>
  <c r="L209" i="7"/>
  <c r="J209" i="7"/>
  <c r="N208" i="7"/>
  <c r="L208" i="7"/>
  <c r="J208" i="7"/>
  <c r="N207" i="7"/>
  <c r="L207" i="7"/>
  <c r="J207" i="7"/>
  <c r="N206" i="7"/>
  <c r="L206" i="7"/>
  <c r="J206" i="7"/>
  <c r="P206" i="7" s="1"/>
  <c r="Q206" i="7" s="1"/>
  <c r="N205" i="7"/>
  <c r="L205" i="7"/>
  <c r="J205" i="7"/>
  <c r="N202" i="7"/>
  <c r="L202" i="7"/>
  <c r="J202" i="7"/>
  <c r="P202" i="7" s="1"/>
  <c r="Q202" i="7" s="1"/>
  <c r="N199" i="7"/>
  <c r="L199" i="7"/>
  <c r="J199" i="7"/>
  <c r="N198" i="7"/>
  <c r="L198" i="7"/>
  <c r="J198" i="7"/>
  <c r="N195" i="7"/>
  <c r="L195" i="7"/>
  <c r="J195" i="7"/>
  <c r="N194" i="7"/>
  <c r="L194" i="7"/>
  <c r="J194" i="7"/>
  <c r="N191" i="7"/>
  <c r="L191" i="7"/>
  <c r="J191" i="7"/>
  <c r="P191" i="7" s="1"/>
  <c r="Q191" i="7" s="1"/>
  <c r="N190" i="7"/>
  <c r="L190" i="7"/>
  <c r="J190" i="7"/>
  <c r="N187" i="7"/>
  <c r="L187" i="7"/>
  <c r="J187" i="7"/>
  <c r="N186" i="7"/>
  <c r="L186" i="7"/>
  <c r="J186" i="7"/>
  <c r="N182" i="7"/>
  <c r="L182" i="7"/>
  <c r="J182" i="7"/>
  <c r="N179" i="7"/>
  <c r="L179" i="7"/>
  <c r="J179" i="7"/>
  <c r="P179" i="7" s="1"/>
  <c r="Q179" i="7" s="1"/>
  <c r="N178" i="7"/>
  <c r="L178" i="7"/>
  <c r="J178" i="7"/>
  <c r="N175" i="7"/>
  <c r="L175" i="7"/>
  <c r="J175" i="7"/>
  <c r="P175" i="7" s="1"/>
  <c r="Q175" i="7" s="1"/>
  <c r="N174" i="7"/>
  <c r="L174" i="7"/>
  <c r="J174" i="7"/>
  <c r="N173" i="7"/>
  <c r="L173" i="7"/>
  <c r="J173" i="7"/>
  <c r="P173" i="7" s="1"/>
  <c r="N172" i="7"/>
  <c r="L172" i="7"/>
  <c r="J172" i="7"/>
  <c r="N171" i="7"/>
  <c r="L171" i="7"/>
  <c r="J171" i="7"/>
  <c r="N170" i="7"/>
  <c r="L170" i="7"/>
  <c r="J170" i="7"/>
  <c r="P170" i="7" s="1"/>
  <c r="Q170" i="7" s="1"/>
  <c r="N167" i="7"/>
  <c r="L167" i="7"/>
  <c r="J167" i="7"/>
  <c r="N166" i="7"/>
  <c r="L166" i="7"/>
  <c r="J166" i="7"/>
  <c r="P166" i="7" s="1"/>
  <c r="Q166" i="7" s="1"/>
  <c r="N163" i="7"/>
  <c r="L163" i="7"/>
  <c r="J163" i="7"/>
  <c r="N160" i="7"/>
  <c r="L160" i="7"/>
  <c r="J160" i="7"/>
  <c r="N156" i="7"/>
  <c r="L156" i="7"/>
  <c r="J156" i="7"/>
  <c r="P156" i="7" s="1"/>
  <c r="Q156" i="7" s="1"/>
  <c r="N153" i="7"/>
  <c r="L153" i="7"/>
  <c r="J153" i="7"/>
  <c r="N149" i="7"/>
  <c r="L149" i="7"/>
  <c r="J149" i="7"/>
  <c r="P149" i="7" s="1"/>
  <c r="Q149" i="7" s="1"/>
  <c r="N146" i="7"/>
  <c r="L146" i="7"/>
  <c r="J146" i="7"/>
  <c r="N145" i="7"/>
  <c r="L145" i="7"/>
  <c r="J145" i="7"/>
  <c r="P145" i="7" s="1"/>
  <c r="N142" i="7"/>
  <c r="L142" i="7"/>
  <c r="J142" i="7"/>
  <c r="N139" i="7"/>
  <c r="L139" i="7"/>
  <c r="J139" i="7"/>
  <c r="N135" i="7"/>
  <c r="L135" i="7"/>
  <c r="J135" i="7"/>
  <c r="P135" i="7" s="1"/>
  <c r="Q135" i="7" s="1"/>
  <c r="N132" i="7"/>
  <c r="L132" i="7"/>
  <c r="J132" i="7"/>
  <c r="N129" i="7"/>
  <c r="L129" i="7"/>
  <c r="J129" i="7"/>
  <c r="N126" i="7"/>
  <c r="L126" i="7"/>
  <c r="J126" i="7"/>
  <c r="N123" i="7"/>
  <c r="L123" i="7"/>
  <c r="J123" i="7"/>
  <c r="N122" i="7"/>
  <c r="L122" i="7"/>
  <c r="J122" i="7"/>
  <c r="P122" i="7" s="1"/>
  <c r="Q122" i="7" s="1"/>
  <c r="N119" i="7"/>
  <c r="L119" i="7"/>
  <c r="J119" i="7"/>
  <c r="N115" i="7"/>
  <c r="L115" i="7"/>
  <c r="J115" i="7"/>
  <c r="P115" i="7" s="1"/>
  <c r="Q115" i="7" s="1"/>
  <c r="N112" i="7"/>
  <c r="L112" i="7"/>
  <c r="J112" i="7"/>
  <c r="N109" i="7"/>
  <c r="L109" i="7"/>
  <c r="J109" i="7"/>
  <c r="P109" i="7" s="1"/>
  <c r="N108" i="7"/>
  <c r="L108" i="7"/>
  <c r="J108" i="7"/>
  <c r="N104" i="7"/>
  <c r="L104" i="7"/>
  <c r="J104" i="7"/>
  <c r="N101" i="7"/>
  <c r="L101" i="7"/>
  <c r="J101" i="7"/>
  <c r="P101" i="7" s="1"/>
  <c r="Q101" i="7" s="1"/>
  <c r="N97" i="7"/>
  <c r="L97" i="7"/>
  <c r="J97" i="7"/>
  <c r="N96" i="7"/>
  <c r="L96" i="7"/>
  <c r="J96" i="7"/>
  <c r="N93" i="7"/>
  <c r="L93" i="7"/>
  <c r="J93" i="7"/>
  <c r="N90" i="7"/>
  <c r="L90" i="7"/>
  <c r="J90" i="7"/>
  <c r="N89" i="7"/>
  <c r="L89" i="7"/>
  <c r="J89" i="7"/>
  <c r="P89" i="7" s="1"/>
  <c r="Q89" i="7" s="1"/>
  <c r="N88" i="7"/>
  <c r="L88" i="7"/>
  <c r="J88" i="7"/>
  <c r="N85" i="7"/>
  <c r="L85" i="7"/>
  <c r="J85" i="7"/>
  <c r="P85" i="7" s="1"/>
  <c r="Q85" i="7" s="1"/>
  <c r="N84" i="7"/>
  <c r="L84" i="7"/>
  <c r="J84" i="7"/>
  <c r="N81" i="7"/>
  <c r="L81" i="7"/>
  <c r="J81" i="7"/>
  <c r="P81" i="7" s="1"/>
  <c r="N78" i="7"/>
  <c r="L78" i="7"/>
  <c r="J78" i="7"/>
  <c r="N77" i="7"/>
  <c r="L77" i="7"/>
  <c r="J77" i="7"/>
  <c r="N74" i="7"/>
  <c r="L74" i="7"/>
  <c r="J74" i="7"/>
  <c r="P74" i="7" s="1"/>
  <c r="Q74" i="7" s="1"/>
  <c r="N73" i="7"/>
  <c r="L73" i="7"/>
  <c r="J73" i="7"/>
  <c r="N70" i="7"/>
  <c r="L70" i="7"/>
  <c r="J70" i="7"/>
  <c r="P70" i="7" s="1"/>
  <c r="Q70" i="7" s="1"/>
  <c r="N69" i="7"/>
  <c r="L69" i="7"/>
  <c r="J69" i="7"/>
  <c r="N66" i="7"/>
  <c r="L66" i="7"/>
  <c r="J66" i="7"/>
  <c r="N65" i="7"/>
  <c r="L65" i="7"/>
  <c r="J65" i="7"/>
  <c r="P65" i="7" s="1"/>
  <c r="Q65" i="7" s="1"/>
  <c r="N62" i="7"/>
  <c r="L62" i="7"/>
  <c r="J62" i="7"/>
  <c r="N61" i="7"/>
  <c r="L61" i="7"/>
  <c r="J61" i="7"/>
  <c r="P61" i="7" s="1"/>
  <c r="Q61" i="7" s="1"/>
  <c r="N58" i="7"/>
  <c r="L58" i="7"/>
  <c r="J58" i="7"/>
  <c r="N57" i="7"/>
  <c r="L57" i="7"/>
  <c r="J57" i="7"/>
  <c r="P57" i="7" s="1"/>
  <c r="N54" i="7"/>
  <c r="L54" i="7"/>
  <c r="J54" i="7"/>
  <c r="N50" i="7"/>
  <c r="L50" i="7"/>
  <c r="J50" i="7"/>
  <c r="N49" i="7"/>
  <c r="L49" i="7"/>
  <c r="J49" i="7"/>
  <c r="P49" i="7" s="1"/>
  <c r="Q49" i="7" s="1"/>
  <c r="N45" i="7"/>
  <c r="L45" i="7"/>
  <c r="J45" i="7"/>
  <c r="N44" i="7"/>
  <c r="L44" i="7"/>
  <c r="J44" i="7"/>
  <c r="N41" i="7"/>
  <c r="L41" i="7"/>
  <c r="J41" i="7"/>
  <c r="N38" i="7"/>
  <c r="L38" i="7"/>
  <c r="J38" i="7"/>
  <c r="N35" i="7"/>
  <c r="L35" i="7"/>
  <c r="J35" i="7"/>
  <c r="N34" i="7"/>
  <c r="L34" i="7"/>
  <c r="J34" i="7"/>
  <c r="P34" i="7" s="1"/>
  <c r="Q34" i="7" s="1"/>
  <c r="N33" i="7"/>
  <c r="L33" i="7"/>
  <c r="J33" i="7"/>
  <c r="N30" i="7"/>
  <c r="L30" i="7"/>
  <c r="J30" i="7"/>
  <c r="P30" i="7" s="1"/>
  <c r="N29" i="7"/>
  <c r="L29" i="7"/>
  <c r="J29" i="7"/>
  <c r="N28" i="7"/>
  <c r="L28" i="7"/>
  <c r="J28" i="7"/>
  <c r="N27" i="7"/>
  <c r="L27" i="7"/>
  <c r="J27" i="7"/>
  <c r="P27" i="7" s="1"/>
  <c r="Q27" i="7" s="1"/>
  <c r="N22" i="7"/>
  <c r="L22" i="7"/>
  <c r="J22" i="7"/>
  <c r="P22" i="7" s="1"/>
  <c r="Q22" i="7" s="1"/>
  <c r="N19" i="7"/>
  <c r="L19" i="7"/>
  <c r="J19" i="7"/>
  <c r="N16" i="7"/>
  <c r="L16" i="7"/>
  <c r="J16" i="7"/>
  <c r="N13" i="7"/>
  <c r="L13" i="7"/>
  <c r="J13" i="7"/>
  <c r="N10" i="7"/>
  <c r="L10" i="7"/>
  <c r="L9" i="7" s="1"/>
  <c r="J10" i="7"/>
  <c r="P10" i="7" s="1"/>
  <c r="F7" i="6"/>
  <c r="N22" i="6"/>
  <c r="L22" i="6"/>
  <c r="J22" i="6"/>
  <c r="N21" i="6"/>
  <c r="L21" i="6"/>
  <c r="J21" i="6"/>
  <c r="N20" i="6"/>
  <c r="L20" i="6"/>
  <c r="J20" i="6"/>
  <c r="P20" i="6" s="1"/>
  <c r="Q20" i="6" s="1"/>
  <c r="N19" i="6"/>
  <c r="L19" i="6"/>
  <c r="J19" i="6"/>
  <c r="P19" i="6" s="1"/>
  <c r="Q19" i="6" s="1"/>
  <c r="N18" i="6"/>
  <c r="L18" i="6"/>
  <c r="J18" i="6"/>
  <c r="P18" i="6" s="1"/>
  <c r="Q18" i="6" s="1"/>
  <c r="N17" i="6"/>
  <c r="L17" i="6"/>
  <c r="J17" i="6"/>
  <c r="N16" i="6"/>
  <c r="L16" i="6"/>
  <c r="J16" i="6"/>
  <c r="N15" i="6"/>
  <c r="L15" i="6"/>
  <c r="J15" i="6"/>
  <c r="P15" i="6" s="1"/>
  <c r="Q15" i="6" s="1"/>
  <c r="N14" i="6"/>
  <c r="L14" i="6"/>
  <c r="J14" i="6"/>
  <c r="N13" i="6"/>
  <c r="L13" i="6"/>
  <c r="J13" i="6"/>
  <c r="P13" i="6" s="1"/>
  <c r="Q13" i="6" s="1"/>
  <c r="N12" i="6"/>
  <c r="L12" i="6"/>
  <c r="J12" i="6"/>
  <c r="P12" i="6" s="1"/>
  <c r="N11" i="6"/>
  <c r="L11" i="6"/>
  <c r="J11" i="6"/>
  <c r="N10" i="6"/>
  <c r="L10" i="6"/>
  <c r="J10" i="6"/>
  <c r="F7" i="4"/>
  <c r="N41" i="4"/>
  <c r="L41" i="4"/>
  <c r="J41" i="4"/>
  <c r="N40" i="4"/>
  <c r="N39" i="4" s="1"/>
  <c r="L40" i="4"/>
  <c r="J40" i="4"/>
  <c r="L39" i="4"/>
  <c r="J39" i="4"/>
  <c r="N37" i="4"/>
  <c r="N35" i="4" s="1"/>
  <c r="L37" i="4"/>
  <c r="J37" i="4"/>
  <c r="N36" i="4"/>
  <c r="L36" i="4"/>
  <c r="J36" i="4"/>
  <c r="N33" i="4"/>
  <c r="L33" i="4"/>
  <c r="J33" i="4"/>
  <c r="N32" i="4"/>
  <c r="L32" i="4"/>
  <c r="J32" i="4"/>
  <c r="P32" i="4" s="1"/>
  <c r="Q32" i="4" s="1"/>
  <c r="N29" i="4"/>
  <c r="L29" i="4"/>
  <c r="J29" i="4"/>
  <c r="P29" i="4" s="1"/>
  <c r="N28" i="4"/>
  <c r="L28" i="4"/>
  <c r="J28" i="4"/>
  <c r="N23" i="4"/>
  <c r="L23" i="4"/>
  <c r="J23" i="4"/>
  <c r="N20" i="4"/>
  <c r="L20" i="4"/>
  <c r="J20" i="4"/>
  <c r="N17" i="4"/>
  <c r="L17" i="4"/>
  <c r="J17" i="4"/>
  <c r="P17" i="4" s="1"/>
  <c r="Q17" i="4" s="1"/>
  <c r="N14" i="4"/>
  <c r="L14" i="4"/>
  <c r="J14" i="4"/>
  <c r="P14" i="4" s="1"/>
  <c r="Q14" i="4" s="1"/>
  <c r="N13" i="4"/>
  <c r="L13" i="4"/>
  <c r="J13" i="4"/>
  <c r="N10" i="4"/>
  <c r="L10" i="4"/>
  <c r="J10" i="4"/>
  <c r="D14" i="3"/>
  <c r="P10" i="8" l="1"/>
  <c r="P240" i="10"/>
  <c r="Q240" i="10" s="1"/>
  <c r="P75" i="10"/>
  <c r="Q75" i="10" s="1"/>
  <c r="J9" i="10"/>
  <c r="N46" i="10"/>
  <c r="L155" i="10"/>
  <c r="N212" i="10"/>
  <c r="L9" i="10"/>
  <c r="P60" i="10"/>
  <c r="Q60" i="10" s="1"/>
  <c r="L77" i="10"/>
  <c r="N9" i="10"/>
  <c r="P115" i="10"/>
  <c r="Q115" i="10" s="1"/>
  <c r="P10" i="10"/>
  <c r="P23" i="10"/>
  <c r="Q23" i="10" s="1"/>
  <c r="P78" i="10"/>
  <c r="Q78" i="10" s="1"/>
  <c r="Q124" i="10"/>
  <c r="Q10" i="10"/>
  <c r="P153" i="10"/>
  <c r="Q153" i="10" s="1"/>
  <c r="J33" i="10"/>
  <c r="P54" i="10"/>
  <c r="Q54" i="10" s="1"/>
  <c r="Q81" i="10"/>
  <c r="P190" i="10"/>
  <c r="Q190" i="10" s="1"/>
  <c r="L33" i="10"/>
  <c r="P63" i="10"/>
  <c r="Q63" i="10" s="1"/>
  <c r="J65" i="10"/>
  <c r="N77" i="10"/>
  <c r="J46" i="10"/>
  <c r="L65" i="10"/>
  <c r="L46" i="10"/>
  <c r="N65" i="10"/>
  <c r="N155" i="10"/>
  <c r="L212" i="10"/>
  <c r="J212" i="10"/>
  <c r="J155" i="10"/>
  <c r="P159" i="10"/>
  <c r="Q159" i="10" s="1"/>
  <c r="P199" i="10"/>
  <c r="Q199" i="10" s="1"/>
  <c r="P225" i="10"/>
  <c r="Q225" i="10" s="1"/>
  <c r="P243" i="10"/>
  <c r="Q243" i="10" s="1"/>
  <c r="P19" i="10"/>
  <c r="Q19" i="10" s="1"/>
  <c r="P47" i="10"/>
  <c r="Q47" i="10" s="1"/>
  <c r="P73" i="10"/>
  <c r="Q73" i="10" s="1"/>
  <c r="J77" i="10"/>
  <c r="P108" i="10"/>
  <c r="Q108" i="10" s="1"/>
  <c r="P145" i="10"/>
  <c r="Q145" i="10" s="1"/>
  <c r="P174" i="10"/>
  <c r="Q174" i="10" s="1"/>
  <c r="P236" i="10"/>
  <c r="Q236" i="10" s="1"/>
  <c r="P248" i="10"/>
  <c r="Q248" i="10" s="1"/>
  <c r="P194" i="10"/>
  <c r="Q194" i="10" s="1"/>
  <c r="P219" i="10"/>
  <c r="Q219" i="10" s="1"/>
  <c r="P241" i="10"/>
  <c r="Q241" i="10" s="1"/>
  <c r="P17" i="10"/>
  <c r="Q17" i="10" s="1"/>
  <c r="P44" i="10"/>
  <c r="Q44" i="10" s="1"/>
  <c r="P69" i="10"/>
  <c r="Q69" i="10" s="1"/>
  <c r="P101" i="10"/>
  <c r="Q101" i="10" s="1"/>
  <c r="P139" i="10"/>
  <c r="Q139" i="10" s="1"/>
  <c r="P166" i="10"/>
  <c r="Q166" i="10" s="1"/>
  <c r="P209" i="10"/>
  <c r="Q209" i="10" s="1"/>
  <c r="P234" i="10"/>
  <c r="Q234" i="10" s="1"/>
  <c r="P246" i="10"/>
  <c r="Q246" i="10" s="1"/>
  <c r="P26" i="10"/>
  <c r="Q26" i="10" s="1"/>
  <c r="P57" i="10"/>
  <c r="Q57" i="10" s="1"/>
  <c r="P118" i="10"/>
  <c r="Q118" i="10" s="1"/>
  <c r="P152" i="10"/>
  <c r="Q152" i="10" s="1"/>
  <c r="P186" i="10"/>
  <c r="Q186" i="10" s="1"/>
  <c r="P215" i="10"/>
  <c r="Q215" i="10" s="1"/>
  <c r="P239" i="10"/>
  <c r="Q239" i="10" s="1"/>
  <c r="P251" i="10"/>
  <c r="Q251" i="10" s="1"/>
  <c r="P13" i="10"/>
  <c r="P39" i="10"/>
  <c r="Q39" i="10" s="1"/>
  <c r="P67" i="10"/>
  <c r="Q67" i="10" s="1"/>
  <c r="P93" i="10"/>
  <c r="Q93" i="10" s="1"/>
  <c r="P133" i="10"/>
  <c r="Q133" i="10" s="1"/>
  <c r="P160" i="10"/>
  <c r="Q160" i="10" s="1"/>
  <c r="P203" i="10"/>
  <c r="Q203" i="10" s="1"/>
  <c r="P228" i="10"/>
  <c r="Q228" i="10" s="1"/>
  <c r="P244" i="10"/>
  <c r="Q244" i="10" s="1"/>
  <c r="P22" i="10"/>
  <c r="Q22" i="10" s="1"/>
  <c r="P51" i="10"/>
  <c r="Q51" i="10" s="1"/>
  <c r="P74" i="10"/>
  <c r="Q74" i="10" s="1"/>
  <c r="P112" i="10"/>
  <c r="Q112" i="10" s="1"/>
  <c r="P148" i="10"/>
  <c r="Q148" i="10" s="1"/>
  <c r="P178" i="10"/>
  <c r="Q178" i="10" s="1"/>
  <c r="P213" i="10"/>
  <c r="P237" i="10"/>
  <c r="Q237" i="10" s="1"/>
  <c r="P249" i="10"/>
  <c r="Q249" i="10" s="1"/>
  <c r="P34" i="10"/>
  <c r="P85" i="10"/>
  <c r="Q85" i="10" s="1"/>
  <c r="P127" i="10"/>
  <c r="Q127" i="10" s="1"/>
  <c r="P156" i="10"/>
  <c r="P195" i="10"/>
  <c r="Q195" i="10" s="1"/>
  <c r="P222" i="10"/>
  <c r="Q222" i="10" s="1"/>
  <c r="P242" i="10"/>
  <c r="Q242" i="10" s="1"/>
  <c r="P252" i="10"/>
  <c r="Q252" i="10" s="1"/>
  <c r="N43" i="9"/>
  <c r="L52" i="9"/>
  <c r="L27" i="9"/>
  <c r="L9" i="9"/>
  <c r="P20" i="9"/>
  <c r="Q20" i="9" s="1"/>
  <c r="N9" i="9"/>
  <c r="N52" i="9"/>
  <c r="P71" i="9"/>
  <c r="Q71" i="9" s="1"/>
  <c r="N27" i="9"/>
  <c r="L43" i="9"/>
  <c r="L17" i="9"/>
  <c r="N17" i="9"/>
  <c r="Q50" i="9"/>
  <c r="Q25" i="9"/>
  <c r="Q10" i="9"/>
  <c r="P13" i="9"/>
  <c r="Q13" i="9" s="1"/>
  <c r="P39" i="9"/>
  <c r="Q39" i="9" s="1"/>
  <c r="J43" i="9"/>
  <c r="P63" i="9"/>
  <c r="Q63" i="9" s="1"/>
  <c r="J9" i="9"/>
  <c r="Q18" i="9"/>
  <c r="P21" i="9"/>
  <c r="Q21" i="9" s="1"/>
  <c r="J27" i="9"/>
  <c r="P48" i="9"/>
  <c r="Q48" i="9" s="1"/>
  <c r="J52" i="9"/>
  <c r="P72" i="9"/>
  <c r="Q72" i="9" s="1"/>
  <c r="J17" i="9"/>
  <c r="P31" i="9"/>
  <c r="Q31" i="9" s="1"/>
  <c r="P57" i="9"/>
  <c r="Q57" i="9" s="1"/>
  <c r="Q28" i="9"/>
  <c r="P19" i="9"/>
  <c r="Q19" i="9" s="1"/>
  <c r="P70" i="9"/>
  <c r="Q70" i="9" s="1"/>
  <c r="P40" i="9"/>
  <c r="Q40" i="9" s="1"/>
  <c r="P66" i="9"/>
  <c r="Q66" i="9" s="1"/>
  <c r="P24" i="9"/>
  <c r="P49" i="9"/>
  <c r="Q49" i="9" s="1"/>
  <c r="P75" i="9"/>
  <c r="Q75" i="9" s="1"/>
  <c r="N9" i="8"/>
  <c r="J20" i="8"/>
  <c r="Q10" i="8"/>
  <c r="P112" i="8"/>
  <c r="Q112" i="8" s="1"/>
  <c r="N31" i="8"/>
  <c r="N20" i="8"/>
  <c r="L20" i="8"/>
  <c r="L8" i="8" s="1"/>
  <c r="L7" i="8" s="1"/>
  <c r="J31" i="8"/>
  <c r="P63" i="8"/>
  <c r="Q63" i="8" s="1"/>
  <c r="P125" i="8"/>
  <c r="Q125" i="8" s="1"/>
  <c r="Q93" i="8"/>
  <c r="P9" i="8"/>
  <c r="L31" i="8"/>
  <c r="Q149" i="8"/>
  <c r="P15" i="8"/>
  <c r="Q16" i="8"/>
  <c r="Q15" i="8" s="1"/>
  <c r="Q32" i="8"/>
  <c r="Q13" i="8"/>
  <c r="Q9" i="8" s="1"/>
  <c r="J15" i="8"/>
  <c r="P29" i="8"/>
  <c r="Q29" i="8" s="1"/>
  <c r="P60" i="8"/>
  <c r="Q60" i="8" s="1"/>
  <c r="P92" i="8"/>
  <c r="Q92" i="8" s="1"/>
  <c r="P124" i="8"/>
  <c r="Q124" i="8" s="1"/>
  <c r="P146" i="8"/>
  <c r="Q146" i="8" s="1"/>
  <c r="P39" i="8"/>
  <c r="Q39" i="8" s="1"/>
  <c r="P75" i="8"/>
  <c r="Q75" i="8" s="1"/>
  <c r="P102" i="8"/>
  <c r="Q102" i="8" s="1"/>
  <c r="P129" i="8"/>
  <c r="Q129" i="8" s="1"/>
  <c r="P159" i="8"/>
  <c r="Q159" i="8" s="1"/>
  <c r="P54" i="8"/>
  <c r="Q54" i="8" s="1"/>
  <c r="P86" i="8"/>
  <c r="Q86" i="8" s="1"/>
  <c r="P119" i="8"/>
  <c r="Q119" i="8" s="1"/>
  <c r="P140" i="8"/>
  <c r="Q140" i="8" s="1"/>
  <c r="P169" i="8"/>
  <c r="Q169" i="8" s="1"/>
  <c r="P95" i="8"/>
  <c r="Q95" i="8" s="1"/>
  <c r="P127" i="8"/>
  <c r="Q127" i="8" s="1"/>
  <c r="P153" i="8"/>
  <c r="Q153" i="8" s="1"/>
  <c r="P164" i="8"/>
  <c r="Q164" i="8" s="1"/>
  <c r="P21" i="8"/>
  <c r="Q21" i="8" s="1"/>
  <c r="P42" i="8"/>
  <c r="Q42" i="8" s="1"/>
  <c r="P78" i="8"/>
  <c r="Q78" i="8" s="1"/>
  <c r="P105" i="8"/>
  <c r="Q105" i="8" s="1"/>
  <c r="P130" i="8"/>
  <c r="Q130" i="8" s="1"/>
  <c r="P162" i="8"/>
  <c r="Q162" i="8" s="1"/>
  <c r="P28" i="8"/>
  <c r="Q28" i="8" s="1"/>
  <c r="P57" i="8"/>
  <c r="Q57" i="8" s="1"/>
  <c r="P89" i="8"/>
  <c r="Q89" i="8" s="1"/>
  <c r="P123" i="8"/>
  <c r="Q123" i="8" s="1"/>
  <c r="P143" i="8"/>
  <c r="Q143" i="8" s="1"/>
  <c r="P170" i="8"/>
  <c r="Q170" i="8" s="1"/>
  <c r="J37" i="7"/>
  <c r="P129" i="7"/>
  <c r="Q129" i="7" s="1"/>
  <c r="L15" i="7"/>
  <c r="N15" i="7"/>
  <c r="J15" i="7"/>
  <c r="P44" i="7"/>
  <c r="Q44" i="7" s="1"/>
  <c r="P209" i="7"/>
  <c r="Q209" i="7" s="1"/>
  <c r="L37" i="7"/>
  <c r="L8" i="7" s="1"/>
  <c r="L7" i="7" s="1"/>
  <c r="P96" i="7"/>
  <c r="Q96" i="7" s="1"/>
  <c r="P187" i="7"/>
  <c r="Q187" i="7" s="1"/>
  <c r="L26" i="7"/>
  <c r="N37" i="7"/>
  <c r="N26" i="7"/>
  <c r="N9" i="7"/>
  <c r="N8" i="7"/>
  <c r="N7" i="7" s="1"/>
  <c r="Q62" i="7"/>
  <c r="Q10" i="7"/>
  <c r="P198" i="7"/>
  <c r="Q198" i="7" s="1"/>
  <c r="P16" i="7"/>
  <c r="J26" i="7"/>
  <c r="Q30" i="7"/>
  <c r="P38" i="7"/>
  <c r="Q57" i="7"/>
  <c r="P66" i="7"/>
  <c r="Q66" i="7" s="1"/>
  <c r="Q81" i="7"/>
  <c r="P90" i="7"/>
  <c r="Q90" i="7" s="1"/>
  <c r="Q109" i="7"/>
  <c r="P123" i="7"/>
  <c r="Q123" i="7" s="1"/>
  <c r="Q145" i="7"/>
  <c r="P160" i="7"/>
  <c r="Q160" i="7" s="1"/>
  <c r="Q173" i="7"/>
  <c r="P182" i="7"/>
  <c r="Q182" i="7" s="1"/>
  <c r="P207" i="7"/>
  <c r="Q207" i="7" s="1"/>
  <c r="J9" i="7"/>
  <c r="P28" i="7"/>
  <c r="Q28" i="7" s="1"/>
  <c r="Q38" i="7"/>
  <c r="P50" i="7"/>
  <c r="Q50" i="7" s="1"/>
  <c r="P77" i="7"/>
  <c r="Q77" i="7" s="1"/>
  <c r="P104" i="7"/>
  <c r="Q104" i="7" s="1"/>
  <c r="P139" i="7"/>
  <c r="Q139" i="7" s="1"/>
  <c r="P171" i="7"/>
  <c r="Q171" i="7" s="1"/>
  <c r="P194" i="7"/>
  <c r="Q194" i="7" s="1"/>
  <c r="P212" i="7"/>
  <c r="Q212" i="7" s="1"/>
  <c r="P35" i="7"/>
  <c r="Q35" i="7" s="1"/>
  <c r="P62" i="7"/>
  <c r="P88" i="7"/>
  <c r="Q88" i="7" s="1"/>
  <c r="P119" i="7"/>
  <c r="Q119" i="7" s="1"/>
  <c r="P153" i="7"/>
  <c r="Q153" i="7" s="1"/>
  <c r="P178" i="7"/>
  <c r="Q178" i="7" s="1"/>
  <c r="P205" i="7"/>
  <c r="Q205" i="7" s="1"/>
  <c r="P45" i="7"/>
  <c r="Q45" i="7" s="1"/>
  <c r="P73" i="7"/>
  <c r="Q73" i="7" s="1"/>
  <c r="P97" i="7"/>
  <c r="Q97" i="7" s="1"/>
  <c r="P132" i="7"/>
  <c r="Q132" i="7" s="1"/>
  <c r="P167" i="7"/>
  <c r="Q167" i="7" s="1"/>
  <c r="P190" i="7"/>
  <c r="Q190" i="7" s="1"/>
  <c r="P210" i="7"/>
  <c r="Q210" i="7" s="1"/>
  <c r="P13" i="7"/>
  <c r="P9" i="7" s="1"/>
  <c r="P33" i="7"/>
  <c r="Q33" i="7" s="1"/>
  <c r="P58" i="7"/>
  <c r="Q58" i="7" s="1"/>
  <c r="P84" i="7"/>
  <c r="Q84" i="7" s="1"/>
  <c r="P112" i="7"/>
  <c r="Q112" i="7" s="1"/>
  <c r="P146" i="7"/>
  <c r="Q146" i="7" s="1"/>
  <c r="P174" i="7"/>
  <c r="Q174" i="7" s="1"/>
  <c r="P199" i="7"/>
  <c r="Q199" i="7" s="1"/>
  <c r="P19" i="7"/>
  <c r="Q19" i="7" s="1"/>
  <c r="P41" i="7"/>
  <c r="Q41" i="7" s="1"/>
  <c r="P69" i="7"/>
  <c r="Q69" i="7" s="1"/>
  <c r="P93" i="7"/>
  <c r="Q93" i="7" s="1"/>
  <c r="P126" i="7"/>
  <c r="Q126" i="7" s="1"/>
  <c r="P163" i="7"/>
  <c r="Q163" i="7" s="1"/>
  <c r="P186" i="7"/>
  <c r="Q186" i="7" s="1"/>
  <c r="P208" i="7"/>
  <c r="Q208" i="7" s="1"/>
  <c r="P29" i="7"/>
  <c r="P54" i="7"/>
  <c r="Q54" i="7" s="1"/>
  <c r="P78" i="7"/>
  <c r="Q78" i="7" s="1"/>
  <c r="P108" i="7"/>
  <c r="Q108" i="7" s="1"/>
  <c r="P142" i="7"/>
  <c r="Q142" i="7" s="1"/>
  <c r="P172" i="7"/>
  <c r="Q172" i="7" s="1"/>
  <c r="P195" i="7"/>
  <c r="Q195" i="7" s="1"/>
  <c r="P215" i="7"/>
  <c r="Q215" i="7" s="1"/>
  <c r="J9" i="6"/>
  <c r="J8" i="6" s="1"/>
  <c r="N9" i="6"/>
  <c r="N8" i="6" s="1"/>
  <c r="N7" i="6" s="1"/>
  <c r="L9" i="6"/>
  <c r="L8" i="6" s="1"/>
  <c r="L7" i="6" s="1"/>
  <c r="P14" i="6"/>
  <c r="Q14" i="6" s="1"/>
  <c r="Q12" i="6"/>
  <c r="P11" i="6"/>
  <c r="Q11" i="6" s="1"/>
  <c r="P16" i="6"/>
  <c r="Q16" i="6" s="1"/>
  <c r="P21" i="6"/>
  <c r="Q21" i="6" s="1"/>
  <c r="P17" i="6"/>
  <c r="Q17" i="6" s="1"/>
  <c r="P10" i="6"/>
  <c r="P22" i="6"/>
  <c r="Q22" i="6" s="1"/>
  <c r="P37" i="4"/>
  <c r="L16" i="4"/>
  <c r="D10" i="3" s="1"/>
  <c r="N16" i="4"/>
  <c r="J27" i="4"/>
  <c r="J35" i="4"/>
  <c r="Q29" i="4"/>
  <c r="J9" i="4"/>
  <c r="L27" i="4"/>
  <c r="D11" i="3" s="1"/>
  <c r="L9" i="4"/>
  <c r="L8" i="4" s="1"/>
  <c r="N27" i="4"/>
  <c r="N9" i="4"/>
  <c r="N8" i="4" s="1"/>
  <c r="N7" i="4" s="1"/>
  <c r="P10" i="4"/>
  <c r="Q10" i="4" s="1"/>
  <c r="L35" i="4"/>
  <c r="D12" i="3" s="1"/>
  <c r="Q37" i="4"/>
  <c r="P28" i="4"/>
  <c r="P13" i="4"/>
  <c r="P36" i="4"/>
  <c r="P35" i="4" s="1"/>
  <c r="E12" i="3" s="1"/>
  <c r="P23" i="4"/>
  <c r="Q23" i="4" s="1"/>
  <c r="Q36" i="4"/>
  <c r="Q35" i="4" s="1"/>
  <c r="F12" i="3" s="1"/>
  <c r="P33" i="4"/>
  <c r="Q33" i="4" s="1"/>
  <c r="P40" i="4"/>
  <c r="J16" i="4"/>
  <c r="P20" i="4"/>
  <c r="Q20" i="4" s="1"/>
  <c r="P41" i="4"/>
  <c r="Q41" i="4" s="1"/>
  <c r="N8" i="10" l="1"/>
  <c r="N7" i="10" s="1"/>
  <c r="P9" i="6"/>
  <c r="P8" i="6" s="1"/>
  <c r="P7" i="6" s="1"/>
  <c r="P26" i="7"/>
  <c r="P17" i="9"/>
  <c r="P15" i="7"/>
  <c r="J8" i="4"/>
  <c r="C14" i="3" s="1"/>
  <c r="J7" i="6"/>
  <c r="C13" i="3"/>
  <c r="N8" i="8"/>
  <c r="N7" i="8" s="1"/>
  <c r="L8" i="10"/>
  <c r="L7" i="10" s="1"/>
  <c r="J8" i="10"/>
  <c r="P212" i="10"/>
  <c r="P9" i="10"/>
  <c r="Q13" i="10"/>
  <c r="Q9" i="10" s="1"/>
  <c r="P65" i="10"/>
  <c r="Q77" i="10"/>
  <c r="Q65" i="10"/>
  <c r="Q46" i="10"/>
  <c r="Q213" i="10"/>
  <c r="Q212" i="10" s="1"/>
  <c r="P155" i="10"/>
  <c r="P77" i="10"/>
  <c r="P33" i="10"/>
  <c r="P46" i="10"/>
  <c r="Q156" i="10"/>
  <c r="Q155" i="10" s="1"/>
  <c r="Q34" i="10"/>
  <c r="Q33" i="10" s="1"/>
  <c r="N8" i="9"/>
  <c r="N7" i="9" s="1"/>
  <c r="L8" i="9"/>
  <c r="L7" i="9" s="1"/>
  <c r="P9" i="9"/>
  <c r="P43" i="9"/>
  <c r="P27" i="9"/>
  <c r="Q43" i="9"/>
  <c r="Q52" i="9"/>
  <c r="P52" i="9"/>
  <c r="P8" i="9" s="1"/>
  <c r="P7" i="9" s="1"/>
  <c r="Q24" i="9"/>
  <c r="Q17" i="9" s="1"/>
  <c r="Q9" i="9"/>
  <c r="J8" i="9"/>
  <c r="Q27" i="9"/>
  <c r="Q20" i="8"/>
  <c r="J8" i="8"/>
  <c r="P31" i="8"/>
  <c r="Q31" i="8"/>
  <c r="P20" i="8"/>
  <c r="Q29" i="7"/>
  <c r="Q26" i="7" s="1"/>
  <c r="Q37" i="7"/>
  <c r="Q16" i="7"/>
  <c r="Q15" i="7" s="1"/>
  <c r="J8" i="7"/>
  <c r="P37" i="7"/>
  <c r="P8" i="7" s="1"/>
  <c r="P7" i="7" s="1"/>
  <c r="Q13" i="7"/>
  <c r="Q9" i="7" s="1"/>
  <c r="Q10" i="6"/>
  <c r="Q9" i="6" s="1"/>
  <c r="Q8" i="6" s="1"/>
  <c r="Q7" i="6" s="1"/>
  <c r="P9" i="4"/>
  <c r="E9" i="3" s="1"/>
  <c r="Q16" i="4"/>
  <c r="F10" i="3" s="1"/>
  <c r="D9" i="3"/>
  <c r="P27" i="4"/>
  <c r="E11" i="3" s="1"/>
  <c r="Q28" i="4"/>
  <c r="Q27" i="4" s="1"/>
  <c r="F11" i="3" s="1"/>
  <c r="D8" i="3"/>
  <c r="L7" i="4"/>
  <c r="D7" i="3" s="1"/>
  <c r="P39" i="4"/>
  <c r="E14" i="3" s="1"/>
  <c r="P16" i="4"/>
  <c r="E10" i="3" s="1"/>
  <c r="Q13" i="4"/>
  <c r="Q9" i="4" s="1"/>
  <c r="Q40" i="4"/>
  <c r="Q39" i="4" s="1"/>
  <c r="F14" i="3" s="1"/>
  <c r="J7" i="9" l="1"/>
  <c r="C10" i="3"/>
  <c r="J7" i="7"/>
  <c r="C11" i="3"/>
  <c r="J7" i="4"/>
  <c r="P8" i="8"/>
  <c r="P7" i="8" s="1"/>
  <c r="Q8" i="8"/>
  <c r="Q7" i="8" s="1"/>
  <c r="J7" i="8"/>
  <c r="C12" i="3"/>
  <c r="P8" i="10"/>
  <c r="P7" i="10" s="1"/>
  <c r="J7" i="10"/>
  <c r="C9" i="3"/>
  <c r="Q8" i="10"/>
  <c r="Q7" i="10" s="1"/>
  <c r="Q8" i="9"/>
  <c r="Q7" i="9" s="1"/>
  <c r="Q8" i="7"/>
  <c r="Q7" i="7" s="1"/>
  <c r="F9" i="3"/>
  <c r="Q8" i="4"/>
  <c r="P8" i="4"/>
  <c r="C16" i="3" l="1"/>
  <c r="E30" i="12" s="1"/>
  <c r="E31" i="12" s="1"/>
  <c r="E32" i="12" s="1"/>
  <c r="E8" i="3"/>
  <c r="P7" i="4"/>
  <c r="E7" i="3" s="1"/>
  <c r="Q7" i="4"/>
  <c r="F7" i="3" s="1"/>
  <c r="F8" i="3"/>
  <c r="C18" i="3" l="1"/>
  <c r="C20" i="3" s="1"/>
</calcChain>
</file>

<file path=xl/sharedStrings.xml><?xml version="1.0" encoding="utf-8"?>
<sst xmlns="http://schemas.openxmlformats.org/spreadsheetml/2006/main" count="3366" uniqueCount="1600">
  <si>
    <t>Celkem (včetně DPH)</t>
  </si>
  <si>
    <t>Celkem (bez DPH)</t>
  </si>
  <si>
    <t>DPH</t>
  </si>
  <si>
    <t>Popis</t>
  </si>
  <si>
    <t>Poř.</t>
  </si>
  <si>
    <t>Typ</t>
  </si>
  <si>
    <t>Kód</t>
  </si>
  <si>
    <t>MJ</t>
  </si>
  <si>
    <t>Výměra</t>
  </si>
  <si>
    <t>Cena</t>
  </si>
  <si>
    <t>Jedn. hmotn.</t>
  </si>
  <si>
    <t>Hmotnost</t>
  </si>
  <si>
    <t>Jedn. suť</t>
  </si>
  <si>
    <t>Suť</t>
  </si>
  <si>
    <t>Sazba DPH</t>
  </si>
  <si>
    <t>Cena s DPH</t>
  </si>
  <si>
    <t>Výkaz výměr:</t>
  </si>
  <si>
    <t>Jedn. Cena</t>
  </si>
  <si>
    <t>S</t>
  </si>
  <si>
    <t>S/SO 01</t>
  </si>
  <si>
    <t>S/SO 01/V01</t>
  </si>
  <si>
    <t>V01: Průzkumné, geodetické a projektové práce</t>
  </si>
  <si>
    <t>S/SO 01/V03</t>
  </si>
  <si>
    <t>V03: Zařízení staveniště</t>
  </si>
  <si>
    <t>S/SO 01/V04</t>
  </si>
  <si>
    <t>V04: Inženýrská činnost</t>
  </si>
  <si>
    <t>S/SO 01/V07</t>
  </si>
  <si>
    <t>V07: Provozní vlivy</t>
  </si>
  <si>
    <t>S/SO 01/V09</t>
  </si>
  <si>
    <t>V09: Ostatní náklady</t>
  </si>
  <si>
    <t>Stavba</t>
  </si>
  <si>
    <t>Objekt</t>
  </si>
  <si>
    <t>Oddíl</t>
  </si>
  <si>
    <t>ON</t>
  </si>
  <si>
    <t>011002000</t>
  </si>
  <si>
    <t>Průzkumné práce</t>
  </si>
  <si>
    <t>soubor</t>
  </si>
  <si>
    <t>1;sondy - obnažení napojovacích míst</t>
  </si>
  <si>
    <t>013203000</t>
  </si>
  <si>
    <t>Dokumentace stavby bez rozlišení - dílenská dokumentace dodavatele</t>
  </si>
  <si>
    <t>013254000</t>
  </si>
  <si>
    <t>Dokumentace skutečného provedení stavby</t>
  </si>
  <si>
    <t>030001000</t>
  </si>
  <si>
    <t>Zařízení staveniště včetně provozu a odstranění</t>
  </si>
  <si>
    <t>1;vybudování zařízení staveniště včetně mobilního WC, připojení a spotřeba energií, provoz zařízení staveniště, odstranění zařízení staveniště.</t>
  </si>
  <si>
    <t>034002000</t>
  </si>
  <si>
    <t>Zabezpečení staveniště</t>
  </si>
  <si>
    <t>1;náklady na ochranu staveniště (zařízení staveniště, skladovací plochy)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</si>
  <si>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035103000</t>
  </si>
  <si>
    <t>Pronájem ploch - skládky a správní poplatky, náklady na zajištění vstupu na pozemky majitelů, uvedení pozemku do původního stavu, převozy materiálu ze vzdálené skládky</t>
  </si>
  <si>
    <t>soubpr</t>
  </si>
  <si>
    <t>1;zajištění ploch pro zařízení staveniště nákladem zhotovitele</t>
  </si>
  <si>
    <t>041414000</t>
  </si>
  <si>
    <t>Plán BOZP na staveništi - platný po celou dobu výstavby pro včechny objekty stavby</t>
  </si>
  <si>
    <t>043002000</t>
  </si>
  <si>
    <t>Zkoušky a ostatní měření</t>
  </si>
  <si>
    <t>1;veškeré průkazní a kontrolní zkoušky (včetně vypracování KZP a technologických postupů prací).</t>
  </si>
  <si>
    <t>045203000</t>
  </si>
  <si>
    <t>Kompletační činnost - předání a převzetí díla</t>
  </si>
  <si>
    <t>045303000</t>
  </si>
  <si>
    <t>Koordinační činnost s provozem objektu</t>
  </si>
  <si>
    <t>034303000</t>
  </si>
  <si>
    <t>Dopravní značení na staveništi dočasné</t>
  </si>
  <si>
    <t>072002000</t>
  </si>
  <si>
    <t>Čištění vozovky a zpevněné plochy po dobu výstavby</t>
  </si>
  <si>
    <t>090001000</t>
  </si>
  <si>
    <t>Ostatní náklady - spolupráce při kolaudaci stavby</t>
  </si>
  <si>
    <t>091003000</t>
  </si>
  <si>
    <t>Opatření proti prašnosti platné po celou dobu výstavby</t>
  </si>
  <si>
    <t>Rekonstrukce zázemí hazenkářů, Sportovní hala ZŠ Emila Zátopka, Kopřivnice</t>
  </si>
  <si>
    <t>Investor: Město Kopřivnice</t>
  </si>
  <si>
    <t>VRN: Vedlejší rozpočtové náklady</t>
  </si>
  <si>
    <t>S/SO 01/795</t>
  </si>
  <si>
    <t>795_001</t>
  </si>
  <si>
    <t>D+M Saunový kotel - saunová kamna, černá ocel, kapacita kameniva 20 kg, 430x260x700 mm, výkon 8kW, 400V/3x16A - 5x2,5 mm</t>
  </si>
  <si>
    <t>795_002</t>
  </si>
  <si>
    <t>D+M Sauna - saunová sendvičová vestavba včetně obložení, dveří, lavice a stavebních přípomocí</t>
  </si>
  <si>
    <t>795_003</t>
  </si>
  <si>
    <t>D+M Vířivka pro 6 osob včetně stavebních přípomocí</t>
  </si>
  <si>
    <t>795_004</t>
  </si>
  <si>
    <t>D+M Lavice / dřevěný schod kolem vířivky</t>
  </si>
  <si>
    <t>795_005</t>
  </si>
  <si>
    <t>D+M Výrobník ledu - průmyslové provedení</t>
  </si>
  <si>
    <t>795_006</t>
  </si>
  <si>
    <t>D+M Ochlazovací káď</t>
  </si>
  <si>
    <t>795_007</t>
  </si>
  <si>
    <t>D+M Úložné prostory v místnosti č. 101</t>
  </si>
  <si>
    <t>komplet</t>
  </si>
  <si>
    <t>795_008</t>
  </si>
  <si>
    <t>D+M Úložné prostory na prádlo v místnosti č. 102</t>
  </si>
  <si>
    <t>795_009</t>
  </si>
  <si>
    <t>D+M Úložné prostory v místnosti č. 103</t>
  </si>
  <si>
    <t>795_010</t>
  </si>
  <si>
    <t>D+M Lehátko odpočinkové</t>
  </si>
  <si>
    <t>kus</t>
  </si>
  <si>
    <t>795_011</t>
  </si>
  <si>
    <t>D+M Lehátko masážní</t>
  </si>
  <si>
    <t>795_012</t>
  </si>
  <si>
    <t>D+M Lavice v místnosti č. 101</t>
  </si>
  <si>
    <t>795_pozn.č.1</t>
  </si>
  <si>
    <t>Vybavení (mimo oddílu 795) není součástí výkazu výměr</t>
  </si>
  <si>
    <t>S/SO 01/006</t>
  </si>
  <si>
    <t>006: Úpravy povrchů, podlahy a osazovaní výplní</t>
  </si>
  <si>
    <t>SP</t>
  </si>
  <si>
    <t>612135101</t>
  </si>
  <si>
    <t>Hrubá výplň rýh ve stěnách maltou jakékoli šířky rýhy</t>
  </si>
  <si>
    <t>m2</t>
  </si>
  <si>
    <t>4,5*0,2;rozvody VZT</t>
  </si>
  <si>
    <t>612325111</t>
  </si>
  <si>
    <t>Vápenocementová hladká omítka rýh ve stěnách š do 150 mm</t>
  </si>
  <si>
    <t>S/SO 01/009</t>
  </si>
  <si>
    <t>009: Ostatní konstrukce a práce, bourání</t>
  </si>
  <si>
    <t>971033341</t>
  </si>
  <si>
    <t>Vybourání otvorů ve zdivu cihelném pl do 0,09 m2 na MVC nebo MV tl do 300 mm</t>
  </si>
  <si>
    <t>2;prostupy VZT</t>
  </si>
  <si>
    <t>971033441</t>
  </si>
  <si>
    <t>Vybourání otvorů ve zdivu cihelném pl do 0,25 m2 na MVC nebo MV tl do 300 mm</t>
  </si>
  <si>
    <t>1;prostupy VZT</t>
  </si>
  <si>
    <t>974031164</t>
  </si>
  <si>
    <t>Vysekání rýh ve zdivu cihelném hl do 150 mm š do 150 mm</t>
  </si>
  <si>
    <t>m</t>
  </si>
  <si>
    <t>4,5;rozvody vzt</t>
  </si>
  <si>
    <t>S/SO 01/099</t>
  </si>
  <si>
    <t>099: Přesun hmot HSV</t>
  </si>
  <si>
    <t>997013211</t>
  </si>
  <si>
    <t>Vnitrostaveništní doprava suti a vybouraných hmot pro budovy v do 6 m ručně</t>
  </si>
  <si>
    <t>t</t>
  </si>
  <si>
    <t>997211611</t>
  </si>
  <si>
    <t>Nakládání suti na dopravní prostředky pro vodorovnou dopravu</t>
  </si>
  <si>
    <t>997013501</t>
  </si>
  <si>
    <t>Odvoz suti a vybouraných hmot na skládku nebo meziskládku do 1 km se složením</t>
  </si>
  <si>
    <t>997013509</t>
  </si>
  <si>
    <t>Příplatek k odvozu suti a vybouraných hmot na skládku ZKD 1 km přes 1 km</t>
  </si>
  <si>
    <t>0,426*19;skládka do 20 km</t>
  </si>
  <si>
    <t>997006012</t>
  </si>
  <si>
    <t>Ruční třídění stavebního odpadu</t>
  </si>
  <si>
    <t>997013631</t>
  </si>
  <si>
    <t>Poplatek za uložení na skládce (skládkovné) stavebního odpadu směsného kód odpadu 17 09 04</t>
  </si>
  <si>
    <t>998018001</t>
  </si>
  <si>
    <t>Přesun hmot pro budovy ruční pro budovy v do 6 m</t>
  </si>
  <si>
    <t>S/SO 01/751</t>
  </si>
  <si>
    <t>751: Vzduchotechnika</t>
  </si>
  <si>
    <t>HZS2222</t>
  </si>
  <si>
    <t>Hodinová zúčtovací sazba topenář odborný</t>
  </si>
  <si>
    <t>hod</t>
  </si>
  <si>
    <t>8;demontáž stávající VZT, odpojení stávající VZT vč koncových prvků včetně likvidace</t>
  </si>
  <si>
    <t>HZS2221</t>
  </si>
  <si>
    <t>Hodinová zúčtovací sazba topenář</t>
  </si>
  <si>
    <t>50;demontáž stávající VZT, odpojení stávající VZT vč koncových prvků včetně likvidace</t>
  </si>
  <si>
    <t>751611116</t>
  </si>
  <si>
    <t>Montáž centrální vzduchotechnické jednotky s rekuperací tepla stojaté s výměnou vzduchu přes 1000 do 5000 m3/h</t>
  </si>
  <si>
    <t>H</t>
  </si>
  <si>
    <t>42944068R</t>
  </si>
  <si>
    <t>jednotka VZT stojatá s rekuperací tepla s předehřevem, dohřevem a ovládací jednotkou do 2500m3/hod</t>
  </si>
  <si>
    <t>1;poz 1.5</t>
  </si>
  <si>
    <t>VZT jednotka - max 1675 m3/hod, 500W/13A, 230V 50/60 Hz</t>
  </si>
  <si>
    <t>751612121</t>
  </si>
  <si>
    <t>Montáž centrální vzduchotechnické jednotky s rekuperací tepla a vlhkosti podstropní s výměnou vzduchu přes 500 do 1000 m3/h</t>
  </si>
  <si>
    <t>42944117</t>
  </si>
  <si>
    <t>jednotka VZT podstropní s rekuperací tepla a vlhkosti a ovládací jednotkou do 800m3/hod</t>
  </si>
  <si>
    <t>1;poz 2.7</t>
  </si>
  <si>
    <t>VZT JEDNOTKA PODSTROPNÍ REKUPERAČNÍ 800 1800 x 970 x 384 mm</t>
  </si>
  <si>
    <t>751621111R</t>
  </si>
  <si>
    <t>Montáž a dodávka elektrického dohřevu vzduchu 6kW, 3x400V</t>
  </si>
  <si>
    <t>1;poz 1.7</t>
  </si>
  <si>
    <t>751355051</t>
  </si>
  <si>
    <t>Montáž chladiče na čtyřhranné potrubí do 0,150 m2</t>
  </si>
  <si>
    <t>42953004R</t>
  </si>
  <si>
    <t>odvlhčovač vzduchu 230m3/hod, 490W, 230W, chladivo R134a</t>
  </si>
  <si>
    <t>1;poz 3.1</t>
  </si>
  <si>
    <t>751111271</t>
  </si>
  <si>
    <t>Montáž ventilátoru axiálního středotlakého potrubního základního D do 200 mm</t>
  </si>
  <si>
    <t>42914502R</t>
  </si>
  <si>
    <t>ventilátor axiální tichý s nastavitelným doběhem do vlhkého prostředí 8W/230V, IPX4 158x158 mm</t>
  </si>
  <si>
    <t>2;poz 3.2</t>
  </si>
  <si>
    <t>751344114</t>
  </si>
  <si>
    <t>Montáž tlumiče hluku pro kruhové potrubí D přes 300 do 400 mm</t>
  </si>
  <si>
    <t>42976010</t>
  </si>
  <si>
    <t>tlumič hluku kruhový Pz, D 315mm, l=1000mm</t>
  </si>
  <si>
    <t>4;poz 1.6</t>
  </si>
  <si>
    <t>751311094</t>
  </si>
  <si>
    <t>Montáž vyústi čtyřhranné do čtyřhranného potrubí přes 0,150 do 0,200 m2</t>
  </si>
  <si>
    <t>42972664</t>
  </si>
  <si>
    <t>výústka komfortní jednořadá Al 300x100mm</t>
  </si>
  <si>
    <t>18;poz 1.15</t>
  </si>
  <si>
    <t>751398052</t>
  </si>
  <si>
    <t>Montáž protidešťové žaluzie nebo žaluziové klapky na čtyřhranné potrubí přes 0,150 do 0,300 m2</t>
  </si>
  <si>
    <t>42972920R</t>
  </si>
  <si>
    <t>žaluzie protidešťová s pevnými lamelami, pozink, pro potrubí 600x300mm</t>
  </si>
  <si>
    <t>1;poz 1.1</t>
  </si>
  <si>
    <t>751398051</t>
  </si>
  <si>
    <t>Montáž protidešťové žaluzie nebo žaluziové klapky na čtyřhranné potrubí do 0,150 m2</t>
  </si>
  <si>
    <t>42972919R</t>
  </si>
  <si>
    <t>žaluzie protidešťová s pevnými lamelami, pozink, pro potrubí 400x200mm</t>
  </si>
  <si>
    <t>1;poz 2.1</t>
  </si>
  <si>
    <t>751322132</t>
  </si>
  <si>
    <t>Montáž anemostatu čtvercového vířivého se skříní přes 0,100 do 0,200 m2</t>
  </si>
  <si>
    <t>1;poz 2.14</t>
  </si>
  <si>
    <t>42972217</t>
  </si>
  <si>
    <t>anemostat vířivý pro přívod/odvod vzduchu čtvercový ocelový bílý 400x400mm 16 lamel</t>
  </si>
  <si>
    <t>751322131</t>
  </si>
  <si>
    <t>Montáž anemostatu čtvercového vířivého se skříní do 0,100 m2</t>
  </si>
  <si>
    <t>1;poz 2.22</t>
  </si>
  <si>
    <t>42972215R</t>
  </si>
  <si>
    <t>anemostat vířivý pro přívod/odvod vzduchu čtvercový ocelový bílý 200x200mm 16 lamel</t>
  </si>
  <si>
    <t>751512022</t>
  </si>
  <si>
    <t>Montáž potrubí plechového skupiny II čtyřhranného s přírubou tloušťky plechu 1,5 mm přes 0,13 do 0,28 m2</t>
  </si>
  <si>
    <t>42982108</t>
  </si>
  <si>
    <t>trouba čtyřhranná Pz průřez do 0,28m2</t>
  </si>
  <si>
    <t>1;poz 1.1.1</t>
  </si>
  <si>
    <t>42982022R</t>
  </si>
  <si>
    <t>přechod z kruhového na čtyřhranné potrubí s možností vyosení průřezu do 0,28m2/D 315mm</t>
  </si>
  <si>
    <t>1;poz 1.2</t>
  </si>
  <si>
    <t>751512021</t>
  </si>
  <si>
    <t>Montáž potrubí plechového skupiny II čtyřhranného s přírubou tloušťky plechu 1,5 mm do 0,13 m2</t>
  </si>
  <si>
    <t>42982106</t>
  </si>
  <si>
    <t>trouba čtyřhranná Pz průřez do 0,13m2</t>
  </si>
  <si>
    <t>1;poz 2.2</t>
  </si>
  <si>
    <t>1;poz 2.8</t>
  </si>
  <si>
    <t>42982303</t>
  </si>
  <si>
    <t>oblouk čtyřhranný Pz průřez do 0,13m2</t>
  </si>
  <si>
    <t>1;poz 2.3</t>
  </si>
  <si>
    <t>42982021R</t>
  </si>
  <si>
    <t>přechod z kruhového na čtyřhranné potrubí s možností vyosení průřezu do 0,13m2/D 250mm</t>
  </si>
  <si>
    <t>1;poz 2.4</t>
  </si>
  <si>
    <t>1;poz 2.9</t>
  </si>
  <si>
    <t>751511184</t>
  </si>
  <si>
    <t>Montáž potrubí plechového skupiny I kruhového bez příruby tloušťky plechu 0,6 mm D přes 300 do 400 mm</t>
  </si>
  <si>
    <t>42981106</t>
  </si>
  <si>
    <t>trouba spirálně vinutá Pz D 315mm, l=3000mm</t>
  </si>
  <si>
    <t>13;poz 1.12</t>
  </si>
  <si>
    <t>42981122</t>
  </si>
  <si>
    <t>oblouk segmentový Pz 90° D 315mm</t>
  </si>
  <si>
    <t>4;poz 1.17</t>
  </si>
  <si>
    <t>42981190R</t>
  </si>
  <si>
    <t>odskok oblouk + přímý kus + oblouk Pz 90° D 315mm</t>
  </si>
  <si>
    <t>1;poz 1.4</t>
  </si>
  <si>
    <t>1;poz 1.16</t>
  </si>
  <si>
    <t>42981478</t>
  </si>
  <si>
    <t>odbočka jednostranná osová Pz T-kus 90° D1/D2 = 315/280mm</t>
  </si>
  <si>
    <t>2;poz 1.8</t>
  </si>
  <si>
    <t>751511183</t>
  </si>
  <si>
    <t>Montáž potrubí plechového skupiny I kruhového bez příruby tloušťky plechu 0,6 mm D přes 200 do 300 mm</t>
  </si>
  <si>
    <t>42981104</t>
  </si>
  <si>
    <t>trouba spirálně vinutá Pz D 280mm, l=3000mm</t>
  </si>
  <si>
    <t>12;poz 1.9</t>
  </si>
  <si>
    <t>42981121</t>
  </si>
  <si>
    <t>oblouk segmentový Pz 90° D 280mm</t>
  </si>
  <si>
    <t>2;poz 1.18</t>
  </si>
  <si>
    <t>42981371</t>
  </si>
  <si>
    <t>přechod osový Pz D1/D2 = 280/180mm</t>
  </si>
  <si>
    <t>2;poz 1.10</t>
  </si>
  <si>
    <t>42981103</t>
  </si>
  <si>
    <t>trouba spirálně vinutá Pz D 250mm, l=3000mm</t>
  </si>
  <si>
    <t>1;poz 2.5</t>
  </si>
  <si>
    <t>42981119</t>
  </si>
  <si>
    <t>oblouk segmentový Pz 90° D 250mm</t>
  </si>
  <si>
    <t>1;poz 2.6</t>
  </si>
  <si>
    <t>1;poz 2.10</t>
  </si>
  <si>
    <t>42981456</t>
  </si>
  <si>
    <t>odbočka jednostranná osová Pz T-kus 90° D1/D2 = 250/200mm</t>
  </si>
  <si>
    <t>1;poz 2.11</t>
  </si>
  <si>
    <t>42981454</t>
  </si>
  <si>
    <t>odbočka jednostranná osová Pz T-kus 90° D1/D2 = 250/160mm</t>
  </si>
  <si>
    <t>1;poz 2.12</t>
  </si>
  <si>
    <t>751511182</t>
  </si>
  <si>
    <t>Montáž potrubí plechového skupiny I kruhového bez příruby tloušťky plechu 0,6 mm D přes 100 do 200 mm</t>
  </si>
  <si>
    <t>42981015</t>
  </si>
  <si>
    <t>trouba spirálně vinutá Pz D 200mm, l=3000mm</t>
  </si>
  <si>
    <t>3;poz 2.20</t>
  </si>
  <si>
    <t>42981101</t>
  </si>
  <si>
    <t>trouba spirálně vinutá Pz D 180mm, l=3000mm</t>
  </si>
  <si>
    <t>14;poz 1.11</t>
  </si>
  <si>
    <t>14;poz 1.14</t>
  </si>
  <si>
    <t>42981085</t>
  </si>
  <si>
    <t>oblouk segmentový Pz 90° D 200mm</t>
  </si>
  <si>
    <t>1;poz 2.19</t>
  </si>
  <si>
    <t>42981117</t>
  </si>
  <si>
    <t>oblouk lisovaný Pz 90° D 180mm</t>
  </si>
  <si>
    <t>1;poz 1.13</t>
  </si>
  <si>
    <t>9;poz 1.19</t>
  </si>
  <si>
    <t>42981116</t>
  </si>
  <si>
    <t>oblouk lisovaný Pz 90° D 160mm</t>
  </si>
  <si>
    <t>1;poz 2.13</t>
  </si>
  <si>
    <t>751537014</t>
  </si>
  <si>
    <t>Montáž potrubí ohebného kruhového neizolovaného z Al laminátové hadice D přes 300 do 400 mm</t>
  </si>
  <si>
    <t>15;poz 1.3</t>
  </si>
  <si>
    <t>42981630</t>
  </si>
  <si>
    <t>hadice neizolovaná z Al-polyesteru vyztužená drátem D 315mm, l=10m</t>
  </si>
  <si>
    <t>42981814R</t>
  </si>
  <si>
    <t>oblouk flexi 90° D 315mm</t>
  </si>
  <si>
    <t>2;poz 1.20</t>
  </si>
  <si>
    <t>751537013</t>
  </si>
  <si>
    <t>Montáž potrubí ohebného kruhového neizolovaného z Al laminátové hadice D přes 200 do 300 mm</t>
  </si>
  <si>
    <t>42981629</t>
  </si>
  <si>
    <t>hadice neizolovaná z Al-polyesteru vyztužená drátem D 254mm, l=10m</t>
  </si>
  <si>
    <t>751537012</t>
  </si>
  <si>
    <t>Montáž potrubí ohebného kruhového neizolovaného z Al laminátové hadice D přes 100 do 200 mm</t>
  </si>
  <si>
    <t>42981627</t>
  </si>
  <si>
    <t>hadice neizolovaná z Al-polyesteru vyztužená drátem D 203mm, l=10m</t>
  </si>
  <si>
    <t>42981625</t>
  </si>
  <si>
    <t>hadice neizolovaná z Al-polyesteru vyztužená drátem D 160mm, l=10m</t>
  </si>
  <si>
    <t>751537011</t>
  </si>
  <si>
    <t>Montáž potrubí ohebného kruhového neizolovaného z Al laminátové hadice D do 100 mm</t>
  </si>
  <si>
    <t>4,5;poz 3.3</t>
  </si>
  <si>
    <t>42981622</t>
  </si>
  <si>
    <t>hadice neizolovaná z Al-polyesteru vyztužená drátem D 102mm, l=10m</t>
  </si>
  <si>
    <t>751613114</t>
  </si>
  <si>
    <t>Montáž dodatečné izolovaného potrubí čtyřhranného samolepicí izolací</t>
  </si>
  <si>
    <t>0,28*1+0,13*2;součet</t>
  </si>
  <si>
    <t>27127203</t>
  </si>
  <si>
    <t>izolace plošná kaučuková samolepící tl 19mm</t>
  </si>
  <si>
    <t>0,54;plocha</t>
  </si>
  <si>
    <t>0,54*0,25;prořez</t>
  </si>
  <si>
    <t>751398014</t>
  </si>
  <si>
    <t>Montáž větrací mřížky na kruhové potrubí D přes 300 do 400 mm</t>
  </si>
  <si>
    <t>42972888R</t>
  </si>
  <si>
    <t>mřížka větrací kruhová nerezová se síťkou a krytem D 315mm</t>
  </si>
  <si>
    <t>1;poz 1.21</t>
  </si>
  <si>
    <t>751398011</t>
  </si>
  <si>
    <t>Montáž větrací mřížky na kruhové potrubí D do 100 mm</t>
  </si>
  <si>
    <t>42972886</t>
  </si>
  <si>
    <t>mřížka větrací kruhová nerezová se síťkou a krytem D 100mm</t>
  </si>
  <si>
    <t>2;poz 3.4</t>
  </si>
  <si>
    <t>751398021</t>
  </si>
  <si>
    <t>Montáž větrací mřížky stěnové do 0,040 m2</t>
  </si>
  <si>
    <t>42972303R</t>
  </si>
  <si>
    <t>mřížka stěnová otevřená jednořadá kovová úhel lamel 0° 325x125mm</t>
  </si>
  <si>
    <t xml:space="preserve">2;poz 2.18 </t>
  </si>
  <si>
    <t>751398022</t>
  </si>
  <si>
    <t>Montáž větrací mřížky stěnové přes 0,040 do 0,100 m2</t>
  </si>
  <si>
    <t>55341413R</t>
  </si>
  <si>
    <t>větrací mřížka s uzavíratelnou klapkou pro přívod vzduchu, 400x150mm</t>
  </si>
  <si>
    <t>1;poz 3.5</t>
  </si>
  <si>
    <t>751613113</t>
  </si>
  <si>
    <t>Montáž dodatečné izolovaného potrubí kruhového izolačním návlekem</t>
  </si>
  <si>
    <t>28+3+1+12+13;součet</t>
  </si>
  <si>
    <t>63152506R</t>
  </si>
  <si>
    <t>návlek tepelně izolační tl 25mm s hliníkovým laminátem pro VZT potrubí, délka 10m D 184mm</t>
  </si>
  <si>
    <t>63152506</t>
  </si>
  <si>
    <t>návlek tepelně izolační tl 25mm s hliníkovým laminátem pro VZT potrubí, délka 10m D 203mm</t>
  </si>
  <si>
    <t>63152507</t>
  </si>
  <si>
    <t>návlek tepelně izolační tl 25mm s hliníkovým laminátem pro VZT potrubí, délka 10m D 254mm</t>
  </si>
  <si>
    <t>63152507R</t>
  </si>
  <si>
    <t>návlek tepelně izolační tl 25mm s hliníkovým laminátem pro VZT potrubí, délka 10m D 285mm</t>
  </si>
  <si>
    <t>63152508</t>
  </si>
  <si>
    <t>návlek tepelně izolační tl 25mm s hliníkovým laminátem pro VZT potrubí, délka 10m D 315mm</t>
  </si>
  <si>
    <t>X83901</t>
  </si>
  <si>
    <t>Montážní a spojovací materiál (objímky, vruty, šrouby, lepící a sdrhovací pásky apod.)</t>
  </si>
  <si>
    <t>751100100</t>
  </si>
  <si>
    <t>Doprava a manipulace na stavbu</t>
  </si>
  <si>
    <t>24;zaškolení systému, zaregulování systému</t>
  </si>
  <si>
    <t>998751101</t>
  </si>
  <si>
    <t>Přesun hmot tonážní pro vzduchotechniku v objektech v do 12 m</t>
  </si>
  <si>
    <t>Vzduchotechnika</t>
  </si>
  <si>
    <t>350*0,1;rozvody elektro</t>
  </si>
  <si>
    <t>977332112</t>
  </si>
  <si>
    <t>Frézování drážek ve stěnách z cihel do 50x50 mm</t>
  </si>
  <si>
    <t>350;silnoproud</t>
  </si>
  <si>
    <t>1,05*19;skládka do 20 km</t>
  </si>
  <si>
    <t>S/SO 01/741</t>
  </si>
  <si>
    <t>741: Silnoproud</t>
  </si>
  <si>
    <t>HZS2232</t>
  </si>
  <si>
    <t>Hodinová zúčtovací sazba elektrikář odborný</t>
  </si>
  <si>
    <t>8;demontáž stávající elektroinstalace, odpojení stávající elektroinstalace, vč. kabeláže a koncových prvků včetně likvidace</t>
  </si>
  <si>
    <t>HZS2231</t>
  </si>
  <si>
    <t>Hodinová zúčtovací sazba elektrikář</t>
  </si>
  <si>
    <t>40;demontáž stávající elektroinstalace, odpojení stávající elektroinstalace, vč. kabeláže a koncových prvků včetně likvidace</t>
  </si>
  <si>
    <t>Rozvaděč a jištění</t>
  </si>
  <si>
    <t>RM-R1-001</t>
  </si>
  <si>
    <t>Rozvaděč RM1.1 - zapuštený, 588X620X136mm, 72 modulů</t>
  </si>
  <si>
    <t>1;viz VV</t>
  </si>
  <si>
    <t>RM-R1-002</t>
  </si>
  <si>
    <t>Hlavní vypínač B32/3</t>
  </si>
  <si>
    <t>RM-R1-003</t>
  </si>
  <si>
    <t>Svodič přepětí T1, T2 - B32/3</t>
  </si>
  <si>
    <t>RM-R1-004</t>
  </si>
  <si>
    <t>Proudový chránič 25 A/30 mA</t>
  </si>
  <si>
    <t>3;viz VV</t>
  </si>
  <si>
    <t>RM-R1-005</t>
  </si>
  <si>
    <t>Proudový chránič s jističem 1F - 16/1/B/003</t>
  </si>
  <si>
    <t>8;viz VV</t>
  </si>
  <si>
    <t>RM-R1-006</t>
  </si>
  <si>
    <t>Proudový chránič s jističem 1F - 10/1/B/003</t>
  </si>
  <si>
    <t>RM-R1-007</t>
  </si>
  <si>
    <t>Jistič 20/3/B</t>
  </si>
  <si>
    <t>RM-R1-008</t>
  </si>
  <si>
    <t>Jistič 16/3/B</t>
  </si>
  <si>
    <t>2;viz VV</t>
  </si>
  <si>
    <t>RM-R1-009</t>
  </si>
  <si>
    <t>Štítek typový pro rozvaděč</t>
  </si>
  <si>
    <t>RM-R1-010</t>
  </si>
  <si>
    <t>Svorkovnice RSA35A</t>
  </si>
  <si>
    <t>5;viz VV</t>
  </si>
  <si>
    <t>RM-R1-011</t>
  </si>
  <si>
    <t>Svorkovnice RSA4A</t>
  </si>
  <si>
    <t>19;viz VV</t>
  </si>
  <si>
    <t>RM-R1-012</t>
  </si>
  <si>
    <t>Lišta propojovací DIN</t>
  </si>
  <si>
    <t>RM-R1-013</t>
  </si>
  <si>
    <t>Krycí pásek rozvaděče DIN</t>
  </si>
  <si>
    <t>RM-R1-MTŽ</t>
  </si>
  <si>
    <t>Montáž a kompletace jištění</t>
  </si>
  <si>
    <t>Osvětlení</t>
  </si>
  <si>
    <t>741372062</t>
  </si>
  <si>
    <t>Montáž svítidlo LED interiérové přisazené stropní hranaté nebo kruhové přes 0,09 do 0,36 m2 se zapojením vodičů</t>
  </si>
  <si>
    <t>28+6+4;součet</t>
  </si>
  <si>
    <t>348_S1</t>
  </si>
  <si>
    <t>přisazené/nástěnné LED svítidlo MODUS, opálový plast, IP44, 480x132mm, 42W, 5100lm, 3000K, korpus z bílé oceli</t>
  </si>
  <si>
    <t>28;viz VV</t>
  </si>
  <si>
    <t>348_S2</t>
  </si>
  <si>
    <t>přisazené/nástěnné LED svítidlo MODUS, opálový plast, IP44, 480x132mm, 32W, 3600lm, 3000K, korpus z bílé oceli.</t>
  </si>
  <si>
    <t>6;viz VV</t>
  </si>
  <si>
    <t>348_S3</t>
  </si>
  <si>
    <t>přisazené/nástěnné LED svítidlo MODUS, opálový plast, IP65, 300x82mm, 18W, 2200lm, 4000K, korpus z plastu</t>
  </si>
  <si>
    <t>4;viz VV</t>
  </si>
  <si>
    <t>741372100R</t>
  </si>
  <si>
    <t>Instalační lišty pro liniová svítidla, konektory, zdroje</t>
  </si>
  <si>
    <t>741372200R</t>
  </si>
  <si>
    <t>Recyklační poplatky</t>
  </si>
  <si>
    <t>Kabely a úložný materiál</t>
  </si>
  <si>
    <t>741122015</t>
  </si>
  <si>
    <t>Montáž kabel Cu bez ukončení uložený pod omítku plný kulatý 3x1,5 mm2 (např. CYKY)</t>
  </si>
  <si>
    <t>240+20;viz VV</t>
  </si>
  <si>
    <t>34111030</t>
  </si>
  <si>
    <t>kabel instalační jádro Cu plné izolace PVC plášť PVC 450/750V (CYKY) 3x1,5mm2</t>
  </si>
  <si>
    <t>240+20;délka</t>
  </si>
  <si>
    <t>260*0,1;prořez</t>
  </si>
  <si>
    <t>741122016</t>
  </si>
  <si>
    <t>Montáž kabel Cu bez ukončení uložený pod omítku plný kulatý 3x2,5 až 6 mm2 (např. CYKY)</t>
  </si>
  <si>
    <t>225;viz VV</t>
  </si>
  <si>
    <t>34111036</t>
  </si>
  <si>
    <t>kabel instalační jádro Cu plné izolace PVC plášť PVC 450/750V (CYKY) 3x2,5mm2</t>
  </si>
  <si>
    <t>225;délka</t>
  </si>
  <si>
    <t>225*0,1;prořez</t>
  </si>
  <si>
    <t>741122031</t>
  </si>
  <si>
    <t>Montáž kabel Cu bez ukončení uložený pod omítku plný kulatý 5x1,5 až 2,5 mm2 (např. CYKY)</t>
  </si>
  <si>
    <t>80;viz VV</t>
  </si>
  <si>
    <t>34111094</t>
  </si>
  <si>
    <t>kabel instalační jádro Cu plné izolace PVC plášť PVC 450/750V (CYKY) 5x2,5mm2</t>
  </si>
  <si>
    <t>80;délka</t>
  </si>
  <si>
    <t>80*0,1;prořez</t>
  </si>
  <si>
    <t>741120001</t>
  </si>
  <si>
    <t>Montáž vodič Cu izolovaný plný a laněný žíla 0,35-6 mm2 pod omítku (např. CY)</t>
  </si>
  <si>
    <t>75;viz VV</t>
  </si>
  <si>
    <t>34141027</t>
  </si>
  <si>
    <t>vodič propojovací flexibilní jádro Cu lanované izolace PVC 450/750V (H07V-K) 1x6mm2</t>
  </si>
  <si>
    <t>75;délka</t>
  </si>
  <si>
    <t>75*0,1;prořez</t>
  </si>
  <si>
    <t>Přístroje</t>
  </si>
  <si>
    <t>741310101</t>
  </si>
  <si>
    <t>Montáž spínač (polo)zapuštěný bezšroubové připojení 1-jednopólový se zapojením vodičů</t>
  </si>
  <si>
    <t>741310104</t>
  </si>
  <si>
    <t>Montáž spínač (polo)zapuštěný bezšroubové připojení 2 dvoupólový se zapojením vodičů</t>
  </si>
  <si>
    <t>741310122</t>
  </si>
  <si>
    <t>Montáž přepínač (polo)zapuštěný bezšroubové připojení 6-střídavý se zapojením vodičů</t>
  </si>
  <si>
    <t>741310126</t>
  </si>
  <si>
    <t>Montáž přepínač (polo)zapuštěný bezšroubové připojení 7-křížový se zapojením vodičů</t>
  </si>
  <si>
    <t>741311021</t>
  </si>
  <si>
    <t>Montáž přípojka sporáková s doutnavkou se zapojením vodičů</t>
  </si>
  <si>
    <t>741313001</t>
  </si>
  <si>
    <t>Montáž zásuvka (polo)zapuštěná bezšroubové připojení 2P+PE se zapojením vodičů</t>
  </si>
  <si>
    <t>741313003</t>
  </si>
  <si>
    <t>Montáž zásuvka (polo)zapuštěná bezšroubové připojení 2x(2P+PE) dvojnásobná se zapojením vodičů</t>
  </si>
  <si>
    <t>40410101R</t>
  </si>
  <si>
    <t>vypínač jednopólový, řazení 1, strojek, krytka, rámeček bílá</t>
  </si>
  <si>
    <t>40410102R</t>
  </si>
  <si>
    <t>vypínač dvoupólový, řazení 1+1, strojek, krytka, rámeček bílá</t>
  </si>
  <si>
    <t>40410103R</t>
  </si>
  <si>
    <t>vypínač přepínač střídavý jednopólový, řazení 6, strojek, krytka, rámeček bílá</t>
  </si>
  <si>
    <t>40410104R</t>
  </si>
  <si>
    <t>vypínač přepínač křížový jednopólový, řazení 7</t>
  </si>
  <si>
    <t>40410108R</t>
  </si>
  <si>
    <t>zásuvka dvojitá, IP20, s clonkami, s natočenou dutinou, bílá</t>
  </si>
  <si>
    <t>13;viz VV</t>
  </si>
  <si>
    <t>40410109R</t>
  </si>
  <si>
    <t>zásuvka venkovní do vlhkého prostředí, IP44, s clonkami, s krytkou, bílá</t>
  </si>
  <si>
    <t>7;viz VV</t>
  </si>
  <si>
    <t>741112001</t>
  </si>
  <si>
    <t>Montáž krabice zapuštěná plastová kruhová</t>
  </si>
  <si>
    <t>34571450</t>
  </si>
  <si>
    <t>krabice pod omítku PVC přístrojová kruhová D 70mm</t>
  </si>
  <si>
    <t>33-4;viz VV</t>
  </si>
  <si>
    <t>34571450R</t>
  </si>
  <si>
    <t>krabice pod omítku PVC rozvodná kruhová D 70mm</t>
  </si>
  <si>
    <t>34571457</t>
  </si>
  <si>
    <t>krabice pod omítku PVC odbočná kruhová D 70mm s víčkem</t>
  </si>
  <si>
    <t>34562147</t>
  </si>
  <si>
    <t>svorka řadová šroubovací RSA nízkého napětí a průřezem vodiče 2,5mm2</t>
  </si>
  <si>
    <t>12;viz VV</t>
  </si>
  <si>
    <t>Ostatní</t>
  </si>
  <si>
    <t>Drobný nespecifikovaný a montážní materiál (krabice, víčka, svorky, příchytky apod.)</t>
  </si>
  <si>
    <t>X83902</t>
  </si>
  <si>
    <t>Drobný nespecifikovaný a montážní materiál (hmoždinky, hřebíky, nástroje, sádra, šrouby, vruty, atd.)</t>
  </si>
  <si>
    <t>8;uvedení do provozu, předání uživateli, proškolení obsluhy, instruktážní návody, atd.</t>
  </si>
  <si>
    <t>8;spolupráce s ostatními profesemi</t>
  </si>
  <si>
    <t>741810002</t>
  </si>
  <si>
    <t>Celková prohlídka elektrického rozvodu a zařízení přes 100 000 do 500 000,- Kč</t>
  </si>
  <si>
    <t>998741121</t>
  </si>
  <si>
    <t>Přesun hmot tonážní pro silnoproud ruční v objektech v do 6 m</t>
  </si>
  <si>
    <t>Elektroinstalace</t>
  </si>
  <si>
    <t>971033241</t>
  </si>
  <si>
    <t>Vybourání otvorů ve zdivu cihelném pl do 0,0225 m2 na MVC nebo MV tl do 300 mm</t>
  </si>
  <si>
    <t>6;prostupy VYT</t>
  </si>
  <si>
    <t>1;prostupy VYT</t>
  </si>
  <si>
    <t>0,946*19;skládka do 20 km</t>
  </si>
  <si>
    <t>S/SO 01/733</t>
  </si>
  <si>
    <t>733: Ústřední vytápění - rozvodné potrubí</t>
  </si>
  <si>
    <t>733120815</t>
  </si>
  <si>
    <t>Demontáž potrubí ocelového hladkého D do 38</t>
  </si>
  <si>
    <t>8;stávající potrubí</t>
  </si>
  <si>
    <t>733222302</t>
  </si>
  <si>
    <t>Potrubí měděné polotvrdé spojované lisováním D 15x1 mm</t>
  </si>
  <si>
    <t>8+8;délka</t>
  </si>
  <si>
    <t>16*0,1;prořez</t>
  </si>
  <si>
    <t>733811241</t>
  </si>
  <si>
    <t>Ochrana potrubí ústředního vytápění termoizolačními trubicemi z PE tl přes 13 do 20 mm DN do 22 mm</t>
  </si>
  <si>
    <t>16;délka</t>
  </si>
  <si>
    <t>733291101</t>
  </si>
  <si>
    <t>Zkouška těsnosti potrubí měděné D do 35x1,5</t>
  </si>
  <si>
    <t>733100100R</t>
  </si>
  <si>
    <t>Napojení na stávající rozvody vytápění</t>
  </si>
  <si>
    <t>998733121</t>
  </si>
  <si>
    <t>Přesun hmot tonážní pro rozvody potrubí ruční v objektech v do 6 m</t>
  </si>
  <si>
    <t>S/SO 01/734</t>
  </si>
  <si>
    <t>734: Ústřední vytápění - armatury</t>
  </si>
  <si>
    <t>734200821</t>
  </si>
  <si>
    <t>Demontáž armatury závitové se dvěma závity přes G 1/2 do G 1/2</t>
  </si>
  <si>
    <t>1;stávající otopná tělesa - do suti</t>
  </si>
  <si>
    <t>5;stávající otopná tělesa - zpětné použití</t>
  </si>
  <si>
    <t>734221682</t>
  </si>
  <si>
    <t>Termostatická hlavice kapalinová PN 10 do 110°C otopných těles VK</t>
  </si>
  <si>
    <t>734261717</t>
  </si>
  <si>
    <t>Šroubení regulační radiátorové přímé G 1/2 s vypouštěním</t>
  </si>
  <si>
    <t>998734101</t>
  </si>
  <si>
    <t>Přesun hmot tonážní pro armatury v objektech v do 6 m</t>
  </si>
  <si>
    <t>S/SO 01/735</t>
  </si>
  <si>
    <t>735: Ústřední vytápění - otopná tělesa</t>
  </si>
  <si>
    <t>735111810</t>
  </si>
  <si>
    <t>Demontáž otopného tělesa litinového článkového</t>
  </si>
  <si>
    <t>10*0,45;stávající otopná tělesa - do suti</t>
  </si>
  <si>
    <t>(13*0,45)*5;stávající otopná tělesa - zpětné použití</t>
  </si>
  <si>
    <t>735291800</t>
  </si>
  <si>
    <t>Demontáž konzoly nebo držáku otopných těles, registrů nebo konvektorů do odpadu</t>
  </si>
  <si>
    <t>6*4;viz VV</t>
  </si>
  <si>
    <t>735119140R</t>
  </si>
  <si>
    <t>Montáž otopného tělesa litinového článkového včetně vyčištění - použití demontovaného</t>
  </si>
  <si>
    <t>735152174</t>
  </si>
  <si>
    <t>Otopné těleso panel VK jednodeskové bez přídavné přestupní plochy výška/délka 600/700 mm výkon 423 W</t>
  </si>
  <si>
    <t>735117110R</t>
  </si>
  <si>
    <t>Otopná tělesa litinová článková se základním nátěrem výkon 88-137 W/článek odpojení a připojení po nátěru</t>
  </si>
  <si>
    <t>735118110</t>
  </si>
  <si>
    <t>Zkoušky těsnosti otopných těles litinových článkových vodou</t>
  </si>
  <si>
    <t>735191905</t>
  </si>
  <si>
    <t>Odvzdušnění otopných těles</t>
  </si>
  <si>
    <t>735191910</t>
  </si>
  <si>
    <t>Napuštění vody do otopných těles</t>
  </si>
  <si>
    <t>735110914</t>
  </si>
  <si>
    <t>Stažení otopného tělesa</t>
  </si>
  <si>
    <t>5*4;viz VV</t>
  </si>
  <si>
    <t>998735121</t>
  </si>
  <si>
    <t>Přesun hmot tonážní pro otopná tělesa ruční v objektech v do 6 m</t>
  </si>
  <si>
    <t>Vytápění</t>
  </si>
  <si>
    <t>S/SO 01/001</t>
  </si>
  <si>
    <t>001: Zemní práce</t>
  </si>
  <si>
    <t>132212131</t>
  </si>
  <si>
    <t>Hloubení nezapažených rýh šířky do 800 mm v soudržných horninách třídy těžitelnosti I skupiny 3 ručně</t>
  </si>
  <si>
    <t>m3</t>
  </si>
  <si>
    <t>(2,5+13+20+3)*0,25*0,4;kanalizace</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</si>
  <si>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</si>
  <si>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</si>
  <si>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</si>
  <si>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za každých dalších 10 m</t>
  </si>
  <si>
    <t>3,85*4;do 50 m</t>
  </si>
  <si>
    <t>167111101</t>
  </si>
  <si>
    <t>Nakládání výkopku z hornin třídy těžitelnosti I skupiny 1 až 3 ručně</t>
  </si>
  <si>
    <t>162751117</t>
  </si>
  <si>
    <t>Vodorovné přemístění přes 9 000 do 10000 m výkopku/sypaniny z horniny třídy těžitelnosti I skupiny 1 až 3</t>
  </si>
  <si>
    <t>162751119</t>
  </si>
  <si>
    <t>Příplatek k vodorovnému přemístění výkopku/sypaniny z horniny třídy těžitelnosti I skupiny 1 až 3 ZKD 1000 m přes 10000 m</t>
  </si>
  <si>
    <t>3,85*10;skládka do 20 km</t>
  </si>
  <si>
    <t>171251201</t>
  </si>
  <si>
    <t>Uložení sypaniny na skládky nebo meziskládky</t>
  </si>
  <si>
    <t>171201231</t>
  </si>
  <si>
    <t>Poplatek za uložení zeminy a kamení na recyklační skládce (skládkovné) kód odpadu 17 05 04</t>
  </si>
  <si>
    <t>3,85*1,8;přepočet</t>
  </si>
  <si>
    <t>175111101</t>
  </si>
  <si>
    <t>Obsypání potrubí ručně sypaninou bez prohození, uloženou do 3 m</t>
  </si>
  <si>
    <t>(2,5+13+20+3)*0,2*0,4;kanalizace</t>
  </si>
  <si>
    <t>58337310</t>
  </si>
  <si>
    <t>štěrkopísek frakce 0/4</t>
  </si>
  <si>
    <t>3,08*2;přepočet</t>
  </si>
  <si>
    <t>9*0,2;rozvody kanalizace</t>
  </si>
  <si>
    <t>36*0,2;rozvody vody</t>
  </si>
  <si>
    <t>631312141</t>
  </si>
  <si>
    <t>Doplnění rýh v dosavadních mazaninách betonem prostým</t>
  </si>
  <si>
    <t>(2,5+13+20)*0,4*0,25;kanalizace</t>
  </si>
  <si>
    <t>26,75*0,3*0,1;voda</t>
  </si>
  <si>
    <t>631319011</t>
  </si>
  <si>
    <t>Příplatek k mazanině tl přes 50 do 80 mm za přehlazení povrchu</t>
  </si>
  <si>
    <t>631319195</t>
  </si>
  <si>
    <t>Příplatek k mazanině tl přes 50 do 80 mm za plochu do 5 m2</t>
  </si>
  <si>
    <t>974031154</t>
  </si>
  <si>
    <t>Vysekání rýh ve zdivu cihelném hl do 100 mm š do 150 mm</t>
  </si>
  <si>
    <t>9;rozvody kanalizace</t>
  </si>
  <si>
    <t>36;rozvody vody</t>
  </si>
  <si>
    <t>977312112</t>
  </si>
  <si>
    <t>Řezání stávajících betonových mazanin vyztužených hl do 100 mm</t>
  </si>
  <si>
    <t>2*26,75;vodovod</t>
  </si>
  <si>
    <t>977312113</t>
  </si>
  <si>
    <t>Řezání stávajících betonových mazanin vyztužených hl do 150 mm</t>
  </si>
  <si>
    <t>2*(2,5+13+20);kanalizace</t>
  </si>
  <si>
    <t>974042557</t>
  </si>
  <si>
    <t>Vysekání rýh v dlažbě betonové nebo jiné monolitické hl do 100 mm š do 300 mm</t>
  </si>
  <si>
    <t>26,75;rozvod vody</t>
  </si>
  <si>
    <t>974042587</t>
  </si>
  <si>
    <t>Vysekání rýh v dlažbě betonové nebo jiné monolitické hl do 250 mm š do 300 mm</t>
  </si>
  <si>
    <t>2,5+13+20;kanalizace</t>
  </si>
  <si>
    <t>974042589</t>
  </si>
  <si>
    <t>Příplatek k vysekání rýh v dlažbě betonové nebo jiné monolitické hl do 250 mm ZKD 100 mm š rýhy</t>
  </si>
  <si>
    <t>12,054*19;skládka do 20 km</t>
  </si>
  <si>
    <t>997013871</t>
  </si>
  <si>
    <t>Poplatek za uložení stavebního odpadu na recyklační skládce (skládkovné) směsného stavebního a demoličního kód odpadu 17 09 04</t>
  </si>
  <si>
    <t>S/SO 01/721</t>
  </si>
  <si>
    <t>721: Kanalizace</t>
  </si>
  <si>
    <t>721140802</t>
  </si>
  <si>
    <t>Demontáž potrubí litinové DN do 100</t>
  </si>
  <si>
    <t>2+6+19+12+2,5;viz VV</t>
  </si>
  <si>
    <t>721210813</t>
  </si>
  <si>
    <t>Demontáž vpustí podlahových z kyselinovzdorné kameniny DN 100</t>
  </si>
  <si>
    <t>3;podlahová vpusť</t>
  </si>
  <si>
    <t>2;vtok - kondenzát</t>
  </si>
  <si>
    <t>721173403</t>
  </si>
  <si>
    <t>Potrubí kanalizační z PVC SN 4 svodné DN 160</t>
  </si>
  <si>
    <t>2,5;viz VV</t>
  </si>
  <si>
    <t>2,5*0,1;prořez</t>
  </si>
  <si>
    <t>721174045</t>
  </si>
  <si>
    <t>Potrubí kanalizační z PP připojovací DN 110</t>
  </si>
  <si>
    <t>12*0,1;prořez</t>
  </si>
  <si>
    <t>721174044</t>
  </si>
  <si>
    <t>Potrubí kanalizační z PP připojovací DN 75</t>
  </si>
  <si>
    <t>22;viz VV</t>
  </si>
  <si>
    <t>22*0,1;prořez</t>
  </si>
  <si>
    <t>721174043</t>
  </si>
  <si>
    <t>Potrubí kanalizační z PP připojovací DN 50</t>
  </si>
  <si>
    <t>6*0,1;prořez</t>
  </si>
  <si>
    <t>721174042</t>
  </si>
  <si>
    <t>Potrubí kanalizační z PP připojovací DN 40</t>
  </si>
  <si>
    <t>2*0,1;prořez</t>
  </si>
  <si>
    <t>721194104</t>
  </si>
  <si>
    <t>Vyvedení a upevnění odpadních výpustek DN 40</t>
  </si>
  <si>
    <t>1;umyvadlo</t>
  </si>
  <si>
    <t>721194105</t>
  </si>
  <si>
    <t>Vyvedení a upevnění odpadních výpustek DN 50</t>
  </si>
  <si>
    <t>2;sprcha</t>
  </si>
  <si>
    <t>2;pisoár</t>
  </si>
  <si>
    <t>721194109</t>
  </si>
  <si>
    <t>Vyvedení a upevnění odpadních výpustek DN 110</t>
  </si>
  <si>
    <t>3;WC</t>
  </si>
  <si>
    <t>28615633R</t>
  </si>
  <si>
    <t>oblouk úhel 15° DN 75</t>
  </si>
  <si>
    <t>25;viz VV</t>
  </si>
  <si>
    <t>28615634R</t>
  </si>
  <si>
    <t>oblouk úhel 30° DN 110</t>
  </si>
  <si>
    <t>28615635R</t>
  </si>
  <si>
    <t>oblouk úhel 45° DN 110</t>
  </si>
  <si>
    <t>28615624</t>
  </si>
  <si>
    <t>odbočka HTEA úhel 45° DN 75/75</t>
  </si>
  <si>
    <t>28615553</t>
  </si>
  <si>
    <t>odbočka HTEA úhel 45° DN 110/75</t>
  </si>
  <si>
    <t>28615625</t>
  </si>
  <si>
    <t>odbočka HTEA úhel 45° DN 110/110</t>
  </si>
  <si>
    <t>28615637</t>
  </si>
  <si>
    <t>redukce odpadní nesouosá HTR DN 110/75</t>
  </si>
  <si>
    <t>721290111</t>
  </si>
  <si>
    <t>Zkouška těsnosti potrubí kanalizace vodou DN do 125</t>
  </si>
  <si>
    <t>(13,2+24,2+6,6+2,2)/1,1;viz VV</t>
  </si>
  <si>
    <t>721290112</t>
  </si>
  <si>
    <t>Zkouška těsnosti potrubí kanalizace vodou DN 150/DN 200</t>
  </si>
  <si>
    <t>2,75/1,1;viz VV</t>
  </si>
  <si>
    <t>721212123</t>
  </si>
  <si>
    <t>Odtokový sprchový žlab délky 800 mm s krycím roštem a zápachovou uzávěrkou</t>
  </si>
  <si>
    <t>721211422</t>
  </si>
  <si>
    <t>Vpusť podlahová se svislým odtokem DN 50/75/110 mřížka nerez 138x138</t>
  </si>
  <si>
    <t>721211502</t>
  </si>
  <si>
    <t>Vpusť sklepní s vodorovným odtokem DN 110 mřížka litina 170x240</t>
  </si>
  <si>
    <t>2;viz VV - kondenzát</t>
  </si>
  <si>
    <t>721910945</t>
  </si>
  <si>
    <t>Pročištění vpusť podlahová DN 100</t>
  </si>
  <si>
    <t>721100100R</t>
  </si>
  <si>
    <t xml:space="preserve">Revize a čištění stávající kanalizační šachty včetně napojení nového potrubí </t>
  </si>
  <si>
    <t>998721121</t>
  </si>
  <si>
    <t>Přesun hmot tonážní pro vnitřní kanalizaci ruční v objektech v do 6 m</t>
  </si>
  <si>
    <t>S/SO 01/722</t>
  </si>
  <si>
    <t>722: Vodovod</t>
  </si>
  <si>
    <t>722130801</t>
  </si>
  <si>
    <t>Demontáž potrubí ocelové pozinkované závitové DN do 25</t>
  </si>
  <si>
    <t>4+2+3+15+9+3,5+13;viz VV</t>
  </si>
  <si>
    <t>722220851</t>
  </si>
  <si>
    <t>Demontáž armatur závitových s jedním závitem G do 3/4</t>
  </si>
  <si>
    <t>722130802</t>
  </si>
  <si>
    <t>Demontáž potrubí ocelové pozinkované závitové DN přes 25 do 40 včetně uložení pro opětovné použití</t>
  </si>
  <si>
    <t>65;viz VV - přeložené potrubí</t>
  </si>
  <si>
    <t>722176114R</t>
  </si>
  <si>
    <t>Montáž potrubí bez určení D přes 22 do 32 mm - použití demontovaného potrubí</t>
  </si>
  <si>
    <t>722174001</t>
  </si>
  <si>
    <t>Potrubí vodovodní plastové PPR svar polyfúze PN 16 D 16x2,2 mm</t>
  </si>
  <si>
    <t>4*0,1;prořez</t>
  </si>
  <si>
    <t>722174002</t>
  </si>
  <si>
    <t>Potrubí vodovodní plastové PPR svar polyfúze PN 16 D 20x2,8 mm</t>
  </si>
  <si>
    <t>2+3;viz VV</t>
  </si>
  <si>
    <t>5*0,1;prořez</t>
  </si>
  <si>
    <t>722174003</t>
  </si>
  <si>
    <t>Potrubí vodovodní plastové PPR svar polyfúze PN 16 D 25x3,5 mm</t>
  </si>
  <si>
    <t>15;viz VV</t>
  </si>
  <si>
    <t>15*0,1;prořez</t>
  </si>
  <si>
    <t>722174004</t>
  </si>
  <si>
    <t>Potrubí vodovodní plastové PPR svar polyfúze PN 16 D 32x4,4 mm</t>
  </si>
  <si>
    <t>9;viz VV</t>
  </si>
  <si>
    <t>9*0,1;prořez</t>
  </si>
  <si>
    <t>722174022</t>
  </si>
  <si>
    <t>Potrubí vodovodní plastové PPR svar polyfúze PN 20 D 20x3,4 mm</t>
  </si>
  <si>
    <t>3,5;viz VV</t>
  </si>
  <si>
    <t>3,5*0,1;prořez</t>
  </si>
  <si>
    <t>722174023</t>
  </si>
  <si>
    <t>Potrubí vodovodní plastové PPR svar polyfúze PN 20 D 25x4,2 mm</t>
  </si>
  <si>
    <t>13*0,1;prořez</t>
  </si>
  <si>
    <t>722290226</t>
  </si>
  <si>
    <t>Zkouška těsnosti vodovodního potrubí závitového DN do 50</t>
  </si>
  <si>
    <t>(4,4+5,5+16,5+9,9+3,85+14,3)/1,1;viz VV - plast</t>
  </si>
  <si>
    <t>722290234</t>
  </si>
  <si>
    <t>Proplach a dezinfekce vodovodního potrubí DN do 80</t>
  </si>
  <si>
    <t>722181231</t>
  </si>
  <si>
    <t>Ochrana vodovodního potrubí přilepenými termoizolačními trubicemi z PE tl přes 9 do 13 mm DN do 22 mm</t>
  </si>
  <si>
    <t>4+2+3+3,5;viz VV</t>
  </si>
  <si>
    <t>12,5*0,1;prořez</t>
  </si>
  <si>
    <t>722181232</t>
  </si>
  <si>
    <t>Ochrana vodovodního potrubí přilepenými termoizolačními trubicemi z PE tl přes 9 do 13 mm DN přes 22 do 45 mm</t>
  </si>
  <si>
    <t>15+9+13;viz VV</t>
  </si>
  <si>
    <t>37*0,1;prořez</t>
  </si>
  <si>
    <t>722232061</t>
  </si>
  <si>
    <t>Kohout kulový přímý G 1/2" PN 42 do 185°C vnitřní závit s vypouštěním</t>
  </si>
  <si>
    <t>722231141</t>
  </si>
  <si>
    <t>Ventil závitový pojistný rohový G 1/2"</t>
  </si>
  <si>
    <t>722100101R</t>
  </si>
  <si>
    <t>Napojení na stávající vodovodní potrubí</t>
  </si>
  <si>
    <t>998722121</t>
  </si>
  <si>
    <t>Přesun hmot tonážní pro vnitřní vodovod ruční v objektech v do 6 m</t>
  </si>
  <si>
    <t>S/SO 01/725</t>
  </si>
  <si>
    <t>725: Zařizovací předměty</t>
  </si>
  <si>
    <t>725110811</t>
  </si>
  <si>
    <t>Demontáž klozetů splachovacích s nádrží</t>
  </si>
  <si>
    <t>725210821</t>
  </si>
  <si>
    <t>Demontáž umyvadel bez výtokových armatur</t>
  </si>
  <si>
    <t>725820802</t>
  </si>
  <si>
    <t>Demontáž baterie stojánkové do jednoho otvoru</t>
  </si>
  <si>
    <t>725112002</t>
  </si>
  <si>
    <t>Klozet keramický standardní samostatně stojící s hlubokým splachováním odpad svislý</t>
  </si>
  <si>
    <t>725121527</t>
  </si>
  <si>
    <t>Pisoárový záchodek automatický s integrovaným napájecím zdrojem</t>
  </si>
  <si>
    <t>725211617R</t>
  </si>
  <si>
    <t>Dvojumyvadlo keramické bílé šířky 1200 mm s krytem na sifon připevněné na stěnu šrouby</t>
  </si>
  <si>
    <t>725822611</t>
  </si>
  <si>
    <t>Baterie umyvadlová stojánková páková bez výpusti</t>
  </si>
  <si>
    <t>725244214</t>
  </si>
  <si>
    <t>Zástěna sprchová skleněná tl. 8 mm pevná bezdveřová na vaničku šířky 1000 mm</t>
  </si>
  <si>
    <t>1+1;viz VV</t>
  </si>
  <si>
    <t>725841353</t>
  </si>
  <si>
    <t>Baterie sprchová automatická se směšovací baterií a sprchovou růžicí</t>
  </si>
  <si>
    <t>725819402</t>
  </si>
  <si>
    <t>Montáž ventilů rohových G 1/2" bez připojovací trubičky</t>
  </si>
  <si>
    <t>55141002</t>
  </si>
  <si>
    <t>ventil kulový rohový s filtrem 1/2"x3/8" s celokovovým kulatým designem</t>
  </si>
  <si>
    <t>55166634</t>
  </si>
  <si>
    <t>sifon umyvadlový prostorově úsporný DN 40</t>
  </si>
  <si>
    <t>725861102</t>
  </si>
  <si>
    <t>Zápachová uzávěrka pro umyvadla DN 40</t>
  </si>
  <si>
    <t>725980122</t>
  </si>
  <si>
    <t>Dvířka 15/20</t>
  </si>
  <si>
    <t>725291652</t>
  </si>
  <si>
    <t>Montáž dávkovače tekutého mýdla</t>
  </si>
  <si>
    <t>55431098</t>
  </si>
  <si>
    <t>dávkovač tekutého mýdla bílý 0,8L</t>
  </si>
  <si>
    <t>725291654</t>
  </si>
  <si>
    <t>Montáž zásobníku papírových ručníků</t>
  </si>
  <si>
    <t>55431086</t>
  </si>
  <si>
    <t>zásobník papírových ručníků skládaných komaxit bílý</t>
  </si>
  <si>
    <t>725291653</t>
  </si>
  <si>
    <t>Montáž zásobníku toaletních papírů</t>
  </si>
  <si>
    <t>55431090</t>
  </si>
  <si>
    <t>zásobník toaletních papírů nerez D 310mm</t>
  </si>
  <si>
    <t>725291665</t>
  </si>
  <si>
    <t>Montáž police</t>
  </si>
  <si>
    <t>55779010R</t>
  </si>
  <si>
    <t>nerezový držák toaletního papíru</t>
  </si>
  <si>
    <t>725291666</t>
  </si>
  <si>
    <t>Montáž háčku</t>
  </si>
  <si>
    <t>55441011</t>
  </si>
  <si>
    <t>háček koupelnový</t>
  </si>
  <si>
    <t>725291664</t>
  </si>
  <si>
    <t>Montáž štětky závěsné</t>
  </si>
  <si>
    <t>55779012</t>
  </si>
  <si>
    <t xml:space="preserve">štětka na WC závěsná nebo na podlahu kartáč nylon nerezové záchytné pouzdro lesk </t>
  </si>
  <si>
    <t>725900911</t>
  </si>
  <si>
    <t>Opravy ostatního zařízení zpětná montáž kloktací mísy nebo studánky</t>
  </si>
  <si>
    <t>998725121</t>
  </si>
  <si>
    <t>Přesun hmot tonážní pro zařizovací předměty ruční v objektech v do 6 m</t>
  </si>
  <si>
    <t>Zdravotechnika</t>
  </si>
  <si>
    <t>S/SO 01/003</t>
  </si>
  <si>
    <t>003: Svislé a kompletní konstrukce</t>
  </si>
  <si>
    <t>310271071</t>
  </si>
  <si>
    <t>Zazdívka otvorů ve zdivu nadzákladovém pl přes 1 do 4 m2 pórobetonovými tvárnicemi do P2 na tenkovrstvou maltu tl 300 m</t>
  </si>
  <si>
    <t>1,6*2,1;do čm 105</t>
  </si>
  <si>
    <t>0,7*2,1;do čm 107</t>
  </si>
  <si>
    <t>340271045</t>
  </si>
  <si>
    <t>Zazdívka otvorů v příčkách nebo stěnách pl přes 1 do 4 m2 tvárnicemi pórobetonovými tl 150 mm</t>
  </si>
  <si>
    <t>342272245</t>
  </si>
  <si>
    <t>Příčka z pórobetonových hladkých tvárnic na tenkovrstvou maltu tl 150 mm</t>
  </si>
  <si>
    <t>317142442</t>
  </si>
  <si>
    <t>Překlad nenosný pórobetonový š 150 mm v do 250 mm na tenkovrstvou maltu dl přes 1000 do 1250 mm</t>
  </si>
  <si>
    <t>1;čm 108</t>
  </si>
  <si>
    <t>317941123</t>
  </si>
  <si>
    <t>Osazování ocelových válcovaných nosníků na zdivu I, IE, U, UE nebo L přes č. 14 do č. 22 nebo výšky do 220 mm</t>
  </si>
  <si>
    <t>profil I 140 = 14,40 kg/m</t>
  </si>
  <si>
    <t>2*1,5*14,40*0,001;nový otvor do čm 105</t>
  </si>
  <si>
    <t>13010716</t>
  </si>
  <si>
    <t>ocel profilová jakost S235JR (11 375) průřez I (IPN) 140</t>
  </si>
  <si>
    <t>0,043;váha</t>
  </si>
  <si>
    <t>0,043*0,2;prořez</t>
  </si>
  <si>
    <t>317234410</t>
  </si>
  <si>
    <t>Vyzdívka mezi nosníky z cihel pálených na MC</t>
  </si>
  <si>
    <t>346244381</t>
  </si>
  <si>
    <t>Plentování jednostranné v do 200 mm válcovaných nosníků cihlami</t>
  </si>
  <si>
    <t>1,5*2*0,2;nový otvor do čm 105</t>
  </si>
  <si>
    <t>S/SO 01/004</t>
  </si>
  <si>
    <t>004: Vodorovné konstrukce</t>
  </si>
  <si>
    <t>430321313</t>
  </si>
  <si>
    <t>Schodišťová konstrukce a rampa ze ŽB tř. C 16/20</t>
  </si>
  <si>
    <t>1,85*0,3*0,5*0,5*2;čm 101</t>
  </si>
  <si>
    <t>0,9*0,3*0,5*0,5*2;čm 104</t>
  </si>
  <si>
    <t>430361821</t>
  </si>
  <si>
    <t>Výztuž schodišťové konstrukce a rampy betonářskou ocelí 10 505</t>
  </si>
  <si>
    <t>434311114</t>
  </si>
  <si>
    <t>Schodišťové stupně dusané na terén z betonu tř. C 16/20 bez potěru</t>
  </si>
  <si>
    <t>1,85*3*2;čm 101</t>
  </si>
  <si>
    <t>0,9*3*2;čm 104</t>
  </si>
  <si>
    <t>434351141</t>
  </si>
  <si>
    <t>Zřízení bednění stupňů přímočarých schodišť</t>
  </si>
  <si>
    <t>1,85*(0,27+0,165)*3*2;čm 101</t>
  </si>
  <si>
    <t>0,9*(0,27+0,165)*3*2+0,6*0,5*2*2;čm 104</t>
  </si>
  <si>
    <t>434351142</t>
  </si>
  <si>
    <t>Odstranění bednění stupňů přímočarých schodišť</t>
  </si>
  <si>
    <t>628613611R</t>
  </si>
  <si>
    <t>Základní nátěr ocelových konstrukcí hmotnosti do 100 kg</t>
  </si>
  <si>
    <t>kg</t>
  </si>
  <si>
    <t>0,043*1000;ocelové nosníky</t>
  </si>
  <si>
    <t>612325223</t>
  </si>
  <si>
    <t>Vápenocementová štuková omítka malých ploch přes 0,25 do 1 m2 na stěnách</t>
  </si>
  <si>
    <t>1+1;nový otvor do čm 105</t>
  </si>
  <si>
    <t>619995001</t>
  </si>
  <si>
    <t>Začištění omítek kolem oken, dveří, podlah nebo obkladů</t>
  </si>
  <si>
    <t>viz tabulka místností</t>
  </si>
  <si>
    <t>(1,72+1,38*2)*2;čm 103</t>
  </si>
  <si>
    <t>(2,32+1,3*2)*2;čm 104</t>
  </si>
  <si>
    <t>(1,72+1,38*2);čm 105</t>
  </si>
  <si>
    <t>(0,8+1,38*2);čm 106</t>
  </si>
  <si>
    <t>612325419</t>
  </si>
  <si>
    <t>Oprava vnitřní vápenocementové hladké omítky tl do 20 mm stěn v rozsahu plochy přes 30 do 50 % s celoplošným přeštukováním tl do 3 mm</t>
  </si>
  <si>
    <t>oprava omítek</t>
  </si>
  <si>
    <t>čm 105 - nad novými obklady</t>
  </si>
  <si>
    <t>(2,8-2,1)*(2,175+5,61)*2-(1,72*0,08)</t>
  </si>
  <si>
    <t>0,15*(1,72+0,08*2)</t>
  </si>
  <si>
    <t>čm 101-102</t>
  </si>
  <si>
    <t>2,8*(8,775+11,65+11,5+0,55*2)+(2,8-0,7)*(0,35*2+0,4*2)-(1,6*1,97*2+0,8*1,97)</t>
  </si>
  <si>
    <t>0,15*(0,9+2,1*2)+0,2*(1,6*2+2,1*4)</t>
  </si>
  <si>
    <t>0,7*2*8,75+0,4*(2,2+5,75)</t>
  </si>
  <si>
    <t>čm 104</t>
  </si>
  <si>
    <t>2,8*(5,73+11,99)*2-(2,32*0,7*2+0,8*1,97*2)</t>
  </si>
  <si>
    <t>0,15*(2,32*2+0,7*4)</t>
  </si>
  <si>
    <t>612325413</t>
  </si>
  <si>
    <t>Oprava vnitřní vápenocementové hladké omítky tl do 20 mm stěn v rozsahu plochy přes 30 do 50 %</t>
  </si>
  <si>
    <t>čm 107 - sauna</t>
  </si>
  <si>
    <t>2,8*(2,65*2-1,5+3,5*2)</t>
  </si>
  <si>
    <t>odpočet srovnání po osekání obkladů v čm 101původní (nová sauna)</t>
  </si>
  <si>
    <t>-2,8*(1,25*2+1,8)</t>
  </si>
  <si>
    <t>612131121</t>
  </si>
  <si>
    <t>Penetrační disperzní nátěr vnitřních stěn nanášený ručně</t>
  </si>
  <si>
    <t>612142001</t>
  </si>
  <si>
    <t>Pletivo sklovláknité vnitřních stěn vtlačené do tmelu</t>
  </si>
  <si>
    <t>(1,5*3)-(0,7*2,1);čm 106-107</t>
  </si>
  <si>
    <t>2,2*2,8+2,5*2,8;do čm 105</t>
  </si>
  <si>
    <t>5,45*2,8;do čm 107</t>
  </si>
  <si>
    <t>((2,8*3)-(0,7*2,1))*2;čm 108</t>
  </si>
  <si>
    <t>612135011</t>
  </si>
  <si>
    <t>Vyrovnání podkladu vnitřních stěn tmelem tl do 2 mm</t>
  </si>
  <si>
    <t>612311131</t>
  </si>
  <si>
    <t>Vápenný štuk vnitřních stěn tloušťky do 3 mm</t>
  </si>
  <si>
    <t>612131101</t>
  </si>
  <si>
    <t>Cementový postřik vnitřních stěn nanášený celoplošně ručně</t>
  </si>
  <si>
    <t>88,423+87,068;součet</t>
  </si>
  <si>
    <t>612321141</t>
  </si>
  <si>
    <t>Vápenocementová omítka štuková dvouvrstvá vnitřních stěn nanášená ručně</t>
  </si>
  <si>
    <t>omítka nová celková 100% po osekaných obkladech na zdivo</t>
  </si>
  <si>
    <t>čm 103</t>
  </si>
  <si>
    <t>2,8*(2,475+5,96)</t>
  </si>
  <si>
    <t>2,8*(6,3+0,36*2)-(1,72*0,7)*2+0,36*(2,22+2,94)</t>
  </si>
  <si>
    <t>2,8*(6,1+0,61*2)-(0,8*1,97)</t>
  </si>
  <si>
    <t>(2,8-0,7)*(0,35*2+0,4*2)+0,7*2*6,3+0,4*(2,15+2,9)</t>
  </si>
  <si>
    <t>0,15*(1,72*2+0,7*4)+0,2*(0,9+2,1*2)</t>
  </si>
  <si>
    <t>odpočet obkladů v části 103</t>
  </si>
  <si>
    <t>-(2,1*(2,85+0,3+0,65+2,22+0,36)-(1,72*0,62)-0,15*0,62*2)</t>
  </si>
  <si>
    <t>nad novými obklady</t>
  </si>
  <si>
    <t>čm 106</t>
  </si>
  <si>
    <t>(2,8-2,1)*(2,65+5,83*2+0,9+1,62)-(2,8-2,1)*0,15-(0,8*0,08)</t>
  </si>
  <si>
    <t>0,15*(0,8+0,08*2)</t>
  </si>
  <si>
    <t>čm 105</t>
  </si>
  <si>
    <t>0,15*(1,72+0,08*2)+0,2*(0,9)</t>
  </si>
  <si>
    <t>612321191</t>
  </si>
  <si>
    <t>Příplatek k vápenocementové omítce vnitřních stěn za každých dalších 5 mm tloušťky ručně</t>
  </si>
  <si>
    <t>88,423*2;vyrovnání nerovností</t>
  </si>
  <si>
    <t>612331121</t>
  </si>
  <si>
    <t>Cementová omítka hladká jednovrstvá vnitřních stěn nanášená ručně</t>
  </si>
  <si>
    <t>srovnání po osekání obkladů v čm 101 původní (nová sauna)</t>
  </si>
  <si>
    <t>2,8*(1,25*2+1,8)</t>
  </si>
  <si>
    <t>podklad pod nové obklady na zdivo stávající po osekání</t>
  </si>
  <si>
    <t>2,1*(2,65+5,83*2+0,9+1,62)-2,1*0,15-1,5*2,1-(0,8*1,97+0,8*0,62)</t>
  </si>
  <si>
    <t>0,45*(2,0*2+1,5)+0,15*(0,62*2)</t>
  </si>
  <si>
    <t>2,1*(2,175+5,61)*2-(1,72*0,62+0,9*1,97)</t>
  </si>
  <si>
    <t>0,15*(0,62*2)</t>
  </si>
  <si>
    <t>2,1*(2,85+0,3+0,65+2,22+0,36)-(1,72*0,62)</t>
  </si>
  <si>
    <t>612331191</t>
  </si>
  <si>
    <t>Příplatek k cementové omítce vnitřních stěn za každých dalších 5 mm tloušťky ručně</t>
  </si>
  <si>
    <t>611325418</t>
  </si>
  <si>
    <t>Oprava vnitřní vápenocementové hladké omítky tl do 20 mm stropů v rozsahu plochy přes 30 do 50 % s celoplošným přeštukováním tl do 3 mm</t>
  </si>
  <si>
    <t>52,53+33,39+12,14;viz tabulka místností - přeštukování</t>
  </si>
  <si>
    <t>611325413</t>
  </si>
  <si>
    <t>Oprava vnitřní vápenocementové hladké omítky tl do 20 mm stropů v rozsahu plochy přes 30 do 50 %</t>
  </si>
  <si>
    <t>50,46+39,39;viz tabulka místností - podklad pro nový podhled</t>
  </si>
  <si>
    <t>611131121</t>
  </si>
  <si>
    <t>Penetrační disperzní nátěr vnitřních stropů nanášený ručně</t>
  </si>
  <si>
    <t>611131101</t>
  </si>
  <si>
    <t>Cementový postřik vnitřních stropů nanášený celoplošně ručně</t>
  </si>
  <si>
    <t>14,14+6,71;součet</t>
  </si>
  <si>
    <t>611321141</t>
  </si>
  <si>
    <t>Vápenocementová omítka štuková dvouvrstvá vnitřních stropů rovných nanášená ručně</t>
  </si>
  <si>
    <t>12,72+1,44;po omítce stříkané - sauna</t>
  </si>
  <si>
    <t>611321121</t>
  </si>
  <si>
    <t>Vápenocementová omítka hladká jednovrstvá vnitřních stropů rovných nanášená ručně</t>
  </si>
  <si>
    <t>6,71;po omítce stříkané - sauna</t>
  </si>
  <si>
    <t>629991011</t>
  </si>
  <si>
    <t>Zakrytí výplní otvorů a svislých ploch fólií přilepenou lepící páskou</t>
  </si>
  <si>
    <t>1,72*0,7*3+0,8*0,7+2,32*0,7*2</t>
  </si>
  <si>
    <t>7,42*0,25;prořez</t>
  </si>
  <si>
    <t>632451254</t>
  </si>
  <si>
    <t>Potěr cementový samonivelační litý C30 tl přes 45 do 50 mm</t>
  </si>
  <si>
    <t>52,53+50,46+33,39+12,14+12,72+6,71+1,44;viz tabulka místností</t>
  </si>
  <si>
    <t>632451293</t>
  </si>
  <si>
    <t>Příplatek k cementovému samonivelačnímu litému potěru C30 ZKD 5 mm tl přes 50 mm</t>
  </si>
  <si>
    <t>169,39*10;příplatek za tl. do 100 mm</t>
  </si>
  <si>
    <t>631362021</t>
  </si>
  <si>
    <t>Výztuž mazanin svařovanými sítěmi Kari</t>
  </si>
  <si>
    <t>SZ 6/150/150 = 3,03 kg/m2</t>
  </si>
  <si>
    <t>(52,53+50,46+33,39+12,14+12,72+6,71+1,44)*3,03*0,001;viz tabulka místností</t>
  </si>
  <si>
    <t>0,513*0,3;prořez</t>
  </si>
  <si>
    <t>634112113</t>
  </si>
  <si>
    <t>Obvodová dilatace podlahovým páskem z pěnového PE mezi stěnou a mazaninou nebo potěrem v 80 mm</t>
  </si>
  <si>
    <t>29,6;čm 101</t>
  </si>
  <si>
    <t>15,15;čm 102</t>
  </si>
  <si>
    <t>7,8;čm 103</t>
  </si>
  <si>
    <t>15,7;čm 105</t>
  </si>
  <si>
    <t>17;čm 106</t>
  </si>
  <si>
    <t>12,3;čm 107</t>
  </si>
  <si>
    <t>5;čm 108</t>
  </si>
  <si>
    <t>102,55*0,1;prořez</t>
  </si>
  <si>
    <t>642944121</t>
  </si>
  <si>
    <t>Osazování ocelových zárubní dodatečné pl do 2,5 m2</t>
  </si>
  <si>
    <t>55331452</t>
  </si>
  <si>
    <t>zárubeň jednokřídlá ocelová pro dodatečnou montáž tl stěny 260-300mm rozměru 800/1970, 2100mm</t>
  </si>
  <si>
    <t>2;D1</t>
  </si>
  <si>
    <t>1;D2</t>
  </si>
  <si>
    <t>55331436</t>
  </si>
  <si>
    <t>zárubeň jednokřídlá ocelová pro dodatečnou montáž tl stěny 110-150mm rozměru 700/1970, 2100mm</t>
  </si>
  <si>
    <t>1;D3</t>
  </si>
  <si>
    <t>642944221</t>
  </si>
  <si>
    <t>Osazování ocelových zárubní dodatečné pl přes 2,5 m2</t>
  </si>
  <si>
    <t>55331727</t>
  </si>
  <si>
    <t>zárubeň dvoukřídlá ocelová pro dodatečnou montáž tl stěny 260-300mm rozměru 1600/1970, 2100mm</t>
  </si>
  <si>
    <t>1+1;D4</t>
  </si>
  <si>
    <t>009_pozn.č.1</t>
  </si>
  <si>
    <t>Vystěhování stávajících prostor je samostatnou dodávkou investora</t>
  </si>
  <si>
    <t>009xxx001</t>
  </si>
  <si>
    <t>Demontáž a likvidace stávající vestavěné sauny</t>
  </si>
  <si>
    <t>HZS1301</t>
  </si>
  <si>
    <t>Hodinová zúčtovací sazba zedník, pomocný stavební dělník</t>
  </si>
  <si>
    <t>80;demontáž polic a obkladů v části posilovny k likvidaci, další výpomoce pro řemesla nespecifikované konkrétně demontáže drobných konstrukcí (konzoly, žebřík v bazénku, apod...) včetně drobného materiálu pro zapravení</t>
  </si>
  <si>
    <t>962032230</t>
  </si>
  <si>
    <t>Bourání zdiva z cihel pálených nebo vápenopískových na MV nebo MVC do 1 m3</t>
  </si>
  <si>
    <t>čm 101</t>
  </si>
  <si>
    <t>1,8*2,8*0,3</t>
  </si>
  <si>
    <t>bazének 106</t>
  </si>
  <si>
    <t>1,05*(2,65*2+1,85+2,25)*0,3</t>
  </si>
  <si>
    <t>962031132</t>
  </si>
  <si>
    <t>Bourání příček nebo přizdívek z cihel pálených tl do 100 mm</t>
  </si>
  <si>
    <t>čm 102</t>
  </si>
  <si>
    <t>1,5*0,88</t>
  </si>
  <si>
    <t>sedáky, stupínky</t>
  </si>
  <si>
    <t>0,4*((1,35+0,7)+(2,05+0,7*2)+(1,95*2+1,7*2)*2+(1,53*2+1,7)*2)</t>
  </si>
  <si>
    <t>vanička, stupínky, vana</t>
  </si>
  <si>
    <t>0,4*(1,3*2+0,7*2+0,5)</t>
  </si>
  <si>
    <t>0,4*(1,08+0,5+5,22)+0,5*(1,7*2+0,5*2)</t>
  </si>
  <si>
    <t>0,4*(0,45+0,9)</t>
  </si>
  <si>
    <t>962031133</t>
  </si>
  <si>
    <t>Bourání příček nebo přizdívek z cihel pálených tl přes 100 do 150 mm</t>
  </si>
  <si>
    <t>čm 107 - pod průvlakem</t>
  </si>
  <si>
    <t>1,3*2,0-0,75*2,0</t>
  </si>
  <si>
    <t>2,2*(0,9+0,6)</t>
  </si>
  <si>
    <t>lem bazénku</t>
  </si>
  <si>
    <t>1,15*0,9+0,4*(0,9+0,35+0,4*2)</t>
  </si>
  <si>
    <t>čm 102 - sedáky, stupínky</t>
  </si>
  <si>
    <t>974031666</t>
  </si>
  <si>
    <t>Vysekání rýh ve zdivu cihelném pro vtahování nosníků hl do 150 mm v do 250 mm</t>
  </si>
  <si>
    <t>2*1,5;nový otvor do čm 105</t>
  </si>
  <si>
    <t>2+2;nový otvor do čm 105</t>
  </si>
  <si>
    <t>971033641</t>
  </si>
  <si>
    <t>Vybourání otvorů ve zdivu cihelném pl do 4 m2 na MVC nebo MV tl do 300 mm</t>
  </si>
  <si>
    <t>0,9*2,1*0,3;nový otvor do čm 105</t>
  </si>
  <si>
    <t>967031132</t>
  </si>
  <si>
    <t>Přisekání rovných ostění v cihelném zdivu na MV nebo MVC</t>
  </si>
  <si>
    <t>srovnání po vybourání otvorů a příček</t>
  </si>
  <si>
    <t>0,3*(0,9+2,1*2)</t>
  </si>
  <si>
    <t>0,3*2,8*2</t>
  </si>
  <si>
    <t>0,15*(2,0*2+2,0*2)</t>
  </si>
  <si>
    <t>0,3*1,03*2</t>
  </si>
  <si>
    <t>967031732</t>
  </si>
  <si>
    <t>Přisekání plošné zdiva z cihel pálených na MV nebo MVC tl do 100 mm</t>
  </si>
  <si>
    <t>srovnání , příprava plochy po vyvourání bazénku,</t>
  </si>
  <si>
    <t>1,05*(2,57+2,65)</t>
  </si>
  <si>
    <t>0,45*1,3</t>
  </si>
  <si>
    <t>977151131</t>
  </si>
  <si>
    <t>Jádrové vrty diamantovými korunkami do stavebních materiálů D přes 350 do 400 mm</t>
  </si>
  <si>
    <t>2*0,3;VZT</t>
  </si>
  <si>
    <t>977151127</t>
  </si>
  <si>
    <t>Jádrové vrty diamantovými korunkami do stavebních materiálů D přes 225 do 250 mm</t>
  </si>
  <si>
    <t>0,3;VZT</t>
  </si>
  <si>
    <t>977151119</t>
  </si>
  <si>
    <t>Jádrové vrty diamantovými korunkami do stavebních materiálů D přes 100 do 110 mm</t>
  </si>
  <si>
    <t>0,3+0,65+0,3*3;VZT, ZTI a VYT</t>
  </si>
  <si>
    <t>4*0,25;prostupy pro profese TZB</t>
  </si>
  <si>
    <t>977151113</t>
  </si>
  <si>
    <t>Jádrové vrty diamantovými korunkami do stavebních materiálů D přes 40 do 50 mm</t>
  </si>
  <si>
    <t>3*0,3;prostupy pro profese TZB</t>
  </si>
  <si>
    <t>977151111</t>
  </si>
  <si>
    <t>Jádrové vrty diamantovými korunkami do stavebních materiálů D do 35 mm</t>
  </si>
  <si>
    <t>6*0,3;prostupy pro profese TZB</t>
  </si>
  <si>
    <t>968062456</t>
  </si>
  <si>
    <t>Vybourání dřevěných dveřních zárubní pl přes 2 m2</t>
  </si>
  <si>
    <t>0,9*2,1;sauna</t>
  </si>
  <si>
    <t>968072455</t>
  </si>
  <si>
    <t>Vybourání kovových dveřních zárubní pl do 2 m2</t>
  </si>
  <si>
    <t>0,7*2,1;do čm 101</t>
  </si>
  <si>
    <t>0,8*2,1;do čm 102</t>
  </si>
  <si>
    <t>0,8*2,1;do čm 106</t>
  </si>
  <si>
    <t>968072456</t>
  </si>
  <si>
    <t>Vybourání kovových dveřních zárubní pl přes 2 m2</t>
  </si>
  <si>
    <t>1,6*2,1+1,6*2,1;do čm 102</t>
  </si>
  <si>
    <t>965046111</t>
  </si>
  <si>
    <t>Broušení stávajících betonových podlah úběr do 3 mm</t>
  </si>
  <si>
    <t>39,39;čm 104 - bez odsekání podkladní vrstvy</t>
  </si>
  <si>
    <t>965046119</t>
  </si>
  <si>
    <t>Příplatek k broušení stávajících betonových podlah za každý další 1 mm úběru</t>
  </si>
  <si>
    <t>(26+0,75)*2;žlab TZB</t>
  </si>
  <si>
    <t>965042121</t>
  </si>
  <si>
    <t>Bourání podkladů pod dlažby nebo mazanin betonových nebo z litého asfaltu tl do 100 mm pl do 1 m2</t>
  </si>
  <si>
    <t>vybourání "lavic", stupňů - odhad tl. bez sondy</t>
  </si>
  <si>
    <t>0,05*(1,35*0,7-0,53*0,23+2,05*0,7+(1,95*1,7-0,32*0,41)*2+(1,53*1,7-0,61*0,89)*2)</t>
  </si>
  <si>
    <t>0,05*0,5*0,5*2+0,05*(1,08*0,5+5,95*0,6)</t>
  </si>
  <si>
    <t>0,1*(0,36*2,25+0,5*2,65+0,3*1,8+0,15*2,3)</t>
  </si>
  <si>
    <t>0,05*0,45*0,9</t>
  </si>
  <si>
    <t>965082922</t>
  </si>
  <si>
    <t>Odstranění násypů pod podlahami tl do 100 mm pl do 2 m2</t>
  </si>
  <si>
    <t>odstranění násypů- výplně ze stupínků, lavic</t>
  </si>
  <si>
    <t>0,35*(1,25*0,6-0,53*0,23+1,85*0,6+(1,75*1,5-0,32*0,41)*2+(1,43*1,5-0,61*0,89)*2)</t>
  </si>
  <si>
    <t>0,35*(0,988*0,4+5,95*0,5)</t>
  </si>
  <si>
    <t>1,0*(0,36*2,25+0,5*2,65)</t>
  </si>
  <si>
    <t>0,35*0,35*0,8</t>
  </si>
  <si>
    <t>965042141</t>
  </si>
  <si>
    <t>Bourání podkladů pod dlažby nebo mazanin betonových nebo z litého asfaltu tl do 100 mm pl přes 4 m2</t>
  </si>
  <si>
    <t>(1,78+102,9+33,39+12,14+12,72+4,93)*0,1;viz tabulka místností</t>
  </si>
  <si>
    <t>0,05*(6,3*4,9-0,15*(1,95+1,53)+0,5*1,7);doplnění zvýšeného stupínku čm 103</t>
  </si>
  <si>
    <t>965049111</t>
  </si>
  <si>
    <t>Příplatek k bourání betonových mazanin za bourání mazanin se svařovanou sítí tl do 100 mm</t>
  </si>
  <si>
    <t>965081213</t>
  </si>
  <si>
    <t>Bourání podlah z dlaždic keramických nebo xylolitových tl do 10 mm plochy přes 1 m2</t>
  </si>
  <si>
    <t>vybourání dlažby do malty současně s betonem</t>
  </si>
  <si>
    <t>1,78+33,39+12,14+12,72+4,93</t>
  </si>
  <si>
    <t>965081611</t>
  </si>
  <si>
    <t>Odsekání soklíků rovných</t>
  </si>
  <si>
    <t>2,175+2+5,61*2;čm 105</t>
  </si>
  <si>
    <t>963042819</t>
  </si>
  <si>
    <t>Bourání schodišťových stupňů betonových zhotovených na místě</t>
  </si>
  <si>
    <t>čm 104 do 102</t>
  </si>
  <si>
    <t>0,85*2</t>
  </si>
  <si>
    <t>2,55+1,8*2</t>
  </si>
  <si>
    <t>978021141</t>
  </si>
  <si>
    <t>Otlučení (osekání) cementových omítek vnitřních stěn v rozsahu do 30 %</t>
  </si>
  <si>
    <t>dočištění po stávajících obkladech - nad rámec odstranění omítky s obklady - nerovnosti, větší vrstva omítky</t>
  </si>
  <si>
    <t>114,474</t>
  </si>
  <si>
    <t>978013161</t>
  </si>
  <si>
    <t>Otlučení (osekání) vnitřní vápenné nebo vápenocementové omítky stěn v rozsahu přes 30 do 50 %</t>
  </si>
  <si>
    <t>čm 107</t>
  </si>
  <si>
    <t>2,75*(2,65+2,35*2+0,8)-0,65*1,95</t>
  </si>
  <si>
    <t>(2,8-2,1)*(2,175+5,61)*2-(1,72*0,08+1,5*1,97)</t>
  </si>
  <si>
    <t>0,15*(0,08*2)</t>
  </si>
  <si>
    <t>plocha pod stávajícím kobercem</t>
  </si>
  <si>
    <t>2,75*(8,775+11,65+11,5+0,55*2)+1,6*(0,35*2+0,4*2)-(1,55*1,97*2+0,6*1,97+0,8*1,97)</t>
  </si>
  <si>
    <t>0,15*(0,9+2,1*2)+0,2*(1,55*2+2,1*4)</t>
  </si>
  <si>
    <t>(0,7*2+0,4)*8,75</t>
  </si>
  <si>
    <t>978013191</t>
  </si>
  <si>
    <t>Otlučení (osekání) vnitřní vápenné nebo vápenocementové omítky stěn v rozsahu přes 50 do 100 %</t>
  </si>
  <si>
    <t>čm 105 - nad obklady</t>
  </si>
  <si>
    <t>(2,8-2,1)*(2,175+5,61)*2-(1,72*0,62+1,5*1,97)</t>
  </si>
  <si>
    <t>0,15*(1,72+0,62*2)+0,2*(1,5+2,1*2)</t>
  </si>
  <si>
    <t>978011161</t>
  </si>
  <si>
    <t>Otlučení (osekání) vnitřní vápenné nebo vápenocementové omítky stropů v rozsahu přes 30 do 50 %</t>
  </si>
  <si>
    <t>102,99+33,39+39,39+12,14;omítka</t>
  </si>
  <si>
    <t>978011191</t>
  </si>
  <si>
    <t>Otlučení (osekání) vnitřní vápenné nebo vápenocementové omítky stropů v rozsahu přes 50 do 100 %</t>
  </si>
  <si>
    <t>12,72+4,93+1,78;omítka stříkaná - 100%</t>
  </si>
  <si>
    <t>978059541</t>
  </si>
  <si>
    <t>Odsekání a odebrání obkladů stěn z vnitřních obkládaček plochy přes 1 m2</t>
  </si>
  <si>
    <t>osekání obkladů včetně omítky nad rámec konstrukcí s obkladem, které se bourají -</t>
  </si>
  <si>
    <t>2,7*(2,475+5,96)-(1,45*1,97)</t>
  </si>
  <si>
    <t>2,5*(6,3+0,36*2)-(1,72*0,7)*2</t>
  </si>
  <si>
    <t>2,7*(6,11+0,61*2)-(0,8*1,97)</t>
  </si>
  <si>
    <t>1,6*(0,35*2+0,4*2)+(0,7*2+0,4)*6,3</t>
  </si>
  <si>
    <t>0,15*(1,72*2+0,7*4)+0,2*(0,9+2,1*2)+0,36*(2,22+2,94)</t>
  </si>
  <si>
    <t>2,75*(4,4+2,65+2,4)-(0,8*1,97+0,65*1,9)</t>
  </si>
  <si>
    <t>0,45*(1,4+1,95*2)</t>
  </si>
  <si>
    <t>1,5*(2,55+0,6+2,65)-0,8*0,7</t>
  </si>
  <si>
    <t>0,36*(1,25*2+2,25)+0,15*(0,8*2+0,7*2)</t>
  </si>
  <si>
    <t>2,75*(1,8+0,98*2)-0,6*1,97</t>
  </si>
  <si>
    <t>0,2*(0,7+2,1*2)</t>
  </si>
  <si>
    <t>Hodinová zúčtovací sazba zedník - stavební přípomocné práce</t>
  </si>
  <si>
    <t>24;stavební přípomocné práce</t>
  </si>
  <si>
    <t>HZS1292</t>
  </si>
  <si>
    <t>Hodinová zúčtovací sazba stavební dělník - stavební přípomocné práce</t>
  </si>
  <si>
    <t>40;stavební přípomocné práce</t>
  </si>
  <si>
    <t>949101111</t>
  </si>
  <si>
    <t>Lešení pomocné pro objekty pozemních staveb s lešeňovou podlahou v do 1,9 m zatížení do 150 kg/m2</t>
  </si>
  <si>
    <t>208,78;viz tabulka místností</t>
  </si>
  <si>
    <t>952901111</t>
  </si>
  <si>
    <t>Vyčištění budov bytové a občanské výstavby při výšce podlaží do 4 m</t>
  </si>
  <si>
    <t>50;dotčené prostory</t>
  </si>
  <si>
    <t>009xxx002</t>
  </si>
  <si>
    <t>D+M Bezpečnostní a únikové cedulky</t>
  </si>
  <si>
    <t>009xxx003</t>
  </si>
  <si>
    <t>D+M Protipožární ucpávky</t>
  </si>
  <si>
    <t>S/SO 01/711</t>
  </si>
  <si>
    <t>711: Izolace proti vodě</t>
  </si>
  <si>
    <t>711111001</t>
  </si>
  <si>
    <t>Provedení izolace proti zemní vlhkosti vodorovné za studena nátěrem penetračním</t>
  </si>
  <si>
    <t>vyspravení po kanalizaci</t>
  </si>
  <si>
    <t>0,4*(2,5+13+20+3)</t>
  </si>
  <si>
    <t>oprava pro případ poškození izolace proti vodě - 50% plochy - odhad</t>
  </si>
  <si>
    <t>208,78-39,39</t>
  </si>
  <si>
    <t>11163150</t>
  </si>
  <si>
    <t>lak penetrační asfaltový</t>
  </si>
  <si>
    <t>711141559</t>
  </si>
  <si>
    <t>Provedení izolace proti zemní vlhkosti pásy přitavením vodorovné NAIP</t>
  </si>
  <si>
    <t>62853004</t>
  </si>
  <si>
    <t>pás asfaltový natavitelný modifikovaný SBS s vložkou ze skleněné tkaniny a spalitelnou PE fólií nebo jemnozrnným minerálním posypem na horním povrchu tl 4,0mm</t>
  </si>
  <si>
    <t>184,79;plocha</t>
  </si>
  <si>
    <t>184,79*0,15;prořez</t>
  </si>
  <si>
    <t>711741567</t>
  </si>
  <si>
    <t>Izolace proti vodě vodorovné provedení dilatačních spár přitavením NAIP 1000 mm</t>
  </si>
  <si>
    <t>2,5+13+20+3;vyspravení pro překopu kanalizace</t>
  </si>
  <si>
    <t>62833158</t>
  </si>
  <si>
    <t>pás asfaltový natavitelný oxidovaný s vložkou ze skleněné tkaniny typu G200, s jemnozrnným minerálním posypem tl 4,0mm</t>
  </si>
  <si>
    <t>38,5*0,5;přepočet</t>
  </si>
  <si>
    <t>19,25*0,15;prřoez</t>
  </si>
  <si>
    <t>998711121</t>
  </si>
  <si>
    <t>Přesun hmot tonážní pro izolace proti vodě, vlhkosti a plynům ruční v objektech v do 6 m</t>
  </si>
  <si>
    <t>S/SO 01/714</t>
  </si>
  <si>
    <t>714: Akustická a protiotřesová opatření</t>
  </si>
  <si>
    <t>766422222R</t>
  </si>
  <si>
    <t>Montáž obložení podhledů jednoduchých panely akustickými pohlcovacími ze dřeva přes 0,60 do 1,50 m2</t>
  </si>
  <si>
    <t>50,46;viz tabulka místností</t>
  </si>
  <si>
    <t>63126330R</t>
  </si>
  <si>
    <t>panel akustický pohlcovací</t>
  </si>
  <si>
    <t>50,46;plocha</t>
  </si>
  <si>
    <t>50,46*0,1;prořez</t>
  </si>
  <si>
    <t>998714121</t>
  </si>
  <si>
    <t>Přesun hmot tonážní pro akustická a protiotřesová opatření ruční v objektech v do 6 m</t>
  </si>
  <si>
    <t>S/SO 01/763</t>
  </si>
  <si>
    <t>763: Konstrukce montované</t>
  </si>
  <si>
    <t>763431801</t>
  </si>
  <si>
    <t>Demontáž minerálního podhledu zavěšeného na viditelném roštu</t>
  </si>
  <si>
    <t>39,39;čm 104</t>
  </si>
  <si>
    <t>763431001</t>
  </si>
  <si>
    <t>Montáž minerálního podhledu s vyjímatelnými panely vel. do 0,36 m2 na zavěšený viditelný rošt</t>
  </si>
  <si>
    <t>39,39;viz tabulka místností</t>
  </si>
  <si>
    <t>59036524</t>
  </si>
  <si>
    <t>deska podhledová minerální polodrážka jemně strukturovaná mikroperforovaná zvukově pohltivá bílá 15x600x600mm</t>
  </si>
  <si>
    <t>39,39;plocha</t>
  </si>
  <si>
    <t>39,39*0,1;prořez</t>
  </si>
  <si>
    <t>763431041</t>
  </si>
  <si>
    <t>Příplatek k montáži minerálního podhledu na zavěšený rošt za výšku zavěšení přes 0,5 do 1,0 m</t>
  </si>
  <si>
    <t>39,39-2,25*2,75-1,2*2,25</t>
  </si>
  <si>
    <t>763431201</t>
  </si>
  <si>
    <t>Napojení minerálního podhledu na stěnu obvodovou lištou</t>
  </si>
  <si>
    <t>9,74*2+2,75*4+2,25*6+5,73*2</t>
  </si>
  <si>
    <t>763412113</t>
  </si>
  <si>
    <t>Sanitární příčky do suchého prostředí, desky laminované tl 25 mm</t>
  </si>
  <si>
    <t>(3,4*2)-(0,7*2,1*2);OV/9</t>
  </si>
  <si>
    <t>763412123</t>
  </si>
  <si>
    <t>Dveře sanitárních příček, desky laminované tl 25 mm, š do 800 mm, v do 2000 mm</t>
  </si>
  <si>
    <t>2;OV/9</t>
  </si>
  <si>
    <t>763412213</t>
  </si>
  <si>
    <t>Dělící přepážky k pisoárům, desky laminované tl 25 mm</t>
  </si>
  <si>
    <t>0,5*0,8;OV/10</t>
  </si>
  <si>
    <t>998763331</t>
  </si>
  <si>
    <t>Přesun hmot tonážní pro konstrukce montované z desek ruční v objektech v do 6 m</t>
  </si>
  <si>
    <t>S/SO 01/766</t>
  </si>
  <si>
    <t>766: Konstrukce truhlářské</t>
  </si>
  <si>
    <t>HZS2122</t>
  </si>
  <si>
    <t>Hodinová zúčtovací sazba truhlář odborný</t>
  </si>
  <si>
    <t>60;demontáž nábytkové sestavy v šatně, přemístění a uložení, zpětná motáž, úprava pro nové dveře, drobný materiál</t>
  </si>
  <si>
    <t>766681822R</t>
  </si>
  <si>
    <t>Demontáž sedáků lavic</t>
  </si>
  <si>
    <t>(1,35*0,7-0,53*0,23+(1,95*1,7-0,32*0,41)*2+(1,53*1,7-0,61*0,89)*2)</t>
  </si>
  <si>
    <t>766491851</t>
  </si>
  <si>
    <t>Demontáž prahů dveří jednokřídlových</t>
  </si>
  <si>
    <t>4;</t>
  </si>
  <si>
    <t>766491853</t>
  </si>
  <si>
    <t>Demontáž prahů dveří dvoukřídlových</t>
  </si>
  <si>
    <t>3;</t>
  </si>
  <si>
    <t>766691811</t>
  </si>
  <si>
    <t>Demontáž parapetních desek dřevěných nebo plastových šířky do 300 mm</t>
  </si>
  <si>
    <t>0,8+2*1,72+2*2,32;stáv parapety</t>
  </si>
  <si>
    <t>766694116</t>
  </si>
  <si>
    <t>Montáž parapetních desek dřevěných nebo plastových š do 30 cm</t>
  </si>
  <si>
    <t>0,8;OV/1</t>
  </si>
  <si>
    <t>3*1,72;OV/2</t>
  </si>
  <si>
    <t>2*2,32;OV/3</t>
  </si>
  <si>
    <t>60794102</t>
  </si>
  <si>
    <t>parapet dřevotřískový vnitřní povrch laminátový š 260mm</t>
  </si>
  <si>
    <t>délky vč prořezů</t>
  </si>
  <si>
    <t>1;OV/1</t>
  </si>
  <si>
    <t>3*2;OV/2</t>
  </si>
  <si>
    <t>2*2,5;OV/3</t>
  </si>
  <si>
    <t>60794121</t>
  </si>
  <si>
    <t>koncovka PVC k parapetním dřevotřískovým deskám 600mm</t>
  </si>
  <si>
    <t>1*2;OV/1</t>
  </si>
  <si>
    <t>2*2;OV/3</t>
  </si>
  <si>
    <t>766660001</t>
  </si>
  <si>
    <t>Montáž dveřních křídel otvíravých jednokřídlových š do 0,8 m do ocelové zárubně</t>
  </si>
  <si>
    <t>61162086</t>
  </si>
  <si>
    <t>dveře jednokřídlé dřevotřískové povrch laminátový plné 800x1970-2100mm</t>
  </si>
  <si>
    <t>61162085</t>
  </si>
  <si>
    <t>dveře jednokřídlé dřevotřískové povrch laminátový plné 700x1970-2100mm</t>
  </si>
  <si>
    <t>766660012</t>
  </si>
  <si>
    <t>Montáž dveřních křídel otvíravých dvoukřídlových š přes 1,45 m do ocelové zárubně</t>
  </si>
  <si>
    <t>2;D4</t>
  </si>
  <si>
    <t>61162116</t>
  </si>
  <si>
    <t>dveře dvoukřídlé dřevotřískové povrch laminátový plné 1600x1970-2100mm</t>
  </si>
  <si>
    <t>766660751</t>
  </si>
  <si>
    <t>Montáž dveřního interiérového kování - zámku</t>
  </si>
  <si>
    <t>54924006</t>
  </si>
  <si>
    <t>zámek zadlabací mezipokojový pravý pro cylindrickou vložku rozteč 72x55mm</t>
  </si>
  <si>
    <t>54924003</t>
  </si>
  <si>
    <t>zámek zadlabací mezipokojový pravý pro WC kování 72x55mm</t>
  </si>
  <si>
    <t>766660729</t>
  </si>
  <si>
    <t>Montáž dveřního interiérového kování - štítku s klikou</t>
  </si>
  <si>
    <t>54914123</t>
  </si>
  <si>
    <t>dveřní kování interiérové rozetové klika/klika</t>
  </si>
  <si>
    <t>766xxx100</t>
  </si>
  <si>
    <t>D+M Systém generálního klíče</t>
  </si>
  <si>
    <t>61223267</t>
  </si>
  <si>
    <t>hranol konstrukční KVH lepený průřezu 40x80-280mm pohledový</t>
  </si>
  <si>
    <t>0,08*0,04*(2,0*45+2,7*24+3,2*2+2,2*2+2,84*2)*1,2</t>
  </si>
  <si>
    <t>762795000</t>
  </si>
  <si>
    <t>Spojovací prostředky pro montáž prostorových vázaných kcí</t>
  </si>
  <si>
    <t>998766121</t>
  </si>
  <si>
    <t>Přesun hmot tonážní pro kce truhlářské ruční v objektech v do 6 m</t>
  </si>
  <si>
    <t>S/SO 01/767</t>
  </si>
  <si>
    <t>767: Konstrukce zámečnické</t>
  </si>
  <si>
    <t>767165111</t>
  </si>
  <si>
    <t>Montáž madel šroubováním</t>
  </si>
  <si>
    <t>0,6*2;</t>
  </si>
  <si>
    <t>55342299R</t>
  </si>
  <si>
    <t>nerezové madlo na zeď včetně kotvení</t>
  </si>
  <si>
    <t>767223221</t>
  </si>
  <si>
    <t>Montáž přímého kovového zábradlí do betonu konstrukce na schodišti v interiéru</t>
  </si>
  <si>
    <t>(0,6*2)*2;</t>
  </si>
  <si>
    <t>55342292</t>
  </si>
  <si>
    <t>zábradlí nerezové s horizontální výplní schodišťové kotvení boční v 900mm</t>
  </si>
  <si>
    <t>998767121</t>
  </si>
  <si>
    <t>Přesun hmot tonážní pro zámečnické konstrukce ruční v objektech v do 6 m</t>
  </si>
  <si>
    <t>S/SO 01/771</t>
  </si>
  <si>
    <t>771: Podlahy z dlaždic</t>
  </si>
  <si>
    <t>771573810</t>
  </si>
  <si>
    <t>Demontáž podlah z dlaždic keramických lepených</t>
  </si>
  <si>
    <t>odsekání dlažby do lepidla m.104 - bez poškození podkladní vrstvy</t>
  </si>
  <si>
    <t>39,39</t>
  </si>
  <si>
    <t>771473810</t>
  </si>
  <si>
    <t>Demontáž soklíků z dlaždic keramických lepených rovných</t>
  </si>
  <si>
    <t>(11,97+5,73)*2</t>
  </si>
  <si>
    <t>771111011</t>
  </si>
  <si>
    <t>Vysátí podkladu před pokládkou dlažby</t>
  </si>
  <si>
    <t>771121022</t>
  </si>
  <si>
    <t>Broušení betonového podkladu před pokládkou dlažby</t>
  </si>
  <si>
    <t>771151021</t>
  </si>
  <si>
    <t>Samonivelační stěrka podlah pevnosti 30 MPa tl 3 mm</t>
  </si>
  <si>
    <t>771121011</t>
  </si>
  <si>
    <t>Nátěr penetrační na podlahu</t>
  </si>
  <si>
    <t>771591112</t>
  </si>
  <si>
    <t>Izolace pod dlažbu nátěrem nebo stěrkou ve dvou vrstvách</t>
  </si>
  <si>
    <t>771591241</t>
  </si>
  <si>
    <t>Izolace těsnícími pásy vnitřní kout</t>
  </si>
  <si>
    <t>771591242</t>
  </si>
  <si>
    <t>Izolace těsnícími pásy vnější roh</t>
  </si>
  <si>
    <t>771591264</t>
  </si>
  <si>
    <t>Izolace těsnícími pásy mezi podlahou a stěnou</t>
  </si>
  <si>
    <t>(5,73+11,99)*2</t>
  </si>
  <si>
    <t>(5,96+2,94+0,8+0,36*2+2,22+0,65+0,3+2,9+0,8+0,61*2+0,9+0,35*2+0,4*2)</t>
  </si>
  <si>
    <t>(2,175+5,61)*2</t>
  </si>
  <si>
    <t>čm 106,108</t>
  </si>
  <si>
    <t>(5,83+2,65+0,9+1,6)*2</t>
  </si>
  <si>
    <t>3,05*2+2,65*2</t>
  </si>
  <si>
    <t>771574416</t>
  </si>
  <si>
    <t>Montáž podlah keramických hladkých lepených cementovým flexibilním lepidlem přes 9 do 12 ks/m2</t>
  </si>
  <si>
    <t>33,39+39,39+12,14+12,72+6,71+1,44;viz tabulka místností</t>
  </si>
  <si>
    <t>59761132</t>
  </si>
  <si>
    <t>dlažba keramická slinutá mrazuvzdorná R10/A povrch reliéfní/matný tl do 10mm přes 9 do 12ks/m2</t>
  </si>
  <si>
    <t>105,79;plocha</t>
  </si>
  <si>
    <t>771474112</t>
  </si>
  <si>
    <t>Montáž soklů z dlaždic keramických rovných lepených cementovým flexibilním lepidlem v přes 65 do 90 mm</t>
  </si>
  <si>
    <t>(5,96+2,94+0,8+0,36+0,8+0,61*2+0,9+0,35*2+0,4*2)</t>
  </si>
  <si>
    <t>771591115</t>
  </si>
  <si>
    <t>Podlahy spárování silikonem</t>
  </si>
  <si>
    <t>61,32;dlažba</t>
  </si>
  <si>
    <t>45,5;obklady</t>
  </si>
  <si>
    <t>771577111</t>
  </si>
  <si>
    <t>Příplatek k montáži podlah keramických lepených flexibilním lepidlem za plochu do 5 m2</t>
  </si>
  <si>
    <t>1,44;plocha</t>
  </si>
  <si>
    <t>61,32*0,08;sokl</t>
  </si>
  <si>
    <t>998771121</t>
  </si>
  <si>
    <t>Přesun hmot tonážní pro podlahy z dlaždic ruční v objektech v do 6 m</t>
  </si>
  <si>
    <t>S/SO 01/776</t>
  </si>
  <si>
    <t>776: Podlahy povlakové</t>
  </si>
  <si>
    <t>776201811</t>
  </si>
  <si>
    <t>Demontáž lepených povlakových podlah bez podložky ručně</t>
  </si>
  <si>
    <t>102,99;viz tabulka místností - koberec</t>
  </si>
  <si>
    <t>776201812</t>
  </si>
  <si>
    <t>Demontáž lepených povlakových podlah s podložkou ručně</t>
  </si>
  <si>
    <t>102,99;viz tabulka místností - PVC</t>
  </si>
  <si>
    <t>776201814</t>
  </si>
  <si>
    <t>Demontáž povlakových podlahovin volně položených podlepených páskou</t>
  </si>
  <si>
    <t>10;čm 105 - část</t>
  </si>
  <si>
    <t>776501812</t>
  </si>
  <si>
    <t>Demontáž povlakových podlahovin ze stěn výšky přes 2 do 3,8 m</t>
  </si>
  <si>
    <t>2,75*(8,775+11,65+11,35+0,55*2)+1,6*(0,35*2+0,4*2)-(1,5*1,97*2+0,6*1,97+0,8*1,97)</t>
  </si>
  <si>
    <t>sedáky</t>
  </si>
  <si>
    <t>2,05*0,7+0,4*(1,35+0,7+2,05+0,7*2+1,95*2+1,7*2+1,53*2+1,7)</t>
  </si>
  <si>
    <t>776111112</t>
  </si>
  <si>
    <t>Broušení betonového podkladu povlakových podlah</t>
  </si>
  <si>
    <t>102,99</t>
  </si>
  <si>
    <t>stupně</t>
  </si>
  <si>
    <t>0,9*(0,27+0,165)*3*2</t>
  </si>
  <si>
    <t>1,85*(0,27+0,165)*3*2</t>
  </si>
  <si>
    <t>776111311</t>
  </si>
  <si>
    <t>Vysátí podkladu povlakových podlah</t>
  </si>
  <si>
    <t>776141121</t>
  </si>
  <si>
    <t>Stěrka podlahová nivelační pro vyrovnání podkladu povlakových podlah pevnosti 30 MPa tl do 3 mm</t>
  </si>
  <si>
    <t>776121321</t>
  </si>
  <si>
    <t>Neředěná penetrace savého podkladu povlakových podlah</t>
  </si>
  <si>
    <t>776321111</t>
  </si>
  <si>
    <t>Montáž podlahovin z PVC na stupnice šířky do 300 mm</t>
  </si>
  <si>
    <t>0,9*3*2;č.1</t>
  </si>
  <si>
    <t>1,85*3*2;č.2</t>
  </si>
  <si>
    <t>776321211</t>
  </si>
  <si>
    <t>Montáž podlahovin z PVC na podstupnice výšky do 200 mm</t>
  </si>
  <si>
    <t>28411143</t>
  </si>
  <si>
    <t>podlahovina vinylová homogenní protiskluzná se vsypem a výztuž. vrstvou, s nopy, třída zátěže 34/43, hořlavost Bfl-s1 tl 2,00mm</t>
  </si>
  <si>
    <t>7,178*0,2</t>
  </si>
  <si>
    <t>776421211</t>
  </si>
  <si>
    <t>Montáž schodišťových samolepících lišt</t>
  </si>
  <si>
    <t>19416016</t>
  </si>
  <si>
    <t>lišta schodová samolepící eloxovaný hliník 24,5x19mm</t>
  </si>
  <si>
    <t>1*3*2;č.1</t>
  </si>
  <si>
    <t>2*3*2;č.2</t>
  </si>
  <si>
    <t>776211111</t>
  </si>
  <si>
    <t>Lepení textilních pásů</t>
  </si>
  <si>
    <t>52,53;viz tabulka místností</t>
  </si>
  <si>
    <t>776411111</t>
  </si>
  <si>
    <t>Montáž obvodových soklíků výšky do 80 mm</t>
  </si>
  <si>
    <t>69751063</t>
  </si>
  <si>
    <t>koberec zátěžový vpichovaný vlákno 100% PA, třída zátěže 33, útlum 25dB, hm 800g/m2</t>
  </si>
  <si>
    <t>52,53+19,8*0,06;součet</t>
  </si>
  <si>
    <t>53,718*0,1;prořez</t>
  </si>
  <si>
    <t>776421414</t>
  </si>
  <si>
    <t>Montáž kobercových lišt</t>
  </si>
  <si>
    <t>8,75+6,1*2+0,55+0,4*2+0,35</t>
  </si>
  <si>
    <t>776421711</t>
  </si>
  <si>
    <t>Vložení nařezaných pásků z podlahoviny do lišt</t>
  </si>
  <si>
    <t>22,65*0,05;přepočet</t>
  </si>
  <si>
    <t>1,133*0,2;prořez</t>
  </si>
  <si>
    <t>28411008</t>
  </si>
  <si>
    <t>lišta soklová PVC 16x60mm</t>
  </si>
  <si>
    <t>22,65;délka</t>
  </si>
  <si>
    <t>22,65*0,1;prořez</t>
  </si>
  <si>
    <t>776421311</t>
  </si>
  <si>
    <t>Montáž přechodových samolepících lišt</t>
  </si>
  <si>
    <t>5,75+2,2+3,25+2,15;</t>
  </si>
  <si>
    <t>59054130</t>
  </si>
  <si>
    <t>profil přechodový nerezový samolepící 35mm</t>
  </si>
  <si>
    <t>6+2,5+3,5+2,5;délky vč prořezů</t>
  </si>
  <si>
    <t>776262121</t>
  </si>
  <si>
    <t>Lepení čtverců z pryže 2-složkovým lepidlem</t>
  </si>
  <si>
    <t>27245110R</t>
  </si>
  <si>
    <t>desky pryžové puzzle 1000x1000 tl 15 mm barevný melír</t>
  </si>
  <si>
    <t>636624331</t>
  </si>
  <si>
    <t>Pryžový sokl pro podlahu ze speciálních desek z recyklované pryže v 70 mm tl 8 mm barevný</t>
  </si>
  <si>
    <t>2,475+5,7*2+0,35+0,61+0,3+0,15;</t>
  </si>
  <si>
    <t>998776121</t>
  </si>
  <si>
    <t>Přesun hmot tonážní pro podlahy povlakové ruční v objektech v do 6 m</t>
  </si>
  <si>
    <t>S/SO 01/781</t>
  </si>
  <si>
    <t>781: Obklady</t>
  </si>
  <si>
    <t>781151031</t>
  </si>
  <si>
    <t>Celoplošné vyrovnání podkladu stěrkou tl 3 mm</t>
  </si>
  <si>
    <t>781121011</t>
  </si>
  <si>
    <t>Nátěr penetrační na stěnu</t>
  </si>
  <si>
    <t>781131112</t>
  </si>
  <si>
    <t>Izolace pod obklad nátěrem nebo stěrkou ve dvou vrstvách</t>
  </si>
  <si>
    <t>781472214</t>
  </si>
  <si>
    <t>Montáž obkladů keramických hladkých lepených cementovým flexibilním lepidlem přes 4 do 6 ks/m2</t>
  </si>
  <si>
    <t>čm 106, 108</t>
  </si>
  <si>
    <t>2,1*(2,65+5,83+0,9+1,8)*2-(0,8*1,97+0,8*0,62+0,7*1,97*3)</t>
  </si>
  <si>
    <t>2,1*(2,175+5,61)*2-(1,72*0,62+0,8-1,97)</t>
  </si>
  <si>
    <t>59761717</t>
  </si>
  <si>
    <t>obklad keramický nemrazuvzdorný povrch hladký/matný tl do 10mm přes 4 do 6ks/m2</t>
  </si>
  <si>
    <t>86,437;plocha</t>
  </si>
  <si>
    <t>86,437*0,1;prořez</t>
  </si>
  <si>
    <t>998781121</t>
  </si>
  <si>
    <t>Přesun hmot tonážní pro obklady keramické ruční v objektech v do 6 m</t>
  </si>
  <si>
    <t>S/SO 01/783</t>
  </si>
  <si>
    <t>783: Nátěry</t>
  </si>
  <si>
    <t>783301303</t>
  </si>
  <si>
    <t>Bezoplachové odrezivění zámečnických konstrukcí</t>
  </si>
  <si>
    <t>2*1,5*0,0141*1,1*40</t>
  </si>
  <si>
    <t>783314101</t>
  </si>
  <si>
    <t>Základní jednonásobný syntetický nátěr zámečnických konstrukcí</t>
  </si>
  <si>
    <t>783601421</t>
  </si>
  <si>
    <t>Ometení článkových otopných těles před provedením nátěru</t>
  </si>
  <si>
    <t>13čl. x 0,45m2</t>
  </si>
  <si>
    <t>(13*0,45)*5</t>
  </si>
  <si>
    <t>783606814</t>
  </si>
  <si>
    <t>Odstranění nátěrů z článkových otopných těles okartáčováním</t>
  </si>
  <si>
    <t>783622111</t>
  </si>
  <si>
    <t>Tmelení článkových otopných těles disperzním tmelem</t>
  </si>
  <si>
    <t>783624111</t>
  </si>
  <si>
    <t>Základní jednonásobný akrylátový nátěr článkových otopných těles</t>
  </si>
  <si>
    <t>783627117</t>
  </si>
  <si>
    <t>Krycí dvojnásobný akrylátový nátěr článkových otopných těles</t>
  </si>
  <si>
    <t>783601711</t>
  </si>
  <si>
    <t>Bezoplachové odrezivění potrubí DN do 50 mm</t>
  </si>
  <si>
    <t>783601713</t>
  </si>
  <si>
    <t>Odmaštění vodou ředitelným odmašťovačem potrubí DN do 50 mm</t>
  </si>
  <si>
    <t>783606861</t>
  </si>
  <si>
    <t>Odstranění nátěrů z potrubí DN do 50 mm obroušením</t>
  </si>
  <si>
    <t>783606864</t>
  </si>
  <si>
    <t>Odstranění nátěrů z potrubí DN do 50 mm okartáčováním</t>
  </si>
  <si>
    <t>783652331</t>
  </si>
  <si>
    <t>Tmelení polyesterovým tmelem potrubí DN do 50 mm</t>
  </si>
  <si>
    <t>783624551</t>
  </si>
  <si>
    <t>Základní jednonásobný akrylátový nátěr potrubí DN do 50 mm</t>
  </si>
  <si>
    <t>783627611</t>
  </si>
  <si>
    <t>Krycí dvojnásobný akrylátový nátěr potrubí DN do 50 mm</t>
  </si>
  <si>
    <t>783164101</t>
  </si>
  <si>
    <t>Základní jednonásobný olejový nátěr truhlářských konstrukcí</t>
  </si>
  <si>
    <t>rozvin. plocha x koef.1,5</t>
  </si>
  <si>
    <t>(0,08+0,04)*2*(2,0*45+2,7*24+3,2*2+2,2*2+2,84*2)*1,5</t>
  </si>
  <si>
    <t>783168211</t>
  </si>
  <si>
    <t>Lakovací dvojnásobný olejový nátěr truhlářských konstrukcí s mezibroušením</t>
  </si>
  <si>
    <t>783100900R</t>
  </si>
  <si>
    <t>Nátěr 1křídlových ocelových zárubní</t>
  </si>
  <si>
    <t>783100901R</t>
  </si>
  <si>
    <t>Nátěr 2křídlových ocelových zárubní</t>
  </si>
  <si>
    <t>S/SO 01/784</t>
  </si>
  <si>
    <t>784: Malby</t>
  </si>
  <si>
    <t>784121001</t>
  </si>
  <si>
    <t>Oškrabání malby v místnostech v do 3,80 m</t>
  </si>
  <si>
    <t>ve výměře stávajícího stavu</t>
  </si>
  <si>
    <t>stropy opravované</t>
  </si>
  <si>
    <t>102,99+33,39+39,39+12,14</t>
  </si>
  <si>
    <t>stěny</t>
  </si>
  <si>
    <t>2,75*(2,65+2,35*2+0,8)</t>
  </si>
  <si>
    <t>(2,8-2,1)*(2,175+5,61)*2</t>
  </si>
  <si>
    <t>2,75*(8,775+11,65+11,5+0,55*2)+1,6*(0,35*2+0,4*2)</t>
  </si>
  <si>
    <t>2,8*(5,73+11,99)*2</t>
  </si>
  <si>
    <t>čm 105 -</t>
  </si>
  <si>
    <t>784121011</t>
  </si>
  <si>
    <t>Rozmývání podkladu po oškrabání malby v místnostech v do 3,80 m</t>
  </si>
  <si>
    <t>784111001</t>
  </si>
  <si>
    <t>Oprášení (ometení ) podkladu v místnostech v do 3,80 m</t>
  </si>
  <si>
    <t>784111011</t>
  </si>
  <si>
    <t>Obroušení podkladu omítnutého v místnostech v do 3,80 m</t>
  </si>
  <si>
    <t>784181121</t>
  </si>
  <si>
    <t>Hloubková jednonásobná bezbarvá penetrace podkladu v místnostech v do 3,80 m</t>
  </si>
  <si>
    <t>stropy - ne pod podhledy</t>
  </si>
  <si>
    <t>6,71+1,44+12,72</t>
  </si>
  <si>
    <t>52,53+33,39+12,14</t>
  </si>
  <si>
    <t>stěny - ne v sauně na stěny</t>
  </si>
  <si>
    <t>na nové vyzdívky</t>
  </si>
  <si>
    <t>((2,8-2,1)*1,5)*2</t>
  </si>
  <si>
    <t>((2,8-2,1)*(1,75+0,9))*2</t>
  </si>
  <si>
    <t>2,8*(6,3+0,36*2)</t>
  </si>
  <si>
    <t>2,8*(6,1+0,61*2)</t>
  </si>
  <si>
    <t>(2,8-2,1)*(2,65+5,83*2+0,9+1,62)</t>
  </si>
  <si>
    <t>2,8*(8,775+11,65+11,5+0,55*2)+(2,8-0,7)*(0,35*2+0,4*2)</t>
  </si>
  <si>
    <t>VV</t>
  </si>
  <si>
    <t>784211101</t>
  </si>
  <si>
    <t>Dvojnásobné bílé malby ze směsí za mokra výborně oděruvzdorných v místnostech v do 3,80 m</t>
  </si>
  <si>
    <t>784211067</t>
  </si>
  <si>
    <t>Příplatek k cenám 1x maleb ze směsí za mokra oděruvzdorných za barevnou malbu v náročném odstínu</t>
  </si>
  <si>
    <t>434,215*0,5;50% barvená malba</t>
  </si>
  <si>
    <t>Architektonicko stavební řešení</t>
  </si>
  <si>
    <t>DPH: 21% ze základny</t>
  </si>
  <si>
    <t>ARTENDR s.r.o.</t>
  </si>
  <si>
    <t>Nádražní 67</t>
  </si>
  <si>
    <t>28151  Velký Osek</t>
  </si>
  <si>
    <t>ZAKÁZKA</t>
  </si>
  <si>
    <t>Set Column width to</t>
  </si>
  <si>
    <t>Zakázka:</t>
  </si>
  <si>
    <t>CENOVÁ SOUSTAVA</t>
  </si>
  <si>
    <t>Komentář:</t>
  </si>
  <si>
    <t>ZPRACOVATEL</t>
  </si>
  <si>
    <t>Zpracovatel:</t>
  </si>
  <si>
    <t>Bc. Málek Petr, petr.malek@artendr.cz, petr.malek11@gmail.com, 724 610 947</t>
  </si>
  <si>
    <t>ZHOTOVITEL</t>
  </si>
  <si>
    <t>Zhotovitel:</t>
  </si>
  <si>
    <t>ROZPOČET</t>
  </si>
  <si>
    <t>Celkem (bez DPH):</t>
  </si>
  <si>
    <t>Kč</t>
  </si>
  <si>
    <t>DPH:</t>
  </si>
  <si>
    <t>Celkem včetně DPH:</t>
  </si>
  <si>
    <t>Pokyny k vyplnění výkazů výměr:</t>
  </si>
  <si>
    <t>1) Ve všech listech tohoto souboru můžete měnit pouze neuzamčené buňky. Jedná se o tyto údaje: údaje o firmě, jednotkové ceny položek.</t>
  </si>
  <si>
    <t xml:space="preserve">2) Součástí nabídkové ceny musí být veškeré náklady, aby cena byla konečná a zahrnovala celou dodávku a montáž. </t>
  </si>
  <si>
    <t xml:space="preserve">3) Předpokládá se, že příslušná cena obsahuje veškeré technicky a logicky dovoditelné součásti dodávky a montáže.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</si>
  <si>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</si>
  <si>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Veškeré použité výrobky musí mít osvědčení o schválení k provozu v České republice.</t>
  </si>
  <si>
    <t>(1,15*3)-(0,7*2,1);čm 106-107</t>
  </si>
  <si>
    <t>(2,65*3)-(0,7*2,1);čm 108</t>
  </si>
  <si>
    <t>1;čm 107</t>
  </si>
  <si>
    <t>1,5*0,3*0,15;nový otvor do čm 105</t>
  </si>
  <si>
    <t>0,413*90*0,001;výztuž 90 kg/m3</t>
  </si>
  <si>
    <t>96,299*19;skládka do 20 km</t>
  </si>
  <si>
    <t>110,696*0,1;prořez</t>
  </si>
  <si>
    <t>771591184</t>
  </si>
  <si>
    <t>Pracnější řezání podlah z dlaždic keramických rovné</t>
  </si>
  <si>
    <t>Výkaz výměr je zpracován v cenové soustavě ÚRS, ÚRS CÚ 2025-II.</t>
  </si>
  <si>
    <t>766417211R</t>
  </si>
  <si>
    <t>Montáž příček z pohledových KVH hranolů</t>
  </si>
  <si>
    <t>90;OV4</t>
  </si>
  <si>
    <t>64,8;OV5</t>
  </si>
  <si>
    <t>6,40;OV6</t>
  </si>
  <si>
    <t>4,40;OV7</t>
  </si>
  <si>
    <t>5,68;OV8</t>
  </si>
  <si>
    <t>795: Vybavení</t>
  </si>
  <si>
    <t>VÝKAZ VÝMĚR</t>
  </si>
  <si>
    <t>OZN</t>
  </si>
  <si>
    <t>Grafická příloha</t>
  </si>
  <si>
    <t>Poznámka</t>
  </si>
  <si>
    <t>Množství</t>
  </si>
  <si>
    <t>OV/1</t>
  </si>
  <si>
    <t>Vnitřní parapet dl. 800 mm, š. 240 mm, materiál dřevotříska, tl.17 mm, event. plastová s přední oblou hranou a „kolmým nosem“ délky 40 mm, povrchová úprava HPL laminát, bílá</t>
  </si>
  <si>
    <t>ks</t>
  </si>
  <si>
    <t>OV/2</t>
  </si>
  <si>
    <t>Vnitřní parapet dl. 1720 mm, š. 240 mm, materiál dřevotříska, tl.17 mm, event. plastová s přední oblou hranou a „kolmým nosem“ délky 40 mm, povrchová úprava HPL laminát, bílá</t>
  </si>
  <si>
    <t>OV/3</t>
  </si>
  <si>
    <t>Vnitřní parapet dl. 2320 mm, š. 240 mm, materiál dřevotříska, tl.17 mm, event. plastová s přední oblou hranou a „kolmým nosem“ délky 40 mm, povrchová úprava HPL laminát, bílá</t>
  </si>
  <si>
    <t>OV/4</t>
  </si>
  <si>
    <t>Dřevěný hranol o průřezu 80x40mm, délky 2000, opatřený dvěma vrstvami tenkovrstvé lazury odstínu TERRA</t>
  </si>
  <si>
    <t>OV/5</t>
  </si>
  <si>
    <t>Dřevěný hranol o průřezu 80x40mm, délky 2700, opatřený dvěma vrstvami tenkovrstvé lazury odstínu TERRA</t>
  </si>
  <si>
    <t>OV/6</t>
  </si>
  <si>
    <t>Dřevěný hranol o průřezu 80x40mm, délky 3200, opatřený dvěma vrstvami tenkovrstvé lazury odstínu TERRA</t>
  </si>
  <si>
    <t>OV/7</t>
  </si>
  <si>
    <t>Dřevěný hranol o průřezu 80x40mm, délky 2200, opatřený dvěma vrstvami tenkovrstvé lazury odstínu TERRA</t>
  </si>
  <si>
    <t>OV/8</t>
  </si>
  <si>
    <t>Dřevěný hranol o průřezu 80x40mm, délky 2840, opatřený dvěma vrstvami tenkovrstvé lazury odstínu TERRA</t>
  </si>
  <si>
    <t>OV/9</t>
  </si>
  <si>
    <t>Sanitární dělící příčka mezi WC, z lamino desek, které budou lemovány silnostěnnými hliníkovými profily tl. 25mm výška stěny 1900mm, bude 100mm nad podlahou, včetně dvou systémových dvřních otvorů šířky 700mm</t>
  </si>
  <si>
    <t>3, 4</t>
  </si>
  <si>
    <t>OV/10</t>
  </si>
  <si>
    <t>Sanitární dělící příčka mezi pisoáry, z lamino desek, které budou lemovány silnostěnnými hliníkovými profily tl. 25mm výška stěny 800mm, bude 300mm nad podlahou</t>
  </si>
  <si>
    <t>OV/11</t>
  </si>
  <si>
    <t>Skleněná příčka sprchového koutu šířky 1000mm výšky 2000mm tl. 4mm ukotvena do nerezových lišt na podlaze a stěně</t>
  </si>
  <si>
    <t>Vybavení - JEN K NÁHLEDU - NEVYPLŇOVAT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</si>
</sst>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0_);[Red]\-\ #,##0_);&quot;–&quot;??;_(@_)"/>
    <numFmt numFmtId="165" formatCode="_(#,##0.00_);[Red]\-\ #,##0.00_);&quot;–&quot;??;_(@_)"/>
    <numFmt numFmtId="166" formatCode="_(#,##0.000_);[Red]\-\ #,##0.000_);&quot;–&quot;??;_(@_)"/>
    <numFmt numFmtId="167" formatCode="#,##0.00_ ;[Red]\-#,##0.00\ "/>
    <numFmt numFmtId="168" formatCode="0.0"/>
    <numFmt numFmtId="169" formatCode="00"/>
  </numFmts>
  <fonts count="32">
    <font>
      <sz val="10"/>
      <color theme="1"/>
      <name val="Arial"/>
      <family val="2"/>
      <charset val="238"/>
    </font>
    <font>
      <b/>
      <sz val="12"/>
      <color rgb="FF000000"/>
      <name val="Arial"/>
      <family val="2"/>
      <charset val="238"/>
    </font>
    <font>
      <sz val="10"/>
      <color rgb="FF000000"/>
      <name val="Arial"/>
      <family val="2"/>
      <charset val="238"/>
    </font>
    <font>
      <b/>
      <sz val="10"/>
      <color rgb="FF000000"/>
      <name val="Arial"/>
      <family val="2"/>
      <charset val="238"/>
    </font>
    <font>
      <sz val="6"/>
      <color theme="1"/>
      <name val="Arial"/>
      <family val="2"/>
      <charset val="238"/>
    </font>
    <font>
      <b/>
      <sz val="8"/>
      <color rgb="FF000000"/>
      <name val="Arial"/>
      <family val="2"/>
      <charset val="238"/>
    </font>
    <font>
      <sz val="6"/>
      <color rgb="FFC00000"/>
      <name val="Arial"/>
      <family val="2"/>
      <charset val="238"/>
    </font>
    <font>
      <sz val="6"/>
      <color rgb="FF777777"/>
      <name val="Arial"/>
      <family val="2"/>
      <charset val="238"/>
    </font>
    <font>
      <sz val="6"/>
      <color rgb="FF0070C0"/>
      <name val="Arial"/>
      <family val="2"/>
      <charset val="238"/>
    </font>
    <font>
      <b/>
      <i/>
      <sz val="9"/>
      <color rgb="FF000000"/>
      <name val="Arial"/>
      <family val="2"/>
      <charset val="238"/>
    </font>
    <font>
      <b/>
      <sz val="9"/>
      <color rgb="FF000000"/>
      <name val="Arial"/>
      <family val="2"/>
      <charset val="238"/>
    </font>
    <font>
      <sz val="8"/>
      <color rgb="FF000000"/>
      <name val="Arial"/>
      <family val="2"/>
      <charset val="238"/>
    </font>
    <font>
      <sz val="7"/>
      <color rgb="FF008000"/>
      <name val="Arial"/>
      <family val="2"/>
      <charset val="238"/>
    </font>
    <font>
      <sz val="8"/>
      <color theme="1"/>
      <name val="Arial"/>
      <family val="2"/>
      <charset val="238"/>
    </font>
    <font>
      <b/>
      <i/>
      <sz val="8"/>
      <color rgb="FF000000"/>
      <name val="Arial"/>
      <family val="2"/>
      <charset val="238"/>
    </font>
    <font>
      <b/>
      <sz val="13"/>
      <color theme="1"/>
      <name val="Arial"/>
      <family val="2"/>
      <charset val="238"/>
    </font>
    <font>
      <sz val="13"/>
      <color theme="1"/>
      <name val="Arial"/>
      <family val="2"/>
      <charset val="238"/>
    </font>
    <font>
      <sz val="6"/>
      <color rgb="FFFF0000"/>
      <name val="Arial"/>
      <family val="2"/>
      <charset val="238"/>
    </font>
    <font>
      <sz val="6"/>
      <color rgb="FF000000"/>
      <name val="Arial"/>
      <family val="2"/>
      <charset val="238"/>
    </font>
    <font>
      <sz val="12"/>
      <color rgb="FF000000"/>
      <name val="Arial"/>
      <family val="2"/>
      <charset val="238"/>
    </font>
    <font>
      <sz val="12"/>
      <color theme="1"/>
      <name val="Arial"/>
      <family val="2"/>
      <charset val="238"/>
    </font>
    <font>
      <sz val="12"/>
      <color rgb="FFC00000"/>
      <name val="Arial"/>
      <family val="2"/>
      <charset val="238"/>
    </font>
    <font>
      <sz val="10"/>
      <color rgb="FFC00000"/>
      <name val="Arial"/>
      <family val="2"/>
      <charset val="238"/>
    </font>
    <font>
      <sz val="10"/>
      <color rgb="FF0070C0"/>
      <name val="Arial"/>
      <family val="2"/>
      <charset val="238"/>
    </font>
    <font>
      <sz val="11"/>
      <color theme="1"/>
      <name val="Calibri"/>
      <family val="2"/>
      <scheme val="minor"/>
    </font>
    <font>
      <b/>
      <sz val="10"/>
      <name val="Tahoma"/>
      <family val="2"/>
      <charset val="238"/>
    </font>
    <font>
      <sz val="10"/>
      <name val="Arial"/>
      <family val="2"/>
      <charset val="238"/>
    </font>
    <font>
      <sz val="10"/>
      <name val="Tahoma"/>
      <family val="2"/>
      <charset val="238"/>
    </font>
    <font>
      <sz val="10"/>
      <name val="Arial CE"/>
      <family val="2"/>
      <charset val="238"/>
    </font>
    <font>
      <b/>
      <sz val="10"/>
      <name val="CAD Arial Narrow"/>
      <family val="2"/>
      <charset val="238"/>
    </font>
    <font>
      <sz val="10"/>
      <name val="CAD Arial Narrow"/>
      <family val="2"/>
      <charset val="238"/>
    </font>
    <font>
      <b/>
      <sz val="10"/>
      <name val="Arial CE"/>
      <family val="2"/>
      <charset val="238"/>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DDDDDD"/>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31"/>
      </patternFill>
    </fill>
  </fills>
  <borders count="12">
    <border>
      <left/>
      <right/>
      <top/>
      <bottom/>
      <diagonal/>
    </border>
    <border>
      <left/>
      <right/>
      <top/>
      <bottom style="thin">
        <color rgb="FFDB303B"/>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right/>
      <top/>
      <bottom style="medium">
        <color rgb="FFDB303B"/>
      </bottom>
      <diagonal/>
    </border>
    <border>
      <left style="medium">
        <color indexed="8"/>
      </left>
      <right style="medium">
        <color indexed="8"/>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4">
    <xf numFmtId="0" fontId="0" fillId="0" borderId="0"/>
    <xf numFmtId="0" fontId="24" fillId="0" borderId="0"/>
    <xf numFmtId="0" fontId="26" fillId="0" borderId="0"/>
    <xf numFmtId="0" fontId="28" fillId="0" borderId="0"/>
  </cellStyleXfs>
  <cellXfs count="175">
    <xf numFmtId="0" fontId="0" fillId="0" borderId="0" xfId="0"/>
    <xf numFmtId="0" fontId="2" fillId="0" borderId="0" xfId="0" applyFont="1"/>
    <xf numFmtId="0" fontId="4" fillId="0" borderId="0" xfId="0" applyFont="1"/>
    <xf numFmtId="0" fontId="4" fillId="0" borderId="0" xfId="0" applyFont="1" applyAlignment="1">
      <alignment horizontal="center"/>
    </xf>
    <xf numFmtId="0" fontId="5" fillId="0" borderId="1" xfId="0" applyFont="1" applyBorder="1" applyAlignment="1">
      <alignment horizontal="center"/>
    </xf>
    <xf numFmtId="0" fontId="3" fillId="0" borderId="0" xfId="0" applyFont="1"/>
    <xf numFmtId="0" fontId="6" fillId="0" borderId="0" xfId="0" applyFont="1"/>
    <xf numFmtId="0" fontId="7" fillId="0" borderId="0" xfId="0" applyFont="1"/>
    <xf numFmtId="0" fontId="8" fillId="0" borderId="0" xfId="0" applyFont="1"/>
    <xf numFmtId="0" fontId="11" fillId="0" borderId="0" xfId="0" applyFont="1"/>
    <xf numFmtId="0" fontId="1" fillId="0" borderId="0" xfId="0" applyFont="1" applyAlignment="1">
      <alignment horizontal="center" vertical="top"/>
    </xf>
    <xf numFmtId="49" fontId="4" fillId="0" borderId="0" xfId="0" applyNumberFormat="1" applyFont="1"/>
    <xf numFmtId="49" fontId="4" fillId="0" borderId="1" xfId="0" applyNumberFormat="1" applyFont="1" applyBorder="1"/>
    <xf numFmtId="49" fontId="4" fillId="0" borderId="0" xfId="0" applyNumberFormat="1" applyFont="1" applyAlignment="1">
      <alignment horizontal="left" vertical="top"/>
    </xf>
    <xf numFmtId="164" fontId="4" fillId="0" borderId="0" xfId="0" applyNumberFormat="1" applyFont="1"/>
    <xf numFmtId="164" fontId="4" fillId="0" borderId="0" xfId="0" applyNumberFormat="1" applyFont="1" applyAlignment="1">
      <alignment horizontal="right" vertical="top"/>
    </xf>
    <xf numFmtId="164" fontId="4" fillId="0" borderId="1" xfId="0" applyNumberFormat="1" applyFont="1" applyBorder="1"/>
    <xf numFmtId="166" fontId="4" fillId="0" borderId="0" xfId="0" applyNumberFormat="1" applyFont="1"/>
    <xf numFmtId="166" fontId="8" fillId="0" borderId="0" xfId="0" applyNumberFormat="1" applyFont="1"/>
    <xf numFmtId="166" fontId="4" fillId="0" borderId="0" xfId="0" applyNumberFormat="1" applyFont="1" applyAlignment="1">
      <alignment horizontal="right" vertical="top"/>
    </xf>
    <xf numFmtId="166" fontId="4" fillId="0" borderId="1" xfId="0" applyNumberFormat="1" applyFont="1" applyBorder="1"/>
    <xf numFmtId="164" fontId="8" fillId="0" borderId="0" xfId="0" applyNumberFormat="1" applyFont="1"/>
    <xf numFmtId="49" fontId="5" fillId="0" borderId="1" xfId="0" applyNumberFormat="1" applyFont="1" applyBorder="1" applyAlignment="1">
      <alignment horizontal="center"/>
    </xf>
    <xf numFmtId="164" fontId="5" fillId="0" borderId="1" xfId="0" applyNumberFormat="1" applyFont="1" applyBorder="1" applyAlignment="1">
      <alignment horizontal="center"/>
    </xf>
    <xf numFmtId="166" fontId="5" fillId="0" borderId="1" xfId="0" applyNumberFormat="1" applyFont="1" applyBorder="1" applyAlignment="1">
      <alignment horizontal="center"/>
    </xf>
    <xf numFmtId="49" fontId="3" fillId="0" borderId="0" xfId="0" applyNumberFormat="1" applyFont="1" applyAlignment="1">
      <alignment horizontal="left" vertical="top"/>
    </xf>
    <xf numFmtId="166" fontId="3" fillId="0" borderId="0" xfId="0" applyNumberFormat="1" applyFont="1"/>
    <xf numFmtId="164" fontId="3" fillId="0" borderId="0" xfId="0" applyNumberFormat="1" applyFont="1"/>
    <xf numFmtId="49" fontId="2" fillId="0" borderId="0" xfId="0" applyNumberFormat="1" applyFont="1" applyAlignment="1">
      <alignment horizontal="left" vertical="top"/>
    </xf>
    <xf numFmtId="166" fontId="2" fillId="0" borderId="0" xfId="0" applyNumberFormat="1" applyFont="1"/>
    <xf numFmtId="164" fontId="2" fillId="0" borderId="0" xfId="0" applyNumberFormat="1" applyFont="1"/>
    <xf numFmtId="49" fontId="2" fillId="0" borderId="1" xfId="0" applyNumberFormat="1" applyFont="1" applyBorder="1" applyAlignment="1">
      <alignment horizontal="left" vertical="top"/>
    </xf>
    <xf numFmtId="166" fontId="2" fillId="0" borderId="1" xfId="0" applyNumberFormat="1" applyFont="1" applyBorder="1"/>
    <xf numFmtId="164" fontId="2" fillId="0" borderId="1" xfId="0" applyNumberFormat="1" applyFont="1" applyBorder="1"/>
    <xf numFmtId="0" fontId="10" fillId="0" borderId="0" xfId="0" applyFont="1" applyAlignment="1">
      <alignment horizontal="right" vertical="top"/>
    </xf>
    <xf numFmtId="164" fontId="10" fillId="0" borderId="0" xfId="0" applyNumberFormat="1" applyFont="1" applyAlignment="1">
      <alignment horizontal="right" vertical="top"/>
    </xf>
    <xf numFmtId="166" fontId="10" fillId="0" borderId="0" xfId="0" applyNumberFormat="1" applyFont="1" applyAlignment="1">
      <alignment horizontal="right" vertical="top"/>
    </xf>
    <xf numFmtId="0" fontId="9" fillId="0" borderId="0" xfId="0" applyFont="1" applyAlignment="1">
      <alignment horizontal="right" vertical="top"/>
    </xf>
    <xf numFmtId="164" fontId="9" fillId="0" borderId="0" xfId="0" applyNumberFormat="1" applyFont="1" applyAlignment="1">
      <alignment horizontal="right" vertical="top"/>
    </xf>
    <xf numFmtId="166" fontId="9" fillId="0" borderId="0" xfId="0" applyNumberFormat="1" applyFont="1" applyAlignment="1">
      <alignment horizontal="right" vertical="top"/>
    </xf>
    <xf numFmtId="0" fontId="5" fillId="0" borderId="0" xfId="0" applyFont="1" applyAlignment="1">
      <alignment horizontal="right" vertical="top"/>
    </xf>
    <xf numFmtId="164" fontId="5" fillId="0" borderId="0" xfId="0" applyNumberFormat="1" applyFont="1" applyAlignment="1">
      <alignment horizontal="right" vertical="top"/>
    </xf>
    <xf numFmtId="166" fontId="5" fillId="0" borderId="0" xfId="0" applyNumberFormat="1" applyFont="1" applyAlignment="1">
      <alignment horizontal="right" vertical="top"/>
    </xf>
    <xf numFmtId="1" fontId="4" fillId="0" borderId="0" xfId="0" applyNumberFormat="1" applyFont="1"/>
    <xf numFmtId="1" fontId="6" fillId="0" borderId="0" xfId="0" applyNumberFormat="1" applyFont="1"/>
    <xf numFmtId="1" fontId="4" fillId="0" borderId="0" xfId="0" applyNumberFormat="1" applyFont="1" applyAlignment="1">
      <alignment horizontal="right" vertical="top"/>
    </xf>
    <xf numFmtId="1" fontId="7" fillId="0" borderId="0" xfId="0" applyNumberFormat="1" applyFont="1" applyAlignment="1">
      <alignment horizontal="right" vertical="top"/>
    </xf>
    <xf numFmtId="49" fontId="8" fillId="0" borderId="0" xfId="0" applyNumberFormat="1" applyFont="1"/>
    <xf numFmtId="49" fontId="4" fillId="0" borderId="0" xfId="0" applyNumberFormat="1" applyFont="1" applyAlignment="1">
      <alignment horizontal="center" vertical="top"/>
    </xf>
    <xf numFmtId="49" fontId="8" fillId="0" borderId="0" xfId="0" applyNumberFormat="1" applyFont="1" applyAlignment="1">
      <alignment horizontal="left" vertical="top"/>
    </xf>
    <xf numFmtId="166" fontId="6" fillId="0" borderId="0" xfId="0" applyNumberFormat="1" applyFont="1" applyAlignment="1">
      <alignment horizontal="right" vertical="top"/>
    </xf>
    <xf numFmtId="165" fontId="4" fillId="0" borderId="0" xfId="0" applyNumberFormat="1" applyFont="1"/>
    <xf numFmtId="165" fontId="4" fillId="0" borderId="0" xfId="0" applyNumberFormat="1" applyFont="1" applyAlignment="1">
      <alignment horizontal="right" vertical="top"/>
    </xf>
    <xf numFmtId="1" fontId="5" fillId="0" borderId="1" xfId="0" applyNumberFormat="1" applyFont="1" applyBorder="1" applyAlignment="1">
      <alignment horizontal="center"/>
    </xf>
    <xf numFmtId="165" fontId="5" fillId="0" borderId="1" xfId="0" applyNumberFormat="1" applyFont="1" applyBorder="1" applyAlignment="1">
      <alignment horizontal="center"/>
    </xf>
    <xf numFmtId="1" fontId="10" fillId="0" borderId="0" xfId="0" applyNumberFormat="1" applyFont="1" applyAlignment="1">
      <alignment horizontal="right" vertical="top"/>
    </xf>
    <xf numFmtId="1" fontId="10" fillId="0" borderId="0" xfId="0" applyNumberFormat="1" applyFont="1"/>
    <xf numFmtId="49" fontId="10" fillId="0" borderId="0" xfId="0" applyNumberFormat="1" applyFont="1"/>
    <xf numFmtId="166" fontId="10" fillId="0" borderId="0" xfId="0" applyNumberFormat="1" applyFont="1"/>
    <xf numFmtId="164" fontId="10" fillId="0" borderId="0" xfId="0" applyNumberFormat="1" applyFont="1"/>
    <xf numFmtId="1" fontId="9" fillId="0" borderId="0" xfId="0" applyNumberFormat="1" applyFont="1" applyAlignment="1">
      <alignment horizontal="right" vertical="top"/>
    </xf>
    <xf numFmtId="1" fontId="9" fillId="0" borderId="0" xfId="0" applyNumberFormat="1" applyFont="1"/>
    <xf numFmtId="49" fontId="9" fillId="0" borderId="0" xfId="0" applyNumberFormat="1" applyFont="1"/>
    <xf numFmtId="166" fontId="9" fillId="0" borderId="0" xfId="0" applyNumberFormat="1" applyFont="1"/>
    <xf numFmtId="164" fontId="9" fillId="0" borderId="0" xfId="0" applyNumberFormat="1" applyFont="1"/>
    <xf numFmtId="1" fontId="5" fillId="0" borderId="0" xfId="0" applyNumberFormat="1" applyFont="1" applyAlignment="1">
      <alignment horizontal="right" vertical="top"/>
    </xf>
    <xf numFmtId="1" fontId="5" fillId="0" borderId="0" xfId="0" applyNumberFormat="1" applyFont="1"/>
    <xf numFmtId="49" fontId="5" fillId="0" borderId="0" xfId="0" applyNumberFormat="1" applyFont="1"/>
    <xf numFmtId="49" fontId="5" fillId="0" borderId="0" xfId="0" applyNumberFormat="1" applyFont="1" applyAlignment="1">
      <alignment horizontal="left" vertical="top" wrapText="1"/>
    </xf>
    <xf numFmtId="166" fontId="5" fillId="0" borderId="0" xfId="0" applyNumberFormat="1" applyFont="1"/>
    <xf numFmtId="165" fontId="5" fillId="0" borderId="0" xfId="0" applyNumberFormat="1" applyFont="1"/>
    <xf numFmtId="164" fontId="5" fillId="0" borderId="0" xfId="0" applyNumberFormat="1" applyFont="1"/>
    <xf numFmtId="1" fontId="11" fillId="0" borderId="0" xfId="0" applyNumberFormat="1" applyFont="1" applyAlignment="1">
      <alignment horizontal="right" vertical="top"/>
    </xf>
    <xf numFmtId="1"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3" xfId="0" applyNumberFormat="1" applyFont="1" applyBorder="1" applyAlignment="1">
      <alignment horizontal="right" vertical="top"/>
    </xf>
    <xf numFmtId="49" fontId="11" fillId="0" borderId="3" xfId="0" applyNumberFormat="1" applyFont="1" applyBorder="1" applyAlignment="1">
      <alignment horizontal="left" vertical="top" wrapText="1"/>
    </xf>
    <xf numFmtId="166" fontId="11" fillId="0" borderId="3" xfId="0" applyNumberFormat="1" applyFont="1" applyBorder="1" applyAlignment="1">
      <alignment horizontal="right" vertical="top"/>
    </xf>
    <xf numFmtId="165" fontId="11" fillId="0" borderId="3" xfId="0" applyNumberFormat="1" applyFont="1" applyBorder="1" applyAlignment="1" applyProtection="1">
      <alignment horizontal="right" vertical="top"/>
      <protection locked="0"/>
    </xf>
    <xf numFmtId="164" fontId="11" fillId="0" borderId="3" xfId="0" applyNumberFormat="1" applyFont="1" applyBorder="1" applyAlignment="1">
      <alignment horizontal="right" vertical="top"/>
    </xf>
    <xf numFmtId="0" fontId="12" fillId="0" borderId="0" xfId="0" applyFont="1"/>
    <xf numFmtId="1" fontId="12" fillId="0" borderId="0" xfId="0" applyNumberFormat="1" applyFont="1" applyAlignment="1">
      <alignment horizontal="right" vertical="top"/>
    </xf>
    <xf numFmtId="49" fontId="12" fillId="0" borderId="0" xfId="0" applyNumberFormat="1" applyFont="1" applyAlignment="1">
      <alignment horizontal="center" vertical="top"/>
    </xf>
    <xf numFmtId="49" fontId="12" fillId="0" borderId="0" xfId="0" applyNumberFormat="1" applyFont="1" applyAlignment="1">
      <alignment horizontal="left" vertical="top" wrapText="1"/>
    </xf>
    <xf numFmtId="166" fontId="12" fillId="0" borderId="0" xfId="0" applyNumberFormat="1" applyFont="1" applyAlignment="1">
      <alignment horizontal="right" vertical="top"/>
    </xf>
    <xf numFmtId="165" fontId="12" fillId="0" borderId="0" xfId="0" applyNumberFormat="1" applyFont="1" applyAlignment="1">
      <alignment horizontal="right" vertical="top"/>
    </xf>
    <xf numFmtId="164" fontId="12" fillId="0" borderId="0" xfId="0" applyNumberFormat="1" applyFont="1" applyAlignment="1">
      <alignment horizontal="right" vertical="top"/>
    </xf>
    <xf numFmtId="49" fontId="12" fillId="0" borderId="0" xfId="0" applyNumberFormat="1" applyFont="1" applyAlignment="1">
      <alignment horizontal="right" vertical="top"/>
    </xf>
    <xf numFmtId="0" fontId="1" fillId="0" borderId="0" xfId="0" applyFont="1" applyAlignment="1">
      <alignment horizontal="left" vertical="top"/>
    </xf>
    <xf numFmtId="0" fontId="10" fillId="2" borderId="0" xfId="0" applyFont="1" applyFill="1" applyAlignment="1">
      <alignment horizontal="left" vertical="top" wrapText="1"/>
    </xf>
    <xf numFmtId="49" fontId="10" fillId="2" borderId="0" xfId="0" applyNumberFormat="1" applyFont="1" applyFill="1"/>
    <xf numFmtId="166" fontId="10" fillId="2" borderId="0" xfId="0" applyNumberFormat="1" applyFont="1" applyFill="1"/>
    <xf numFmtId="165" fontId="10" fillId="2" borderId="0" xfId="0" applyNumberFormat="1" applyFont="1" applyFill="1"/>
    <xf numFmtId="0" fontId="9" fillId="3" borderId="0" xfId="0" applyFont="1" applyFill="1" applyAlignment="1">
      <alignment horizontal="left" vertical="top" wrapText="1"/>
    </xf>
    <xf numFmtId="49" fontId="9" fillId="3" borderId="0" xfId="0" applyNumberFormat="1" applyFont="1" applyFill="1"/>
    <xf numFmtId="166" fontId="9" fillId="3" borderId="0" xfId="0" applyNumberFormat="1" applyFont="1" applyFill="1"/>
    <xf numFmtId="165" fontId="9" fillId="3" borderId="0" xfId="0" applyNumberFormat="1" applyFont="1" applyFill="1"/>
    <xf numFmtId="49" fontId="14" fillId="0" borderId="3" xfId="0" applyNumberFormat="1" applyFont="1" applyBorder="1" applyAlignment="1">
      <alignment horizontal="left" vertical="top" wrapText="1"/>
    </xf>
    <xf numFmtId="0" fontId="9" fillId="0" borderId="0" xfId="0" applyFont="1" applyAlignment="1">
      <alignment horizontal="left" vertical="top" wrapText="1" indent="1"/>
    </xf>
    <xf numFmtId="0" fontId="5" fillId="0" borderId="0" xfId="0" applyFont="1" applyAlignment="1">
      <alignment horizontal="left" vertical="top" wrapText="1" indent="2"/>
    </xf>
    <xf numFmtId="0" fontId="13" fillId="0" borderId="0" xfId="0" applyFont="1"/>
    <xf numFmtId="0" fontId="4" fillId="4" borderId="0" xfId="0" applyFont="1" applyFill="1"/>
    <xf numFmtId="0" fontId="13" fillId="0" borderId="0" xfId="0" applyFont="1" applyAlignment="1">
      <alignment shrinkToFit="1"/>
    </xf>
    <xf numFmtId="0" fontId="0" fillId="0" borderId="4" xfId="0" applyBorder="1"/>
    <xf numFmtId="0" fontId="4" fillId="0" borderId="4" xfId="0" applyFont="1" applyBorder="1"/>
    <xf numFmtId="0" fontId="17" fillId="0" borderId="0" xfId="0" applyFont="1" applyAlignment="1">
      <alignment horizontal="center"/>
    </xf>
    <xf numFmtId="0" fontId="18" fillId="0" borderId="0" xfId="0" applyFont="1"/>
    <xf numFmtId="0" fontId="19" fillId="0" borderId="0" xfId="0" applyFont="1"/>
    <xf numFmtId="0" fontId="19" fillId="0" borderId="0" xfId="0" applyFont="1" applyAlignment="1">
      <alignment horizontal="center" vertical="top"/>
    </xf>
    <xf numFmtId="0" fontId="20" fillId="0" borderId="0" xfId="0" applyFont="1"/>
    <xf numFmtId="0" fontId="21" fillId="0" borderId="0" xfId="0" applyFont="1"/>
    <xf numFmtId="0" fontId="21" fillId="5" borderId="0" xfId="0" applyFont="1" applyFill="1" applyAlignment="1">
      <alignment horizontal="center"/>
    </xf>
    <xf numFmtId="0" fontId="6" fillId="5" borderId="0" xfId="0" applyFont="1" applyFill="1" applyAlignment="1">
      <alignment horizontal="center"/>
    </xf>
    <xf numFmtId="0" fontId="3" fillId="0" borderId="0" xfId="0" applyFont="1" applyAlignment="1">
      <alignment horizontal="right" vertical="top"/>
    </xf>
    <xf numFmtId="0" fontId="0" fillId="0" borderId="0" xfId="0" applyAlignment="1">
      <alignment vertical="top" wrapText="1"/>
    </xf>
    <xf numFmtId="0" fontId="22" fillId="0" borderId="0" xfId="0" applyFont="1"/>
    <xf numFmtId="0" fontId="18" fillId="0" borderId="1" xfId="0" applyFont="1" applyBorder="1"/>
    <xf numFmtId="0" fontId="19" fillId="0" borderId="0" xfId="0" applyFont="1" applyAlignment="1">
      <alignment horizontal="left"/>
    </xf>
    <xf numFmtId="0" fontId="0" fillId="6" borderId="0" xfId="0" applyFill="1" applyAlignment="1" applyProtection="1">
      <alignment vertical="top" wrapText="1"/>
      <protection locked="0"/>
    </xf>
    <xf numFmtId="0" fontId="18" fillId="0" borderId="0" xfId="0" applyFont="1" applyAlignment="1">
      <alignment horizontal="left"/>
    </xf>
    <xf numFmtId="0" fontId="23" fillId="0" borderId="0" xfId="0" applyFont="1"/>
    <xf numFmtId="0" fontId="22" fillId="5" borderId="0" xfId="0" applyFont="1" applyFill="1" applyAlignment="1">
      <alignment horizontal="center"/>
    </xf>
    <xf numFmtId="0" fontId="18" fillId="0" borderId="4" xfId="0" applyFont="1" applyBorder="1"/>
    <xf numFmtId="0" fontId="25" fillId="0" borderId="0" xfId="1" applyFont="1" applyAlignment="1">
      <alignment vertical="center"/>
    </xf>
    <xf numFmtId="0" fontId="26" fillId="0" borderId="0" xfId="2"/>
    <xf numFmtId="0" fontId="27" fillId="0" borderId="0" xfId="1" applyFont="1" applyAlignment="1">
      <alignment horizontal="center" vertical="center" wrapText="1"/>
    </xf>
    <xf numFmtId="1" fontId="8" fillId="0" borderId="0" xfId="0" applyNumberFormat="1" applyFont="1"/>
    <xf numFmtId="4" fontId="10" fillId="2" borderId="0" xfId="0" applyNumberFormat="1" applyFont="1" applyFill="1" applyAlignment="1">
      <alignment horizontal="right" vertical="top"/>
    </xf>
    <xf numFmtId="4" fontId="9" fillId="3" borderId="0" xfId="0" applyNumberFormat="1" applyFont="1" applyFill="1" applyAlignment="1">
      <alignment horizontal="right" vertical="top"/>
    </xf>
    <xf numFmtId="4" fontId="5" fillId="0" borderId="0" xfId="0" applyNumberFormat="1" applyFont="1" applyAlignment="1">
      <alignment horizontal="right" vertical="top"/>
    </xf>
    <xf numFmtId="4" fontId="11" fillId="0" borderId="3" xfId="0" applyNumberFormat="1" applyFont="1" applyBorder="1" applyAlignment="1">
      <alignment horizontal="right" vertical="top"/>
    </xf>
    <xf numFmtId="4" fontId="12" fillId="0" borderId="0" xfId="0" applyNumberFormat="1" applyFont="1" applyAlignment="1">
      <alignment horizontal="right" vertical="top"/>
    </xf>
    <xf numFmtId="4" fontId="4" fillId="0" borderId="0" xfId="0" applyNumberFormat="1" applyFont="1" applyAlignment="1">
      <alignment horizontal="right" vertical="top"/>
    </xf>
    <xf numFmtId="4" fontId="8" fillId="0" borderId="0" xfId="0" applyNumberFormat="1" applyFont="1"/>
    <xf numFmtId="167" fontId="10" fillId="2" borderId="0" xfId="0" applyNumberFormat="1" applyFont="1" applyFill="1" applyAlignment="1">
      <alignment horizontal="right" vertical="top"/>
    </xf>
    <xf numFmtId="167" fontId="9" fillId="3" borderId="0" xfId="0" applyNumberFormat="1" applyFont="1" applyFill="1" applyAlignment="1">
      <alignment horizontal="right" vertical="top"/>
    </xf>
    <xf numFmtId="167" fontId="5" fillId="0" borderId="0" xfId="0" applyNumberFormat="1" applyFont="1" applyAlignment="1">
      <alignment horizontal="right" vertical="top"/>
    </xf>
    <xf numFmtId="167" fontId="11" fillId="0" borderId="3" xfId="0" applyNumberFormat="1" applyFont="1" applyBorder="1" applyAlignment="1">
      <alignment horizontal="right" vertical="top"/>
    </xf>
    <xf numFmtId="167" fontId="9" fillId="0" borderId="0" xfId="0" applyNumberFormat="1" applyFont="1" applyAlignment="1">
      <alignment horizontal="right" vertical="top"/>
    </xf>
    <xf numFmtId="167" fontId="4" fillId="0" borderId="1" xfId="0" applyNumberFormat="1" applyFont="1" applyBorder="1"/>
    <xf numFmtId="167" fontId="3" fillId="0" borderId="0" xfId="0" applyNumberFormat="1" applyFont="1" applyAlignment="1">
      <alignment horizontal="right" vertical="top"/>
    </xf>
    <xf numFmtId="167" fontId="2" fillId="0" borderId="0" xfId="0" applyNumberFormat="1" applyFont="1" applyAlignment="1">
      <alignment horizontal="right" vertical="top"/>
    </xf>
    <xf numFmtId="167" fontId="2" fillId="0" borderId="1" xfId="0" applyNumberFormat="1" applyFont="1" applyBorder="1" applyAlignment="1">
      <alignment horizontal="right" vertical="top"/>
    </xf>
    <xf numFmtId="167" fontId="3" fillId="0" borderId="0" xfId="0" applyNumberFormat="1" applyFont="1" applyAlignment="1">
      <alignment vertical="top"/>
    </xf>
    <xf numFmtId="167" fontId="2" fillId="0" borderId="0" xfId="0" applyNumberFormat="1" applyFont="1" applyAlignment="1">
      <alignment vertical="top"/>
    </xf>
    <xf numFmtId="0" fontId="1" fillId="0" borderId="0" xfId="0" applyFont="1" applyAlignment="1">
      <alignment horizontal="center" vertical="top"/>
    </xf>
    <xf numFmtId="0" fontId="15" fillId="0" borderId="0" xfId="0" applyFont="1" applyAlignment="1">
      <alignment horizontal="center" vertical="center" shrinkToFit="1"/>
    </xf>
    <xf numFmtId="0" fontId="16" fillId="0" borderId="0" xfId="0" applyFont="1" applyAlignment="1">
      <alignment shrinkToFit="1"/>
    </xf>
    <xf numFmtId="0" fontId="0" fillId="0" borderId="0" xfId="0" applyAlignment="1">
      <alignment vertical="top" wrapText="1"/>
    </xf>
    <xf numFmtId="0" fontId="27" fillId="0" borderId="0" xfId="1" applyFont="1" applyAlignment="1">
      <alignment horizontal="left" vertical="center" wrapText="1"/>
    </xf>
    <xf numFmtId="0" fontId="25" fillId="0" borderId="0" xfId="1" applyFont="1" applyAlignment="1">
      <alignment horizontal="left" vertical="center"/>
    </xf>
    <xf numFmtId="0" fontId="0" fillId="6" borderId="0" xfId="0" applyFill="1" applyAlignment="1" applyProtection="1">
      <alignment vertical="top" wrapText="1"/>
      <protection locked="0"/>
    </xf>
    <xf numFmtId="0" fontId="1" fillId="0" borderId="0" xfId="0" applyFont="1" applyAlignment="1">
      <alignment horizontal="center"/>
    </xf>
    <xf numFmtId="0" fontId="20" fillId="0" borderId="0" xfId="0" applyFont="1" applyAlignment="1">
      <alignment horizontal="center"/>
    </xf>
    <xf numFmtId="0" fontId="27" fillId="0" borderId="0" xfId="1" applyFont="1" applyAlignment="1">
      <alignment horizontal="left" vertical="top" wrapText="1"/>
    </xf>
    <xf numFmtId="0" fontId="29" fillId="7" borderId="5" xfId="3" applyFont="1" applyFill="1" applyBorder="1" applyAlignment="1">
      <alignment horizontal="center" vertical="center"/>
    </xf>
    <xf numFmtId="0" fontId="29" fillId="7" borderId="6" xfId="3" applyFont="1" applyFill="1" applyBorder="1" applyAlignment="1">
      <alignment horizontal="center" vertical="center" wrapText="1"/>
    </xf>
    <xf numFmtId="0" fontId="29" fillId="7" borderId="7" xfId="3" applyFont="1" applyFill="1" applyBorder="1" applyAlignment="1">
      <alignment horizontal="center" vertical="center" wrapText="1"/>
    </xf>
    <xf numFmtId="0" fontId="29" fillId="7" borderId="7" xfId="3" applyFont="1" applyFill="1" applyBorder="1" applyAlignment="1">
      <alignment horizontal="center" vertical="center"/>
    </xf>
    <xf numFmtId="2" fontId="29" fillId="7" borderId="8" xfId="3" applyNumberFormat="1" applyFont="1" applyFill="1" applyBorder="1" applyAlignment="1">
      <alignment horizontal="center" vertical="center"/>
    </xf>
    <xf numFmtId="0" fontId="29" fillId="0" borderId="0" xfId="3" applyFont="1" applyFill="1" applyBorder="1" applyAlignment="1">
      <alignment horizontal="center" vertical="center" textRotation="90" wrapText="1"/>
    </xf>
    <xf numFmtId="0" fontId="28" fillId="0" borderId="0" xfId="3" applyFill="1" applyBorder="1"/>
    <xf numFmtId="0" fontId="30" fillId="0" borderId="0" xfId="3" applyFont="1" applyFill="1" applyBorder="1" applyAlignment="1">
      <alignment horizontal="center" vertical="center"/>
    </xf>
    <xf numFmtId="2" fontId="30" fillId="0" borderId="0" xfId="3" applyNumberFormat="1" applyFont="1" applyFill="1" applyBorder="1" applyAlignment="1">
      <alignment horizontal="center" vertical="center"/>
    </xf>
    <xf numFmtId="168" fontId="30" fillId="0" borderId="0" xfId="3" applyNumberFormat="1" applyFont="1" applyFill="1" applyBorder="1" applyAlignment="1">
      <alignment horizontal="center" vertical="center"/>
    </xf>
    <xf numFmtId="1" fontId="30" fillId="0" borderId="0" xfId="3" applyNumberFormat="1" applyFont="1" applyFill="1" applyBorder="1" applyAlignment="1">
      <alignment horizontal="center" vertical="center"/>
    </xf>
    <xf numFmtId="0" fontId="28" fillId="0" borderId="0" xfId="3" applyFill="1"/>
    <xf numFmtId="0" fontId="29" fillId="0" borderId="9" xfId="3" applyNumberFormat="1" applyFont="1" applyFill="1" applyBorder="1" applyAlignment="1">
      <alignment horizontal="center" vertical="center"/>
    </xf>
    <xf numFmtId="0" fontId="30" fillId="0" borderId="10" xfId="3" applyNumberFormat="1" applyFont="1" applyFill="1" applyBorder="1" applyAlignment="1">
      <alignment horizontal="left" vertical="center" wrapText="1"/>
    </xf>
    <xf numFmtId="0" fontId="30" fillId="0" borderId="10" xfId="3" applyNumberFormat="1" applyFont="1" applyFill="1" applyBorder="1" applyAlignment="1">
      <alignment horizontal="center" vertical="center" textRotation="90" wrapText="1"/>
    </xf>
    <xf numFmtId="0" fontId="30" fillId="0" borderId="10" xfId="3" applyNumberFormat="1" applyFont="1" applyFill="1" applyBorder="1" applyAlignment="1">
      <alignment horizontal="center" vertical="center" wrapText="1"/>
    </xf>
    <xf numFmtId="1" fontId="30" fillId="0" borderId="11" xfId="3" applyNumberFormat="1" applyFont="1" applyFill="1" applyBorder="1" applyAlignment="1">
      <alignment horizontal="center" vertical="center"/>
    </xf>
    <xf numFmtId="169" fontId="28" fillId="0" borderId="0" xfId="3" applyNumberFormat="1" applyFill="1" applyBorder="1" applyAlignment="1">
      <alignment horizontal="center" vertical="center"/>
    </xf>
    <xf numFmtId="0" fontId="31" fillId="0" borderId="0" xfId="3" applyFont="1" applyFill="1" applyBorder="1"/>
    <xf numFmtId="0" fontId="31" fillId="0" borderId="0" xfId="3" applyFont="1" applyFill="1"/>
  </cellXfs>
  <cellStyles count="4">
    <cellStyle name="Normální" xfId="0" builtinId="0"/>
    <cellStyle name="Normální 2" xfId="2"/>
    <cellStyle name="Normální 3" xfId="1"/>
    <cellStyle name="Normální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oukrom&#233;\1_Artendr\2022-2023-2024\1_Rozpo&#269;ty\Rekonstrukce%20elektro%20v%20objektu%20M&#352;%20P&#345;erov\OVV+VV\Rekonstrukce%20elektro%20v%20objektu%20M&#352;%20P&#345;erov%20&#269;.p.%2025_OV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oukrom&#233;\1_Artendr\2022-2023-2024-2025\1_Rozpo&#269;ty\Lan&#353;kroun_Sn&#237;&#382;en&#237;%20en_j&#237;delna\2_DSP\OVV+VV\Lan&#353;kroun_SNE%20budovy%20j&#237;delny%20Madoret__OVV.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ebestma/Downloads/P&#345;&#237;loha%20&#269;.%204%20Polo&#382;kov&#253;%20rozpo&#269;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oukrom&#233;\1_Artendr\2022-2023-2024\2_Projekty\21_Karlovy%20Vary_V&#253;tah\PD\2_DPS\KV_OA_DPS%20s%20OVV\OVV+VV\Stavebn&#237;%20pr&#225;ce\KV_OA_DPS\OVV+VV\Stavebn&#237;%20pr&#225;ce\KV_OA,%20SO&#352;_Stavebn&#237;%20pr&#225;ce_DPS_R0_OV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AST_R1%20-%20Rozpo&#269;et%20se%20zdrojov&#253;m%20V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Elektro%20-%20Rozpo&#269;et%20se%20zdrojov&#253;m%20V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ybaven&#237;%20-%20Rozpo&#269;et%20se%20zdrojov&#253;m%20V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YT%20-%20Rozpo&#269;et%20se%20zdrojov&#253;m%20V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ZT%20-%20Rozpo&#269;et%20se%20zdrojov&#253;m%20V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ZTI%20-%20Rozpo&#269;et%20se%20zdrojov&#253;m%20V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oukrom&#233;\1_Artendr\2022-2023-2024-2025\1_Rozpo&#269;ty\&#381;ukovova%20ul.%20D&#218;SP%20-%206-25\OVV+VV\&#218;st&#237;%20nad%20Labem,%20revitalizace%20&#381;ukovy%20ulice_OV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heetName val="Rekapitulace_části"/>
      <sheetName val="Společné"/>
      <sheetName val="A_MŠ_D11"/>
      <sheetName val="A_MŠ_D144"/>
      <sheetName val="A_MŠ_VRN"/>
      <sheetName val="B_Kadeřnictví_D11"/>
      <sheetName val="B_Kadeřnictví_D144"/>
      <sheetName val="B_Kadeřnictví_VRN"/>
      <sheetName val="C_Bar_D11"/>
      <sheetName val="C_Bar_D144"/>
      <sheetName val="C_Bar_VRN"/>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s>
    <sheetDataSet>
      <sheetData sheetId="0"/>
      <sheetData sheetId="1">
        <row r="2">
          <cell r="B2" t="str">
            <v>Snížení energetické náročnosti budovy školní jídelny Madoret č.p. 493</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AST"/>
      <sheetName val="ZTI"/>
      <sheetName val="VYT"/>
      <sheetName val="EL"/>
      <sheetName val="VZT"/>
      <sheetName val="Vybavení - JEN K NÁHLEDU"/>
      <sheetName val="VRN"/>
      <sheetName val="Výpis ostatních prvk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s>
    <sheetDataSet>
      <sheetData sheetId="0"/>
      <sheetData sheetId="1"/>
      <sheetData sheetId="2">
        <row r="7">
          <cell r="B7">
            <v>1</v>
          </cell>
          <cell r="J7">
            <v>30888931.642647877</v>
          </cell>
        </row>
        <row r="8">
          <cell r="B8">
            <v>2</v>
          </cell>
          <cell r="J8">
            <v>30888931.642647877</v>
          </cell>
        </row>
        <row r="9">
          <cell r="B9">
            <v>3</v>
          </cell>
          <cell r="J9">
            <v>1040649.6174300002</v>
          </cell>
        </row>
        <row r="10">
          <cell r="J10">
            <v>17400</v>
          </cell>
          <cell r="O10">
            <v>21</v>
          </cell>
        </row>
        <row r="13">
          <cell r="J13">
            <v>2196</v>
          </cell>
          <cell r="O13">
            <v>21</v>
          </cell>
        </row>
        <row r="14">
          <cell r="J14">
            <v>161167.5</v>
          </cell>
          <cell r="O14">
            <v>21</v>
          </cell>
        </row>
        <row r="17">
          <cell r="J17">
            <v>16000</v>
          </cell>
          <cell r="O17">
            <v>21</v>
          </cell>
        </row>
        <row r="20">
          <cell r="J20">
            <v>3660</v>
          </cell>
          <cell r="O20">
            <v>21</v>
          </cell>
        </row>
        <row r="21">
          <cell r="J21">
            <v>3960</v>
          </cell>
          <cell r="O21">
            <v>21</v>
          </cell>
        </row>
        <row r="24">
          <cell r="J24">
            <v>20075.25</v>
          </cell>
          <cell r="O24">
            <v>21</v>
          </cell>
        </row>
        <row r="25">
          <cell r="J25">
            <v>802.01409999999998</v>
          </cell>
          <cell r="O25">
            <v>21</v>
          </cell>
        </row>
        <row r="26">
          <cell r="J26">
            <v>35992</v>
          </cell>
          <cell r="O26">
            <v>21</v>
          </cell>
        </row>
        <row r="29">
          <cell r="J29">
            <v>27709.75</v>
          </cell>
          <cell r="O29">
            <v>21</v>
          </cell>
        </row>
        <row r="32">
          <cell r="J32">
            <v>2188.1499999999996</v>
          </cell>
          <cell r="O32">
            <v>21</v>
          </cell>
        </row>
        <row r="33">
          <cell r="J33">
            <v>64213</v>
          </cell>
          <cell r="O33">
            <v>21</v>
          </cell>
        </row>
        <row r="36">
          <cell r="J36">
            <v>23095.872000000003</v>
          </cell>
          <cell r="O36">
            <v>21</v>
          </cell>
        </row>
        <row r="39">
          <cell r="J39">
            <v>8353.0070400000004</v>
          </cell>
          <cell r="O39">
            <v>21</v>
          </cell>
        </row>
        <row r="42">
          <cell r="J42">
            <v>112656.18000000001</v>
          </cell>
          <cell r="O42">
            <v>21</v>
          </cell>
        </row>
        <row r="45">
          <cell r="J45">
            <v>69326.25</v>
          </cell>
          <cell r="O45">
            <v>21</v>
          </cell>
        </row>
        <row r="48">
          <cell r="J48">
            <v>34960</v>
          </cell>
          <cell r="O48">
            <v>21</v>
          </cell>
        </row>
        <row r="51">
          <cell r="J51">
            <v>14283.499999999998</v>
          </cell>
          <cell r="O51">
            <v>21</v>
          </cell>
        </row>
        <row r="56">
          <cell r="J56">
            <v>20330</v>
          </cell>
          <cell r="O56">
            <v>21</v>
          </cell>
        </row>
        <row r="57">
          <cell r="J57">
            <v>211640</v>
          </cell>
          <cell r="O57">
            <v>21</v>
          </cell>
        </row>
        <row r="60">
          <cell r="J60">
            <v>71780</v>
          </cell>
          <cell r="O60">
            <v>21</v>
          </cell>
        </row>
        <row r="61">
          <cell r="J61">
            <v>23688</v>
          </cell>
          <cell r="O61">
            <v>21</v>
          </cell>
        </row>
        <row r="62">
          <cell r="J62">
            <v>533.93600000000004</v>
          </cell>
          <cell r="O62">
            <v>21</v>
          </cell>
        </row>
        <row r="65">
          <cell r="J65">
            <v>24071.33</v>
          </cell>
          <cell r="O65">
            <v>21</v>
          </cell>
        </row>
        <row r="66">
          <cell r="J66">
            <v>5308.8007499999994</v>
          </cell>
          <cell r="O66">
            <v>21</v>
          </cell>
        </row>
        <row r="69">
          <cell r="J69">
            <v>7209.482500000001</v>
          </cell>
          <cell r="O69">
            <v>21</v>
          </cell>
        </row>
        <row r="72">
          <cell r="J72">
            <v>1954.3879999999999</v>
          </cell>
          <cell r="O72">
            <v>21</v>
          </cell>
        </row>
        <row r="73">
          <cell r="J73">
            <v>561.29070000000002</v>
          </cell>
          <cell r="O73">
            <v>21</v>
          </cell>
        </row>
        <row r="74">
          <cell r="J74">
            <v>3622.768</v>
          </cell>
          <cell r="O74">
            <v>21</v>
          </cell>
        </row>
        <row r="75">
          <cell r="J75">
            <v>2752.8270000000002</v>
          </cell>
          <cell r="O75">
            <v>21</v>
          </cell>
        </row>
        <row r="78">
          <cell r="J78">
            <v>255.02379999999997</v>
          </cell>
          <cell r="O78">
            <v>21</v>
          </cell>
        </row>
        <row r="79">
          <cell r="J79">
            <v>7483.8760000000002</v>
          </cell>
          <cell r="O79">
            <v>21</v>
          </cell>
        </row>
        <row r="82">
          <cell r="J82">
            <v>3682.1861400000003</v>
          </cell>
          <cell r="O82">
            <v>21</v>
          </cell>
        </row>
        <row r="88">
          <cell r="J88">
            <v>2144.9628000000002</v>
          </cell>
          <cell r="O88">
            <v>21</v>
          </cell>
        </row>
        <row r="95">
          <cell r="J95">
            <v>18876</v>
          </cell>
          <cell r="O95">
            <v>21</v>
          </cell>
        </row>
        <row r="98">
          <cell r="J98">
            <v>4901.9175999999998</v>
          </cell>
          <cell r="O98">
            <v>21</v>
          </cell>
        </row>
        <row r="99">
          <cell r="J99">
            <v>2996</v>
          </cell>
          <cell r="O99">
            <v>21</v>
          </cell>
        </row>
        <row r="102">
          <cell r="J102">
            <v>528.5</v>
          </cell>
          <cell r="O102">
            <v>21</v>
          </cell>
        </row>
        <row r="105">
          <cell r="J105">
            <v>459.2</v>
          </cell>
          <cell r="O105">
            <v>21</v>
          </cell>
        </row>
        <row r="106">
          <cell r="J106">
            <v>134.04999999999998</v>
          </cell>
          <cell r="O106">
            <v>21</v>
          </cell>
        </row>
        <row r="107">
          <cell r="J107">
            <v>148.36500000000001</v>
          </cell>
          <cell r="O107">
            <v>21</v>
          </cell>
        </row>
        <row r="110">
          <cell r="J110">
            <v>957.6</v>
          </cell>
          <cell r="O110">
            <v>21</v>
          </cell>
        </row>
        <row r="111">
          <cell r="J111">
            <v>727.65000000000009</v>
          </cell>
          <cell r="O111">
            <v>21</v>
          </cell>
        </row>
        <row r="114">
          <cell r="J114">
            <v>67.41</v>
          </cell>
          <cell r="O114">
            <v>21</v>
          </cell>
        </row>
        <row r="115">
          <cell r="J115">
            <v>1780.3799999999999</v>
          </cell>
          <cell r="O115">
            <v>21</v>
          </cell>
        </row>
        <row r="118">
          <cell r="J118">
            <v>644</v>
          </cell>
          <cell r="O118">
            <v>21</v>
          </cell>
        </row>
        <row r="121">
          <cell r="J121">
            <v>3371.2</v>
          </cell>
          <cell r="O121">
            <v>21</v>
          </cell>
        </row>
        <row r="125">
          <cell r="B125">
            <v>3</v>
          </cell>
          <cell r="J125">
            <v>337032.88330499997</v>
          </cell>
        </row>
        <row r="126">
          <cell r="J126">
            <v>7925.2668000000012</v>
          </cell>
          <cell r="O126">
            <v>21</v>
          </cell>
        </row>
        <row r="129">
          <cell r="J129">
            <v>11595</v>
          </cell>
          <cell r="O129">
            <v>21</v>
          </cell>
        </row>
        <row r="132">
          <cell r="J132">
            <v>24750</v>
          </cell>
          <cell r="O132">
            <v>21</v>
          </cell>
        </row>
        <row r="135">
          <cell r="J135">
            <v>33120</v>
          </cell>
          <cell r="O135">
            <v>21</v>
          </cell>
        </row>
        <row r="138">
          <cell r="J138">
            <v>1962.48</v>
          </cell>
          <cell r="O138">
            <v>21</v>
          </cell>
        </row>
        <row r="141">
          <cell r="J141">
            <v>2756.6</v>
          </cell>
          <cell r="O141">
            <v>21</v>
          </cell>
        </row>
        <row r="145">
          <cell r="J145">
            <v>270.79360000000003</v>
          </cell>
          <cell r="O145">
            <v>21</v>
          </cell>
        </row>
        <row r="148">
          <cell r="J148">
            <v>329.78962500000006</v>
          </cell>
          <cell r="O148">
            <v>21</v>
          </cell>
        </row>
        <row r="152">
          <cell r="J152">
            <v>6699</v>
          </cell>
          <cell r="O152">
            <v>21</v>
          </cell>
        </row>
        <row r="155">
          <cell r="J155">
            <v>131745.12</v>
          </cell>
          <cell r="O155">
            <v>21</v>
          </cell>
        </row>
        <row r="159">
          <cell r="J159">
            <v>45572.543279999998</v>
          </cell>
          <cell r="O159">
            <v>21</v>
          </cell>
        </row>
        <row r="165">
          <cell r="J165">
            <v>70306.289999999994</v>
          </cell>
          <cell r="O165">
            <v>21</v>
          </cell>
        </row>
        <row r="170">
          <cell r="B170">
            <v>3</v>
          </cell>
          <cell r="J170">
            <v>2025237.9646000001</v>
          </cell>
        </row>
        <row r="171">
          <cell r="J171">
            <v>4437.68</v>
          </cell>
          <cell r="O171">
            <v>21</v>
          </cell>
        </row>
        <row r="174">
          <cell r="J174">
            <v>20313.599999999999</v>
          </cell>
          <cell r="O174">
            <v>21</v>
          </cell>
        </row>
        <row r="177">
          <cell r="J177">
            <v>48562.720000000001</v>
          </cell>
          <cell r="O177">
            <v>21</v>
          </cell>
        </row>
        <row r="180">
          <cell r="J180">
            <v>290328.59200000006</v>
          </cell>
          <cell r="O180">
            <v>21</v>
          </cell>
        </row>
        <row r="187">
          <cell r="J187">
            <v>539894.04</v>
          </cell>
          <cell r="O187">
            <v>21</v>
          </cell>
        </row>
        <row r="190">
          <cell r="J190">
            <v>490662.00000000006</v>
          </cell>
          <cell r="O190">
            <v>21</v>
          </cell>
        </row>
        <row r="198">
          <cell r="J198">
            <v>89136.93</v>
          </cell>
          <cell r="O198">
            <v>21</v>
          </cell>
        </row>
        <row r="199">
          <cell r="J199">
            <v>30355.324999999997</v>
          </cell>
          <cell r="O199">
            <v>21</v>
          </cell>
        </row>
        <row r="203">
          <cell r="J203">
            <v>167950.65000000002</v>
          </cell>
          <cell r="O203">
            <v>21</v>
          </cell>
        </row>
        <row r="221">
          <cell r="J221">
            <v>4760</v>
          </cell>
          <cell r="O221">
            <v>21</v>
          </cell>
        </row>
        <row r="228">
          <cell r="J228">
            <v>140814.08250000005</v>
          </cell>
          <cell r="O228">
            <v>21</v>
          </cell>
        </row>
        <row r="255">
          <cell r="J255">
            <v>28520</v>
          </cell>
          <cell r="O255">
            <v>21</v>
          </cell>
        </row>
        <row r="280">
          <cell r="J280">
            <v>50970.585599999991</v>
          </cell>
          <cell r="O280">
            <v>21</v>
          </cell>
        </row>
        <row r="286">
          <cell r="J286">
            <v>58145.471999999994</v>
          </cell>
          <cell r="O286">
            <v>21</v>
          </cell>
        </row>
        <row r="292">
          <cell r="J292">
            <v>7056</v>
          </cell>
          <cell r="O292">
            <v>21</v>
          </cell>
        </row>
        <row r="296">
          <cell r="J296">
            <v>26535.599999999999</v>
          </cell>
          <cell r="O296">
            <v>21</v>
          </cell>
        </row>
        <row r="300">
          <cell r="J300">
            <v>14798.4375</v>
          </cell>
          <cell r="O300">
            <v>21</v>
          </cell>
        </row>
        <row r="304">
          <cell r="J304">
            <v>11996.25</v>
          </cell>
          <cell r="O304">
            <v>21</v>
          </cell>
        </row>
        <row r="309">
          <cell r="B309">
            <v>3</v>
          </cell>
          <cell r="J309">
            <v>25992</v>
          </cell>
        </row>
        <row r="310">
          <cell r="J310">
            <v>13440.000000000002</v>
          </cell>
          <cell r="O310">
            <v>21</v>
          </cell>
        </row>
        <row r="315">
          <cell r="J315">
            <v>7032</v>
          </cell>
          <cell r="O315">
            <v>21</v>
          </cell>
        </row>
        <row r="320">
          <cell r="J320">
            <v>1704</v>
          </cell>
          <cell r="O320">
            <v>21</v>
          </cell>
        </row>
        <row r="321">
          <cell r="J321">
            <v>2928</v>
          </cell>
          <cell r="O321">
            <v>21</v>
          </cell>
        </row>
        <row r="322">
          <cell r="J322">
            <v>888</v>
          </cell>
          <cell r="O322">
            <v>21</v>
          </cell>
        </row>
        <row r="324">
          <cell r="B324">
            <v>3</v>
          </cell>
          <cell r="J324">
            <v>125707.01849999999</v>
          </cell>
        </row>
        <row r="325">
          <cell r="J325">
            <v>41707.61</v>
          </cell>
          <cell r="O325">
            <v>21</v>
          </cell>
        </row>
        <row r="331">
          <cell r="J331">
            <v>47868.580500000004</v>
          </cell>
          <cell r="O331">
            <v>21</v>
          </cell>
        </row>
        <row r="335">
          <cell r="J335">
            <v>8246.2180000000008</v>
          </cell>
          <cell r="O335">
            <v>21</v>
          </cell>
        </row>
        <row r="336">
          <cell r="J336">
            <v>27884.61</v>
          </cell>
          <cell r="O336">
            <v>21</v>
          </cell>
        </row>
        <row r="338">
          <cell r="B338">
            <v>3</v>
          </cell>
          <cell r="J338">
            <v>3772542.5221472727</v>
          </cell>
        </row>
        <row r="339">
          <cell r="J339">
            <v>76360</v>
          </cell>
          <cell r="O339">
            <v>21</v>
          </cell>
        </row>
        <row r="340">
          <cell r="J340">
            <v>37700</v>
          </cell>
          <cell r="O340">
            <v>21</v>
          </cell>
        </row>
        <row r="341">
          <cell r="J341">
            <v>120320</v>
          </cell>
          <cell r="O341">
            <v>21</v>
          </cell>
        </row>
        <row r="342">
          <cell r="J342">
            <v>185500</v>
          </cell>
          <cell r="O342">
            <v>21</v>
          </cell>
        </row>
        <row r="343">
          <cell r="J343">
            <v>612403.31999999972</v>
          </cell>
          <cell r="O343">
            <v>21</v>
          </cell>
        </row>
        <row r="401">
          <cell r="J401">
            <v>86808.540000000008</v>
          </cell>
          <cell r="O401">
            <v>21</v>
          </cell>
        </row>
        <row r="408">
          <cell r="J408">
            <v>20350.719999999998</v>
          </cell>
          <cell r="O408">
            <v>21</v>
          </cell>
        </row>
        <row r="409">
          <cell r="J409">
            <v>6152.9129999999996</v>
          </cell>
          <cell r="O409">
            <v>21</v>
          </cell>
        </row>
        <row r="410">
          <cell r="J410">
            <v>15565.120999999999</v>
          </cell>
          <cell r="O410">
            <v>21</v>
          </cell>
        </row>
        <row r="411">
          <cell r="J411">
            <v>7327.9129000000003</v>
          </cell>
          <cell r="O411">
            <v>21</v>
          </cell>
        </row>
        <row r="426">
          <cell r="J426">
            <v>679785.2159999999</v>
          </cell>
          <cell r="O426">
            <v>21</v>
          </cell>
        </row>
        <row r="433">
          <cell r="J433">
            <v>1418.3999999999999</v>
          </cell>
          <cell r="O433">
            <v>21</v>
          </cell>
        </row>
        <row r="436">
          <cell r="J436">
            <v>179375.96599999999</v>
          </cell>
          <cell r="O436">
            <v>21</v>
          </cell>
        </row>
        <row r="444">
          <cell r="J444">
            <v>8757.99</v>
          </cell>
          <cell r="O444">
            <v>21</v>
          </cell>
        </row>
        <row r="448">
          <cell r="J448">
            <v>5208</v>
          </cell>
          <cell r="O448">
            <v>21</v>
          </cell>
        </row>
        <row r="454">
          <cell r="J454">
            <v>9200</v>
          </cell>
          <cell r="O454">
            <v>21</v>
          </cell>
        </row>
        <row r="460">
          <cell r="J460">
            <v>10010.625</v>
          </cell>
          <cell r="O460">
            <v>21</v>
          </cell>
        </row>
        <row r="464">
          <cell r="J464">
            <v>6234.5499999999993</v>
          </cell>
          <cell r="O464">
            <v>21</v>
          </cell>
        </row>
        <row r="465">
          <cell r="J465">
            <v>11500</v>
          </cell>
          <cell r="O465">
            <v>21</v>
          </cell>
        </row>
        <row r="466">
          <cell r="J466">
            <v>210514.08000000002</v>
          </cell>
          <cell r="O466">
            <v>21</v>
          </cell>
        </row>
        <row r="471">
          <cell r="J471">
            <v>64670.395000000004</v>
          </cell>
          <cell r="O471">
            <v>21</v>
          </cell>
        </row>
        <row r="475">
          <cell r="J475">
            <v>1108061.6085000006</v>
          </cell>
          <cell r="O475">
            <v>21</v>
          </cell>
        </row>
        <row r="536">
          <cell r="J536">
            <v>24495.611949999999</v>
          </cell>
          <cell r="O536">
            <v>21</v>
          </cell>
        </row>
        <row r="596">
          <cell r="J596">
            <v>2356.7999999999997</v>
          </cell>
          <cell r="O596">
            <v>21</v>
          </cell>
        </row>
        <row r="601">
          <cell r="J601">
            <v>2056.56</v>
          </cell>
          <cell r="O601">
            <v>21</v>
          </cell>
        </row>
        <row r="605">
          <cell r="J605">
            <v>133.44</v>
          </cell>
          <cell r="O605">
            <v>21</v>
          </cell>
        </row>
        <row r="606">
          <cell r="J606">
            <v>1668</v>
          </cell>
          <cell r="O606">
            <v>21</v>
          </cell>
        </row>
        <row r="607">
          <cell r="J607">
            <v>102855.59999999999</v>
          </cell>
          <cell r="O607">
            <v>21</v>
          </cell>
        </row>
        <row r="612">
          <cell r="J612">
            <v>91832.908199999991</v>
          </cell>
          <cell r="O612">
            <v>21</v>
          </cell>
        </row>
        <row r="616">
          <cell r="J616">
            <v>4959.3384000000005</v>
          </cell>
          <cell r="O616">
            <v>21</v>
          </cell>
        </row>
        <row r="617">
          <cell r="J617">
            <v>39410.712</v>
          </cell>
          <cell r="O617">
            <v>21</v>
          </cell>
        </row>
        <row r="618">
          <cell r="J618">
            <v>1504.3320000000003</v>
          </cell>
          <cell r="O618">
            <v>21</v>
          </cell>
        </row>
        <row r="622">
          <cell r="J622">
            <v>257.68649999999997</v>
          </cell>
          <cell r="O622">
            <v>21</v>
          </cell>
        </row>
        <row r="623">
          <cell r="J623">
            <v>2326.143</v>
          </cell>
          <cell r="O623">
            <v>21</v>
          </cell>
        </row>
        <row r="624">
          <cell r="J624">
            <v>3060.7200000000003</v>
          </cell>
          <cell r="O624">
            <v>21</v>
          </cell>
        </row>
        <row r="628">
          <cell r="J628">
            <v>521.6640000000001</v>
          </cell>
          <cell r="O628">
            <v>21</v>
          </cell>
        </row>
        <row r="632">
          <cell r="J632">
            <v>180.33599999999998</v>
          </cell>
          <cell r="O632">
            <v>21</v>
          </cell>
        </row>
        <row r="633">
          <cell r="J633">
            <v>1379.04</v>
          </cell>
          <cell r="O633">
            <v>21</v>
          </cell>
        </row>
        <row r="634">
          <cell r="J634">
            <v>828.8</v>
          </cell>
          <cell r="O634">
            <v>21</v>
          </cell>
        </row>
        <row r="639">
          <cell r="J639">
            <v>979.43999999999983</v>
          </cell>
          <cell r="O639">
            <v>21</v>
          </cell>
        </row>
        <row r="643">
          <cell r="J643">
            <v>3458.4727272727268</v>
          </cell>
          <cell r="O643">
            <v>21</v>
          </cell>
        </row>
        <row r="646">
          <cell r="J646">
            <v>224.37249999999997</v>
          </cell>
          <cell r="O646">
            <v>21</v>
          </cell>
        </row>
        <row r="651">
          <cell r="J651">
            <v>207.9</v>
          </cell>
          <cell r="O651">
            <v>21</v>
          </cell>
        </row>
        <row r="656">
          <cell r="J656">
            <v>742.12160000000006</v>
          </cell>
          <cell r="O656">
            <v>21</v>
          </cell>
        </row>
        <row r="667">
          <cell r="J667">
            <v>997.27949999999998</v>
          </cell>
          <cell r="O667">
            <v>21</v>
          </cell>
        </row>
        <row r="671">
          <cell r="J671">
            <v>939.60019999999997</v>
          </cell>
          <cell r="O671">
            <v>21</v>
          </cell>
        </row>
        <row r="675">
          <cell r="J675">
            <v>3356.6400000000003</v>
          </cell>
          <cell r="O675">
            <v>21</v>
          </cell>
        </row>
        <row r="680">
          <cell r="J680">
            <v>12932.832</v>
          </cell>
          <cell r="O680">
            <v>21</v>
          </cell>
        </row>
        <row r="684">
          <cell r="J684">
            <v>269.85417000000001</v>
          </cell>
          <cell r="O684">
            <v>21</v>
          </cell>
        </row>
        <row r="689">
          <cell r="J689">
            <v>5380.96</v>
          </cell>
          <cell r="O689">
            <v>21</v>
          </cell>
        </row>
        <row r="693">
          <cell r="B693">
            <v>3</v>
          </cell>
          <cell r="J693">
            <v>6259.88</v>
          </cell>
        </row>
        <row r="694">
          <cell r="J694">
            <v>1425.16</v>
          </cell>
          <cell r="O694">
            <v>21</v>
          </cell>
        </row>
        <row r="698">
          <cell r="J698">
            <v>4834.72</v>
          </cell>
          <cell r="O698">
            <v>21</v>
          </cell>
        </row>
        <row r="700">
          <cell r="B700">
            <v>3</v>
          </cell>
          <cell r="J700">
            <v>2797640.1958999997</v>
          </cell>
        </row>
        <row r="701">
          <cell r="J701">
            <v>49560</v>
          </cell>
          <cell r="O701">
            <v>21</v>
          </cell>
        </row>
        <row r="704">
          <cell r="J704">
            <v>51662.829999999994</v>
          </cell>
          <cell r="O704">
            <v>21</v>
          </cell>
        </row>
        <row r="713">
          <cell r="J713">
            <v>47153.036</v>
          </cell>
          <cell r="O713">
            <v>21</v>
          </cell>
        </row>
        <row r="716">
          <cell r="J716">
            <v>22926.750000000007</v>
          </cell>
          <cell r="O716">
            <v>21</v>
          </cell>
        </row>
        <row r="756">
          <cell r="J756">
            <v>4792.3775999999989</v>
          </cell>
          <cell r="O756">
            <v>21</v>
          </cell>
        </row>
        <row r="762">
          <cell r="J762">
            <v>2185.38</v>
          </cell>
          <cell r="O762">
            <v>21</v>
          </cell>
        </row>
        <row r="768">
          <cell r="J768">
            <v>7350</v>
          </cell>
          <cell r="O768">
            <v>21</v>
          </cell>
        </row>
        <row r="772">
          <cell r="J772">
            <v>6877.5</v>
          </cell>
          <cell r="O772">
            <v>21</v>
          </cell>
        </row>
        <row r="776">
          <cell r="J776">
            <v>13640</v>
          </cell>
          <cell r="O776">
            <v>21</v>
          </cell>
        </row>
        <row r="780">
          <cell r="J780">
            <v>2775.9375</v>
          </cell>
          <cell r="O780">
            <v>21</v>
          </cell>
        </row>
        <row r="784">
          <cell r="J784">
            <v>13395.455999999998</v>
          </cell>
          <cell r="O784">
            <v>21</v>
          </cell>
        </row>
        <row r="790">
          <cell r="J790">
            <v>268.38</v>
          </cell>
          <cell r="O790">
            <v>21</v>
          </cell>
        </row>
        <row r="793">
          <cell r="J793">
            <v>10847.537999999999</v>
          </cell>
          <cell r="O793">
            <v>21</v>
          </cell>
        </row>
        <row r="805">
          <cell r="J805">
            <v>40268.883899999993</v>
          </cell>
          <cell r="O805">
            <v>21</v>
          </cell>
        </row>
        <row r="863">
          <cell r="J863">
            <v>1054.7730000000001</v>
          </cell>
          <cell r="O863">
            <v>21</v>
          </cell>
        </row>
        <row r="866">
          <cell r="J866">
            <v>44906.102999999996</v>
          </cell>
          <cell r="O866">
            <v>21</v>
          </cell>
        </row>
        <row r="869">
          <cell r="J869">
            <v>123117.93999999999</v>
          </cell>
          <cell r="O869">
            <v>21</v>
          </cell>
        </row>
        <row r="872">
          <cell r="J872">
            <v>1274.3999999999999</v>
          </cell>
          <cell r="O872">
            <v>21</v>
          </cell>
        </row>
        <row r="875">
          <cell r="J875">
            <v>489.59999999999997</v>
          </cell>
          <cell r="O875">
            <v>21</v>
          </cell>
        </row>
        <row r="876">
          <cell r="J876">
            <v>144145.34</v>
          </cell>
          <cell r="O876">
            <v>21</v>
          </cell>
        </row>
        <row r="887">
          <cell r="J887">
            <v>95325.194999999992</v>
          </cell>
          <cell r="O887">
            <v>21</v>
          </cell>
        </row>
        <row r="891">
          <cell r="J891">
            <v>70222.950400000002</v>
          </cell>
          <cell r="O891">
            <v>21</v>
          </cell>
        </row>
        <row r="898">
          <cell r="J898">
            <v>33.641999999999996</v>
          </cell>
          <cell r="O898">
            <v>21</v>
          </cell>
        </row>
        <row r="901">
          <cell r="J901">
            <v>38896.924000000006</v>
          </cell>
          <cell r="O901">
            <v>21</v>
          </cell>
        </row>
        <row r="907">
          <cell r="J907">
            <v>1770.45</v>
          </cell>
          <cell r="O907">
            <v>21</v>
          </cell>
        </row>
        <row r="911">
          <cell r="J911">
            <v>885</v>
          </cell>
          <cell r="O911">
            <v>21</v>
          </cell>
        </row>
        <row r="912">
          <cell r="J912">
            <v>3434.0800000000004</v>
          </cell>
          <cell r="O912">
            <v>21</v>
          </cell>
        </row>
        <row r="918">
          <cell r="J918">
            <v>2253.6</v>
          </cell>
          <cell r="O918">
            <v>21</v>
          </cell>
        </row>
        <row r="919">
          <cell r="J919">
            <v>4455.8535000000002</v>
          </cell>
          <cell r="O919">
            <v>21</v>
          </cell>
        </row>
        <row r="922">
          <cell r="J922">
            <v>5900</v>
          </cell>
          <cell r="O922">
            <v>21</v>
          </cell>
        </row>
        <row r="923">
          <cell r="J923">
            <v>364</v>
          </cell>
          <cell r="O923">
            <v>21</v>
          </cell>
        </row>
        <row r="924">
          <cell r="J924">
            <v>2758.7999999999997</v>
          </cell>
          <cell r="O924">
            <v>21</v>
          </cell>
        </row>
        <row r="929">
          <cell r="J929">
            <v>1241.4599999999998</v>
          </cell>
          <cell r="O929">
            <v>21</v>
          </cell>
        </row>
        <row r="930">
          <cell r="J930">
            <v>69742.943999999989</v>
          </cell>
          <cell r="O930">
            <v>21</v>
          </cell>
        </row>
        <row r="933">
          <cell r="J933">
            <v>21366.1168</v>
          </cell>
          <cell r="O933">
            <v>21</v>
          </cell>
        </row>
        <row r="941">
          <cell r="J941">
            <v>36705.311999999998</v>
          </cell>
          <cell r="O941">
            <v>21</v>
          </cell>
        </row>
        <row r="944">
          <cell r="J944">
            <v>13050.777599999999</v>
          </cell>
          <cell r="O944">
            <v>21</v>
          </cell>
        </row>
        <row r="945">
          <cell r="J945">
            <v>5233.9056</v>
          </cell>
          <cell r="O945">
            <v>21</v>
          </cell>
        </row>
        <row r="946">
          <cell r="J946">
            <v>10059.974399999999</v>
          </cell>
          <cell r="O946">
            <v>21</v>
          </cell>
        </row>
        <row r="947">
          <cell r="J947">
            <v>3534.5855999999999</v>
          </cell>
          <cell r="O947">
            <v>21</v>
          </cell>
        </row>
        <row r="948">
          <cell r="J948">
            <v>513346.4</v>
          </cell>
          <cell r="O948">
            <v>21</v>
          </cell>
        </row>
        <row r="955">
          <cell r="J955">
            <v>1250000</v>
          </cell>
          <cell r="O955">
            <v>21</v>
          </cell>
        </row>
        <row r="956">
          <cell r="J956">
            <v>203</v>
          </cell>
          <cell r="O956">
            <v>21</v>
          </cell>
        </row>
        <row r="959">
          <cell r="J959">
            <v>1103</v>
          </cell>
          <cell r="O959">
            <v>21</v>
          </cell>
        </row>
        <row r="960">
          <cell r="J960">
            <v>7500</v>
          </cell>
          <cell r="O960">
            <v>21</v>
          </cell>
        </row>
        <row r="961">
          <cell r="J961">
            <v>49560</v>
          </cell>
          <cell r="O961">
            <v>21</v>
          </cell>
        </row>
        <row r="965">
          <cell r="B965">
            <v>3</v>
          </cell>
          <cell r="J965">
            <v>3572308.2393403156</v>
          </cell>
        </row>
        <row r="966">
          <cell r="J966">
            <v>11500.5</v>
          </cell>
          <cell r="O966">
            <v>21</v>
          </cell>
        </row>
        <row r="967">
          <cell r="J967">
            <v>128897.99999999999</v>
          </cell>
          <cell r="O967">
            <v>21</v>
          </cell>
        </row>
        <row r="970">
          <cell r="J970">
            <v>1138253.7113999999</v>
          </cell>
          <cell r="O970">
            <v>21</v>
          </cell>
        </row>
        <row r="971">
          <cell r="J971">
            <v>58149.917864999996</v>
          </cell>
          <cell r="O971">
            <v>21</v>
          </cell>
        </row>
        <row r="972">
          <cell r="J972">
            <v>122073.58643999998</v>
          </cell>
          <cell r="O972">
            <v>21</v>
          </cell>
        </row>
        <row r="973">
          <cell r="J973">
            <v>101081.93610000001</v>
          </cell>
          <cell r="O973">
            <v>21</v>
          </cell>
        </row>
        <row r="976">
          <cell r="J976">
            <v>70934.651579999991</v>
          </cell>
          <cell r="O976">
            <v>21</v>
          </cell>
        </row>
        <row r="977">
          <cell r="J977">
            <v>861938.99</v>
          </cell>
          <cell r="O977">
            <v>21</v>
          </cell>
        </row>
        <row r="978">
          <cell r="J978">
            <v>4884.1729999999998</v>
          </cell>
          <cell r="O978">
            <v>21</v>
          </cell>
        </row>
        <row r="979">
          <cell r="J979">
            <v>15620.907000000001</v>
          </cell>
          <cell r="O979">
            <v>21</v>
          </cell>
        </row>
        <row r="980">
          <cell r="J980">
            <v>1058971.8659553155</v>
          </cell>
          <cell r="O980">
            <v>21</v>
          </cell>
        </row>
        <row r="982">
          <cell r="B982">
            <v>3</v>
          </cell>
          <cell r="J982">
            <v>259100.22506431999</v>
          </cell>
        </row>
        <row r="983">
          <cell r="J983">
            <v>8140.2880000000005</v>
          </cell>
          <cell r="O983">
            <v>21</v>
          </cell>
        </row>
        <row r="989">
          <cell r="J989">
            <v>4016.4839999999999</v>
          </cell>
          <cell r="O989">
            <v>21</v>
          </cell>
        </row>
        <row r="1000">
          <cell r="J1000">
            <v>1046.0526</v>
          </cell>
          <cell r="O1000">
            <v>21</v>
          </cell>
        </row>
        <row r="1004">
          <cell r="J1004">
            <v>9217.6</v>
          </cell>
          <cell r="O1004">
            <v>21</v>
          </cell>
        </row>
        <row r="1005">
          <cell r="J1005">
            <v>41810.94</v>
          </cell>
          <cell r="O1005">
            <v>21</v>
          </cell>
        </row>
        <row r="1006">
          <cell r="J1006">
            <v>5719.9879999999994</v>
          </cell>
          <cell r="O1006">
            <v>21</v>
          </cell>
        </row>
        <row r="1007">
          <cell r="J1007">
            <v>121166.10220000001</v>
          </cell>
          <cell r="O1007">
            <v>21</v>
          </cell>
        </row>
        <row r="1011">
          <cell r="J1011">
            <v>2490.8788799999998</v>
          </cell>
          <cell r="O1011">
            <v>21</v>
          </cell>
        </row>
        <row r="1017">
          <cell r="J1017">
            <v>792.12</v>
          </cell>
          <cell r="O1017">
            <v>21</v>
          </cell>
        </row>
        <row r="1023">
          <cell r="J1023">
            <v>40199.871999999996</v>
          </cell>
          <cell r="O1023">
            <v>21</v>
          </cell>
        </row>
        <row r="1030">
          <cell r="J1030">
            <v>21141.187199999997</v>
          </cell>
          <cell r="O1030">
            <v>21</v>
          </cell>
        </row>
        <row r="1034">
          <cell r="J1034">
            <v>3358.7121843199993</v>
          </cell>
          <cell r="O1034">
            <v>21</v>
          </cell>
        </row>
        <row r="1036">
          <cell r="B1036">
            <v>3</v>
          </cell>
          <cell r="J1036">
            <v>292133.52250112005</v>
          </cell>
        </row>
        <row r="1037">
          <cell r="J1037">
            <v>42867.052800000005</v>
          </cell>
          <cell r="O1037">
            <v>21</v>
          </cell>
        </row>
        <row r="1045">
          <cell r="J1045">
            <v>168678.04800000001</v>
          </cell>
          <cell r="O1045">
            <v>21</v>
          </cell>
        </row>
        <row r="1049">
          <cell r="J1049">
            <v>12259.808000000001</v>
          </cell>
          <cell r="O1049">
            <v>21</v>
          </cell>
        </row>
        <row r="1050">
          <cell r="J1050">
            <v>42101.871679999997</v>
          </cell>
          <cell r="O1050">
            <v>21</v>
          </cell>
        </row>
        <row r="1054">
          <cell r="J1054">
            <v>658.94399999999996</v>
          </cell>
          <cell r="O1054">
            <v>21</v>
          </cell>
        </row>
        <row r="1058">
          <cell r="J1058">
            <v>455.03999999999996</v>
          </cell>
          <cell r="O1058">
            <v>21</v>
          </cell>
        </row>
        <row r="1062">
          <cell r="J1062">
            <v>379.392</v>
          </cell>
          <cell r="O1062">
            <v>21</v>
          </cell>
        </row>
        <row r="1063">
          <cell r="J1063">
            <v>3260.9280000000003</v>
          </cell>
          <cell r="O1063">
            <v>21</v>
          </cell>
        </row>
        <row r="1067">
          <cell r="J1067">
            <v>4538.6880000000001</v>
          </cell>
          <cell r="O1067">
            <v>21</v>
          </cell>
        </row>
        <row r="1072">
          <cell r="J1072">
            <v>8888.264000000001</v>
          </cell>
          <cell r="O1072">
            <v>21</v>
          </cell>
        </row>
        <row r="1076">
          <cell r="J1076">
            <v>8045.4860211199994</v>
          </cell>
          <cell r="O1076">
            <v>21</v>
          </cell>
        </row>
        <row r="1078">
          <cell r="B1078">
            <v>3</v>
          </cell>
          <cell r="J1078">
            <v>494879.38062439987</v>
          </cell>
        </row>
        <row r="1079">
          <cell r="J1079">
            <v>18064.620000000003</v>
          </cell>
          <cell r="O1079">
            <v>21</v>
          </cell>
        </row>
        <row r="1082">
          <cell r="J1082">
            <v>84146.85</v>
          </cell>
          <cell r="O1082">
            <v>21</v>
          </cell>
        </row>
        <row r="1085">
          <cell r="J1085">
            <v>3516.31</v>
          </cell>
          <cell r="O1085">
            <v>21</v>
          </cell>
        </row>
        <row r="1088">
          <cell r="J1088">
            <v>2770.1849999999999</v>
          </cell>
          <cell r="O1088">
            <v>21</v>
          </cell>
        </row>
        <row r="1092">
          <cell r="J1092">
            <v>31757</v>
          </cell>
          <cell r="O1092">
            <v>21</v>
          </cell>
        </row>
        <row r="1096">
          <cell r="J1096">
            <v>14572.8</v>
          </cell>
          <cell r="O1096">
            <v>21</v>
          </cell>
        </row>
        <row r="1100">
          <cell r="J1100">
            <v>3815.7240000000002</v>
          </cell>
          <cell r="O1100">
            <v>21</v>
          </cell>
        </row>
        <row r="1104">
          <cell r="J1104">
            <v>36962.353999999992</v>
          </cell>
          <cell r="O1104">
            <v>21</v>
          </cell>
        </row>
        <row r="1108">
          <cell r="J1108">
            <v>4833.6000000000004</v>
          </cell>
          <cell r="O1108">
            <v>21</v>
          </cell>
        </row>
        <row r="1109">
          <cell r="J1109">
            <v>4848</v>
          </cell>
          <cell r="O1109">
            <v>21</v>
          </cell>
        </row>
        <row r="1112">
          <cell r="J1112">
            <v>1722</v>
          </cell>
          <cell r="O1112">
            <v>21</v>
          </cell>
        </row>
        <row r="1115">
          <cell r="J1115">
            <v>4050</v>
          </cell>
          <cell r="O1115">
            <v>21</v>
          </cell>
        </row>
        <row r="1118">
          <cell r="J1118">
            <v>81164.160000000003</v>
          </cell>
          <cell r="O1118">
            <v>21</v>
          </cell>
        </row>
        <row r="1122">
          <cell r="J1122">
            <v>30437.550000000003</v>
          </cell>
          <cell r="O1122">
            <v>21</v>
          </cell>
        </row>
        <row r="1126">
          <cell r="J1126">
            <v>15123.789999999999</v>
          </cell>
          <cell r="O1126">
            <v>21</v>
          </cell>
        </row>
        <row r="1130">
          <cell r="J1130">
            <v>39709.604000000007</v>
          </cell>
          <cell r="O1130">
            <v>21</v>
          </cell>
        </row>
        <row r="1134">
          <cell r="J1134">
            <v>17354.259999999998</v>
          </cell>
          <cell r="O1134">
            <v>21</v>
          </cell>
        </row>
        <row r="1138">
          <cell r="J1138">
            <v>34.6</v>
          </cell>
          <cell r="O1138">
            <v>21</v>
          </cell>
        </row>
        <row r="1141">
          <cell r="J1141">
            <v>133.6</v>
          </cell>
          <cell r="O1141">
            <v>21</v>
          </cell>
        </row>
        <row r="1144">
          <cell r="J1144">
            <v>1208</v>
          </cell>
          <cell r="O1144">
            <v>21</v>
          </cell>
        </row>
        <row r="1147">
          <cell r="J1147">
            <v>9756</v>
          </cell>
          <cell r="O1147">
            <v>21</v>
          </cell>
        </row>
        <row r="1150">
          <cell r="J1150">
            <v>588.6</v>
          </cell>
          <cell r="O1150">
            <v>21</v>
          </cell>
        </row>
        <row r="1153">
          <cell r="J1153">
            <v>57.2</v>
          </cell>
          <cell r="O1153">
            <v>21</v>
          </cell>
        </row>
        <row r="1156">
          <cell r="J1156">
            <v>600.6</v>
          </cell>
          <cell r="O1156">
            <v>21</v>
          </cell>
        </row>
        <row r="1159">
          <cell r="J1159">
            <v>122</v>
          </cell>
          <cell r="O1159">
            <v>21</v>
          </cell>
        </row>
        <row r="1162">
          <cell r="J1162">
            <v>208</v>
          </cell>
          <cell r="O1162">
            <v>21</v>
          </cell>
        </row>
        <row r="1165">
          <cell r="J1165">
            <v>590</v>
          </cell>
          <cell r="O1165">
            <v>21</v>
          </cell>
        </row>
        <row r="1168">
          <cell r="J1168">
            <v>59.1</v>
          </cell>
          <cell r="O1168">
            <v>21</v>
          </cell>
        </row>
        <row r="1171">
          <cell r="J1171">
            <v>1316.7</v>
          </cell>
          <cell r="O1171">
            <v>21</v>
          </cell>
        </row>
        <row r="1174">
          <cell r="J1174">
            <v>87.8</v>
          </cell>
          <cell r="O1174">
            <v>21</v>
          </cell>
        </row>
        <row r="1177">
          <cell r="J1177">
            <v>10526</v>
          </cell>
          <cell r="O1177">
            <v>21</v>
          </cell>
        </row>
        <row r="1180">
          <cell r="J1180">
            <v>1206</v>
          </cell>
          <cell r="O1180">
            <v>21</v>
          </cell>
        </row>
        <row r="1183">
          <cell r="J1183">
            <v>1734</v>
          </cell>
          <cell r="O1183">
            <v>21</v>
          </cell>
        </row>
        <row r="1186">
          <cell r="J1186">
            <v>3130</v>
          </cell>
          <cell r="O1186">
            <v>21</v>
          </cell>
        </row>
        <row r="1189">
          <cell r="J1189">
            <v>3573</v>
          </cell>
          <cell r="O1189">
            <v>21</v>
          </cell>
        </row>
        <row r="1192">
          <cell r="J1192">
            <v>25440</v>
          </cell>
          <cell r="O1192">
            <v>21</v>
          </cell>
        </row>
        <row r="1195">
          <cell r="J1195">
            <v>745</v>
          </cell>
          <cell r="O1195">
            <v>21</v>
          </cell>
        </row>
        <row r="1198">
          <cell r="J1198">
            <v>879</v>
          </cell>
          <cell r="O1198">
            <v>21</v>
          </cell>
        </row>
        <row r="1201">
          <cell r="J1201">
            <v>879</v>
          </cell>
          <cell r="O1201">
            <v>21</v>
          </cell>
        </row>
        <row r="1204">
          <cell r="J1204">
            <v>11616</v>
          </cell>
          <cell r="O1204">
            <v>21</v>
          </cell>
        </row>
        <row r="1207">
          <cell r="J1207">
            <v>10220.07</v>
          </cell>
          <cell r="O1207">
            <v>21</v>
          </cell>
        </row>
        <row r="1210">
          <cell r="J1210">
            <v>2228.6250000000005</v>
          </cell>
          <cell r="O1210">
            <v>21</v>
          </cell>
        </row>
        <row r="1213">
          <cell r="J1213">
            <v>711.28399999999999</v>
          </cell>
          <cell r="O1213">
            <v>21</v>
          </cell>
        </row>
        <row r="1216">
          <cell r="J1216">
            <v>10000</v>
          </cell>
          <cell r="O1216">
            <v>21</v>
          </cell>
        </row>
        <row r="1217">
          <cell r="J1217">
            <v>2380.3946244000003</v>
          </cell>
          <cell r="O1217">
            <v>21</v>
          </cell>
        </row>
        <row r="1219">
          <cell r="B1219">
            <v>3</v>
          </cell>
          <cell r="J1219">
            <v>412113.51294574002</v>
          </cell>
        </row>
        <row r="1220">
          <cell r="J1220">
            <v>40396.369999999995</v>
          </cell>
          <cell r="O1220">
            <v>21</v>
          </cell>
        </row>
        <row r="1223">
          <cell r="J1223">
            <v>5283.5079999999998</v>
          </cell>
          <cell r="O1223">
            <v>21</v>
          </cell>
        </row>
        <row r="1226">
          <cell r="J1226">
            <v>81915.691000000006</v>
          </cell>
          <cell r="O1226">
            <v>21</v>
          </cell>
        </row>
        <row r="1230">
          <cell r="J1230">
            <v>36273.599999999999</v>
          </cell>
          <cell r="O1230">
            <v>21</v>
          </cell>
        </row>
        <row r="1234">
          <cell r="J1234">
            <v>10129.438</v>
          </cell>
          <cell r="O1234">
            <v>21</v>
          </cell>
        </row>
        <row r="1238">
          <cell r="J1238">
            <v>5737.6</v>
          </cell>
          <cell r="O1238">
            <v>21</v>
          </cell>
        </row>
        <row r="1242">
          <cell r="J1242">
            <v>62389.855000000003</v>
          </cell>
          <cell r="O1242">
            <v>21</v>
          </cell>
        </row>
        <row r="1246">
          <cell r="J1246">
            <v>50770.873999999996</v>
          </cell>
          <cell r="O1246">
            <v>21</v>
          </cell>
        </row>
        <row r="1250">
          <cell r="J1250">
            <v>12178.54</v>
          </cell>
          <cell r="O1250">
            <v>21</v>
          </cell>
        </row>
        <row r="1254">
          <cell r="J1254">
            <v>8606.4</v>
          </cell>
          <cell r="O1254">
            <v>21</v>
          </cell>
        </row>
        <row r="1258">
          <cell r="J1258">
            <v>24915.404800000004</v>
          </cell>
          <cell r="O1258">
            <v>21</v>
          </cell>
        </row>
        <row r="1262">
          <cell r="J1262">
            <v>15746.651800000001</v>
          </cell>
          <cell r="O1262">
            <v>21</v>
          </cell>
        </row>
        <row r="1266">
          <cell r="J1266">
            <v>1564.1999999999998</v>
          </cell>
          <cell r="O1266">
            <v>21</v>
          </cell>
        </row>
        <row r="1270">
          <cell r="J1270">
            <v>34043.4</v>
          </cell>
          <cell r="O1270">
            <v>21</v>
          </cell>
        </row>
        <row r="1273">
          <cell r="J1273">
            <v>621</v>
          </cell>
          <cell r="O1273">
            <v>21</v>
          </cell>
        </row>
        <row r="1276">
          <cell r="J1276">
            <v>15840</v>
          </cell>
          <cell r="O1276">
            <v>21</v>
          </cell>
        </row>
        <row r="1279">
          <cell r="J1279">
            <v>5000</v>
          </cell>
          <cell r="O1279">
            <v>21</v>
          </cell>
        </row>
        <row r="1280">
          <cell r="J1280">
            <v>700.98034573999996</v>
          </cell>
          <cell r="O1280">
            <v>21</v>
          </cell>
        </row>
        <row r="1282">
          <cell r="B1282">
            <v>3</v>
          </cell>
          <cell r="J1282">
            <v>944590.53011000005</v>
          </cell>
        </row>
        <row r="1283">
          <cell r="J1283">
            <v>213</v>
          </cell>
          <cell r="O1283">
            <v>21</v>
          </cell>
        </row>
        <row r="1286">
          <cell r="J1286">
            <v>7590</v>
          </cell>
          <cell r="O1286">
            <v>21</v>
          </cell>
        </row>
        <row r="1325">
          <cell r="J1325">
            <v>1060</v>
          </cell>
          <cell r="O1325">
            <v>21</v>
          </cell>
        </row>
        <row r="1331">
          <cell r="J1331">
            <v>5151</v>
          </cell>
          <cell r="O1331">
            <v>21</v>
          </cell>
        </row>
        <row r="1332">
          <cell r="J1332">
            <v>7750</v>
          </cell>
          <cell r="O1332">
            <v>21</v>
          </cell>
        </row>
        <row r="1354">
          <cell r="J1354">
            <v>520</v>
          </cell>
          <cell r="O1354">
            <v>21</v>
          </cell>
        </row>
        <row r="1358">
          <cell r="J1358">
            <v>920</v>
          </cell>
          <cell r="O1358">
            <v>21</v>
          </cell>
        </row>
        <row r="1363">
          <cell r="J1363">
            <v>184</v>
          </cell>
          <cell r="O1363">
            <v>21</v>
          </cell>
        </row>
        <row r="1366">
          <cell r="J1366">
            <v>182</v>
          </cell>
          <cell r="O1366">
            <v>21</v>
          </cell>
        </row>
        <row r="1367">
          <cell r="J1367">
            <v>79100</v>
          </cell>
          <cell r="O1367">
            <v>21</v>
          </cell>
        </row>
        <row r="1370">
          <cell r="J1370">
            <v>2870</v>
          </cell>
          <cell r="O1370">
            <v>21</v>
          </cell>
        </row>
        <row r="1373">
          <cell r="J1373">
            <v>2590</v>
          </cell>
          <cell r="O1373">
            <v>21</v>
          </cell>
        </row>
        <row r="1374">
          <cell r="J1374">
            <v>71640</v>
          </cell>
          <cell r="O1374">
            <v>21</v>
          </cell>
        </row>
        <row r="1377">
          <cell r="J1377">
            <v>46320</v>
          </cell>
          <cell r="O1377">
            <v>21</v>
          </cell>
        </row>
        <row r="1380">
          <cell r="J1380">
            <v>3980</v>
          </cell>
          <cell r="O1380">
            <v>21</v>
          </cell>
        </row>
        <row r="1383">
          <cell r="J1383">
            <v>21800</v>
          </cell>
          <cell r="O1383">
            <v>21</v>
          </cell>
        </row>
        <row r="1386">
          <cell r="J1386">
            <v>7900</v>
          </cell>
          <cell r="O1386">
            <v>21</v>
          </cell>
        </row>
        <row r="1387">
          <cell r="J1387">
            <v>104800</v>
          </cell>
          <cell r="O1387">
            <v>21</v>
          </cell>
        </row>
        <row r="1390">
          <cell r="J1390">
            <v>179840</v>
          </cell>
          <cell r="O1390">
            <v>21</v>
          </cell>
        </row>
        <row r="1393">
          <cell r="J1393">
            <v>86400</v>
          </cell>
          <cell r="O1393">
            <v>21</v>
          </cell>
        </row>
        <row r="1396">
          <cell r="J1396">
            <v>12460</v>
          </cell>
          <cell r="O1396">
            <v>21</v>
          </cell>
        </row>
        <row r="1399">
          <cell r="J1399">
            <v>13880</v>
          </cell>
          <cell r="O1399">
            <v>21</v>
          </cell>
        </row>
        <row r="1400">
          <cell r="J1400">
            <v>1951</v>
          </cell>
          <cell r="O1400">
            <v>21</v>
          </cell>
        </row>
        <row r="1401">
          <cell r="J1401">
            <v>1840</v>
          </cell>
          <cell r="O1401">
            <v>21</v>
          </cell>
        </row>
        <row r="1402">
          <cell r="J1402">
            <v>86400</v>
          </cell>
          <cell r="O1402">
            <v>21</v>
          </cell>
        </row>
        <row r="1403">
          <cell r="J1403">
            <v>121440</v>
          </cell>
          <cell r="O1403">
            <v>21</v>
          </cell>
        </row>
        <row r="1404">
          <cell r="J1404">
            <v>61830</v>
          </cell>
          <cell r="O1404">
            <v>21</v>
          </cell>
        </row>
        <row r="1405">
          <cell r="J1405">
            <v>12150</v>
          </cell>
          <cell r="O1405">
            <v>21</v>
          </cell>
        </row>
        <row r="1406">
          <cell r="J1406">
            <v>1829.5301100000004</v>
          </cell>
          <cell r="O1406">
            <v>21</v>
          </cell>
        </row>
        <row r="1408">
          <cell r="B1408">
            <v>3</v>
          </cell>
          <cell r="J1408">
            <v>95807.524000000005</v>
          </cell>
        </row>
        <row r="1409">
          <cell r="J1409">
            <v>67200</v>
          </cell>
          <cell r="O1409">
            <v>21</v>
          </cell>
        </row>
        <row r="1410">
          <cell r="J1410">
            <v>2448</v>
          </cell>
          <cell r="O1410">
            <v>21</v>
          </cell>
        </row>
        <row r="1411">
          <cell r="J1411">
            <v>8160</v>
          </cell>
          <cell r="O1411">
            <v>21</v>
          </cell>
        </row>
        <row r="1412">
          <cell r="J1412">
            <v>1272</v>
          </cell>
          <cell r="O1412">
            <v>21</v>
          </cell>
        </row>
        <row r="1413">
          <cell r="J1413">
            <v>16560</v>
          </cell>
          <cell r="O1413">
            <v>21</v>
          </cell>
        </row>
        <row r="1414">
          <cell r="J1414">
            <v>167.524</v>
          </cell>
          <cell r="O1414">
            <v>21</v>
          </cell>
        </row>
        <row r="1416">
          <cell r="B1416">
            <v>3</v>
          </cell>
          <cell r="J1416">
            <v>150603.13629420003</v>
          </cell>
        </row>
        <row r="1417">
          <cell r="J1417">
            <v>7468.9629999999997</v>
          </cell>
          <cell r="O1417">
            <v>21</v>
          </cell>
        </row>
        <row r="1420">
          <cell r="J1420">
            <v>32019.713000000003</v>
          </cell>
          <cell r="O1420">
            <v>21</v>
          </cell>
        </row>
        <row r="1424">
          <cell r="J1424">
            <v>18169.668000000001</v>
          </cell>
          <cell r="O1424">
            <v>21</v>
          </cell>
        </row>
        <row r="1428">
          <cell r="J1428">
            <v>11246.4</v>
          </cell>
          <cell r="O1428">
            <v>21</v>
          </cell>
        </row>
        <row r="1432">
          <cell r="J1432">
            <v>36185.291999999994</v>
          </cell>
          <cell r="O1432">
            <v>21</v>
          </cell>
        </row>
        <row r="1436">
          <cell r="J1436">
            <v>19711.560000000005</v>
          </cell>
          <cell r="O1436">
            <v>21</v>
          </cell>
        </row>
        <row r="1440">
          <cell r="J1440">
            <v>10715.496000000001</v>
          </cell>
          <cell r="O1440">
            <v>21</v>
          </cell>
        </row>
        <row r="1444">
          <cell r="J1444">
            <v>11263.23</v>
          </cell>
          <cell r="O1444">
            <v>21</v>
          </cell>
        </row>
        <row r="1448">
          <cell r="J1448">
            <v>3484.5639999999999</v>
          </cell>
          <cell r="O1448">
            <v>21</v>
          </cell>
        </row>
        <row r="1451">
          <cell r="J1451">
            <v>338.25029419999998</v>
          </cell>
          <cell r="O1451">
            <v>21</v>
          </cell>
        </row>
        <row r="1453">
          <cell r="B1453">
            <v>3</v>
          </cell>
          <cell r="J1453">
            <v>104824.68919999999</v>
          </cell>
        </row>
        <row r="1454">
          <cell r="J1454">
            <v>3726</v>
          </cell>
          <cell r="O1454">
            <v>21</v>
          </cell>
        </row>
        <row r="1457">
          <cell r="J1457">
            <v>17802</v>
          </cell>
          <cell r="O1457">
            <v>21</v>
          </cell>
        </row>
        <row r="1460">
          <cell r="J1460">
            <v>83260</v>
          </cell>
          <cell r="O1460">
            <v>21</v>
          </cell>
        </row>
        <row r="1461">
          <cell r="J1461">
            <v>36.6892</v>
          </cell>
          <cell r="O1461">
            <v>21</v>
          </cell>
        </row>
        <row r="1463">
          <cell r="B1463">
            <v>3</v>
          </cell>
          <cell r="J1463">
            <v>281389.51019999996</v>
          </cell>
        </row>
        <row r="1464">
          <cell r="J1464">
            <v>8280</v>
          </cell>
          <cell r="O1464">
            <v>21</v>
          </cell>
        </row>
        <row r="1467">
          <cell r="J1467">
            <v>16100</v>
          </cell>
          <cell r="O1467">
            <v>21</v>
          </cell>
        </row>
        <row r="1468">
          <cell r="J1468">
            <v>10500</v>
          </cell>
          <cell r="O1468">
            <v>21</v>
          </cell>
        </row>
        <row r="1469">
          <cell r="J1469">
            <v>10500</v>
          </cell>
          <cell r="O1469">
            <v>21</v>
          </cell>
        </row>
        <row r="1470">
          <cell r="J1470">
            <v>12060</v>
          </cell>
          <cell r="O1470">
            <v>21</v>
          </cell>
        </row>
        <row r="1471">
          <cell r="J1471">
            <v>4250</v>
          </cell>
          <cell r="O1471">
            <v>21</v>
          </cell>
        </row>
        <row r="1472">
          <cell r="J1472">
            <v>4750</v>
          </cell>
          <cell r="O1472">
            <v>21</v>
          </cell>
        </row>
        <row r="1473">
          <cell r="J1473">
            <v>4960</v>
          </cell>
          <cell r="O1473">
            <v>21</v>
          </cell>
        </row>
        <row r="1474">
          <cell r="J1474">
            <v>5190</v>
          </cell>
          <cell r="O1474">
            <v>21</v>
          </cell>
        </row>
        <row r="1475">
          <cell r="J1475">
            <v>9420</v>
          </cell>
          <cell r="O1475">
            <v>21</v>
          </cell>
        </row>
        <row r="1476">
          <cell r="J1476">
            <v>11100</v>
          </cell>
          <cell r="O1476">
            <v>21</v>
          </cell>
        </row>
        <row r="1477">
          <cell r="J1477">
            <v>11640</v>
          </cell>
          <cell r="O1477">
            <v>21</v>
          </cell>
        </row>
        <row r="1478">
          <cell r="J1478">
            <v>7880</v>
          </cell>
          <cell r="O1478">
            <v>21</v>
          </cell>
        </row>
        <row r="1479">
          <cell r="J1479">
            <v>12760</v>
          </cell>
          <cell r="O1479">
            <v>21</v>
          </cell>
        </row>
        <row r="1480">
          <cell r="J1480">
            <v>13480</v>
          </cell>
          <cell r="O1480">
            <v>21</v>
          </cell>
        </row>
        <row r="1481">
          <cell r="J1481">
            <v>81400</v>
          </cell>
          <cell r="O1481">
            <v>21</v>
          </cell>
        </row>
        <row r="1482">
          <cell r="J1482">
            <v>50340</v>
          </cell>
          <cell r="O1482">
            <v>21</v>
          </cell>
        </row>
        <row r="1483">
          <cell r="J1483">
            <v>1453.6000000000001</v>
          </cell>
          <cell r="O1483">
            <v>21</v>
          </cell>
        </row>
        <row r="1484">
          <cell r="J1484">
            <v>469.41800000000001</v>
          </cell>
          <cell r="O1484">
            <v>21</v>
          </cell>
        </row>
        <row r="1487">
          <cell r="J1487">
            <v>2064.8450000000003</v>
          </cell>
          <cell r="O1487">
            <v>21</v>
          </cell>
        </row>
        <row r="1488">
          <cell r="J1488">
            <v>2791.6471999999999</v>
          </cell>
          <cell r="O1488">
            <v>21</v>
          </cell>
        </row>
        <row r="1490">
          <cell r="B1490">
            <v>3</v>
          </cell>
          <cell r="J1490">
            <v>3155633.5</v>
          </cell>
        </row>
        <row r="1491">
          <cell r="J1491">
            <v>0</v>
          </cell>
          <cell r="O1491">
            <v>21</v>
          </cell>
        </row>
        <row r="1492">
          <cell r="J1492">
            <v>61882.999999999993</v>
          </cell>
          <cell r="O1492">
            <v>21</v>
          </cell>
        </row>
        <row r="1493">
          <cell r="J1493">
            <v>38089</v>
          </cell>
          <cell r="O1493">
            <v>21</v>
          </cell>
        </row>
        <row r="1494">
          <cell r="J1494">
            <v>50095</v>
          </cell>
          <cell r="O1494">
            <v>21</v>
          </cell>
        </row>
        <row r="1495">
          <cell r="J1495">
            <v>51518.000000000007</v>
          </cell>
          <cell r="O1495">
            <v>21</v>
          </cell>
        </row>
        <row r="1496">
          <cell r="J1496">
            <v>88247</v>
          </cell>
          <cell r="O1496">
            <v>21</v>
          </cell>
        </row>
        <row r="1497">
          <cell r="J1497">
            <v>41155.999999999993</v>
          </cell>
          <cell r="O1497">
            <v>21</v>
          </cell>
        </row>
        <row r="1498">
          <cell r="J1498">
            <v>58580</v>
          </cell>
          <cell r="O1498">
            <v>21</v>
          </cell>
        </row>
        <row r="1499">
          <cell r="J1499">
            <v>58017</v>
          </cell>
          <cell r="O1499">
            <v>21</v>
          </cell>
        </row>
        <row r="1500">
          <cell r="J1500">
            <v>60658</v>
          </cell>
          <cell r="O1500">
            <v>21</v>
          </cell>
        </row>
        <row r="1501">
          <cell r="J1501">
            <v>42646</v>
          </cell>
          <cell r="O1501">
            <v>21</v>
          </cell>
        </row>
        <row r="1502">
          <cell r="J1502">
            <v>38723</v>
          </cell>
          <cell r="O1502">
            <v>21</v>
          </cell>
        </row>
        <row r="1503">
          <cell r="J1503">
            <v>0</v>
          </cell>
          <cell r="O1503">
            <v>21</v>
          </cell>
        </row>
        <row r="1504">
          <cell r="J1504">
            <v>15800</v>
          </cell>
          <cell r="O1504">
            <v>21</v>
          </cell>
        </row>
        <row r="1505">
          <cell r="J1505">
            <v>13160</v>
          </cell>
          <cell r="O1505">
            <v>21</v>
          </cell>
        </row>
        <row r="1506">
          <cell r="J1506">
            <v>4706.3999999999996</v>
          </cell>
          <cell r="O1506">
            <v>21</v>
          </cell>
        </row>
        <row r="1507">
          <cell r="J1507">
            <v>27170</v>
          </cell>
          <cell r="O1507">
            <v>21</v>
          </cell>
        </row>
        <row r="1508">
          <cell r="J1508">
            <v>16301.999999999998</v>
          </cell>
          <cell r="O1508">
            <v>21</v>
          </cell>
        </row>
        <row r="1509">
          <cell r="J1509">
            <v>2250</v>
          </cell>
          <cell r="O1509">
            <v>21</v>
          </cell>
        </row>
        <row r="1510">
          <cell r="J1510">
            <v>6600.0000000000018</v>
          </cell>
          <cell r="O1510">
            <v>21</v>
          </cell>
        </row>
        <row r="1511">
          <cell r="J1511">
            <v>11200</v>
          </cell>
          <cell r="O1511">
            <v>21</v>
          </cell>
        </row>
        <row r="1512">
          <cell r="J1512">
            <v>4800</v>
          </cell>
          <cell r="O1512">
            <v>21</v>
          </cell>
        </row>
        <row r="1513">
          <cell r="J1513">
            <v>3300</v>
          </cell>
          <cell r="O1513">
            <v>21</v>
          </cell>
        </row>
        <row r="1514">
          <cell r="J1514">
            <v>1366</v>
          </cell>
          <cell r="O1514">
            <v>21</v>
          </cell>
        </row>
        <row r="1515">
          <cell r="J1515">
            <v>1670.4</v>
          </cell>
          <cell r="O1515">
            <v>21</v>
          </cell>
        </row>
        <row r="1516">
          <cell r="J1516">
            <v>5445</v>
          </cell>
          <cell r="O1516">
            <v>21</v>
          </cell>
        </row>
        <row r="1517">
          <cell r="J1517">
            <v>13440</v>
          </cell>
          <cell r="O1517">
            <v>21</v>
          </cell>
        </row>
        <row r="1518">
          <cell r="J1518">
            <v>3100.2000000000003</v>
          </cell>
          <cell r="O1518">
            <v>21</v>
          </cell>
        </row>
        <row r="1519">
          <cell r="J1519">
            <v>5000</v>
          </cell>
          <cell r="O1519">
            <v>21</v>
          </cell>
        </row>
        <row r="1520">
          <cell r="J1520">
            <v>0</v>
          </cell>
          <cell r="O1520">
            <v>21</v>
          </cell>
        </row>
        <row r="1521">
          <cell r="J1521">
            <v>600644</v>
          </cell>
          <cell r="O1521">
            <v>21</v>
          </cell>
        </row>
        <row r="1522">
          <cell r="J1522">
            <v>54162</v>
          </cell>
          <cell r="O1522">
            <v>21</v>
          </cell>
        </row>
        <row r="1523">
          <cell r="J1523">
            <v>50439</v>
          </cell>
          <cell r="O1523">
            <v>21</v>
          </cell>
        </row>
        <row r="1524">
          <cell r="J1524">
            <v>8470</v>
          </cell>
          <cell r="O1524">
            <v>21</v>
          </cell>
        </row>
        <row r="1525">
          <cell r="J1525">
            <v>5616.6</v>
          </cell>
          <cell r="O1525">
            <v>21</v>
          </cell>
        </row>
        <row r="1526">
          <cell r="J1526">
            <v>0</v>
          </cell>
          <cell r="O1526">
            <v>21</v>
          </cell>
        </row>
        <row r="1527">
          <cell r="J1527">
            <v>2402.3999999999996</v>
          </cell>
          <cell r="O1527">
            <v>21</v>
          </cell>
        </row>
        <row r="1528">
          <cell r="J1528">
            <v>2420</v>
          </cell>
          <cell r="O1528">
            <v>21</v>
          </cell>
        </row>
        <row r="1529">
          <cell r="J1529">
            <v>2840</v>
          </cell>
          <cell r="O1529">
            <v>21</v>
          </cell>
        </row>
        <row r="1530">
          <cell r="J1530">
            <v>1960</v>
          </cell>
          <cell r="O1530">
            <v>21</v>
          </cell>
        </row>
        <row r="1531">
          <cell r="J1531">
            <v>24145</v>
          </cell>
          <cell r="O1531">
            <v>21</v>
          </cell>
        </row>
        <row r="1532">
          <cell r="J1532">
            <v>376</v>
          </cell>
          <cell r="O1532">
            <v>21</v>
          </cell>
        </row>
        <row r="1533">
          <cell r="J1533">
            <v>6336</v>
          </cell>
          <cell r="O1533">
            <v>21</v>
          </cell>
        </row>
        <row r="1534">
          <cell r="J1534">
            <v>8316</v>
          </cell>
          <cell r="O1534">
            <v>21</v>
          </cell>
        </row>
        <row r="1535">
          <cell r="J1535">
            <v>1092</v>
          </cell>
          <cell r="O1535">
            <v>21</v>
          </cell>
        </row>
        <row r="1536">
          <cell r="J1536">
            <v>31559</v>
          </cell>
          <cell r="O1536">
            <v>21</v>
          </cell>
        </row>
        <row r="1537">
          <cell r="J1537">
            <v>33462</v>
          </cell>
          <cell r="O1537">
            <v>21</v>
          </cell>
        </row>
        <row r="1538">
          <cell r="J1538">
            <v>206310</v>
          </cell>
          <cell r="O1538">
            <v>21</v>
          </cell>
        </row>
        <row r="1539">
          <cell r="J1539">
            <v>1150</v>
          </cell>
          <cell r="O1539">
            <v>21</v>
          </cell>
        </row>
        <row r="1540">
          <cell r="J1540">
            <v>5000</v>
          </cell>
          <cell r="O1540">
            <v>21</v>
          </cell>
        </row>
        <row r="1541">
          <cell r="J1541">
            <v>0</v>
          </cell>
          <cell r="O1541">
            <v>21</v>
          </cell>
        </row>
        <row r="1542">
          <cell r="J1542">
            <v>70567.5</v>
          </cell>
          <cell r="O1542">
            <v>21</v>
          </cell>
        </row>
        <row r="1543">
          <cell r="J1543">
            <v>2858</v>
          </cell>
          <cell r="O1543">
            <v>21</v>
          </cell>
        </row>
        <row r="1544">
          <cell r="J1544">
            <v>40360</v>
          </cell>
          <cell r="O1544">
            <v>21</v>
          </cell>
        </row>
        <row r="1545">
          <cell r="J1545">
            <v>41262</v>
          </cell>
          <cell r="O1545">
            <v>21</v>
          </cell>
        </row>
        <row r="1546">
          <cell r="J1546">
            <v>1173</v>
          </cell>
          <cell r="O1546">
            <v>21</v>
          </cell>
        </row>
        <row r="1547">
          <cell r="J1547">
            <v>1750</v>
          </cell>
          <cell r="O1547">
            <v>21</v>
          </cell>
        </row>
        <row r="1548">
          <cell r="J1548">
            <v>7790</v>
          </cell>
          <cell r="O1548">
            <v>21</v>
          </cell>
        </row>
        <row r="1549">
          <cell r="J1549">
            <v>36400</v>
          </cell>
          <cell r="O1549">
            <v>21</v>
          </cell>
        </row>
        <row r="1550">
          <cell r="J1550">
            <v>1400</v>
          </cell>
          <cell r="O1550">
            <v>21</v>
          </cell>
        </row>
        <row r="1551">
          <cell r="J1551">
            <v>2080</v>
          </cell>
          <cell r="O1551">
            <v>21</v>
          </cell>
        </row>
        <row r="1552">
          <cell r="J1552">
            <v>2080</v>
          </cell>
          <cell r="O1552">
            <v>21</v>
          </cell>
        </row>
        <row r="1553">
          <cell r="J1553">
            <v>1920</v>
          </cell>
          <cell r="O1553">
            <v>21</v>
          </cell>
        </row>
        <row r="1554">
          <cell r="J1554">
            <v>46556</v>
          </cell>
          <cell r="O1554">
            <v>21</v>
          </cell>
        </row>
        <row r="1555">
          <cell r="J1555">
            <v>150</v>
          </cell>
          <cell r="O1555">
            <v>21</v>
          </cell>
        </row>
        <row r="1556">
          <cell r="J1556">
            <v>900</v>
          </cell>
          <cell r="O1556">
            <v>21</v>
          </cell>
        </row>
        <row r="1557">
          <cell r="J1557">
            <v>3965</v>
          </cell>
          <cell r="O1557">
            <v>21</v>
          </cell>
        </row>
        <row r="1558">
          <cell r="J1558">
            <v>22320</v>
          </cell>
          <cell r="O1558">
            <v>21</v>
          </cell>
        </row>
        <row r="1559">
          <cell r="J1559">
            <v>119760</v>
          </cell>
          <cell r="O1559">
            <v>21</v>
          </cell>
        </row>
        <row r="1560">
          <cell r="J1560">
            <v>18960</v>
          </cell>
          <cell r="O1560">
            <v>21</v>
          </cell>
        </row>
        <row r="1561">
          <cell r="J1561">
            <v>3040</v>
          </cell>
          <cell r="O1561">
            <v>21</v>
          </cell>
        </row>
        <row r="1562">
          <cell r="J1562">
            <v>2120</v>
          </cell>
          <cell r="O1562">
            <v>21</v>
          </cell>
        </row>
        <row r="1563">
          <cell r="J1563">
            <v>0</v>
          </cell>
          <cell r="O1563">
            <v>21</v>
          </cell>
        </row>
        <row r="1564">
          <cell r="J1564">
            <v>20000</v>
          </cell>
          <cell r="O1564">
            <v>21</v>
          </cell>
        </row>
        <row r="1565">
          <cell r="J1565">
            <v>90000</v>
          </cell>
          <cell r="O1565">
            <v>21</v>
          </cell>
        </row>
        <row r="1566">
          <cell r="J1566">
            <v>30000</v>
          </cell>
          <cell r="O1566">
            <v>21</v>
          </cell>
        </row>
        <row r="1567">
          <cell r="J1567">
            <v>49500</v>
          </cell>
          <cell r="O1567">
            <v>21</v>
          </cell>
        </row>
        <row r="1568">
          <cell r="J1568">
            <v>10000</v>
          </cell>
          <cell r="O1568">
            <v>21</v>
          </cell>
        </row>
        <row r="1569">
          <cell r="J1569">
            <v>50000</v>
          </cell>
          <cell r="O1569">
            <v>21</v>
          </cell>
        </row>
        <row r="1570">
          <cell r="J1570">
            <v>0</v>
          </cell>
          <cell r="O1570">
            <v>21</v>
          </cell>
        </row>
        <row r="1571">
          <cell r="J1571">
            <v>10000</v>
          </cell>
          <cell r="O1571">
            <v>21</v>
          </cell>
        </row>
        <row r="1572">
          <cell r="J1572">
            <v>20000</v>
          </cell>
          <cell r="O1572">
            <v>21</v>
          </cell>
        </row>
        <row r="1573">
          <cell r="J1573">
            <v>677100.00000000012</v>
          </cell>
          <cell r="O1573">
            <v>21</v>
          </cell>
        </row>
        <row r="1575">
          <cell r="B1575">
            <v>3</v>
          </cell>
          <cell r="J1575">
            <v>142579.8076</v>
          </cell>
        </row>
        <row r="1576">
          <cell r="J1576">
            <v>4280</v>
          </cell>
          <cell r="O1576">
            <v>21</v>
          </cell>
        </row>
        <row r="1577">
          <cell r="J1577">
            <v>48500</v>
          </cell>
          <cell r="O1577">
            <v>21</v>
          </cell>
        </row>
        <row r="1578">
          <cell r="J1578">
            <v>50300</v>
          </cell>
          <cell r="O1578">
            <v>21</v>
          </cell>
        </row>
        <row r="1579">
          <cell r="J1579">
            <v>3900</v>
          </cell>
          <cell r="O1579">
            <v>21</v>
          </cell>
        </row>
        <row r="1582">
          <cell r="J1582">
            <v>20200</v>
          </cell>
          <cell r="O1582">
            <v>21</v>
          </cell>
        </row>
        <row r="1583">
          <cell r="J1583">
            <v>406</v>
          </cell>
          <cell r="O1583">
            <v>21</v>
          </cell>
        </row>
        <row r="1586">
          <cell r="J1586">
            <v>4350</v>
          </cell>
          <cell r="O1586">
            <v>21</v>
          </cell>
        </row>
        <row r="1587">
          <cell r="J1587">
            <v>154</v>
          </cell>
          <cell r="O1587">
            <v>21</v>
          </cell>
        </row>
        <row r="1590">
          <cell r="J1590">
            <v>204</v>
          </cell>
          <cell r="O1590">
            <v>21</v>
          </cell>
        </row>
        <row r="1591">
          <cell r="J1591">
            <v>219</v>
          </cell>
          <cell r="O1591">
            <v>21</v>
          </cell>
        </row>
        <row r="1594">
          <cell r="J1594">
            <v>645</v>
          </cell>
          <cell r="O1594">
            <v>21</v>
          </cell>
        </row>
        <row r="1595">
          <cell r="J1595">
            <v>1960</v>
          </cell>
          <cell r="O1595">
            <v>21</v>
          </cell>
        </row>
        <row r="1598">
          <cell r="J1598">
            <v>2787.4</v>
          </cell>
          <cell r="O1598">
            <v>21</v>
          </cell>
        </row>
        <row r="1602">
          <cell r="J1602">
            <v>960.39999999999986</v>
          </cell>
          <cell r="O1602">
            <v>21</v>
          </cell>
        </row>
        <row r="1603">
          <cell r="J1603">
            <v>937</v>
          </cell>
          <cell r="O1603">
            <v>21</v>
          </cell>
        </row>
        <row r="1604">
          <cell r="J1604">
            <v>735</v>
          </cell>
          <cell r="O1604">
            <v>21</v>
          </cell>
        </row>
        <row r="1607">
          <cell r="J1607">
            <v>1490</v>
          </cell>
          <cell r="O1607">
            <v>21</v>
          </cell>
        </row>
        <row r="1608">
          <cell r="J1608">
            <v>552.00759999999991</v>
          </cell>
          <cell r="O1608">
            <v>21</v>
          </cell>
        </row>
        <row r="1610">
          <cell r="B1610">
            <v>3</v>
          </cell>
          <cell r="J1610">
            <v>1748820.1588934001</v>
          </cell>
        </row>
        <row r="1611">
          <cell r="J1611">
            <v>63182.207999999999</v>
          </cell>
          <cell r="O1611">
            <v>21</v>
          </cell>
        </row>
        <row r="1618">
          <cell r="J1618">
            <v>328.8</v>
          </cell>
          <cell r="O1618">
            <v>21</v>
          </cell>
        </row>
        <row r="1621">
          <cell r="J1621">
            <v>219.2</v>
          </cell>
          <cell r="O1621">
            <v>21</v>
          </cell>
        </row>
        <row r="1622">
          <cell r="J1622">
            <v>2660</v>
          </cell>
          <cell r="O1622">
            <v>21</v>
          </cell>
        </row>
        <row r="1626">
          <cell r="J1626">
            <v>4711.6799999999994</v>
          </cell>
          <cell r="O1626">
            <v>21</v>
          </cell>
        </row>
        <row r="1630">
          <cell r="J1630">
            <v>818</v>
          </cell>
          <cell r="O1630">
            <v>21</v>
          </cell>
        </row>
        <row r="1631">
          <cell r="J1631">
            <v>200.39999999999998</v>
          </cell>
          <cell r="O1631">
            <v>21</v>
          </cell>
        </row>
        <row r="1634">
          <cell r="J1634">
            <v>299.98199999999997</v>
          </cell>
          <cell r="O1634">
            <v>21</v>
          </cell>
        </row>
        <row r="1638">
          <cell r="J1638">
            <v>59.500000000000007</v>
          </cell>
          <cell r="O1638">
            <v>21</v>
          </cell>
        </row>
        <row r="1639">
          <cell r="J1639">
            <v>4155</v>
          </cell>
          <cell r="O1639">
            <v>21</v>
          </cell>
        </row>
        <row r="1644">
          <cell r="J1644">
            <v>3594.8879999999995</v>
          </cell>
          <cell r="O1644">
            <v>21</v>
          </cell>
        </row>
        <row r="1650">
          <cell r="J1650">
            <v>505.68</v>
          </cell>
          <cell r="O1650">
            <v>21</v>
          </cell>
        </row>
        <row r="1651">
          <cell r="J1651">
            <v>666.4</v>
          </cell>
          <cell r="O1651">
            <v>21</v>
          </cell>
        </row>
        <row r="1652">
          <cell r="J1652">
            <v>837894.46400000004</v>
          </cell>
          <cell r="O1652">
            <v>21</v>
          </cell>
        </row>
        <row r="1660">
          <cell r="J1660">
            <v>364412.22399999999</v>
          </cell>
          <cell r="O1660">
            <v>21</v>
          </cell>
        </row>
        <row r="1668">
          <cell r="J1668">
            <v>283243.84000000003</v>
          </cell>
          <cell r="O1668">
            <v>21</v>
          </cell>
        </row>
        <row r="1676">
          <cell r="J1676">
            <v>99684.921600000001</v>
          </cell>
          <cell r="O1676">
            <v>21</v>
          </cell>
        </row>
        <row r="1679">
          <cell r="J1679">
            <v>82182.971293400013</v>
          </cell>
          <cell r="O1679">
            <v>21</v>
          </cell>
        </row>
        <row r="1681">
          <cell r="B1681">
            <v>3</v>
          </cell>
          <cell r="J1681">
            <v>2800942.7119060098</v>
          </cell>
        </row>
        <row r="1682">
          <cell r="J1682">
            <v>32954.33</v>
          </cell>
          <cell r="O1682">
            <v>21</v>
          </cell>
        </row>
        <row r="1687">
          <cell r="J1687">
            <v>38312.735999999997</v>
          </cell>
          <cell r="O1687">
            <v>21</v>
          </cell>
        </row>
        <row r="1691">
          <cell r="J1691">
            <v>1918.44</v>
          </cell>
          <cell r="O1691">
            <v>21</v>
          </cell>
        </row>
        <row r="1694">
          <cell r="J1694">
            <v>1238.3296</v>
          </cell>
          <cell r="O1694">
            <v>21</v>
          </cell>
        </row>
        <row r="1695">
          <cell r="J1695">
            <v>15325.0944</v>
          </cell>
          <cell r="O1695">
            <v>21</v>
          </cell>
        </row>
        <row r="1699">
          <cell r="J1699">
            <v>443236.69799999992</v>
          </cell>
          <cell r="O1699">
            <v>21</v>
          </cell>
        </row>
        <row r="1711">
          <cell r="J1711">
            <v>133765</v>
          </cell>
          <cell r="O1711">
            <v>21</v>
          </cell>
        </row>
        <row r="1722">
          <cell r="J1722">
            <v>98868</v>
          </cell>
          <cell r="O1722">
            <v>21</v>
          </cell>
        </row>
        <row r="1732">
          <cell r="J1732">
            <v>47080</v>
          </cell>
          <cell r="O1732">
            <v>21</v>
          </cell>
        </row>
        <row r="1737">
          <cell r="J1737">
            <v>5208</v>
          </cell>
          <cell r="O1737">
            <v>21</v>
          </cell>
        </row>
        <row r="1751">
          <cell r="J1751">
            <v>13179.936000000002</v>
          </cell>
          <cell r="O1751">
            <v>21</v>
          </cell>
        </row>
        <row r="1755">
          <cell r="J1755">
            <v>30991.218200000003</v>
          </cell>
          <cell r="O1755">
            <v>21</v>
          </cell>
        </row>
        <row r="1758">
          <cell r="J1758">
            <v>57819.960000000006</v>
          </cell>
          <cell r="O1758">
            <v>21</v>
          </cell>
        </row>
        <row r="1765">
          <cell r="J1765">
            <v>536457.6</v>
          </cell>
          <cell r="O1765">
            <v>21</v>
          </cell>
        </row>
        <row r="1781">
          <cell r="J1781">
            <v>274598.005</v>
          </cell>
          <cell r="O1781">
            <v>21</v>
          </cell>
        </row>
        <row r="1794">
          <cell r="J1794">
            <v>124564.26400000001</v>
          </cell>
          <cell r="O1794">
            <v>21</v>
          </cell>
        </row>
        <row r="1800">
          <cell r="J1800">
            <v>22450.4856</v>
          </cell>
          <cell r="O1800">
            <v>21</v>
          </cell>
        </row>
        <row r="1803">
          <cell r="J1803">
            <v>20531.07</v>
          </cell>
          <cell r="O1803">
            <v>21</v>
          </cell>
        </row>
        <row r="1814">
          <cell r="J1814">
            <v>150317.31330000001</v>
          </cell>
          <cell r="O1814">
            <v>21</v>
          </cell>
        </row>
        <row r="1818">
          <cell r="J1818">
            <v>51704.524999999994</v>
          </cell>
          <cell r="O1818">
            <v>21</v>
          </cell>
        </row>
        <row r="1834">
          <cell r="J1834">
            <v>26282.812600000001</v>
          </cell>
          <cell r="O1834">
            <v>21</v>
          </cell>
        </row>
        <row r="1857">
          <cell r="J1857">
            <v>2648.1024000000002</v>
          </cell>
          <cell r="O1857">
            <v>21</v>
          </cell>
        </row>
        <row r="1860">
          <cell r="J1860">
            <v>371359.98900000006</v>
          </cell>
          <cell r="O1860">
            <v>21</v>
          </cell>
        </row>
        <row r="1888">
          <cell r="J1888">
            <v>198025.00200000001</v>
          </cell>
          <cell r="O1888">
            <v>21</v>
          </cell>
        </row>
        <row r="1953">
          <cell r="J1953">
            <v>26479.444800000001</v>
          </cell>
          <cell r="O1953">
            <v>21</v>
          </cell>
        </row>
        <row r="1956">
          <cell r="J1956">
            <v>12430.637500000001</v>
          </cell>
          <cell r="O1956">
            <v>21</v>
          </cell>
        </row>
        <row r="1957">
          <cell r="J1957">
            <v>8253.9433000000008</v>
          </cell>
          <cell r="O1957">
            <v>21</v>
          </cell>
        </row>
        <row r="1961">
          <cell r="J1961">
            <v>54941.775206010003</v>
          </cell>
          <cell r="O1961">
            <v>21</v>
          </cell>
        </row>
        <row r="1963">
          <cell r="B1963">
            <v>3</v>
          </cell>
          <cell r="J1963">
            <v>48044.879317000006</v>
          </cell>
        </row>
        <row r="1964">
          <cell r="J1964">
            <v>707</v>
          </cell>
          <cell r="O1964">
            <v>21</v>
          </cell>
        </row>
        <row r="1967">
          <cell r="J1967">
            <v>3006</v>
          </cell>
          <cell r="O1967">
            <v>21</v>
          </cell>
        </row>
        <row r="1970">
          <cell r="J1970">
            <v>1064.96</v>
          </cell>
          <cell r="O1970">
            <v>21</v>
          </cell>
        </row>
        <row r="1984">
          <cell r="J1984">
            <v>21000</v>
          </cell>
          <cell r="O1984">
            <v>21</v>
          </cell>
        </row>
        <row r="1988">
          <cell r="J1988">
            <v>4320</v>
          </cell>
          <cell r="O1988">
            <v>21</v>
          </cell>
        </row>
        <row r="1992">
          <cell r="J1992">
            <v>5880.1600000000008</v>
          </cell>
          <cell r="O1992">
            <v>21</v>
          </cell>
        </row>
        <row r="1996">
          <cell r="J1996">
            <v>876.4799999999999</v>
          </cell>
          <cell r="O1996">
            <v>21</v>
          </cell>
        </row>
        <row r="2000">
          <cell r="J2000">
            <v>3934</v>
          </cell>
          <cell r="O2000">
            <v>21</v>
          </cell>
        </row>
        <row r="2003">
          <cell r="J2003">
            <v>632</v>
          </cell>
          <cell r="O2003">
            <v>21</v>
          </cell>
        </row>
        <row r="2004">
          <cell r="J2004">
            <v>3024</v>
          </cell>
          <cell r="O2004">
            <v>21</v>
          </cell>
        </row>
        <row r="2005">
          <cell r="J2005">
            <v>3077.6624999999999</v>
          </cell>
          <cell r="O2005">
            <v>21</v>
          </cell>
        </row>
        <row r="2010">
          <cell r="J2010">
            <v>522.61681699999997</v>
          </cell>
          <cell r="O2010">
            <v>21</v>
          </cell>
        </row>
        <row r="2012">
          <cell r="B2012">
            <v>3</v>
          </cell>
          <cell r="J2012">
            <v>15419.535599999999</v>
          </cell>
        </row>
        <row r="2013">
          <cell r="J2013">
            <v>1504</v>
          </cell>
          <cell r="O2013">
            <v>21</v>
          </cell>
        </row>
        <row r="2016">
          <cell r="J2016">
            <v>236</v>
          </cell>
          <cell r="O2016">
            <v>21</v>
          </cell>
        </row>
        <row r="2017">
          <cell r="J2017">
            <v>364.8</v>
          </cell>
          <cell r="O2017">
            <v>21</v>
          </cell>
        </row>
        <row r="2018">
          <cell r="J2018">
            <v>894</v>
          </cell>
          <cell r="O2018">
            <v>21</v>
          </cell>
        </row>
        <row r="2021">
          <cell r="J2021">
            <v>2205</v>
          </cell>
          <cell r="O2021">
            <v>21</v>
          </cell>
        </row>
        <row r="2025">
          <cell r="J2025">
            <v>9360</v>
          </cell>
          <cell r="O2025">
            <v>21</v>
          </cell>
        </row>
        <row r="2026">
          <cell r="J2026">
            <v>855.73560000000009</v>
          </cell>
          <cell r="O2026">
            <v>21</v>
          </cell>
        </row>
        <row r="2028">
          <cell r="B2028">
            <v>3</v>
          </cell>
          <cell r="J2028">
            <v>1428147.118787</v>
          </cell>
        </row>
        <row r="2029">
          <cell r="J2029">
            <v>434</v>
          </cell>
          <cell r="O2029">
            <v>21</v>
          </cell>
        </row>
        <row r="2032">
          <cell r="J2032">
            <v>3157.7000000000003</v>
          </cell>
          <cell r="O2032">
            <v>21</v>
          </cell>
        </row>
        <row r="2123">
          <cell r="J2123">
            <v>391.2</v>
          </cell>
          <cell r="O2123">
            <v>21</v>
          </cell>
        </row>
        <row r="2129">
          <cell r="J2129">
            <v>316</v>
          </cell>
          <cell r="O2129">
            <v>21</v>
          </cell>
        </row>
        <row r="2135">
          <cell r="J2135">
            <v>6956.2800000000007</v>
          </cell>
          <cell r="O2135">
            <v>21</v>
          </cell>
        </row>
        <row r="2138">
          <cell r="J2138">
            <v>54912</v>
          </cell>
          <cell r="O2138">
            <v>21</v>
          </cell>
        </row>
        <row r="2139">
          <cell r="J2139">
            <v>117180</v>
          </cell>
          <cell r="O2139">
            <v>21</v>
          </cell>
        </row>
        <row r="2140">
          <cell r="J2140">
            <v>159470</v>
          </cell>
          <cell r="O2140">
            <v>21</v>
          </cell>
        </row>
        <row r="2141">
          <cell r="J2141">
            <v>9310</v>
          </cell>
          <cell r="O2141">
            <v>21</v>
          </cell>
        </row>
        <row r="2142">
          <cell r="J2142">
            <v>49400</v>
          </cell>
          <cell r="O2142">
            <v>21</v>
          </cell>
        </row>
        <row r="2143">
          <cell r="J2143">
            <v>11132</v>
          </cell>
          <cell r="O2143">
            <v>21</v>
          </cell>
        </row>
        <row r="2144">
          <cell r="J2144">
            <v>5880</v>
          </cell>
          <cell r="O2144">
            <v>21</v>
          </cell>
        </row>
        <row r="2145">
          <cell r="J2145">
            <v>10250</v>
          </cell>
          <cell r="O2145">
            <v>21</v>
          </cell>
        </row>
        <row r="2146">
          <cell r="J2146">
            <v>17940</v>
          </cell>
          <cell r="O2146">
            <v>21</v>
          </cell>
        </row>
        <row r="2147">
          <cell r="J2147">
            <v>75716</v>
          </cell>
          <cell r="O2147">
            <v>21</v>
          </cell>
        </row>
        <row r="2148">
          <cell r="J2148">
            <v>161920</v>
          </cell>
          <cell r="O2148">
            <v>21</v>
          </cell>
        </row>
        <row r="2151">
          <cell r="J2151">
            <v>156000</v>
          </cell>
          <cell r="O2151">
            <v>21</v>
          </cell>
        </row>
        <row r="2184">
          <cell r="J2184">
            <v>504000</v>
          </cell>
          <cell r="O2184">
            <v>21</v>
          </cell>
        </row>
        <row r="2205">
          <cell r="J2205">
            <v>6916</v>
          </cell>
          <cell r="O2205">
            <v>21</v>
          </cell>
        </row>
        <row r="2262">
          <cell r="J2262">
            <v>8996</v>
          </cell>
          <cell r="O2262">
            <v>21</v>
          </cell>
        </row>
        <row r="2263">
          <cell r="J2263">
            <v>1176</v>
          </cell>
          <cell r="O2263">
            <v>21</v>
          </cell>
        </row>
        <row r="2266">
          <cell r="J2266">
            <v>4392</v>
          </cell>
          <cell r="O2266">
            <v>21</v>
          </cell>
        </row>
        <row r="2267">
          <cell r="J2267">
            <v>59999.999999999993</v>
          </cell>
          <cell r="O2267">
            <v>21</v>
          </cell>
        </row>
        <row r="2268">
          <cell r="J2268">
            <v>2301.938787</v>
          </cell>
          <cell r="O2268">
            <v>21</v>
          </cell>
        </row>
        <row r="2270">
          <cell r="B2270">
            <v>3</v>
          </cell>
          <cell r="J2270">
            <v>137216.99840000001</v>
          </cell>
        </row>
        <row r="2271">
          <cell r="J2271">
            <v>22240</v>
          </cell>
          <cell r="O2271">
            <v>21</v>
          </cell>
        </row>
        <row r="2272">
          <cell r="J2272">
            <v>98720</v>
          </cell>
          <cell r="O2272">
            <v>21</v>
          </cell>
        </row>
        <row r="2273">
          <cell r="J2273">
            <v>3120</v>
          </cell>
          <cell r="O2273">
            <v>21</v>
          </cell>
        </row>
        <row r="2274">
          <cell r="J2274">
            <v>12000</v>
          </cell>
          <cell r="O2274">
            <v>21</v>
          </cell>
        </row>
        <row r="2275">
          <cell r="J2275">
            <v>1136.9983999999999</v>
          </cell>
          <cell r="O2275">
            <v>21</v>
          </cell>
        </row>
        <row r="2277">
          <cell r="B2277">
            <v>3</v>
          </cell>
          <cell r="J2277">
            <v>1000409.1096640001</v>
          </cell>
        </row>
        <row r="2278">
          <cell r="J2278">
            <v>39158.25</v>
          </cell>
          <cell r="O2278">
            <v>21</v>
          </cell>
        </row>
        <row r="2285">
          <cell r="J2285">
            <v>11362.05</v>
          </cell>
          <cell r="O2285">
            <v>21</v>
          </cell>
        </row>
        <row r="2292">
          <cell r="J2292">
            <v>27191.144</v>
          </cell>
          <cell r="O2292">
            <v>21</v>
          </cell>
        </row>
        <row r="2293">
          <cell r="J2293">
            <v>154140.88</v>
          </cell>
          <cell r="O2293">
            <v>21</v>
          </cell>
        </row>
        <row r="2294">
          <cell r="J2294">
            <v>59159.099999999991</v>
          </cell>
          <cell r="O2294">
            <v>21</v>
          </cell>
        </row>
        <row r="2315">
          <cell r="J2315">
            <v>239004.96000000002</v>
          </cell>
          <cell r="O2315">
            <v>21</v>
          </cell>
        </row>
        <row r="2391">
          <cell r="J2391">
            <v>272431.016</v>
          </cell>
          <cell r="O2391">
            <v>21</v>
          </cell>
        </row>
        <row r="2395">
          <cell r="J2395">
            <v>25749.439999999995</v>
          </cell>
          <cell r="O2395">
            <v>21</v>
          </cell>
        </row>
        <row r="2412">
          <cell r="J2412">
            <v>107167.632</v>
          </cell>
          <cell r="O2412">
            <v>21</v>
          </cell>
        </row>
        <row r="2416">
          <cell r="J2416">
            <v>23843.213999999989</v>
          </cell>
          <cell r="O2416">
            <v>21</v>
          </cell>
        </row>
        <row r="2492">
          <cell r="J2492">
            <v>2166.56</v>
          </cell>
          <cell r="O2492">
            <v>21</v>
          </cell>
        </row>
        <row r="2555">
          <cell r="J2555">
            <v>26228.638800000001</v>
          </cell>
          <cell r="O2555">
            <v>21</v>
          </cell>
        </row>
        <row r="2558">
          <cell r="J2558">
            <v>12806.224863999998</v>
          </cell>
          <cell r="O2558">
            <v>21</v>
          </cell>
        </row>
        <row r="2560">
          <cell r="B2560">
            <v>3</v>
          </cell>
          <cell r="J2560">
            <v>54665.377199999995</v>
          </cell>
        </row>
        <row r="2561">
          <cell r="J2561">
            <v>53751.6</v>
          </cell>
          <cell r="O2561">
            <v>21</v>
          </cell>
        </row>
        <row r="2567">
          <cell r="J2567">
            <v>913.77719999999988</v>
          </cell>
          <cell r="O2567">
            <v>21</v>
          </cell>
        </row>
        <row r="2569">
          <cell r="B2569">
            <v>3</v>
          </cell>
          <cell r="J2569">
            <v>1570371.7492491198</v>
          </cell>
        </row>
        <row r="2570">
          <cell r="J2570">
            <v>16051.986000000001</v>
          </cell>
          <cell r="O2570">
            <v>21</v>
          </cell>
        </row>
        <row r="2576">
          <cell r="J2576">
            <v>3839.04</v>
          </cell>
          <cell r="O2576">
            <v>21</v>
          </cell>
        </row>
        <row r="2582">
          <cell r="J2582">
            <v>44787.055999999997</v>
          </cell>
          <cell r="O2582">
            <v>21</v>
          </cell>
        </row>
        <row r="2583">
          <cell r="J2583">
            <v>38310.720000000001</v>
          </cell>
          <cell r="O2583">
            <v>21</v>
          </cell>
        </row>
        <row r="2584">
          <cell r="J2584">
            <v>14685.776000000002</v>
          </cell>
          <cell r="O2584">
            <v>21</v>
          </cell>
        </row>
        <row r="2585">
          <cell r="J2585">
            <v>324728.95999999996</v>
          </cell>
          <cell r="O2585">
            <v>21</v>
          </cell>
        </row>
        <row r="2586">
          <cell r="J2586">
            <v>230776.47999999998</v>
          </cell>
          <cell r="O2586">
            <v>21</v>
          </cell>
        </row>
        <row r="2630">
          <cell r="J2630">
            <v>781629.90399999998</v>
          </cell>
          <cell r="O2630">
            <v>21</v>
          </cell>
        </row>
        <row r="2634">
          <cell r="J2634">
            <v>51499.607999999986</v>
          </cell>
          <cell r="O2634">
            <v>21</v>
          </cell>
        </row>
        <row r="2678">
          <cell r="J2678">
            <v>56436.065399999999</v>
          </cell>
          <cell r="O2678">
            <v>21</v>
          </cell>
        </row>
        <row r="2682">
          <cell r="J2682">
            <v>7626.153849119999</v>
          </cell>
          <cell r="O2682">
            <v>21</v>
          </cell>
        </row>
        <row r="2684">
          <cell r="B2684">
            <v>3</v>
          </cell>
          <cell r="J2684">
            <v>1311878.3438689921</v>
          </cell>
        </row>
        <row r="2685">
          <cell r="J2685">
            <v>44354.233300000007</v>
          </cell>
          <cell r="O2685">
            <v>21</v>
          </cell>
        </row>
        <row r="2707">
          <cell r="J2707">
            <v>39454.351199999997</v>
          </cell>
          <cell r="O2707">
            <v>21</v>
          </cell>
        </row>
        <row r="2710">
          <cell r="J2710">
            <v>138371.16500000001</v>
          </cell>
          <cell r="O2710">
            <v>21</v>
          </cell>
        </row>
        <row r="2713">
          <cell r="J2713">
            <v>523896.51599999995</v>
          </cell>
          <cell r="O2713">
            <v>21</v>
          </cell>
        </row>
        <row r="2782">
          <cell r="J2782">
            <v>36455</v>
          </cell>
          <cell r="O2782">
            <v>21</v>
          </cell>
        </row>
        <row r="2803">
          <cell r="J2803">
            <v>6518.4</v>
          </cell>
          <cell r="O2803">
            <v>21</v>
          </cell>
        </row>
        <row r="2825">
          <cell r="J2825">
            <v>405275.71480000002</v>
          </cell>
          <cell r="O2825">
            <v>21</v>
          </cell>
        </row>
        <row r="2829">
          <cell r="J2829">
            <v>191.02504999999996</v>
          </cell>
          <cell r="O2829">
            <v>21</v>
          </cell>
        </row>
        <row r="2832">
          <cell r="J2832">
            <v>55223.286400000005</v>
          </cell>
          <cell r="O2832">
            <v>21</v>
          </cell>
        </row>
        <row r="2835">
          <cell r="J2835">
            <v>14904.000000000002</v>
          </cell>
          <cell r="O2835">
            <v>21</v>
          </cell>
        </row>
        <row r="2838">
          <cell r="J2838">
            <v>34214.400000000001</v>
          </cell>
          <cell r="O2838">
            <v>21</v>
          </cell>
        </row>
        <row r="2839">
          <cell r="J2839">
            <v>13020.252118991999</v>
          </cell>
          <cell r="O2839">
            <v>21</v>
          </cell>
        </row>
        <row r="2841">
          <cell r="B2841">
            <v>3</v>
          </cell>
          <cell r="J2841">
            <v>101200</v>
          </cell>
        </row>
        <row r="2842">
          <cell r="J2842">
            <v>101200</v>
          </cell>
          <cell r="O2842">
            <v>21</v>
          </cell>
        </row>
        <row r="2844">
          <cell r="B2844">
            <v>3</v>
          </cell>
          <cell r="J2844">
            <v>187790</v>
          </cell>
        </row>
        <row r="2845">
          <cell r="J2845">
            <v>10000</v>
          </cell>
          <cell r="O2845">
            <v>21</v>
          </cell>
        </row>
        <row r="2846">
          <cell r="J2846">
            <v>10000</v>
          </cell>
          <cell r="O2846">
            <v>21</v>
          </cell>
        </row>
        <row r="2847">
          <cell r="J2847">
            <v>15000</v>
          </cell>
          <cell r="O2847">
            <v>21</v>
          </cell>
        </row>
        <row r="2848">
          <cell r="J2848">
            <v>70000</v>
          </cell>
          <cell r="O2848">
            <v>21</v>
          </cell>
        </row>
        <row r="2849">
          <cell r="J2849">
            <v>62790</v>
          </cell>
          <cell r="O2849">
            <v>21</v>
          </cell>
        </row>
        <row r="2850">
          <cell r="J2850">
            <v>20000</v>
          </cell>
          <cell r="O2850">
            <v>21</v>
          </cell>
        </row>
        <row r="2852">
          <cell r="B2852">
            <v>3</v>
          </cell>
          <cell r="J2852">
            <v>300000</v>
          </cell>
        </row>
        <row r="2853">
          <cell r="J2853">
            <v>300000</v>
          </cell>
          <cell r="O2853">
            <v>21</v>
          </cell>
        </row>
        <row r="2855">
          <cell r="B2855">
            <v>3</v>
          </cell>
          <cell r="J2855">
            <v>87000</v>
          </cell>
        </row>
        <row r="2856">
          <cell r="J2856">
            <v>50000</v>
          </cell>
          <cell r="O2856">
            <v>21</v>
          </cell>
        </row>
        <row r="2857">
          <cell r="J2857">
            <v>12000</v>
          </cell>
          <cell r="O2857">
            <v>21</v>
          </cell>
        </row>
        <row r="2858">
          <cell r="J2858">
            <v>10000</v>
          </cell>
          <cell r="O2858">
            <v>21</v>
          </cell>
        </row>
        <row r="2859">
          <cell r="J2859">
            <v>15000</v>
          </cell>
          <cell r="O2859">
            <v>21</v>
          </cell>
        </row>
        <row r="2861">
          <cell r="B2861">
            <v>3</v>
          </cell>
          <cell r="J2861">
            <v>30000</v>
          </cell>
        </row>
        <row r="2862">
          <cell r="J2862">
            <v>30000</v>
          </cell>
          <cell r="O2862">
            <v>21</v>
          </cell>
        </row>
        <row r="2864">
          <cell r="B2864">
            <v>3</v>
          </cell>
          <cell r="J2864">
            <v>30000</v>
          </cell>
        </row>
        <row r="2865">
          <cell r="J2865">
            <v>30000</v>
          </cell>
          <cell r="O2865">
            <v>21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SO01_100"/>
      <sheetName val="SO01_401"/>
      <sheetName val="SO01_VRN"/>
      <sheetName val="SO02_200"/>
      <sheetName val="SO02_402"/>
      <sheetName val="SO02_VRN"/>
    </sheetNames>
    <sheetDataSet>
      <sheetData sheetId="0"/>
      <sheetData sheetId="1">
        <row r="2">
          <cell r="B2" t="str">
            <v>Ústí nad Labem, revitalizace Žukovy ulice</v>
          </cell>
        </row>
      </sheetData>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48"/>
  <sheetViews>
    <sheetView showGridLines="0" topLeftCell="B1" zoomScaleNormal="100" workbookViewId="0">
      <selection activeCell="D3" sqref="D3:G4"/>
    </sheetView>
  </sheetViews>
  <sheetFormatPr defaultColWidth="9.140625" defaultRowHeight="8.25"/>
  <cols>
    <col min="1" max="1" width="9.140625" style="2" hidden="1" customWidth="1"/>
    <col min="2" max="2" width="4.7109375" style="2" customWidth="1"/>
    <col min="3" max="8" width="14.7109375" style="2" customWidth="1"/>
    <col min="9" max="9" width="9.140625" style="2" customWidth="1"/>
    <col min="10" max="11" width="9.140625" style="2"/>
    <col min="12" max="12" width="56" style="2" hidden="1" customWidth="1"/>
    <col min="13" max="16384" width="9.140625" style="2"/>
  </cols>
  <sheetData>
    <row r="1" spans="1:12" ht="11.25">
      <c r="A1" s="7"/>
      <c r="B1" s="7"/>
      <c r="C1" s="100" t="s">
        <v>1528</v>
      </c>
    </row>
    <row r="2" spans="1:12" ht="11.25">
      <c r="A2" s="101">
        <v>0</v>
      </c>
      <c r="C2" s="100" t="s">
        <v>1529</v>
      </c>
    </row>
    <row r="3" spans="1:12" ht="11.25" customHeight="1">
      <c r="A3" s="101">
        <v>21</v>
      </c>
      <c r="C3" s="100" t="s">
        <v>1530</v>
      </c>
      <c r="D3" s="146" t="s">
        <v>1570</v>
      </c>
      <c r="E3" s="147"/>
      <c r="F3" s="147"/>
      <c r="G3" s="147"/>
    </row>
    <row r="4" spans="1:12" ht="11.25" customHeight="1">
      <c r="A4" s="101" t="e">
        <v>#N/A</v>
      </c>
      <c r="C4" s="102"/>
      <c r="D4" s="147"/>
      <c r="E4" s="147"/>
      <c r="F4" s="147"/>
      <c r="G4" s="147"/>
    </row>
    <row r="5" spans="1:12" ht="13.5" thickBot="1">
      <c r="A5" s="101" t="e">
        <v>#N/A</v>
      </c>
      <c r="C5" s="103"/>
      <c r="D5" s="104"/>
      <c r="E5" s="104"/>
      <c r="F5" s="104"/>
      <c r="G5" s="104"/>
      <c r="H5" s="104"/>
      <c r="L5" s="105"/>
    </row>
    <row r="6" spans="1:12" ht="12.75" customHeight="1">
      <c r="A6" s="101" t="e">
        <v>#VALUE!</v>
      </c>
      <c r="C6" s="106"/>
      <c r="D6" s="106"/>
      <c r="E6" s="106"/>
      <c r="F6" s="106"/>
      <c r="G6" s="106"/>
      <c r="H6" s="106"/>
      <c r="K6" s="6"/>
      <c r="L6" s="6"/>
    </row>
    <row r="7" spans="1:12" s="107" customFormat="1" ht="15.2" customHeight="1">
      <c r="A7" s="107" t="e">
        <v>#VALUE!</v>
      </c>
      <c r="C7" s="10"/>
      <c r="D7" s="108"/>
      <c r="E7" s="145" t="s">
        <v>1531</v>
      </c>
      <c r="F7" s="145"/>
      <c r="G7" s="108"/>
      <c r="H7" s="108"/>
      <c r="I7" s="109"/>
      <c r="J7" s="110"/>
      <c r="K7" s="110"/>
      <c r="L7" s="111" t="s">
        <v>1532</v>
      </c>
    </row>
    <row r="8" spans="1:12">
      <c r="A8" s="101">
        <v>0</v>
      </c>
      <c r="C8" s="106"/>
      <c r="D8" s="106"/>
      <c r="E8" s="106"/>
      <c r="F8" s="106"/>
      <c r="G8" s="106"/>
      <c r="H8" s="106"/>
      <c r="K8" s="6"/>
      <c r="L8" s="112">
        <f ca="1">CELL("width",E8)+CELL("width",F8)+CELL("width",G8)+CELL("width",H8)</f>
        <v>56</v>
      </c>
    </row>
    <row r="9" spans="1:12" customFormat="1" ht="25.5">
      <c r="A9">
        <v>0</v>
      </c>
      <c r="C9" s="1"/>
      <c r="D9" s="113" t="s">
        <v>1533</v>
      </c>
      <c r="E9" s="148" t="str">
        <f>Rekapitulace!B2</f>
        <v>Rekonstrukce zázemí hazenkářů, Sportovní hala ZŠ Emila Zátopka, Kopřivnice</v>
      </c>
      <c r="F9" s="148"/>
      <c r="G9" s="148"/>
      <c r="H9" s="148"/>
      <c r="J9" s="115"/>
      <c r="K9" s="115"/>
      <c r="L9" s="114" t="str">
        <f>E9</f>
        <v>Rekonstrukce zázemí hazenkářů, Sportovní hala ZŠ Emila Zátopka, Kopřivnice</v>
      </c>
    </row>
    <row r="10" spans="1:12">
      <c r="A10" s="101" t="str">
        <f>IF($A9=0,"","DPH " &amp; $A5 &amp; " % ze základny: " &amp; TEXT($A9,"# ##0"))</f>
        <v/>
      </c>
      <c r="C10" s="116"/>
      <c r="D10" s="116"/>
      <c r="E10" s="116"/>
      <c r="F10" s="116"/>
      <c r="G10" s="116"/>
      <c r="H10" s="116"/>
      <c r="J10" s="6"/>
      <c r="K10" s="6"/>
    </row>
    <row r="11" spans="1:12">
      <c r="A11" s="101" t="e">
        <f>IF($A7=0,"",$A7*$A3/100)</f>
        <v>#VALUE!</v>
      </c>
      <c r="C11" s="106"/>
      <c r="D11" s="106"/>
      <c r="E11" s="106"/>
      <c r="F11" s="106"/>
      <c r="G11" s="106"/>
      <c r="H11" s="106"/>
      <c r="J11" s="6"/>
      <c r="K11" s="6"/>
    </row>
    <row r="12" spans="1:12" s="109" customFormat="1" ht="15.75">
      <c r="A12" s="109" t="str">
        <f>IF($A8=0,"",$A8*$A4/100)</f>
        <v/>
      </c>
      <c r="C12" s="107"/>
      <c r="D12" s="108"/>
      <c r="E12" s="145" t="s">
        <v>1534</v>
      </c>
      <c r="F12" s="145"/>
      <c r="G12" s="108"/>
      <c r="H12" s="108"/>
      <c r="J12" s="110"/>
      <c r="K12" s="110"/>
    </row>
    <row r="13" spans="1:12">
      <c r="A13" s="101" t="str">
        <f>IF($A9=0,"",$A9*$A5/100)</f>
        <v/>
      </c>
      <c r="C13" s="106"/>
      <c r="D13" s="106"/>
      <c r="E13" s="106"/>
      <c r="F13" s="106"/>
      <c r="G13" s="106"/>
      <c r="H13" s="106"/>
      <c r="J13" s="6"/>
      <c r="K13" s="6"/>
    </row>
    <row r="14" spans="1:12" ht="12.75">
      <c r="A14" s="101"/>
      <c r="C14" s="106"/>
      <c r="D14" s="113" t="s">
        <v>1535</v>
      </c>
      <c r="E14" s="148" t="s">
        <v>1561</v>
      </c>
      <c r="F14" s="148"/>
      <c r="G14" s="148"/>
      <c r="H14" s="148"/>
      <c r="J14" s="6"/>
      <c r="K14" s="6"/>
    </row>
    <row r="15" spans="1:12" ht="12.75" customHeight="1">
      <c r="A15" s="6"/>
      <c r="B15" s="6"/>
      <c r="C15" s="116"/>
      <c r="D15" s="116"/>
      <c r="E15" s="116"/>
      <c r="F15" s="116"/>
      <c r="G15" s="116"/>
      <c r="H15" s="116"/>
      <c r="J15" s="6"/>
      <c r="K15" s="6"/>
    </row>
    <row r="16" spans="1:12">
      <c r="C16" s="106"/>
      <c r="D16" s="106"/>
      <c r="E16" s="106"/>
      <c r="F16" s="106"/>
      <c r="G16" s="106"/>
      <c r="H16" s="106"/>
      <c r="J16" s="6"/>
      <c r="K16" s="6"/>
    </row>
    <row r="17" spans="3:12" s="109" customFormat="1" ht="15.75">
      <c r="C17" s="107"/>
      <c r="D17" s="117"/>
      <c r="E17" s="145" t="s">
        <v>1536</v>
      </c>
      <c r="F17" s="145"/>
      <c r="G17" s="107"/>
      <c r="H17" s="107"/>
      <c r="J17" s="110"/>
      <c r="K17" s="110"/>
    </row>
    <row r="18" spans="3:12">
      <c r="C18" s="106"/>
      <c r="D18" s="106"/>
      <c r="E18" s="106"/>
      <c r="F18" s="106"/>
      <c r="G18" s="106"/>
      <c r="H18" s="106"/>
      <c r="J18" s="6"/>
      <c r="K18" s="6"/>
    </row>
    <row r="19" spans="3:12" customFormat="1" ht="25.5" customHeight="1">
      <c r="C19" s="1"/>
      <c r="D19" s="113" t="s">
        <v>1537</v>
      </c>
      <c r="E19" s="148" t="s">
        <v>1538</v>
      </c>
      <c r="F19" s="148"/>
      <c r="G19" s="148"/>
      <c r="H19" s="148"/>
      <c r="J19" s="115"/>
      <c r="K19" s="115"/>
    </row>
    <row r="20" spans="3:12" customFormat="1" ht="12.75" customHeight="1">
      <c r="C20" s="116"/>
      <c r="D20" s="116"/>
      <c r="E20" s="116"/>
      <c r="F20" s="116"/>
      <c r="G20" s="116"/>
      <c r="H20" s="116"/>
      <c r="J20" s="115"/>
      <c r="K20" s="115"/>
    </row>
    <row r="21" spans="3:12" customFormat="1" ht="8.1" customHeight="1">
      <c r="C21" s="1"/>
      <c r="D21" s="113"/>
      <c r="E21" s="114"/>
      <c r="F21" s="114"/>
      <c r="G21" s="114"/>
      <c r="H21" s="114"/>
      <c r="J21" s="115"/>
      <c r="K21" s="115"/>
    </row>
    <row r="22" spans="3:12" customFormat="1" ht="15.6" customHeight="1">
      <c r="C22" s="1"/>
      <c r="D22" s="113"/>
      <c r="E22" s="145" t="s">
        <v>1539</v>
      </c>
      <c r="F22" s="145"/>
      <c r="G22" s="114"/>
      <c r="H22" s="114"/>
      <c r="J22" s="115"/>
      <c r="K22" s="115"/>
    </row>
    <row r="23" spans="3:12" customFormat="1" ht="8.1" customHeight="1">
      <c r="C23" s="1"/>
      <c r="D23" s="113"/>
      <c r="E23" s="114"/>
      <c r="F23" s="114"/>
      <c r="G23" s="114"/>
      <c r="H23" s="114"/>
      <c r="J23" s="115"/>
      <c r="K23" s="115"/>
    </row>
    <row r="24" spans="3:12" customFormat="1" ht="25.5" customHeight="1">
      <c r="C24" s="1"/>
      <c r="D24" s="113" t="s">
        <v>1540</v>
      </c>
      <c r="E24" s="151"/>
      <c r="F24" s="151"/>
      <c r="G24" s="151"/>
      <c r="H24" s="151"/>
      <c r="J24" s="115"/>
      <c r="K24" s="115"/>
    </row>
    <row r="25" spans="3:12" customFormat="1" ht="25.5" customHeight="1">
      <c r="C25" s="1"/>
      <c r="D25" s="113"/>
      <c r="E25" s="118"/>
      <c r="F25" s="118"/>
      <c r="G25" s="118"/>
      <c r="H25" s="118"/>
      <c r="J25" s="115"/>
      <c r="K25" s="115"/>
    </row>
    <row r="26" spans="3:12" ht="12.95" customHeight="1">
      <c r="C26" s="116"/>
      <c r="D26" s="116"/>
      <c r="E26" s="116"/>
      <c r="F26" s="116"/>
      <c r="G26" s="116"/>
      <c r="H26" s="116"/>
      <c r="J26" s="6"/>
      <c r="K26" s="6"/>
    </row>
    <row r="27" spans="3:12">
      <c r="C27" s="106"/>
      <c r="D27" s="119"/>
      <c r="E27" s="106"/>
      <c r="F27" s="106"/>
      <c r="G27" s="106"/>
      <c r="H27" s="106"/>
      <c r="J27" s="6"/>
      <c r="K27" s="6"/>
    </row>
    <row r="28" spans="3:12" s="109" customFormat="1" ht="15.75">
      <c r="C28" s="107"/>
      <c r="D28" s="117"/>
      <c r="E28" s="152" t="s">
        <v>1541</v>
      </c>
      <c r="F28" s="153"/>
      <c r="G28" s="107"/>
      <c r="H28" s="107"/>
      <c r="J28" s="110"/>
      <c r="K28" s="110"/>
    </row>
    <row r="29" spans="3:12">
      <c r="C29" s="106"/>
      <c r="D29" s="119"/>
      <c r="E29" s="106"/>
      <c r="F29" s="106"/>
      <c r="G29" s="106"/>
      <c r="H29" s="106"/>
      <c r="J29" s="6"/>
      <c r="K29" s="6"/>
    </row>
    <row r="30" spans="3:12" customFormat="1" ht="12.75">
      <c r="C30" s="1"/>
      <c r="D30" s="113" t="s">
        <v>1542</v>
      </c>
      <c r="E30" s="143">
        <f>Rekapitulace!C16</f>
        <v>0</v>
      </c>
      <c r="F30" s="5" t="s">
        <v>1543</v>
      </c>
      <c r="G30" s="1"/>
      <c r="H30" s="1"/>
      <c r="I30" s="120"/>
      <c r="J30" s="115"/>
      <c r="K30" s="115"/>
      <c r="L30" s="115"/>
    </row>
    <row r="31" spans="3:12" customFormat="1" ht="12.75">
      <c r="C31" s="1"/>
      <c r="D31" s="113" t="s">
        <v>1544</v>
      </c>
      <c r="E31" s="144">
        <f>0.21*E30</f>
        <v>0</v>
      </c>
      <c r="F31" s="1" t="str">
        <f>F30</f>
        <v>Kč</v>
      </c>
      <c r="G31" s="1"/>
      <c r="H31" s="1"/>
      <c r="I31" s="120"/>
      <c r="J31" s="115"/>
      <c r="K31" s="115"/>
      <c r="L31" s="121"/>
    </row>
    <row r="32" spans="3:12" customFormat="1" ht="12.75">
      <c r="C32" s="1"/>
      <c r="D32" s="113" t="s">
        <v>1545</v>
      </c>
      <c r="E32" s="144">
        <f>E30+E31</f>
        <v>0</v>
      </c>
      <c r="F32" s="1" t="str">
        <f>F30</f>
        <v>Kč</v>
      </c>
      <c r="G32" s="1"/>
      <c r="H32" s="1"/>
      <c r="I32" s="120"/>
      <c r="J32" s="115"/>
      <c r="K32" s="115"/>
      <c r="L32" s="115"/>
    </row>
    <row r="33" spans="3:8" ht="9" thickBot="1">
      <c r="C33" s="122"/>
      <c r="D33" s="122"/>
      <c r="E33" s="122"/>
      <c r="F33" s="122"/>
      <c r="G33" s="122"/>
      <c r="H33" s="122"/>
    </row>
    <row r="34" spans="3:8">
      <c r="C34" s="7"/>
    </row>
    <row r="35" spans="3:8">
      <c r="C35" s="7"/>
    </row>
    <row r="36" spans="3:8" ht="12.75">
      <c r="C36" s="123" t="s">
        <v>1546</v>
      </c>
      <c r="D36" s="124"/>
      <c r="E36" s="124"/>
      <c r="F36" s="124"/>
    </row>
    <row r="37" spans="3:8" ht="25.5" customHeight="1">
      <c r="C37" s="154" t="s">
        <v>1547</v>
      </c>
      <c r="D37" s="154"/>
      <c r="E37" s="154"/>
      <c r="F37" s="154"/>
      <c r="G37" s="154"/>
      <c r="H37" s="154"/>
    </row>
    <row r="38" spans="3:8" ht="25.5" customHeight="1">
      <c r="C38" s="154" t="s">
        <v>1548</v>
      </c>
      <c r="D38" s="154"/>
      <c r="E38" s="154"/>
      <c r="F38" s="154"/>
      <c r="G38" s="154"/>
      <c r="H38" s="154"/>
    </row>
    <row r="39" spans="3:8" ht="25.5" customHeight="1">
      <c r="C39" s="149" t="s">
        <v>1549</v>
      </c>
      <c r="D39" s="149"/>
      <c r="E39" s="149"/>
      <c r="F39" s="149"/>
      <c r="G39" s="149"/>
      <c r="H39" s="149"/>
    </row>
    <row r="40" spans="3:8" ht="25.5" customHeight="1">
      <c r="C40" s="149" t="s">
        <v>1550</v>
      </c>
      <c r="D40" s="149"/>
      <c r="E40" s="149"/>
      <c r="F40" s="149"/>
      <c r="G40" s="149"/>
      <c r="H40" s="149"/>
    </row>
    <row r="41" spans="3:8" ht="12.75">
      <c r="C41" s="125"/>
      <c r="D41" s="124"/>
      <c r="E41" s="124"/>
      <c r="F41" s="124"/>
    </row>
    <row r="42" spans="3:8" ht="12.75">
      <c r="C42" s="150" t="s">
        <v>1551</v>
      </c>
      <c r="D42" s="150"/>
      <c r="E42" s="150"/>
      <c r="F42" s="150"/>
      <c r="G42" s="150"/>
      <c r="H42" s="150"/>
    </row>
    <row r="43" spans="3:8">
      <c r="C43" s="7"/>
    </row>
    <row r="44" spans="3:8">
      <c r="C44" s="7"/>
    </row>
    <row r="45" spans="3:8">
      <c r="C45" s="7"/>
    </row>
    <row r="46" spans="3:8">
      <c r="C46" s="7"/>
    </row>
    <row r="47" spans="3:8">
      <c r="C47" s="7"/>
    </row>
    <row r="48" spans="3:8">
      <c r="C48" s="7"/>
    </row>
  </sheetData>
  <mergeCells count="15">
    <mergeCell ref="C39:H39"/>
    <mergeCell ref="C40:H40"/>
    <mergeCell ref="C42:H42"/>
    <mergeCell ref="E19:H19"/>
    <mergeCell ref="E22:F22"/>
    <mergeCell ref="E24:H24"/>
    <mergeCell ref="E28:F28"/>
    <mergeCell ref="C37:H37"/>
    <mergeCell ref="C38:H38"/>
    <mergeCell ref="E17:F17"/>
    <mergeCell ref="D3:G4"/>
    <mergeCell ref="E7:F7"/>
    <mergeCell ref="E9:H9"/>
    <mergeCell ref="E12:F12"/>
    <mergeCell ref="E14:H14"/>
  </mergeCells>
  <pageMargins left="0.70866141732283472" right="0.70866141732283472" top="0.78740157480314965" bottom="0.78740157480314965" header="0.31496062992125984" footer="0.31496062992125984"/>
  <pageSetup paperSize="9" pageOrder="overThenDown" orientation="portrait" r:id="rId1"/>
  <headerFooter>
    <oddFooter>&amp;L&amp;8Krycí list&amp;C&amp;P z &amp;N&amp;R&amp;8&amp;D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T31"/>
  <sheetViews>
    <sheetView zoomScale="115" zoomScaleNormal="115" zoomScaleSheetLayoutView="115" workbookViewId="0">
      <selection activeCell="B17" sqref="B17"/>
    </sheetView>
  </sheetViews>
  <sheetFormatPr defaultColWidth="9.28515625" defaultRowHeight="12.75"/>
  <cols>
    <col min="1" max="1" width="7" style="174" customWidth="1"/>
    <col min="2" max="2" width="100.5703125" style="166" customWidth="1"/>
    <col min="3" max="3" width="9.28515625" style="166" hidden="1" customWidth="1"/>
    <col min="4" max="4" width="9.5703125" style="166" hidden="1" customWidth="1"/>
    <col min="5" max="5" width="4.42578125" style="166" customWidth="1"/>
    <col min="6" max="6" width="8.42578125" style="166" customWidth="1"/>
    <col min="7" max="7" width="18.5703125" style="172" customWidth="1"/>
    <col min="8" max="8" width="16.5703125" style="161" customWidth="1"/>
    <col min="9" max="9" width="8.5703125" style="173" customWidth="1"/>
    <col min="10" max="256" width="9.28515625" style="166"/>
    <col min="257" max="257" width="7" style="166" customWidth="1"/>
    <col min="258" max="258" width="100.5703125" style="166" customWidth="1"/>
    <col min="259" max="259" width="0" style="166" hidden="1" customWidth="1"/>
    <col min="260" max="260" width="9.5703125" style="166" customWidth="1"/>
    <col min="261" max="261" width="4.42578125" style="166" customWidth="1"/>
    <col min="262" max="262" width="8.42578125" style="166" customWidth="1"/>
    <col min="263" max="263" width="18.5703125" style="166" customWidth="1"/>
    <col min="264" max="264" width="16.5703125" style="166" customWidth="1"/>
    <col min="265" max="265" width="8.5703125" style="166" customWidth="1"/>
    <col min="266" max="512" width="9.28515625" style="166"/>
    <col min="513" max="513" width="7" style="166" customWidth="1"/>
    <col min="514" max="514" width="100.5703125" style="166" customWidth="1"/>
    <col min="515" max="515" width="0" style="166" hidden="1" customWidth="1"/>
    <col min="516" max="516" width="9.5703125" style="166" customWidth="1"/>
    <col min="517" max="517" width="4.42578125" style="166" customWidth="1"/>
    <col min="518" max="518" width="8.42578125" style="166" customWidth="1"/>
    <col min="519" max="519" width="18.5703125" style="166" customWidth="1"/>
    <col min="520" max="520" width="16.5703125" style="166" customWidth="1"/>
    <col min="521" max="521" width="8.5703125" style="166" customWidth="1"/>
    <col min="522" max="768" width="9.28515625" style="166"/>
    <col min="769" max="769" width="7" style="166" customWidth="1"/>
    <col min="770" max="770" width="100.5703125" style="166" customWidth="1"/>
    <col min="771" max="771" width="0" style="166" hidden="1" customWidth="1"/>
    <col min="772" max="772" width="9.5703125" style="166" customWidth="1"/>
    <col min="773" max="773" width="4.42578125" style="166" customWidth="1"/>
    <col min="774" max="774" width="8.42578125" style="166" customWidth="1"/>
    <col min="775" max="775" width="18.5703125" style="166" customWidth="1"/>
    <col min="776" max="776" width="16.5703125" style="166" customWidth="1"/>
    <col min="777" max="777" width="8.5703125" style="166" customWidth="1"/>
    <col min="778" max="1024" width="9.28515625" style="166"/>
    <col min="1025" max="1025" width="7" style="166" customWidth="1"/>
    <col min="1026" max="1026" width="100.5703125" style="166" customWidth="1"/>
    <col min="1027" max="1027" width="0" style="166" hidden="1" customWidth="1"/>
    <col min="1028" max="1028" width="9.5703125" style="166" customWidth="1"/>
    <col min="1029" max="1029" width="4.42578125" style="166" customWidth="1"/>
    <col min="1030" max="1030" width="8.42578125" style="166" customWidth="1"/>
    <col min="1031" max="1031" width="18.5703125" style="166" customWidth="1"/>
    <col min="1032" max="1032" width="16.5703125" style="166" customWidth="1"/>
    <col min="1033" max="1033" width="8.5703125" style="166" customWidth="1"/>
    <col min="1034" max="1280" width="9.28515625" style="166"/>
    <col min="1281" max="1281" width="7" style="166" customWidth="1"/>
    <col min="1282" max="1282" width="100.5703125" style="166" customWidth="1"/>
    <col min="1283" max="1283" width="0" style="166" hidden="1" customWidth="1"/>
    <col min="1284" max="1284" width="9.5703125" style="166" customWidth="1"/>
    <col min="1285" max="1285" width="4.42578125" style="166" customWidth="1"/>
    <col min="1286" max="1286" width="8.42578125" style="166" customWidth="1"/>
    <col min="1287" max="1287" width="18.5703125" style="166" customWidth="1"/>
    <col min="1288" max="1288" width="16.5703125" style="166" customWidth="1"/>
    <col min="1289" max="1289" width="8.5703125" style="166" customWidth="1"/>
    <col min="1290" max="1536" width="9.28515625" style="166"/>
    <col min="1537" max="1537" width="7" style="166" customWidth="1"/>
    <col min="1538" max="1538" width="100.5703125" style="166" customWidth="1"/>
    <col min="1539" max="1539" width="0" style="166" hidden="1" customWidth="1"/>
    <col min="1540" max="1540" width="9.5703125" style="166" customWidth="1"/>
    <col min="1541" max="1541" width="4.42578125" style="166" customWidth="1"/>
    <col min="1542" max="1542" width="8.42578125" style="166" customWidth="1"/>
    <col min="1543" max="1543" width="18.5703125" style="166" customWidth="1"/>
    <col min="1544" max="1544" width="16.5703125" style="166" customWidth="1"/>
    <col min="1545" max="1545" width="8.5703125" style="166" customWidth="1"/>
    <col min="1546" max="1792" width="9.28515625" style="166"/>
    <col min="1793" max="1793" width="7" style="166" customWidth="1"/>
    <col min="1794" max="1794" width="100.5703125" style="166" customWidth="1"/>
    <col min="1795" max="1795" width="0" style="166" hidden="1" customWidth="1"/>
    <col min="1796" max="1796" width="9.5703125" style="166" customWidth="1"/>
    <col min="1797" max="1797" width="4.42578125" style="166" customWidth="1"/>
    <col min="1798" max="1798" width="8.42578125" style="166" customWidth="1"/>
    <col min="1799" max="1799" width="18.5703125" style="166" customWidth="1"/>
    <col min="1800" max="1800" width="16.5703125" style="166" customWidth="1"/>
    <col min="1801" max="1801" width="8.5703125" style="166" customWidth="1"/>
    <col min="1802" max="2048" width="9.28515625" style="166"/>
    <col min="2049" max="2049" width="7" style="166" customWidth="1"/>
    <col min="2050" max="2050" width="100.5703125" style="166" customWidth="1"/>
    <col min="2051" max="2051" width="0" style="166" hidden="1" customWidth="1"/>
    <col min="2052" max="2052" width="9.5703125" style="166" customWidth="1"/>
    <col min="2053" max="2053" width="4.42578125" style="166" customWidth="1"/>
    <col min="2054" max="2054" width="8.42578125" style="166" customWidth="1"/>
    <col min="2055" max="2055" width="18.5703125" style="166" customWidth="1"/>
    <col min="2056" max="2056" width="16.5703125" style="166" customWidth="1"/>
    <col min="2057" max="2057" width="8.5703125" style="166" customWidth="1"/>
    <col min="2058" max="2304" width="9.28515625" style="166"/>
    <col min="2305" max="2305" width="7" style="166" customWidth="1"/>
    <col min="2306" max="2306" width="100.5703125" style="166" customWidth="1"/>
    <col min="2307" max="2307" width="0" style="166" hidden="1" customWidth="1"/>
    <col min="2308" max="2308" width="9.5703125" style="166" customWidth="1"/>
    <col min="2309" max="2309" width="4.42578125" style="166" customWidth="1"/>
    <col min="2310" max="2310" width="8.42578125" style="166" customWidth="1"/>
    <col min="2311" max="2311" width="18.5703125" style="166" customWidth="1"/>
    <col min="2312" max="2312" width="16.5703125" style="166" customWidth="1"/>
    <col min="2313" max="2313" width="8.5703125" style="166" customWidth="1"/>
    <col min="2314" max="2560" width="9.28515625" style="166"/>
    <col min="2561" max="2561" width="7" style="166" customWidth="1"/>
    <col min="2562" max="2562" width="100.5703125" style="166" customWidth="1"/>
    <col min="2563" max="2563" width="0" style="166" hidden="1" customWidth="1"/>
    <col min="2564" max="2564" width="9.5703125" style="166" customWidth="1"/>
    <col min="2565" max="2565" width="4.42578125" style="166" customWidth="1"/>
    <col min="2566" max="2566" width="8.42578125" style="166" customWidth="1"/>
    <col min="2567" max="2567" width="18.5703125" style="166" customWidth="1"/>
    <col min="2568" max="2568" width="16.5703125" style="166" customWidth="1"/>
    <col min="2569" max="2569" width="8.5703125" style="166" customWidth="1"/>
    <col min="2570" max="2816" width="9.28515625" style="166"/>
    <col min="2817" max="2817" width="7" style="166" customWidth="1"/>
    <col min="2818" max="2818" width="100.5703125" style="166" customWidth="1"/>
    <col min="2819" max="2819" width="0" style="166" hidden="1" customWidth="1"/>
    <col min="2820" max="2820" width="9.5703125" style="166" customWidth="1"/>
    <col min="2821" max="2821" width="4.42578125" style="166" customWidth="1"/>
    <col min="2822" max="2822" width="8.42578125" style="166" customWidth="1"/>
    <col min="2823" max="2823" width="18.5703125" style="166" customWidth="1"/>
    <col min="2824" max="2824" width="16.5703125" style="166" customWidth="1"/>
    <col min="2825" max="2825" width="8.5703125" style="166" customWidth="1"/>
    <col min="2826" max="3072" width="9.28515625" style="166"/>
    <col min="3073" max="3073" width="7" style="166" customWidth="1"/>
    <col min="3074" max="3074" width="100.5703125" style="166" customWidth="1"/>
    <col min="3075" max="3075" width="0" style="166" hidden="1" customWidth="1"/>
    <col min="3076" max="3076" width="9.5703125" style="166" customWidth="1"/>
    <col min="3077" max="3077" width="4.42578125" style="166" customWidth="1"/>
    <col min="3078" max="3078" width="8.42578125" style="166" customWidth="1"/>
    <col min="3079" max="3079" width="18.5703125" style="166" customWidth="1"/>
    <col min="3080" max="3080" width="16.5703125" style="166" customWidth="1"/>
    <col min="3081" max="3081" width="8.5703125" style="166" customWidth="1"/>
    <col min="3082" max="3328" width="9.28515625" style="166"/>
    <col min="3329" max="3329" width="7" style="166" customWidth="1"/>
    <col min="3330" max="3330" width="100.5703125" style="166" customWidth="1"/>
    <col min="3331" max="3331" width="0" style="166" hidden="1" customWidth="1"/>
    <col min="3332" max="3332" width="9.5703125" style="166" customWidth="1"/>
    <col min="3333" max="3333" width="4.42578125" style="166" customWidth="1"/>
    <col min="3334" max="3334" width="8.42578125" style="166" customWidth="1"/>
    <col min="3335" max="3335" width="18.5703125" style="166" customWidth="1"/>
    <col min="3336" max="3336" width="16.5703125" style="166" customWidth="1"/>
    <col min="3337" max="3337" width="8.5703125" style="166" customWidth="1"/>
    <col min="3338" max="3584" width="9.28515625" style="166"/>
    <col min="3585" max="3585" width="7" style="166" customWidth="1"/>
    <col min="3586" max="3586" width="100.5703125" style="166" customWidth="1"/>
    <col min="3587" max="3587" width="0" style="166" hidden="1" customWidth="1"/>
    <col min="3588" max="3588" width="9.5703125" style="166" customWidth="1"/>
    <col min="3589" max="3589" width="4.42578125" style="166" customWidth="1"/>
    <col min="3590" max="3590" width="8.42578125" style="166" customWidth="1"/>
    <col min="3591" max="3591" width="18.5703125" style="166" customWidth="1"/>
    <col min="3592" max="3592" width="16.5703125" style="166" customWidth="1"/>
    <col min="3593" max="3593" width="8.5703125" style="166" customWidth="1"/>
    <col min="3594" max="3840" width="9.28515625" style="166"/>
    <col min="3841" max="3841" width="7" style="166" customWidth="1"/>
    <col min="3842" max="3842" width="100.5703125" style="166" customWidth="1"/>
    <col min="3843" max="3843" width="0" style="166" hidden="1" customWidth="1"/>
    <col min="3844" max="3844" width="9.5703125" style="166" customWidth="1"/>
    <col min="3845" max="3845" width="4.42578125" style="166" customWidth="1"/>
    <col min="3846" max="3846" width="8.42578125" style="166" customWidth="1"/>
    <col min="3847" max="3847" width="18.5703125" style="166" customWidth="1"/>
    <col min="3848" max="3848" width="16.5703125" style="166" customWidth="1"/>
    <col min="3849" max="3849" width="8.5703125" style="166" customWidth="1"/>
    <col min="3850" max="4096" width="9.28515625" style="166"/>
    <col min="4097" max="4097" width="7" style="166" customWidth="1"/>
    <col min="4098" max="4098" width="100.5703125" style="166" customWidth="1"/>
    <col min="4099" max="4099" width="0" style="166" hidden="1" customWidth="1"/>
    <col min="4100" max="4100" width="9.5703125" style="166" customWidth="1"/>
    <col min="4101" max="4101" width="4.42578125" style="166" customWidth="1"/>
    <col min="4102" max="4102" width="8.42578125" style="166" customWidth="1"/>
    <col min="4103" max="4103" width="18.5703125" style="166" customWidth="1"/>
    <col min="4104" max="4104" width="16.5703125" style="166" customWidth="1"/>
    <col min="4105" max="4105" width="8.5703125" style="166" customWidth="1"/>
    <col min="4106" max="4352" width="9.28515625" style="166"/>
    <col min="4353" max="4353" width="7" style="166" customWidth="1"/>
    <col min="4354" max="4354" width="100.5703125" style="166" customWidth="1"/>
    <col min="4355" max="4355" width="0" style="166" hidden="1" customWidth="1"/>
    <col min="4356" max="4356" width="9.5703125" style="166" customWidth="1"/>
    <col min="4357" max="4357" width="4.42578125" style="166" customWidth="1"/>
    <col min="4358" max="4358" width="8.42578125" style="166" customWidth="1"/>
    <col min="4359" max="4359" width="18.5703125" style="166" customWidth="1"/>
    <col min="4360" max="4360" width="16.5703125" style="166" customWidth="1"/>
    <col min="4361" max="4361" width="8.5703125" style="166" customWidth="1"/>
    <col min="4362" max="4608" width="9.28515625" style="166"/>
    <col min="4609" max="4609" width="7" style="166" customWidth="1"/>
    <col min="4610" max="4610" width="100.5703125" style="166" customWidth="1"/>
    <col min="4611" max="4611" width="0" style="166" hidden="1" customWidth="1"/>
    <col min="4612" max="4612" width="9.5703125" style="166" customWidth="1"/>
    <col min="4613" max="4613" width="4.42578125" style="166" customWidth="1"/>
    <col min="4614" max="4614" width="8.42578125" style="166" customWidth="1"/>
    <col min="4615" max="4615" width="18.5703125" style="166" customWidth="1"/>
    <col min="4616" max="4616" width="16.5703125" style="166" customWidth="1"/>
    <col min="4617" max="4617" width="8.5703125" style="166" customWidth="1"/>
    <col min="4618" max="4864" width="9.28515625" style="166"/>
    <col min="4865" max="4865" width="7" style="166" customWidth="1"/>
    <col min="4866" max="4866" width="100.5703125" style="166" customWidth="1"/>
    <col min="4867" max="4867" width="0" style="166" hidden="1" customWidth="1"/>
    <col min="4868" max="4868" width="9.5703125" style="166" customWidth="1"/>
    <col min="4869" max="4869" width="4.42578125" style="166" customWidth="1"/>
    <col min="4870" max="4870" width="8.42578125" style="166" customWidth="1"/>
    <col min="4871" max="4871" width="18.5703125" style="166" customWidth="1"/>
    <col min="4872" max="4872" width="16.5703125" style="166" customWidth="1"/>
    <col min="4873" max="4873" width="8.5703125" style="166" customWidth="1"/>
    <col min="4874" max="5120" width="9.28515625" style="166"/>
    <col min="5121" max="5121" width="7" style="166" customWidth="1"/>
    <col min="5122" max="5122" width="100.5703125" style="166" customWidth="1"/>
    <col min="5123" max="5123" width="0" style="166" hidden="1" customWidth="1"/>
    <col min="5124" max="5124" width="9.5703125" style="166" customWidth="1"/>
    <col min="5125" max="5125" width="4.42578125" style="166" customWidth="1"/>
    <col min="5126" max="5126" width="8.42578125" style="166" customWidth="1"/>
    <col min="5127" max="5127" width="18.5703125" style="166" customWidth="1"/>
    <col min="5128" max="5128" width="16.5703125" style="166" customWidth="1"/>
    <col min="5129" max="5129" width="8.5703125" style="166" customWidth="1"/>
    <col min="5130" max="5376" width="9.28515625" style="166"/>
    <col min="5377" max="5377" width="7" style="166" customWidth="1"/>
    <col min="5378" max="5378" width="100.5703125" style="166" customWidth="1"/>
    <col min="5379" max="5379" width="0" style="166" hidden="1" customWidth="1"/>
    <col min="5380" max="5380" width="9.5703125" style="166" customWidth="1"/>
    <col min="5381" max="5381" width="4.42578125" style="166" customWidth="1"/>
    <col min="5382" max="5382" width="8.42578125" style="166" customWidth="1"/>
    <col min="5383" max="5383" width="18.5703125" style="166" customWidth="1"/>
    <col min="5384" max="5384" width="16.5703125" style="166" customWidth="1"/>
    <col min="5385" max="5385" width="8.5703125" style="166" customWidth="1"/>
    <col min="5386" max="5632" width="9.28515625" style="166"/>
    <col min="5633" max="5633" width="7" style="166" customWidth="1"/>
    <col min="5634" max="5634" width="100.5703125" style="166" customWidth="1"/>
    <col min="5635" max="5635" width="0" style="166" hidden="1" customWidth="1"/>
    <col min="5636" max="5636" width="9.5703125" style="166" customWidth="1"/>
    <col min="5637" max="5637" width="4.42578125" style="166" customWidth="1"/>
    <col min="5638" max="5638" width="8.42578125" style="166" customWidth="1"/>
    <col min="5639" max="5639" width="18.5703125" style="166" customWidth="1"/>
    <col min="5640" max="5640" width="16.5703125" style="166" customWidth="1"/>
    <col min="5641" max="5641" width="8.5703125" style="166" customWidth="1"/>
    <col min="5642" max="5888" width="9.28515625" style="166"/>
    <col min="5889" max="5889" width="7" style="166" customWidth="1"/>
    <col min="5890" max="5890" width="100.5703125" style="166" customWidth="1"/>
    <col min="5891" max="5891" width="0" style="166" hidden="1" customWidth="1"/>
    <col min="5892" max="5892" width="9.5703125" style="166" customWidth="1"/>
    <col min="5893" max="5893" width="4.42578125" style="166" customWidth="1"/>
    <col min="5894" max="5894" width="8.42578125" style="166" customWidth="1"/>
    <col min="5895" max="5895" width="18.5703125" style="166" customWidth="1"/>
    <col min="5896" max="5896" width="16.5703125" style="166" customWidth="1"/>
    <col min="5897" max="5897" width="8.5703125" style="166" customWidth="1"/>
    <col min="5898" max="6144" width="9.28515625" style="166"/>
    <col min="6145" max="6145" width="7" style="166" customWidth="1"/>
    <col min="6146" max="6146" width="100.5703125" style="166" customWidth="1"/>
    <col min="6147" max="6147" width="0" style="166" hidden="1" customWidth="1"/>
    <col min="6148" max="6148" width="9.5703125" style="166" customWidth="1"/>
    <col min="6149" max="6149" width="4.42578125" style="166" customWidth="1"/>
    <col min="6150" max="6150" width="8.42578125" style="166" customWidth="1"/>
    <col min="6151" max="6151" width="18.5703125" style="166" customWidth="1"/>
    <col min="6152" max="6152" width="16.5703125" style="166" customWidth="1"/>
    <col min="6153" max="6153" width="8.5703125" style="166" customWidth="1"/>
    <col min="6154" max="6400" width="9.28515625" style="166"/>
    <col min="6401" max="6401" width="7" style="166" customWidth="1"/>
    <col min="6402" max="6402" width="100.5703125" style="166" customWidth="1"/>
    <col min="6403" max="6403" width="0" style="166" hidden="1" customWidth="1"/>
    <col min="6404" max="6404" width="9.5703125" style="166" customWidth="1"/>
    <col min="6405" max="6405" width="4.42578125" style="166" customWidth="1"/>
    <col min="6406" max="6406" width="8.42578125" style="166" customWidth="1"/>
    <col min="6407" max="6407" width="18.5703125" style="166" customWidth="1"/>
    <col min="6408" max="6408" width="16.5703125" style="166" customWidth="1"/>
    <col min="6409" max="6409" width="8.5703125" style="166" customWidth="1"/>
    <col min="6410" max="6656" width="9.28515625" style="166"/>
    <col min="6657" max="6657" width="7" style="166" customWidth="1"/>
    <col min="6658" max="6658" width="100.5703125" style="166" customWidth="1"/>
    <col min="6659" max="6659" width="0" style="166" hidden="1" customWidth="1"/>
    <col min="6660" max="6660" width="9.5703125" style="166" customWidth="1"/>
    <col min="6661" max="6661" width="4.42578125" style="166" customWidth="1"/>
    <col min="6662" max="6662" width="8.42578125" style="166" customWidth="1"/>
    <col min="6663" max="6663" width="18.5703125" style="166" customWidth="1"/>
    <col min="6664" max="6664" width="16.5703125" style="166" customWidth="1"/>
    <col min="6665" max="6665" width="8.5703125" style="166" customWidth="1"/>
    <col min="6666" max="6912" width="9.28515625" style="166"/>
    <col min="6913" max="6913" width="7" style="166" customWidth="1"/>
    <col min="6914" max="6914" width="100.5703125" style="166" customWidth="1"/>
    <col min="6915" max="6915" width="0" style="166" hidden="1" customWidth="1"/>
    <col min="6916" max="6916" width="9.5703125" style="166" customWidth="1"/>
    <col min="6917" max="6917" width="4.42578125" style="166" customWidth="1"/>
    <col min="6918" max="6918" width="8.42578125" style="166" customWidth="1"/>
    <col min="6919" max="6919" width="18.5703125" style="166" customWidth="1"/>
    <col min="6920" max="6920" width="16.5703125" style="166" customWidth="1"/>
    <col min="6921" max="6921" width="8.5703125" style="166" customWidth="1"/>
    <col min="6922" max="7168" width="9.28515625" style="166"/>
    <col min="7169" max="7169" width="7" style="166" customWidth="1"/>
    <col min="7170" max="7170" width="100.5703125" style="166" customWidth="1"/>
    <col min="7171" max="7171" width="0" style="166" hidden="1" customWidth="1"/>
    <col min="7172" max="7172" width="9.5703125" style="166" customWidth="1"/>
    <col min="7173" max="7173" width="4.42578125" style="166" customWidth="1"/>
    <col min="7174" max="7174" width="8.42578125" style="166" customWidth="1"/>
    <col min="7175" max="7175" width="18.5703125" style="166" customWidth="1"/>
    <col min="7176" max="7176" width="16.5703125" style="166" customWidth="1"/>
    <col min="7177" max="7177" width="8.5703125" style="166" customWidth="1"/>
    <col min="7178" max="7424" width="9.28515625" style="166"/>
    <col min="7425" max="7425" width="7" style="166" customWidth="1"/>
    <col min="7426" max="7426" width="100.5703125" style="166" customWidth="1"/>
    <col min="7427" max="7427" width="0" style="166" hidden="1" customWidth="1"/>
    <col min="7428" max="7428" width="9.5703125" style="166" customWidth="1"/>
    <col min="7429" max="7429" width="4.42578125" style="166" customWidth="1"/>
    <col min="7430" max="7430" width="8.42578125" style="166" customWidth="1"/>
    <col min="7431" max="7431" width="18.5703125" style="166" customWidth="1"/>
    <col min="7432" max="7432" width="16.5703125" style="166" customWidth="1"/>
    <col min="7433" max="7433" width="8.5703125" style="166" customWidth="1"/>
    <col min="7434" max="7680" width="9.28515625" style="166"/>
    <col min="7681" max="7681" width="7" style="166" customWidth="1"/>
    <col min="7682" max="7682" width="100.5703125" style="166" customWidth="1"/>
    <col min="7683" max="7683" width="0" style="166" hidden="1" customWidth="1"/>
    <col min="7684" max="7684" width="9.5703125" style="166" customWidth="1"/>
    <col min="7685" max="7685" width="4.42578125" style="166" customWidth="1"/>
    <col min="7686" max="7686" width="8.42578125" style="166" customWidth="1"/>
    <col min="7687" max="7687" width="18.5703125" style="166" customWidth="1"/>
    <col min="7688" max="7688" width="16.5703125" style="166" customWidth="1"/>
    <col min="7689" max="7689" width="8.5703125" style="166" customWidth="1"/>
    <col min="7690" max="7936" width="9.28515625" style="166"/>
    <col min="7937" max="7937" width="7" style="166" customWidth="1"/>
    <col min="7938" max="7938" width="100.5703125" style="166" customWidth="1"/>
    <col min="7939" max="7939" width="0" style="166" hidden="1" customWidth="1"/>
    <col min="7940" max="7940" width="9.5703125" style="166" customWidth="1"/>
    <col min="7941" max="7941" width="4.42578125" style="166" customWidth="1"/>
    <col min="7942" max="7942" width="8.42578125" style="166" customWidth="1"/>
    <col min="7943" max="7943" width="18.5703125" style="166" customWidth="1"/>
    <col min="7944" max="7944" width="16.5703125" style="166" customWidth="1"/>
    <col min="7945" max="7945" width="8.5703125" style="166" customWidth="1"/>
    <col min="7946" max="8192" width="9.28515625" style="166"/>
    <col min="8193" max="8193" width="7" style="166" customWidth="1"/>
    <col min="8194" max="8194" width="100.5703125" style="166" customWidth="1"/>
    <col min="8195" max="8195" width="0" style="166" hidden="1" customWidth="1"/>
    <col min="8196" max="8196" width="9.5703125" style="166" customWidth="1"/>
    <col min="8197" max="8197" width="4.42578125" style="166" customWidth="1"/>
    <col min="8198" max="8198" width="8.42578125" style="166" customWidth="1"/>
    <col min="8199" max="8199" width="18.5703125" style="166" customWidth="1"/>
    <col min="8200" max="8200" width="16.5703125" style="166" customWidth="1"/>
    <col min="8201" max="8201" width="8.5703125" style="166" customWidth="1"/>
    <col min="8202" max="8448" width="9.28515625" style="166"/>
    <col min="8449" max="8449" width="7" style="166" customWidth="1"/>
    <col min="8450" max="8450" width="100.5703125" style="166" customWidth="1"/>
    <col min="8451" max="8451" width="0" style="166" hidden="1" customWidth="1"/>
    <col min="8452" max="8452" width="9.5703125" style="166" customWidth="1"/>
    <col min="8453" max="8453" width="4.42578125" style="166" customWidth="1"/>
    <col min="8454" max="8454" width="8.42578125" style="166" customWidth="1"/>
    <col min="8455" max="8455" width="18.5703125" style="166" customWidth="1"/>
    <col min="8456" max="8456" width="16.5703125" style="166" customWidth="1"/>
    <col min="8457" max="8457" width="8.5703125" style="166" customWidth="1"/>
    <col min="8458" max="8704" width="9.28515625" style="166"/>
    <col min="8705" max="8705" width="7" style="166" customWidth="1"/>
    <col min="8706" max="8706" width="100.5703125" style="166" customWidth="1"/>
    <col min="8707" max="8707" width="0" style="166" hidden="1" customWidth="1"/>
    <col min="8708" max="8708" width="9.5703125" style="166" customWidth="1"/>
    <col min="8709" max="8709" width="4.42578125" style="166" customWidth="1"/>
    <col min="8710" max="8710" width="8.42578125" style="166" customWidth="1"/>
    <col min="8711" max="8711" width="18.5703125" style="166" customWidth="1"/>
    <col min="8712" max="8712" width="16.5703125" style="166" customWidth="1"/>
    <col min="8713" max="8713" width="8.5703125" style="166" customWidth="1"/>
    <col min="8714" max="8960" width="9.28515625" style="166"/>
    <col min="8961" max="8961" width="7" style="166" customWidth="1"/>
    <col min="8962" max="8962" width="100.5703125" style="166" customWidth="1"/>
    <col min="8963" max="8963" width="0" style="166" hidden="1" customWidth="1"/>
    <col min="8964" max="8964" width="9.5703125" style="166" customWidth="1"/>
    <col min="8965" max="8965" width="4.42578125" style="166" customWidth="1"/>
    <col min="8966" max="8966" width="8.42578125" style="166" customWidth="1"/>
    <col min="8967" max="8967" width="18.5703125" style="166" customWidth="1"/>
    <col min="8968" max="8968" width="16.5703125" style="166" customWidth="1"/>
    <col min="8969" max="8969" width="8.5703125" style="166" customWidth="1"/>
    <col min="8970" max="9216" width="9.28515625" style="166"/>
    <col min="9217" max="9217" width="7" style="166" customWidth="1"/>
    <col min="9218" max="9218" width="100.5703125" style="166" customWidth="1"/>
    <col min="9219" max="9219" width="0" style="166" hidden="1" customWidth="1"/>
    <col min="9220" max="9220" width="9.5703125" style="166" customWidth="1"/>
    <col min="9221" max="9221" width="4.42578125" style="166" customWidth="1"/>
    <col min="9222" max="9222" width="8.42578125" style="166" customWidth="1"/>
    <col min="9223" max="9223" width="18.5703125" style="166" customWidth="1"/>
    <col min="9224" max="9224" width="16.5703125" style="166" customWidth="1"/>
    <col min="9225" max="9225" width="8.5703125" style="166" customWidth="1"/>
    <col min="9226" max="9472" width="9.28515625" style="166"/>
    <col min="9473" max="9473" width="7" style="166" customWidth="1"/>
    <col min="9474" max="9474" width="100.5703125" style="166" customWidth="1"/>
    <col min="9475" max="9475" width="0" style="166" hidden="1" customWidth="1"/>
    <col min="9476" max="9476" width="9.5703125" style="166" customWidth="1"/>
    <col min="9477" max="9477" width="4.42578125" style="166" customWidth="1"/>
    <col min="9478" max="9478" width="8.42578125" style="166" customWidth="1"/>
    <col min="9479" max="9479" width="18.5703125" style="166" customWidth="1"/>
    <col min="9480" max="9480" width="16.5703125" style="166" customWidth="1"/>
    <col min="9481" max="9481" width="8.5703125" style="166" customWidth="1"/>
    <col min="9482" max="9728" width="9.28515625" style="166"/>
    <col min="9729" max="9729" width="7" style="166" customWidth="1"/>
    <col min="9730" max="9730" width="100.5703125" style="166" customWidth="1"/>
    <col min="9731" max="9731" width="0" style="166" hidden="1" customWidth="1"/>
    <col min="9732" max="9732" width="9.5703125" style="166" customWidth="1"/>
    <col min="9733" max="9733" width="4.42578125" style="166" customWidth="1"/>
    <col min="9734" max="9734" width="8.42578125" style="166" customWidth="1"/>
    <col min="9735" max="9735" width="18.5703125" style="166" customWidth="1"/>
    <col min="9736" max="9736" width="16.5703125" style="166" customWidth="1"/>
    <col min="9737" max="9737" width="8.5703125" style="166" customWidth="1"/>
    <col min="9738" max="9984" width="9.28515625" style="166"/>
    <col min="9985" max="9985" width="7" style="166" customWidth="1"/>
    <col min="9986" max="9986" width="100.5703125" style="166" customWidth="1"/>
    <col min="9987" max="9987" width="0" style="166" hidden="1" customWidth="1"/>
    <col min="9988" max="9988" width="9.5703125" style="166" customWidth="1"/>
    <col min="9989" max="9989" width="4.42578125" style="166" customWidth="1"/>
    <col min="9990" max="9990" width="8.42578125" style="166" customWidth="1"/>
    <col min="9991" max="9991" width="18.5703125" style="166" customWidth="1"/>
    <col min="9992" max="9992" width="16.5703125" style="166" customWidth="1"/>
    <col min="9993" max="9993" width="8.5703125" style="166" customWidth="1"/>
    <col min="9994" max="10240" width="9.28515625" style="166"/>
    <col min="10241" max="10241" width="7" style="166" customWidth="1"/>
    <col min="10242" max="10242" width="100.5703125" style="166" customWidth="1"/>
    <col min="10243" max="10243" width="0" style="166" hidden="1" customWidth="1"/>
    <col min="10244" max="10244" width="9.5703125" style="166" customWidth="1"/>
    <col min="10245" max="10245" width="4.42578125" style="166" customWidth="1"/>
    <col min="10246" max="10246" width="8.42578125" style="166" customWidth="1"/>
    <col min="10247" max="10247" width="18.5703125" style="166" customWidth="1"/>
    <col min="10248" max="10248" width="16.5703125" style="166" customWidth="1"/>
    <col min="10249" max="10249" width="8.5703125" style="166" customWidth="1"/>
    <col min="10250" max="10496" width="9.28515625" style="166"/>
    <col min="10497" max="10497" width="7" style="166" customWidth="1"/>
    <col min="10498" max="10498" width="100.5703125" style="166" customWidth="1"/>
    <col min="10499" max="10499" width="0" style="166" hidden="1" customWidth="1"/>
    <col min="10500" max="10500" width="9.5703125" style="166" customWidth="1"/>
    <col min="10501" max="10501" width="4.42578125" style="166" customWidth="1"/>
    <col min="10502" max="10502" width="8.42578125" style="166" customWidth="1"/>
    <col min="10503" max="10503" width="18.5703125" style="166" customWidth="1"/>
    <col min="10504" max="10504" width="16.5703125" style="166" customWidth="1"/>
    <col min="10505" max="10505" width="8.5703125" style="166" customWidth="1"/>
    <col min="10506" max="10752" width="9.28515625" style="166"/>
    <col min="10753" max="10753" width="7" style="166" customWidth="1"/>
    <col min="10754" max="10754" width="100.5703125" style="166" customWidth="1"/>
    <col min="10755" max="10755" width="0" style="166" hidden="1" customWidth="1"/>
    <col min="10756" max="10756" width="9.5703125" style="166" customWidth="1"/>
    <col min="10757" max="10757" width="4.42578125" style="166" customWidth="1"/>
    <col min="10758" max="10758" width="8.42578125" style="166" customWidth="1"/>
    <col min="10759" max="10759" width="18.5703125" style="166" customWidth="1"/>
    <col min="10760" max="10760" width="16.5703125" style="166" customWidth="1"/>
    <col min="10761" max="10761" width="8.5703125" style="166" customWidth="1"/>
    <col min="10762" max="11008" width="9.28515625" style="166"/>
    <col min="11009" max="11009" width="7" style="166" customWidth="1"/>
    <col min="11010" max="11010" width="100.5703125" style="166" customWidth="1"/>
    <col min="11011" max="11011" width="0" style="166" hidden="1" customWidth="1"/>
    <col min="11012" max="11012" width="9.5703125" style="166" customWidth="1"/>
    <col min="11013" max="11013" width="4.42578125" style="166" customWidth="1"/>
    <col min="11014" max="11014" width="8.42578125" style="166" customWidth="1"/>
    <col min="11015" max="11015" width="18.5703125" style="166" customWidth="1"/>
    <col min="11016" max="11016" width="16.5703125" style="166" customWidth="1"/>
    <col min="11017" max="11017" width="8.5703125" style="166" customWidth="1"/>
    <col min="11018" max="11264" width="9.28515625" style="166"/>
    <col min="11265" max="11265" width="7" style="166" customWidth="1"/>
    <col min="11266" max="11266" width="100.5703125" style="166" customWidth="1"/>
    <col min="11267" max="11267" width="0" style="166" hidden="1" customWidth="1"/>
    <col min="11268" max="11268" width="9.5703125" style="166" customWidth="1"/>
    <col min="11269" max="11269" width="4.42578125" style="166" customWidth="1"/>
    <col min="11270" max="11270" width="8.42578125" style="166" customWidth="1"/>
    <col min="11271" max="11271" width="18.5703125" style="166" customWidth="1"/>
    <col min="11272" max="11272" width="16.5703125" style="166" customWidth="1"/>
    <col min="11273" max="11273" width="8.5703125" style="166" customWidth="1"/>
    <col min="11274" max="11520" width="9.28515625" style="166"/>
    <col min="11521" max="11521" width="7" style="166" customWidth="1"/>
    <col min="11522" max="11522" width="100.5703125" style="166" customWidth="1"/>
    <col min="11523" max="11523" width="0" style="166" hidden="1" customWidth="1"/>
    <col min="11524" max="11524" width="9.5703125" style="166" customWidth="1"/>
    <col min="11525" max="11525" width="4.42578125" style="166" customWidth="1"/>
    <col min="11526" max="11526" width="8.42578125" style="166" customWidth="1"/>
    <col min="11527" max="11527" width="18.5703125" style="166" customWidth="1"/>
    <col min="11528" max="11528" width="16.5703125" style="166" customWidth="1"/>
    <col min="11529" max="11529" width="8.5703125" style="166" customWidth="1"/>
    <col min="11530" max="11776" width="9.28515625" style="166"/>
    <col min="11777" max="11777" width="7" style="166" customWidth="1"/>
    <col min="11778" max="11778" width="100.5703125" style="166" customWidth="1"/>
    <col min="11779" max="11779" width="0" style="166" hidden="1" customWidth="1"/>
    <col min="11780" max="11780" width="9.5703125" style="166" customWidth="1"/>
    <col min="11781" max="11781" width="4.42578125" style="166" customWidth="1"/>
    <col min="11782" max="11782" width="8.42578125" style="166" customWidth="1"/>
    <col min="11783" max="11783" width="18.5703125" style="166" customWidth="1"/>
    <col min="11784" max="11784" width="16.5703125" style="166" customWidth="1"/>
    <col min="11785" max="11785" width="8.5703125" style="166" customWidth="1"/>
    <col min="11786" max="12032" width="9.28515625" style="166"/>
    <col min="12033" max="12033" width="7" style="166" customWidth="1"/>
    <col min="12034" max="12034" width="100.5703125" style="166" customWidth="1"/>
    <col min="12035" max="12035" width="0" style="166" hidden="1" customWidth="1"/>
    <col min="12036" max="12036" width="9.5703125" style="166" customWidth="1"/>
    <col min="12037" max="12037" width="4.42578125" style="166" customWidth="1"/>
    <col min="12038" max="12038" width="8.42578125" style="166" customWidth="1"/>
    <col min="12039" max="12039" width="18.5703125" style="166" customWidth="1"/>
    <col min="12040" max="12040" width="16.5703125" style="166" customWidth="1"/>
    <col min="12041" max="12041" width="8.5703125" style="166" customWidth="1"/>
    <col min="12042" max="12288" width="9.28515625" style="166"/>
    <col min="12289" max="12289" width="7" style="166" customWidth="1"/>
    <col min="12290" max="12290" width="100.5703125" style="166" customWidth="1"/>
    <col min="12291" max="12291" width="0" style="166" hidden="1" customWidth="1"/>
    <col min="12292" max="12292" width="9.5703125" style="166" customWidth="1"/>
    <col min="12293" max="12293" width="4.42578125" style="166" customWidth="1"/>
    <col min="12294" max="12294" width="8.42578125" style="166" customWidth="1"/>
    <col min="12295" max="12295" width="18.5703125" style="166" customWidth="1"/>
    <col min="12296" max="12296" width="16.5703125" style="166" customWidth="1"/>
    <col min="12297" max="12297" width="8.5703125" style="166" customWidth="1"/>
    <col min="12298" max="12544" width="9.28515625" style="166"/>
    <col min="12545" max="12545" width="7" style="166" customWidth="1"/>
    <col min="12546" max="12546" width="100.5703125" style="166" customWidth="1"/>
    <col min="12547" max="12547" width="0" style="166" hidden="1" customWidth="1"/>
    <col min="12548" max="12548" width="9.5703125" style="166" customWidth="1"/>
    <col min="12549" max="12549" width="4.42578125" style="166" customWidth="1"/>
    <col min="12550" max="12550" width="8.42578125" style="166" customWidth="1"/>
    <col min="12551" max="12551" width="18.5703125" style="166" customWidth="1"/>
    <col min="12552" max="12552" width="16.5703125" style="166" customWidth="1"/>
    <col min="12553" max="12553" width="8.5703125" style="166" customWidth="1"/>
    <col min="12554" max="12800" width="9.28515625" style="166"/>
    <col min="12801" max="12801" width="7" style="166" customWidth="1"/>
    <col min="12802" max="12802" width="100.5703125" style="166" customWidth="1"/>
    <col min="12803" max="12803" width="0" style="166" hidden="1" customWidth="1"/>
    <col min="12804" max="12804" width="9.5703125" style="166" customWidth="1"/>
    <col min="12805" max="12805" width="4.42578125" style="166" customWidth="1"/>
    <col min="12806" max="12806" width="8.42578125" style="166" customWidth="1"/>
    <col min="12807" max="12807" width="18.5703125" style="166" customWidth="1"/>
    <col min="12808" max="12808" width="16.5703125" style="166" customWidth="1"/>
    <col min="12809" max="12809" width="8.5703125" style="166" customWidth="1"/>
    <col min="12810" max="13056" width="9.28515625" style="166"/>
    <col min="13057" max="13057" width="7" style="166" customWidth="1"/>
    <col min="13058" max="13058" width="100.5703125" style="166" customWidth="1"/>
    <col min="13059" max="13059" width="0" style="166" hidden="1" customWidth="1"/>
    <col min="13060" max="13060" width="9.5703125" style="166" customWidth="1"/>
    <col min="13061" max="13061" width="4.42578125" style="166" customWidth="1"/>
    <col min="13062" max="13062" width="8.42578125" style="166" customWidth="1"/>
    <col min="13063" max="13063" width="18.5703125" style="166" customWidth="1"/>
    <col min="13064" max="13064" width="16.5703125" style="166" customWidth="1"/>
    <col min="13065" max="13065" width="8.5703125" style="166" customWidth="1"/>
    <col min="13066" max="13312" width="9.28515625" style="166"/>
    <col min="13313" max="13313" width="7" style="166" customWidth="1"/>
    <col min="13314" max="13314" width="100.5703125" style="166" customWidth="1"/>
    <col min="13315" max="13315" width="0" style="166" hidden="1" customWidth="1"/>
    <col min="13316" max="13316" width="9.5703125" style="166" customWidth="1"/>
    <col min="13317" max="13317" width="4.42578125" style="166" customWidth="1"/>
    <col min="13318" max="13318" width="8.42578125" style="166" customWidth="1"/>
    <col min="13319" max="13319" width="18.5703125" style="166" customWidth="1"/>
    <col min="13320" max="13320" width="16.5703125" style="166" customWidth="1"/>
    <col min="13321" max="13321" width="8.5703125" style="166" customWidth="1"/>
    <col min="13322" max="13568" width="9.28515625" style="166"/>
    <col min="13569" max="13569" width="7" style="166" customWidth="1"/>
    <col min="13570" max="13570" width="100.5703125" style="166" customWidth="1"/>
    <col min="13571" max="13571" width="0" style="166" hidden="1" customWidth="1"/>
    <col min="13572" max="13572" width="9.5703125" style="166" customWidth="1"/>
    <col min="13573" max="13573" width="4.42578125" style="166" customWidth="1"/>
    <col min="13574" max="13574" width="8.42578125" style="166" customWidth="1"/>
    <col min="13575" max="13575" width="18.5703125" style="166" customWidth="1"/>
    <col min="13576" max="13576" width="16.5703125" style="166" customWidth="1"/>
    <col min="13577" max="13577" width="8.5703125" style="166" customWidth="1"/>
    <col min="13578" max="13824" width="9.28515625" style="166"/>
    <col min="13825" max="13825" width="7" style="166" customWidth="1"/>
    <col min="13826" max="13826" width="100.5703125" style="166" customWidth="1"/>
    <col min="13827" max="13827" width="0" style="166" hidden="1" customWidth="1"/>
    <col min="13828" max="13828" width="9.5703125" style="166" customWidth="1"/>
    <col min="13829" max="13829" width="4.42578125" style="166" customWidth="1"/>
    <col min="13830" max="13830" width="8.42578125" style="166" customWidth="1"/>
    <col min="13831" max="13831" width="18.5703125" style="166" customWidth="1"/>
    <col min="13832" max="13832" width="16.5703125" style="166" customWidth="1"/>
    <col min="13833" max="13833" width="8.5703125" style="166" customWidth="1"/>
    <col min="13834" max="14080" width="9.28515625" style="166"/>
    <col min="14081" max="14081" width="7" style="166" customWidth="1"/>
    <col min="14082" max="14082" width="100.5703125" style="166" customWidth="1"/>
    <col min="14083" max="14083" width="0" style="166" hidden="1" customWidth="1"/>
    <col min="14084" max="14084" width="9.5703125" style="166" customWidth="1"/>
    <col min="14085" max="14085" width="4.42578125" style="166" customWidth="1"/>
    <col min="14086" max="14086" width="8.42578125" style="166" customWidth="1"/>
    <col min="14087" max="14087" width="18.5703125" style="166" customWidth="1"/>
    <col min="14088" max="14088" width="16.5703125" style="166" customWidth="1"/>
    <col min="14089" max="14089" width="8.5703125" style="166" customWidth="1"/>
    <col min="14090" max="14336" width="9.28515625" style="166"/>
    <col min="14337" max="14337" width="7" style="166" customWidth="1"/>
    <col min="14338" max="14338" width="100.5703125" style="166" customWidth="1"/>
    <col min="14339" max="14339" width="0" style="166" hidden="1" customWidth="1"/>
    <col min="14340" max="14340" width="9.5703125" style="166" customWidth="1"/>
    <col min="14341" max="14341" width="4.42578125" style="166" customWidth="1"/>
    <col min="14342" max="14342" width="8.42578125" style="166" customWidth="1"/>
    <col min="14343" max="14343" width="18.5703125" style="166" customWidth="1"/>
    <col min="14344" max="14344" width="16.5703125" style="166" customWidth="1"/>
    <col min="14345" max="14345" width="8.5703125" style="166" customWidth="1"/>
    <col min="14346" max="14592" width="9.28515625" style="166"/>
    <col min="14593" max="14593" width="7" style="166" customWidth="1"/>
    <col min="14594" max="14594" width="100.5703125" style="166" customWidth="1"/>
    <col min="14595" max="14595" width="0" style="166" hidden="1" customWidth="1"/>
    <col min="14596" max="14596" width="9.5703125" style="166" customWidth="1"/>
    <col min="14597" max="14597" width="4.42578125" style="166" customWidth="1"/>
    <col min="14598" max="14598" width="8.42578125" style="166" customWidth="1"/>
    <col min="14599" max="14599" width="18.5703125" style="166" customWidth="1"/>
    <col min="14600" max="14600" width="16.5703125" style="166" customWidth="1"/>
    <col min="14601" max="14601" width="8.5703125" style="166" customWidth="1"/>
    <col min="14602" max="14848" width="9.28515625" style="166"/>
    <col min="14849" max="14849" width="7" style="166" customWidth="1"/>
    <col min="14850" max="14850" width="100.5703125" style="166" customWidth="1"/>
    <col min="14851" max="14851" width="0" style="166" hidden="1" customWidth="1"/>
    <col min="14852" max="14852" width="9.5703125" style="166" customWidth="1"/>
    <col min="14853" max="14853" width="4.42578125" style="166" customWidth="1"/>
    <col min="14854" max="14854" width="8.42578125" style="166" customWidth="1"/>
    <col min="14855" max="14855" width="18.5703125" style="166" customWidth="1"/>
    <col min="14856" max="14856" width="16.5703125" style="166" customWidth="1"/>
    <col min="14857" max="14857" width="8.5703125" style="166" customWidth="1"/>
    <col min="14858" max="15104" width="9.28515625" style="166"/>
    <col min="15105" max="15105" width="7" style="166" customWidth="1"/>
    <col min="15106" max="15106" width="100.5703125" style="166" customWidth="1"/>
    <col min="15107" max="15107" width="0" style="166" hidden="1" customWidth="1"/>
    <col min="15108" max="15108" width="9.5703125" style="166" customWidth="1"/>
    <col min="15109" max="15109" width="4.42578125" style="166" customWidth="1"/>
    <col min="15110" max="15110" width="8.42578125" style="166" customWidth="1"/>
    <col min="15111" max="15111" width="18.5703125" style="166" customWidth="1"/>
    <col min="15112" max="15112" width="16.5703125" style="166" customWidth="1"/>
    <col min="15113" max="15113" width="8.5703125" style="166" customWidth="1"/>
    <col min="15114" max="15360" width="9.28515625" style="166"/>
    <col min="15361" max="15361" width="7" style="166" customWidth="1"/>
    <col min="15362" max="15362" width="100.5703125" style="166" customWidth="1"/>
    <col min="15363" max="15363" width="0" style="166" hidden="1" customWidth="1"/>
    <col min="15364" max="15364" width="9.5703125" style="166" customWidth="1"/>
    <col min="15365" max="15365" width="4.42578125" style="166" customWidth="1"/>
    <col min="15366" max="15366" width="8.42578125" style="166" customWidth="1"/>
    <col min="15367" max="15367" width="18.5703125" style="166" customWidth="1"/>
    <col min="15368" max="15368" width="16.5703125" style="166" customWidth="1"/>
    <col min="15369" max="15369" width="8.5703125" style="166" customWidth="1"/>
    <col min="15370" max="15616" width="9.28515625" style="166"/>
    <col min="15617" max="15617" width="7" style="166" customWidth="1"/>
    <col min="15618" max="15618" width="100.5703125" style="166" customWidth="1"/>
    <col min="15619" max="15619" width="0" style="166" hidden="1" customWidth="1"/>
    <col min="15620" max="15620" width="9.5703125" style="166" customWidth="1"/>
    <col min="15621" max="15621" width="4.42578125" style="166" customWidth="1"/>
    <col min="15622" max="15622" width="8.42578125" style="166" customWidth="1"/>
    <col min="15623" max="15623" width="18.5703125" style="166" customWidth="1"/>
    <col min="15624" max="15624" width="16.5703125" style="166" customWidth="1"/>
    <col min="15625" max="15625" width="8.5703125" style="166" customWidth="1"/>
    <col min="15626" max="15872" width="9.28515625" style="166"/>
    <col min="15873" max="15873" width="7" style="166" customWidth="1"/>
    <col min="15874" max="15874" width="100.5703125" style="166" customWidth="1"/>
    <col min="15875" max="15875" width="0" style="166" hidden="1" customWidth="1"/>
    <col min="15876" max="15876" width="9.5703125" style="166" customWidth="1"/>
    <col min="15877" max="15877" width="4.42578125" style="166" customWidth="1"/>
    <col min="15878" max="15878" width="8.42578125" style="166" customWidth="1"/>
    <col min="15879" max="15879" width="18.5703125" style="166" customWidth="1"/>
    <col min="15880" max="15880" width="16.5703125" style="166" customWidth="1"/>
    <col min="15881" max="15881" width="8.5703125" style="166" customWidth="1"/>
    <col min="15882" max="16128" width="9.28515625" style="166"/>
    <col min="16129" max="16129" width="7" style="166" customWidth="1"/>
    <col min="16130" max="16130" width="100.5703125" style="166" customWidth="1"/>
    <col min="16131" max="16131" width="0" style="166" hidden="1" customWidth="1"/>
    <col min="16132" max="16132" width="9.5703125" style="166" customWidth="1"/>
    <col min="16133" max="16133" width="4.42578125" style="166" customWidth="1"/>
    <col min="16134" max="16134" width="8.42578125" style="166" customWidth="1"/>
    <col min="16135" max="16135" width="18.5703125" style="166" customWidth="1"/>
    <col min="16136" max="16136" width="16.5703125" style="166" customWidth="1"/>
    <col min="16137" max="16137" width="8.5703125" style="166" customWidth="1"/>
    <col min="16138" max="16384" width="9.28515625" style="166"/>
  </cols>
  <sheetData>
    <row r="1" spans="1:20" ht="25.5">
      <c r="A1" s="155" t="s">
        <v>1571</v>
      </c>
      <c r="B1" s="156" t="s">
        <v>3</v>
      </c>
      <c r="C1" s="157" t="s">
        <v>1572</v>
      </c>
      <c r="D1" s="158" t="s">
        <v>1573</v>
      </c>
      <c r="E1" s="156" t="s">
        <v>7</v>
      </c>
      <c r="F1" s="159" t="s">
        <v>1574</v>
      </c>
      <c r="G1" s="160"/>
      <c r="H1" s="160"/>
      <c r="I1" s="161"/>
      <c r="J1" s="161"/>
      <c r="K1" s="162"/>
      <c r="L1" s="163"/>
      <c r="M1" s="164"/>
      <c r="N1" s="165"/>
      <c r="O1" s="165"/>
      <c r="P1" s="165"/>
      <c r="Q1" s="165"/>
      <c r="R1" s="165"/>
      <c r="S1" s="164"/>
      <c r="T1" s="161"/>
    </row>
    <row r="2" spans="1:20" ht="25.5" customHeight="1">
      <c r="A2" s="167" t="s">
        <v>1575</v>
      </c>
      <c r="B2" s="168" t="s">
        <v>1576</v>
      </c>
      <c r="C2" s="169"/>
      <c r="D2" s="170"/>
      <c r="E2" s="170" t="s">
        <v>1577</v>
      </c>
      <c r="F2" s="171">
        <v>1</v>
      </c>
    </row>
    <row r="3" spans="1:20" ht="25.5" customHeight="1">
      <c r="A3" s="167" t="s">
        <v>1578</v>
      </c>
      <c r="B3" s="168" t="s">
        <v>1579</v>
      </c>
      <c r="C3" s="169"/>
      <c r="D3" s="170"/>
      <c r="E3" s="170" t="s">
        <v>1577</v>
      </c>
      <c r="F3" s="171">
        <v>3</v>
      </c>
    </row>
    <row r="4" spans="1:20" ht="25.5" customHeight="1">
      <c r="A4" s="167" t="s">
        <v>1580</v>
      </c>
      <c r="B4" s="168" t="s">
        <v>1581</v>
      </c>
      <c r="C4" s="169"/>
      <c r="D4" s="170"/>
      <c r="E4" s="170" t="s">
        <v>1577</v>
      </c>
      <c r="F4" s="171">
        <v>2</v>
      </c>
    </row>
    <row r="5" spans="1:20" ht="25.35" customHeight="1">
      <c r="A5" s="167" t="s">
        <v>1582</v>
      </c>
      <c r="B5" s="168" t="s">
        <v>1583</v>
      </c>
      <c r="C5" s="169"/>
      <c r="D5" s="170"/>
      <c r="E5" s="170" t="s">
        <v>1577</v>
      </c>
      <c r="F5" s="171">
        <v>45</v>
      </c>
    </row>
    <row r="6" spans="1:20" ht="25.15" customHeight="1">
      <c r="A6" s="167" t="s">
        <v>1584</v>
      </c>
      <c r="B6" s="168" t="s">
        <v>1585</v>
      </c>
      <c r="C6" s="169"/>
      <c r="D6" s="170"/>
      <c r="E6" s="170" t="s">
        <v>1577</v>
      </c>
      <c r="F6" s="171">
        <v>24</v>
      </c>
    </row>
    <row r="7" spans="1:20" ht="25.15" customHeight="1">
      <c r="A7" s="167" t="s">
        <v>1586</v>
      </c>
      <c r="B7" s="168" t="s">
        <v>1587</v>
      </c>
      <c r="C7" s="169"/>
      <c r="D7" s="170"/>
      <c r="E7" s="170" t="s">
        <v>1577</v>
      </c>
      <c r="F7" s="171">
        <v>2</v>
      </c>
    </row>
    <row r="8" spans="1:20" ht="25.15" customHeight="1">
      <c r="A8" s="167" t="s">
        <v>1588</v>
      </c>
      <c r="B8" s="168" t="s">
        <v>1589</v>
      </c>
      <c r="C8" s="169"/>
      <c r="D8" s="170"/>
      <c r="E8" s="170" t="s">
        <v>1577</v>
      </c>
      <c r="F8" s="171">
        <v>2</v>
      </c>
    </row>
    <row r="9" spans="1:20" ht="25.15" customHeight="1">
      <c r="A9" s="167" t="s">
        <v>1590</v>
      </c>
      <c r="B9" s="168" t="s">
        <v>1591</v>
      </c>
      <c r="C9" s="169"/>
      <c r="D9" s="170"/>
      <c r="E9" s="170" t="s">
        <v>1577</v>
      </c>
      <c r="F9" s="171">
        <v>2</v>
      </c>
    </row>
    <row r="10" spans="1:20" ht="25.15" customHeight="1">
      <c r="A10" s="167" t="s">
        <v>1592</v>
      </c>
      <c r="B10" s="168" t="s">
        <v>1593</v>
      </c>
      <c r="C10" s="169"/>
      <c r="D10" s="170"/>
      <c r="E10" s="170" t="s">
        <v>120</v>
      </c>
      <c r="F10" s="171" t="s">
        <v>1594</v>
      </c>
      <c r="G10" s="166"/>
      <c r="H10" s="166"/>
      <c r="I10" s="166"/>
    </row>
    <row r="11" spans="1:20" ht="25.15" customHeight="1">
      <c r="A11" s="167" t="s">
        <v>1595</v>
      </c>
      <c r="B11" s="168" t="s">
        <v>1596</v>
      </c>
      <c r="C11" s="169"/>
      <c r="D11" s="170"/>
      <c r="E11" s="170" t="s">
        <v>1577</v>
      </c>
      <c r="F11" s="171">
        <v>1</v>
      </c>
      <c r="G11" s="166"/>
      <c r="H11" s="166"/>
      <c r="I11" s="166"/>
    </row>
    <row r="12" spans="1:20" ht="27" customHeight="1">
      <c r="A12" s="167" t="s">
        <v>1597</v>
      </c>
      <c r="B12" s="168" t="s">
        <v>1598</v>
      </c>
      <c r="C12" s="169"/>
      <c r="D12" s="170"/>
      <c r="E12" s="170" t="s">
        <v>1577</v>
      </c>
      <c r="F12" s="171">
        <v>1</v>
      </c>
      <c r="G12" s="166"/>
      <c r="H12" s="166"/>
      <c r="I12" s="166"/>
    </row>
    <row r="13" spans="1:20">
      <c r="A13" s="161"/>
      <c r="B13" s="173"/>
      <c r="G13" s="166"/>
      <c r="H13" s="166"/>
      <c r="I13" s="166"/>
    </row>
    <row r="14" spans="1:20">
      <c r="A14" s="161"/>
      <c r="B14" s="173"/>
      <c r="G14" s="166"/>
      <c r="H14" s="166"/>
      <c r="I14" s="166"/>
    </row>
    <row r="15" spans="1:20" ht="37.9" customHeight="1">
      <c r="A15" s="161"/>
      <c r="B15" s="173"/>
      <c r="G15" s="166"/>
      <c r="H15" s="166"/>
      <c r="I15" s="166"/>
    </row>
    <row r="16" spans="1:20" ht="25.15" customHeight="1">
      <c r="A16" s="161"/>
      <c r="B16" s="173"/>
      <c r="G16" s="166"/>
      <c r="H16" s="166"/>
      <c r="I16" s="166"/>
    </row>
    <row r="17" spans="1:9" ht="25.15" customHeight="1">
      <c r="A17" s="161"/>
      <c r="B17" s="173"/>
      <c r="G17" s="166"/>
      <c r="H17" s="166"/>
      <c r="I17" s="166"/>
    </row>
    <row r="18" spans="1:9" ht="25.15" customHeight="1">
      <c r="A18" s="161"/>
      <c r="B18" s="173"/>
      <c r="G18" s="166"/>
      <c r="H18" s="166"/>
      <c r="I18" s="166"/>
    </row>
    <row r="19" spans="1:9" ht="25.15" customHeight="1">
      <c r="A19" s="161"/>
      <c r="B19" s="173"/>
      <c r="G19" s="166"/>
      <c r="H19" s="166"/>
      <c r="I19" s="166"/>
    </row>
    <row r="20" spans="1:9" ht="25.15" customHeight="1">
      <c r="A20" s="161"/>
      <c r="B20" s="173"/>
      <c r="G20" s="166"/>
      <c r="H20" s="166"/>
      <c r="I20" s="166"/>
    </row>
    <row r="21" spans="1:9" ht="25.15" customHeight="1">
      <c r="A21" s="161"/>
      <c r="B21" s="173"/>
      <c r="G21" s="166"/>
      <c r="H21" s="166"/>
      <c r="I21" s="166"/>
    </row>
    <row r="22" spans="1:9" ht="26.45" customHeight="1">
      <c r="A22" s="161"/>
      <c r="B22" s="173"/>
      <c r="G22" s="166"/>
      <c r="H22" s="166"/>
      <c r="I22" s="166"/>
    </row>
    <row r="23" spans="1:9">
      <c r="A23" s="161"/>
      <c r="B23" s="173"/>
      <c r="G23" s="166"/>
      <c r="H23" s="166"/>
      <c r="I23" s="166"/>
    </row>
    <row r="24" spans="1:9">
      <c r="A24" s="161"/>
      <c r="B24" s="173"/>
      <c r="G24" s="166"/>
      <c r="H24" s="166"/>
      <c r="I24" s="166"/>
    </row>
    <row r="25" spans="1:9" ht="26.45" customHeight="1">
      <c r="A25" s="161"/>
      <c r="B25" s="173"/>
      <c r="G25" s="166"/>
      <c r="H25" s="166"/>
      <c r="I25" s="166"/>
    </row>
    <row r="26" spans="1:9" ht="27" customHeight="1">
      <c r="A26" s="161"/>
      <c r="B26" s="173"/>
      <c r="G26" s="166"/>
      <c r="H26" s="166"/>
      <c r="I26" s="166"/>
    </row>
    <row r="27" spans="1:9" ht="27" customHeight="1">
      <c r="A27" s="161"/>
      <c r="B27" s="173"/>
      <c r="G27" s="166"/>
      <c r="H27" s="166"/>
      <c r="I27" s="166"/>
    </row>
    <row r="28" spans="1:9" ht="27" customHeight="1">
      <c r="A28" s="161"/>
      <c r="B28" s="173"/>
      <c r="G28" s="166"/>
      <c r="H28" s="166"/>
      <c r="I28" s="166"/>
    </row>
    <row r="29" spans="1:9" ht="27" customHeight="1">
      <c r="A29" s="161"/>
      <c r="B29" s="173"/>
      <c r="G29" s="166"/>
      <c r="H29" s="166"/>
      <c r="I29" s="166"/>
    </row>
    <row r="30" spans="1:9">
      <c r="A30" s="161"/>
      <c r="B30" s="173"/>
      <c r="G30" s="166"/>
      <c r="H30" s="166"/>
      <c r="I30" s="166"/>
    </row>
    <row r="31" spans="1:9">
      <c r="A31" s="161"/>
      <c r="B31" s="173"/>
      <c r="G31" s="166"/>
      <c r="H31" s="166"/>
      <c r="I31" s="166"/>
    </row>
  </sheetData>
  <sheetProtection selectLockedCells="1" selectUnlockedCells="1"/>
  <pageMargins left="0.59027777777777779" right="0.59027777777777779" top="0.78749999999999998" bottom="0.78749999999999998" header="0.31527777777777777" footer="0.31527777777777777"/>
  <pageSetup paperSize="9" firstPageNumber="0" fitToHeight="0" orientation="landscape" horizontalDpi="300" verticalDpi="300" r:id="rId1"/>
  <headerFooter alignWithMargins="0">
    <oddHeader>&amp;L&amp;"CAD Arial Narrow,Běžné"&amp;9Dokumentace pro provedení stavby&amp;R&amp;"CAD Arial Narrow,Běžné"&amp;9VÝPIS VÝROBKŮ - OSTATNÍ VÝROBKY</oddHeader>
    <oddFooter>&amp;R&amp;"CAD Arial Narrow,Běžné"&amp;9&amp;P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outlinePr summaryBelow="0" summaryRight="0"/>
    <pageSetUpPr fitToPage="1"/>
  </sheetPr>
  <dimension ref="A2:G22"/>
  <sheetViews>
    <sheetView tabSelected="1" topLeftCell="B1" zoomScale="110" zoomScaleNormal="110" workbookViewId="0">
      <selection activeCell="B27" sqref="B27"/>
    </sheetView>
  </sheetViews>
  <sheetFormatPr defaultColWidth="9.140625" defaultRowHeight="8.25" outlineLevelRow="2"/>
  <cols>
    <col min="1" max="1" width="34.7109375" style="2" hidden="1" customWidth="1"/>
    <col min="2" max="2" width="80.7109375" style="2" customWidth="1"/>
    <col min="3" max="3" width="15.7109375" style="2" customWidth="1"/>
    <col min="4" max="6" width="15.7109375" style="2" hidden="1" customWidth="1"/>
    <col min="7" max="16384" width="9.140625" style="2"/>
  </cols>
  <sheetData>
    <row r="2" spans="1:7" ht="15.75">
      <c r="B2" s="88" t="s">
        <v>69</v>
      </c>
    </row>
    <row r="3" spans="1:7" ht="15.75">
      <c r="B3" s="88" t="s">
        <v>70</v>
      </c>
      <c r="C3" s="14"/>
      <c r="D3" s="17"/>
      <c r="E3" s="14"/>
      <c r="F3" s="14"/>
    </row>
    <row r="4" spans="1:7" ht="7.5" customHeight="1">
      <c r="A4" s="6"/>
      <c r="B4" s="11"/>
      <c r="C4" s="14"/>
      <c r="D4" s="18"/>
      <c r="E4" s="21"/>
      <c r="F4" s="21"/>
    </row>
    <row r="5" spans="1:7" ht="11.25">
      <c r="A5" s="4"/>
      <c r="B5" s="22" t="s">
        <v>3</v>
      </c>
      <c r="C5" s="23" t="s">
        <v>9</v>
      </c>
      <c r="D5" s="24" t="s">
        <v>11</v>
      </c>
      <c r="E5" s="23" t="s">
        <v>2</v>
      </c>
      <c r="F5" s="23" t="s">
        <v>15</v>
      </c>
      <c r="G5" s="8"/>
    </row>
    <row r="6" spans="1:7" ht="7.5" customHeight="1">
      <c r="B6" s="11"/>
      <c r="C6" s="14"/>
      <c r="D6" s="17"/>
      <c r="E6" s="14"/>
      <c r="F6" s="14"/>
    </row>
    <row r="7" spans="1:7" ht="12">
      <c r="A7" s="34" t="s">
        <v>18</v>
      </c>
      <c r="B7" s="89" t="str">
        <f>B2</f>
        <v>Rekonstrukce zázemí hazenkářů, Sportovní hala ZŠ Emila Zátopka, Kopřivnice</v>
      </c>
      <c r="C7" s="134"/>
      <c r="D7" s="36">
        <f>VLOOKUP($A7,VRN!$A:$Q,12,FALSE)</f>
        <v>0</v>
      </c>
      <c r="E7" s="35">
        <f>VLOOKUP($A7,VRN!$A:$Q,16,FALSE)</f>
        <v>0</v>
      </c>
      <c r="F7" s="35">
        <f>VLOOKUP($A7,VRN!$A:$Q,17,FALSE)</f>
        <v>0</v>
      </c>
      <c r="G7" s="8"/>
    </row>
    <row r="8" spans="1:7" ht="12" outlineLevel="1">
      <c r="A8" s="37" t="s">
        <v>19</v>
      </c>
      <c r="B8" s="98" t="str">
        <f>AST!F8</f>
        <v>Architektonicko stavební řešení</v>
      </c>
      <c r="C8" s="138">
        <f>AST!J8</f>
        <v>0</v>
      </c>
      <c r="D8" s="39">
        <f>VLOOKUP($A8,VRN!$A:$Q,12,FALSE)</f>
        <v>0</v>
      </c>
      <c r="E8" s="38">
        <f>VLOOKUP($A8,VRN!$A:$Q,16,FALSE)</f>
        <v>0</v>
      </c>
      <c r="F8" s="38">
        <f>VLOOKUP($A8,VRN!$A:$Q,17,FALSE)</f>
        <v>0</v>
      </c>
      <c r="G8" s="8"/>
    </row>
    <row r="9" spans="1:7" ht="11.25" outlineLevel="2">
      <c r="A9" s="40" t="s">
        <v>20</v>
      </c>
      <c r="B9" s="99" t="str">
        <f>ZTI!F8</f>
        <v>Zdravotechnika</v>
      </c>
      <c r="C9" s="136">
        <f>ZTI!J8</f>
        <v>0</v>
      </c>
      <c r="D9" s="42">
        <f>VLOOKUP($A9,VRN!$A:$Q,12,FALSE)</f>
        <v>0</v>
      </c>
      <c r="E9" s="41">
        <f>VLOOKUP($A9,VRN!$A:$Q,16,FALSE)</f>
        <v>0</v>
      </c>
      <c r="F9" s="41">
        <f>VLOOKUP($A9,VRN!$A:$Q,17,FALSE)</f>
        <v>0</v>
      </c>
      <c r="G9" s="8"/>
    </row>
    <row r="10" spans="1:7" ht="11.25" outlineLevel="2">
      <c r="A10" s="40" t="s">
        <v>22</v>
      </c>
      <c r="B10" s="99" t="str">
        <f>VYT!F8</f>
        <v>Vytápění</v>
      </c>
      <c r="C10" s="136">
        <f>VYT!J8</f>
        <v>0</v>
      </c>
      <c r="D10" s="42">
        <f>VLOOKUP($A10,VRN!$A:$Q,12,FALSE)</f>
        <v>0</v>
      </c>
      <c r="E10" s="41">
        <f>VLOOKUP($A10,VRN!$A:$Q,16,FALSE)</f>
        <v>0</v>
      </c>
      <c r="F10" s="41">
        <f>VLOOKUP($A10,VRN!$A:$Q,17,FALSE)</f>
        <v>0</v>
      </c>
      <c r="G10" s="8"/>
    </row>
    <row r="11" spans="1:7" ht="11.25" outlineLevel="2">
      <c r="A11" s="40" t="s">
        <v>24</v>
      </c>
      <c r="B11" s="99" t="str">
        <f>VZT!F8</f>
        <v>Vzduchotechnika</v>
      </c>
      <c r="C11" s="136">
        <f>VZT!J8</f>
        <v>0</v>
      </c>
      <c r="D11" s="42">
        <f>VLOOKUP($A11,VRN!$A:$Q,12,FALSE)</f>
        <v>0</v>
      </c>
      <c r="E11" s="41">
        <f>VLOOKUP($A11,VRN!$A:$Q,16,FALSE)</f>
        <v>0</v>
      </c>
      <c r="F11" s="41">
        <f>VLOOKUP($A11,VRN!$A:$Q,17,FALSE)</f>
        <v>0</v>
      </c>
      <c r="G11" s="8"/>
    </row>
    <row r="12" spans="1:7" ht="11.25" outlineLevel="2">
      <c r="A12" s="40" t="s">
        <v>26</v>
      </c>
      <c r="B12" s="99" t="str">
        <f>EL!F8</f>
        <v>Elektroinstalace</v>
      </c>
      <c r="C12" s="136">
        <f>EL!J8</f>
        <v>0</v>
      </c>
      <c r="D12" s="42">
        <f>VLOOKUP($A12,VRN!$A:$Q,12,FALSE)</f>
        <v>0</v>
      </c>
      <c r="E12" s="41">
        <f>VLOOKUP($A12,VRN!$A:$Q,16,FALSE)</f>
        <v>0</v>
      </c>
      <c r="F12" s="41">
        <f>VLOOKUP($A12,VRN!$A:$Q,17,FALSE)</f>
        <v>0</v>
      </c>
      <c r="G12" s="8"/>
    </row>
    <row r="13" spans="1:7" ht="11.25" outlineLevel="2">
      <c r="A13" s="40"/>
      <c r="B13" s="99" t="str">
        <f>'Vybavení - JEN K NÁHLEDU'!F8</f>
        <v>Vybavení - JEN K NÁHLEDU - NEVYPLŇOVAT</v>
      </c>
      <c r="C13" s="136">
        <f>'Vybavení - JEN K NÁHLEDU'!J8</f>
        <v>0</v>
      </c>
      <c r="D13" s="42"/>
      <c r="E13" s="41"/>
      <c r="F13" s="41"/>
      <c r="G13" s="8"/>
    </row>
    <row r="14" spans="1:7" ht="11.25" outlineLevel="2">
      <c r="A14" s="40" t="s">
        <v>28</v>
      </c>
      <c r="B14" s="99" t="str">
        <f>VRN!F8</f>
        <v>VRN: Vedlejší rozpočtové náklady</v>
      </c>
      <c r="C14" s="136">
        <f>VRN!J8</f>
        <v>0</v>
      </c>
      <c r="D14" s="42">
        <f>VLOOKUP($A14,VRN!$A:$Q,12,FALSE)</f>
        <v>0</v>
      </c>
      <c r="E14" s="41">
        <f>VLOOKUP($A14,VRN!$A:$Q,16,FALSE)</f>
        <v>0</v>
      </c>
      <c r="F14" s="41">
        <f>VLOOKUP($A14,VRN!$A:$Q,17,FALSE)</f>
        <v>0</v>
      </c>
      <c r="G14" s="8"/>
    </row>
    <row r="15" spans="1:7" ht="7.5" customHeight="1">
      <c r="B15" s="12"/>
      <c r="C15" s="139"/>
      <c r="D15" s="20"/>
      <c r="E15" s="16"/>
      <c r="F15" s="16"/>
    </row>
    <row r="16" spans="1:7" ht="12.75">
      <c r="A16" s="5"/>
      <c r="B16" s="25" t="s">
        <v>1</v>
      </c>
      <c r="C16" s="140">
        <f>SUM(C8:C14)</f>
        <v>0</v>
      </c>
      <c r="D16" s="26"/>
      <c r="E16" s="27"/>
      <c r="F16" s="27"/>
      <c r="G16" s="8"/>
    </row>
    <row r="17" spans="1:7" ht="12.75">
      <c r="A17" s="5"/>
      <c r="B17" s="25" t="s">
        <v>2</v>
      </c>
      <c r="C17" s="140"/>
      <c r="D17" s="26"/>
      <c r="E17" s="27"/>
      <c r="F17" s="27"/>
      <c r="G17" s="8"/>
    </row>
    <row r="18" spans="1:7" ht="12.75">
      <c r="A18" s="1"/>
      <c r="B18" s="28" t="s">
        <v>1527</v>
      </c>
      <c r="C18" s="141">
        <f>0.21*C16</f>
        <v>0</v>
      </c>
      <c r="D18" s="29"/>
      <c r="E18" s="30"/>
      <c r="F18" s="30"/>
      <c r="G18" s="8"/>
    </row>
    <row r="19" spans="1:7" ht="12.75">
      <c r="A19" s="1"/>
      <c r="B19" s="31"/>
      <c r="C19" s="142"/>
      <c r="D19" s="32"/>
      <c r="E19" s="33"/>
      <c r="F19" s="33"/>
      <c r="G19" s="8"/>
    </row>
    <row r="20" spans="1:7" ht="12.75">
      <c r="A20" s="5"/>
      <c r="B20" s="25" t="s">
        <v>0</v>
      </c>
      <c r="C20" s="140">
        <f>C16+C18</f>
        <v>0</v>
      </c>
      <c r="D20" s="26"/>
      <c r="E20" s="27"/>
      <c r="F20" s="27"/>
      <c r="G20" s="8"/>
    </row>
    <row r="21" spans="1:7">
      <c r="B21" s="11"/>
      <c r="C21" s="14"/>
      <c r="D21" s="17"/>
      <c r="E21" s="14"/>
      <c r="F21" s="14"/>
    </row>
    <row r="22" spans="1:7">
      <c r="B22" s="6"/>
      <c r="C22" s="8"/>
      <c r="D22" s="6"/>
      <c r="E22" s="8"/>
      <c r="F22" s="8"/>
    </row>
  </sheetData>
  <pageMargins left="0.70866141732283505" right="0.70866141732283505" top="0.78740157480314998" bottom="0.78740157480314998" header="0.31496062992126" footer="0.31496062992126"/>
  <pageSetup paperSize="9" scale="92" fitToHeight="0" pageOrder="overThenDown" orientation="portrait" r:id="rId1"/>
  <headerFooter>
    <oddFooter>&amp;L&amp;8Rekapitulace&amp;C&amp;P/&amp;N&amp;R&amp;8&amp;D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outlinePr summaryBelow="0" summaryRight="0"/>
    <pageSetUpPr fitToPage="1"/>
  </sheetPr>
  <dimension ref="A2:U791"/>
  <sheetViews>
    <sheetView topLeftCell="C1"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27">
        <f>SUBTOTAL(9,J8:J791)</f>
        <v>0</v>
      </c>
      <c r="K7" s="58"/>
      <c r="L7" s="36">
        <f>SUBTOTAL(9,L8:L791)</f>
        <v>76.794784265108916</v>
      </c>
      <c r="M7" s="58"/>
      <c r="N7" s="36">
        <f>SUBTOTAL(9,N8:N791)</f>
        <v>96.299022499500012</v>
      </c>
      <c r="O7" s="59"/>
      <c r="P7" s="35">
        <f>SUBTOTAL(9,P8:P791)</f>
        <v>0</v>
      </c>
      <c r="Q7" s="35">
        <f>SUBTOTAL(9,Q8:Q791)</f>
        <v>0</v>
      </c>
      <c r="R7" s="8"/>
      <c r="S7" s="8"/>
    </row>
    <row r="8" spans="1:21" ht="12" outlineLevel="1">
      <c r="A8" s="37" t="s">
        <v>19</v>
      </c>
      <c r="B8" s="60">
        <v>2</v>
      </c>
      <c r="C8" s="61"/>
      <c r="D8" s="62" t="s">
        <v>31</v>
      </c>
      <c r="E8" s="62"/>
      <c r="F8" s="93" t="s">
        <v>1526</v>
      </c>
      <c r="G8" s="94"/>
      <c r="H8" s="95"/>
      <c r="I8" s="96"/>
      <c r="J8" s="128">
        <f>SUBTOTAL(9,J9:J790)</f>
        <v>0</v>
      </c>
      <c r="K8" s="63"/>
      <c r="L8" s="39">
        <f>SUBTOTAL(9,L9:L790)</f>
        <v>76.794784265108916</v>
      </c>
      <c r="M8" s="63"/>
      <c r="N8" s="39">
        <f>SUBTOTAL(9,N9:N790)</f>
        <v>96.299022499500012</v>
      </c>
      <c r="O8" s="64"/>
      <c r="P8" s="38">
        <f>SUBTOTAL(9,P9:P790)</f>
        <v>0</v>
      </c>
      <c r="Q8" s="38">
        <f>SUBTOTAL(9,Q9:Q790)</f>
        <v>0</v>
      </c>
      <c r="R8" s="8"/>
      <c r="S8" s="8"/>
    </row>
    <row r="9" spans="1:21" ht="11.25" outlineLevel="2">
      <c r="A9" s="40" t="s">
        <v>808</v>
      </c>
      <c r="B9" s="65">
        <v>3</v>
      </c>
      <c r="C9" s="66"/>
      <c r="D9" s="67" t="s">
        <v>32</v>
      </c>
      <c r="E9" s="67"/>
      <c r="F9" s="68" t="s">
        <v>809</v>
      </c>
      <c r="G9" s="67"/>
      <c r="H9" s="69"/>
      <c r="I9" s="70"/>
      <c r="J9" s="129">
        <f>SUBTOTAL(9,J10:J38)</f>
        <v>0</v>
      </c>
      <c r="K9" s="69"/>
      <c r="L9" s="42">
        <f>SUBTOTAL(9,L10:L38)</f>
        <v>1.9261377380000002</v>
      </c>
      <c r="M9" s="69"/>
      <c r="N9" s="42">
        <f>SUBTOTAL(9,N10:N38)</f>
        <v>0</v>
      </c>
      <c r="O9" s="71"/>
      <c r="P9" s="41">
        <f>SUBTOTAL(9,P10:P38)</f>
        <v>0</v>
      </c>
      <c r="Q9" s="41">
        <f>SUBTOTAL(9,Q10:Q38)</f>
        <v>0</v>
      </c>
      <c r="R9" s="8"/>
      <c r="S9" s="8"/>
    </row>
    <row r="10" spans="1:21" ht="22.5" outlineLevel="3">
      <c r="A10" s="9"/>
      <c r="B10" s="72"/>
      <c r="C10" s="73">
        <v>1</v>
      </c>
      <c r="D10" s="74" t="s">
        <v>103</v>
      </c>
      <c r="E10" s="75" t="s">
        <v>810</v>
      </c>
      <c r="F10" s="76" t="s">
        <v>811</v>
      </c>
      <c r="G10" s="74" t="s">
        <v>106</v>
      </c>
      <c r="H10" s="77">
        <v>4.83</v>
      </c>
      <c r="I10" s="78"/>
      <c r="J10" s="130">
        <f>H10*I10</f>
        <v>0</v>
      </c>
      <c r="K10" s="77">
        <v>0.1867</v>
      </c>
      <c r="L10" s="77">
        <f>H10*K10</f>
        <v>0.90176100000000003</v>
      </c>
      <c r="M10" s="77"/>
      <c r="N10" s="77">
        <f>H10*M10</f>
        <v>0</v>
      </c>
      <c r="O10" s="79">
        <v>21</v>
      </c>
      <c r="P10" s="79">
        <f>J10*(O10/100)</f>
        <v>0</v>
      </c>
      <c r="Q10" s="79">
        <f>J10+P10</f>
        <v>0</v>
      </c>
      <c r="R10" s="8"/>
      <c r="S10" s="8"/>
    </row>
    <row r="11" spans="1:21" ht="9.75" outlineLevel="4">
      <c r="A11" s="80"/>
      <c r="B11" s="81"/>
      <c r="C11" s="81"/>
      <c r="D11" s="82"/>
      <c r="E11" s="87" t="s">
        <v>16</v>
      </c>
      <c r="F11" s="83" t="s">
        <v>812</v>
      </c>
      <c r="G11" s="82"/>
      <c r="H11" s="84">
        <v>3.36</v>
      </c>
      <c r="I11" s="85"/>
      <c r="J11" s="131"/>
      <c r="K11" s="84"/>
      <c r="L11" s="84"/>
      <c r="M11" s="84"/>
      <c r="N11" s="84"/>
      <c r="O11" s="86"/>
      <c r="P11" s="86"/>
      <c r="Q11" s="86"/>
      <c r="R11" s="8"/>
    </row>
    <row r="12" spans="1:21" ht="9.75" outlineLevel="4">
      <c r="A12" s="80"/>
      <c r="B12" s="81"/>
      <c r="C12" s="81"/>
      <c r="D12" s="82"/>
      <c r="E12" s="87"/>
      <c r="F12" s="83" t="s">
        <v>813</v>
      </c>
      <c r="G12" s="82"/>
      <c r="H12" s="84">
        <v>1.47</v>
      </c>
      <c r="I12" s="85"/>
      <c r="J12" s="131"/>
      <c r="K12" s="84"/>
      <c r="L12" s="84"/>
      <c r="M12" s="84"/>
      <c r="N12" s="84"/>
      <c r="O12" s="86"/>
      <c r="P12" s="86"/>
      <c r="Q12" s="86"/>
      <c r="R12" s="8"/>
    </row>
    <row r="13" spans="1:21" ht="7.5" customHeight="1" outlineLevel="4">
      <c r="A13" s="8"/>
      <c r="B13" s="46"/>
      <c r="C13" s="45"/>
      <c r="D13" s="48"/>
      <c r="E13" s="13"/>
      <c r="F13" s="49"/>
      <c r="G13" s="48"/>
      <c r="H13" s="50"/>
      <c r="I13" s="52"/>
      <c r="J13" s="132"/>
      <c r="K13" s="19"/>
      <c r="L13" s="19"/>
      <c r="M13" s="19"/>
      <c r="N13" s="19"/>
      <c r="O13" s="15"/>
      <c r="P13" s="15"/>
      <c r="Q13" s="15"/>
      <c r="R13" s="8"/>
    </row>
    <row r="14" spans="1:21" ht="11.25" outlineLevel="3">
      <c r="A14" s="9"/>
      <c r="B14" s="72"/>
      <c r="C14" s="73">
        <v>2</v>
      </c>
      <c r="D14" s="74" t="s">
        <v>103</v>
      </c>
      <c r="E14" s="75" t="s">
        <v>814</v>
      </c>
      <c r="F14" s="76" t="s">
        <v>815</v>
      </c>
      <c r="G14" s="74" t="s">
        <v>106</v>
      </c>
      <c r="H14" s="77">
        <v>1.9799999999999998</v>
      </c>
      <c r="I14" s="78"/>
      <c r="J14" s="130">
        <f>H14*I14</f>
        <v>0</v>
      </c>
      <c r="K14" s="77">
        <v>7.9210000000000003E-2</v>
      </c>
      <c r="L14" s="77">
        <f>H14*K14</f>
        <v>0.1568358</v>
      </c>
      <c r="M14" s="77"/>
      <c r="N14" s="77">
        <f>H14*M14</f>
        <v>0</v>
      </c>
      <c r="O14" s="79">
        <v>21</v>
      </c>
      <c r="P14" s="79">
        <f>J14*(O14/100)</f>
        <v>0</v>
      </c>
      <c r="Q14" s="79">
        <f>J14+P14</f>
        <v>0</v>
      </c>
      <c r="R14" s="8"/>
      <c r="S14" s="8"/>
    </row>
    <row r="15" spans="1:21" ht="9.75" outlineLevel="4">
      <c r="A15" s="80"/>
      <c r="B15" s="81"/>
      <c r="C15" s="81"/>
      <c r="D15" s="82"/>
      <c r="E15" s="87" t="s">
        <v>16</v>
      </c>
      <c r="F15" s="83" t="s">
        <v>1552</v>
      </c>
      <c r="G15" s="82"/>
      <c r="H15" s="84">
        <v>1.9799999999999998</v>
      </c>
      <c r="I15" s="85"/>
      <c r="J15" s="131"/>
      <c r="K15" s="84"/>
      <c r="L15" s="84"/>
      <c r="M15" s="84"/>
      <c r="N15" s="84"/>
      <c r="O15" s="86"/>
      <c r="P15" s="86"/>
      <c r="Q15" s="86"/>
      <c r="R15" s="8"/>
    </row>
    <row r="16" spans="1:21" ht="7.5" customHeight="1" outlineLevel="4">
      <c r="A16" s="8"/>
      <c r="B16" s="46"/>
      <c r="C16" s="45"/>
      <c r="D16" s="48"/>
      <c r="E16" s="13"/>
      <c r="F16" s="49"/>
      <c r="G16" s="48"/>
      <c r="H16" s="50"/>
      <c r="I16" s="52"/>
      <c r="J16" s="132"/>
      <c r="K16" s="19"/>
      <c r="L16" s="19"/>
      <c r="M16" s="19"/>
      <c r="N16" s="19"/>
      <c r="O16" s="15"/>
      <c r="P16" s="15"/>
      <c r="Q16" s="15"/>
      <c r="R16" s="8"/>
    </row>
    <row r="17" spans="1:19" ht="11.25" outlineLevel="3">
      <c r="A17" s="9"/>
      <c r="B17" s="72"/>
      <c r="C17" s="73">
        <v>3</v>
      </c>
      <c r="D17" s="74" t="s">
        <v>103</v>
      </c>
      <c r="E17" s="75" t="s">
        <v>816</v>
      </c>
      <c r="F17" s="76" t="s">
        <v>817</v>
      </c>
      <c r="G17" s="74" t="s">
        <v>106</v>
      </c>
      <c r="H17" s="77">
        <v>6.48</v>
      </c>
      <c r="I17" s="78"/>
      <c r="J17" s="130">
        <f>H17*I17</f>
        <v>0</v>
      </c>
      <c r="K17" s="77">
        <v>7.9210000000000003E-2</v>
      </c>
      <c r="L17" s="77">
        <f>H17*K17</f>
        <v>0.51328080000000009</v>
      </c>
      <c r="M17" s="77"/>
      <c r="N17" s="77">
        <f>H17*M17</f>
        <v>0</v>
      </c>
      <c r="O17" s="79">
        <v>21</v>
      </c>
      <c r="P17" s="79">
        <f>J17*(O17/100)</f>
        <v>0</v>
      </c>
      <c r="Q17" s="79">
        <f>J17+P17</f>
        <v>0</v>
      </c>
      <c r="R17" s="8"/>
      <c r="S17" s="8"/>
    </row>
    <row r="18" spans="1:19" ht="9.75" outlineLevel="4">
      <c r="A18" s="80"/>
      <c r="B18" s="81"/>
      <c r="C18" s="81"/>
      <c r="D18" s="82"/>
      <c r="E18" s="87" t="s">
        <v>16</v>
      </c>
      <c r="F18" s="83" t="s">
        <v>1553</v>
      </c>
      <c r="G18" s="82"/>
      <c r="H18" s="84">
        <v>6.48</v>
      </c>
      <c r="I18" s="85"/>
      <c r="J18" s="131"/>
      <c r="K18" s="84"/>
      <c r="L18" s="84"/>
      <c r="M18" s="84"/>
      <c r="N18" s="84"/>
      <c r="O18" s="86"/>
      <c r="P18" s="86"/>
      <c r="Q18" s="86"/>
      <c r="R18" s="8"/>
    </row>
    <row r="19" spans="1:19" ht="7.5" customHeight="1" outlineLevel="4">
      <c r="A19" s="8"/>
      <c r="B19" s="46"/>
      <c r="C19" s="45"/>
      <c r="D19" s="48"/>
      <c r="E19" s="13"/>
      <c r="F19" s="49"/>
      <c r="G19" s="48"/>
      <c r="H19" s="50"/>
      <c r="I19" s="52"/>
      <c r="J19" s="132"/>
      <c r="K19" s="19"/>
      <c r="L19" s="19"/>
      <c r="M19" s="19"/>
      <c r="N19" s="19"/>
      <c r="O19" s="15"/>
      <c r="P19" s="15"/>
      <c r="Q19" s="15"/>
      <c r="R19" s="8"/>
    </row>
    <row r="20" spans="1:19" ht="22.5" outlineLevel="3">
      <c r="A20" s="9"/>
      <c r="B20" s="72"/>
      <c r="C20" s="73">
        <v>4</v>
      </c>
      <c r="D20" s="74" t="s">
        <v>103</v>
      </c>
      <c r="E20" s="75" t="s">
        <v>818</v>
      </c>
      <c r="F20" s="76" t="s">
        <v>819</v>
      </c>
      <c r="G20" s="74" t="s">
        <v>94</v>
      </c>
      <c r="H20" s="77">
        <v>2</v>
      </c>
      <c r="I20" s="78"/>
      <c r="J20" s="130">
        <f>H20*I20</f>
        <v>0</v>
      </c>
      <c r="K20" s="77">
        <v>3.193E-2</v>
      </c>
      <c r="L20" s="77">
        <f>H20*K20</f>
        <v>6.386E-2</v>
      </c>
      <c r="M20" s="77"/>
      <c r="N20" s="77">
        <f>H20*M20</f>
        <v>0</v>
      </c>
      <c r="O20" s="79">
        <v>21</v>
      </c>
      <c r="P20" s="79">
        <f>J20*(O20/100)</f>
        <v>0</v>
      </c>
      <c r="Q20" s="79">
        <f>J20+P20</f>
        <v>0</v>
      </c>
      <c r="R20" s="8"/>
      <c r="S20" s="8"/>
    </row>
    <row r="21" spans="1:19" ht="9.75" outlineLevel="4">
      <c r="A21" s="80"/>
      <c r="B21" s="81"/>
      <c r="C21" s="81"/>
      <c r="D21" s="82"/>
      <c r="E21" s="87" t="s">
        <v>16</v>
      </c>
      <c r="F21" s="83" t="s">
        <v>1554</v>
      </c>
      <c r="G21" s="82"/>
      <c r="H21" s="84">
        <v>1</v>
      </c>
      <c r="I21" s="85"/>
      <c r="J21" s="131"/>
      <c r="K21" s="84"/>
      <c r="L21" s="84"/>
      <c r="M21" s="84"/>
      <c r="N21" s="84"/>
      <c r="O21" s="86"/>
      <c r="P21" s="86"/>
      <c r="Q21" s="86"/>
      <c r="R21" s="8"/>
    </row>
    <row r="22" spans="1:19" ht="9.75" outlineLevel="4">
      <c r="A22" s="80"/>
      <c r="B22" s="81"/>
      <c r="C22" s="81"/>
      <c r="D22" s="82"/>
      <c r="E22" s="87"/>
      <c r="F22" s="83" t="s">
        <v>820</v>
      </c>
      <c r="G22" s="82"/>
      <c r="H22" s="84">
        <v>1</v>
      </c>
      <c r="I22" s="85"/>
      <c r="J22" s="131"/>
      <c r="K22" s="84"/>
      <c r="L22" s="84"/>
      <c r="M22" s="84"/>
      <c r="N22" s="84"/>
      <c r="O22" s="86"/>
      <c r="P22" s="86"/>
      <c r="Q22" s="86"/>
      <c r="R22" s="8"/>
    </row>
    <row r="23" spans="1:19" ht="7.5" customHeight="1" outlineLevel="4">
      <c r="A23" s="8"/>
      <c r="B23" s="46"/>
      <c r="C23" s="45"/>
      <c r="D23" s="48"/>
      <c r="E23" s="13"/>
      <c r="F23" s="49"/>
      <c r="G23" s="48"/>
      <c r="H23" s="50"/>
      <c r="I23" s="52"/>
      <c r="J23" s="132"/>
      <c r="K23" s="19"/>
      <c r="L23" s="19"/>
      <c r="M23" s="19"/>
      <c r="N23" s="19"/>
      <c r="O23" s="15"/>
      <c r="P23" s="15"/>
      <c r="Q23" s="15"/>
      <c r="R23" s="8"/>
    </row>
    <row r="24" spans="1:19" ht="22.5" outlineLevel="3">
      <c r="A24" s="9"/>
      <c r="B24" s="72"/>
      <c r="C24" s="73">
        <v>5</v>
      </c>
      <c r="D24" s="74" t="s">
        <v>103</v>
      </c>
      <c r="E24" s="75" t="s">
        <v>821</v>
      </c>
      <c r="F24" s="76" t="s">
        <v>822</v>
      </c>
      <c r="G24" s="74" t="s">
        <v>126</v>
      </c>
      <c r="H24" s="77">
        <v>4.3200000000000002E-2</v>
      </c>
      <c r="I24" s="78"/>
      <c r="J24" s="130">
        <f>H24*I24</f>
        <v>0</v>
      </c>
      <c r="K24" s="77">
        <v>1.7090000000000001E-2</v>
      </c>
      <c r="L24" s="77">
        <f>H24*K24</f>
        <v>7.3828800000000003E-4</v>
      </c>
      <c r="M24" s="77"/>
      <c r="N24" s="77">
        <f>H24*M24</f>
        <v>0</v>
      </c>
      <c r="O24" s="79">
        <v>21</v>
      </c>
      <c r="P24" s="79">
        <f>J24*(O24/100)</f>
        <v>0</v>
      </c>
      <c r="Q24" s="79">
        <f>J24+P24</f>
        <v>0</v>
      </c>
      <c r="R24" s="8"/>
      <c r="S24" s="8"/>
    </row>
    <row r="25" spans="1:19" ht="9.75" outlineLevel="4">
      <c r="A25" s="80"/>
      <c r="B25" s="81"/>
      <c r="C25" s="81"/>
      <c r="D25" s="82"/>
      <c r="E25" s="87" t="s">
        <v>16</v>
      </c>
      <c r="F25" s="83" t="s">
        <v>823</v>
      </c>
      <c r="G25" s="82"/>
      <c r="H25" s="84">
        <v>0</v>
      </c>
      <c r="I25" s="85"/>
      <c r="J25" s="131"/>
      <c r="K25" s="84"/>
      <c r="L25" s="84"/>
      <c r="M25" s="84"/>
      <c r="N25" s="84"/>
      <c r="O25" s="86"/>
      <c r="P25" s="86"/>
      <c r="Q25" s="86"/>
      <c r="R25" s="8"/>
    </row>
    <row r="26" spans="1:19" ht="9.75" outlineLevel="4">
      <c r="A26" s="80"/>
      <c r="B26" s="81"/>
      <c r="C26" s="81"/>
      <c r="D26" s="82"/>
      <c r="E26" s="87"/>
      <c r="F26" s="83" t="s">
        <v>824</v>
      </c>
      <c r="G26" s="82"/>
      <c r="H26" s="84">
        <v>4.3200000000000002E-2</v>
      </c>
      <c r="I26" s="85"/>
      <c r="J26" s="131"/>
      <c r="K26" s="84"/>
      <c r="L26" s="84"/>
      <c r="M26" s="84"/>
      <c r="N26" s="84"/>
      <c r="O26" s="86"/>
      <c r="P26" s="86"/>
      <c r="Q26" s="86"/>
      <c r="R26" s="8"/>
    </row>
    <row r="27" spans="1:19" ht="7.5" customHeight="1" outlineLevel="4">
      <c r="A27" s="8"/>
      <c r="B27" s="46"/>
      <c r="C27" s="45"/>
      <c r="D27" s="48"/>
      <c r="E27" s="13"/>
      <c r="F27" s="49"/>
      <c r="G27" s="48"/>
      <c r="H27" s="50"/>
      <c r="I27" s="52"/>
      <c r="J27" s="132"/>
      <c r="K27" s="19"/>
      <c r="L27" s="19"/>
      <c r="M27" s="19"/>
      <c r="N27" s="19"/>
      <c r="O27" s="15"/>
      <c r="P27" s="15"/>
      <c r="Q27" s="15"/>
      <c r="R27" s="8"/>
    </row>
    <row r="28" spans="1:19" ht="11.25" outlineLevel="3">
      <c r="A28" s="9"/>
      <c r="B28" s="72"/>
      <c r="C28" s="73">
        <v>6</v>
      </c>
      <c r="D28" s="74" t="s">
        <v>151</v>
      </c>
      <c r="E28" s="75" t="s">
        <v>825</v>
      </c>
      <c r="F28" s="76" t="s">
        <v>826</v>
      </c>
      <c r="G28" s="74" t="s">
        <v>126</v>
      </c>
      <c r="H28" s="77">
        <v>5.1599999999999993E-2</v>
      </c>
      <c r="I28" s="78"/>
      <c r="J28" s="130">
        <f>H28*I28</f>
        <v>0</v>
      </c>
      <c r="K28" s="77">
        <v>1</v>
      </c>
      <c r="L28" s="77">
        <f>H28*K28</f>
        <v>5.1599999999999993E-2</v>
      </c>
      <c r="M28" s="77"/>
      <c r="N28" s="77">
        <f>H28*M28</f>
        <v>0</v>
      </c>
      <c r="O28" s="79">
        <v>21</v>
      </c>
      <c r="P28" s="79">
        <f>J28*(O28/100)</f>
        <v>0</v>
      </c>
      <c r="Q28" s="79">
        <f>J28+P28</f>
        <v>0</v>
      </c>
      <c r="R28" s="8"/>
      <c r="S28" s="8"/>
    </row>
    <row r="29" spans="1:19" ht="9.75" outlineLevel="4">
      <c r="A29" s="80"/>
      <c r="B29" s="81"/>
      <c r="C29" s="81"/>
      <c r="D29" s="82"/>
      <c r="E29" s="87" t="s">
        <v>16</v>
      </c>
      <c r="F29" s="83" t="s">
        <v>827</v>
      </c>
      <c r="G29" s="82"/>
      <c r="H29" s="84">
        <v>4.2999999999999997E-2</v>
      </c>
      <c r="I29" s="85"/>
      <c r="J29" s="131"/>
      <c r="K29" s="84"/>
      <c r="L29" s="84"/>
      <c r="M29" s="84"/>
      <c r="N29" s="84"/>
      <c r="O29" s="86"/>
      <c r="P29" s="86"/>
      <c r="Q29" s="86"/>
      <c r="R29" s="8"/>
    </row>
    <row r="30" spans="1:19" ht="9.75" outlineLevel="4">
      <c r="A30" s="80"/>
      <c r="B30" s="81"/>
      <c r="C30" s="81"/>
      <c r="D30" s="82"/>
      <c r="E30" s="87"/>
      <c r="F30" s="83" t="s">
        <v>828</v>
      </c>
      <c r="G30" s="82"/>
      <c r="H30" s="84">
        <v>8.6E-3</v>
      </c>
      <c r="I30" s="85"/>
      <c r="J30" s="131"/>
      <c r="K30" s="84"/>
      <c r="L30" s="84"/>
      <c r="M30" s="84"/>
      <c r="N30" s="84"/>
      <c r="O30" s="86"/>
      <c r="P30" s="86"/>
      <c r="Q30" s="86"/>
      <c r="R30" s="8"/>
    </row>
    <row r="31" spans="1:19" ht="7.5" customHeight="1" outlineLevel="4">
      <c r="A31" s="8"/>
      <c r="B31" s="46"/>
      <c r="C31" s="45"/>
      <c r="D31" s="48"/>
      <c r="E31" s="13"/>
      <c r="F31" s="49"/>
      <c r="G31" s="48"/>
      <c r="H31" s="50"/>
      <c r="I31" s="52"/>
      <c r="J31" s="132"/>
      <c r="K31" s="19"/>
      <c r="L31" s="19"/>
      <c r="M31" s="19"/>
      <c r="N31" s="19"/>
      <c r="O31" s="15"/>
      <c r="P31" s="15"/>
      <c r="Q31" s="15"/>
      <c r="R31" s="8"/>
    </row>
    <row r="32" spans="1:19" ht="11.25" outlineLevel="3">
      <c r="A32" s="9"/>
      <c r="B32" s="72"/>
      <c r="C32" s="73">
        <v>7</v>
      </c>
      <c r="D32" s="74" t="s">
        <v>103</v>
      </c>
      <c r="E32" s="75" t="s">
        <v>829</v>
      </c>
      <c r="F32" s="76" t="s">
        <v>830</v>
      </c>
      <c r="G32" s="74" t="s">
        <v>567</v>
      </c>
      <c r="H32" s="77">
        <v>6.7499999999999991E-2</v>
      </c>
      <c r="I32" s="78"/>
      <c r="J32" s="130">
        <f>H32*I32</f>
        <v>0</v>
      </c>
      <c r="K32" s="77">
        <v>1.94302</v>
      </c>
      <c r="L32" s="77">
        <f>H32*K32</f>
        <v>0.13115384999999999</v>
      </c>
      <c r="M32" s="77"/>
      <c r="N32" s="77">
        <f>H32*M32</f>
        <v>0</v>
      </c>
      <c r="O32" s="79">
        <v>21</v>
      </c>
      <c r="P32" s="79">
        <f>J32*(O32/100)</f>
        <v>0</v>
      </c>
      <c r="Q32" s="79">
        <f>J32+P32</f>
        <v>0</v>
      </c>
      <c r="R32" s="8"/>
      <c r="S32" s="8"/>
    </row>
    <row r="33" spans="1:19" ht="9.75" outlineLevel="4">
      <c r="A33" s="80"/>
      <c r="B33" s="81"/>
      <c r="C33" s="81"/>
      <c r="D33" s="82"/>
      <c r="E33" s="87" t="s">
        <v>16</v>
      </c>
      <c r="F33" s="83" t="s">
        <v>1555</v>
      </c>
      <c r="G33" s="82"/>
      <c r="H33" s="84">
        <v>6.7499999999999991E-2</v>
      </c>
      <c r="I33" s="85"/>
      <c r="J33" s="131"/>
      <c r="K33" s="84"/>
      <c r="L33" s="84"/>
      <c r="M33" s="84"/>
      <c r="N33" s="84"/>
      <c r="O33" s="86"/>
      <c r="P33" s="86"/>
      <c r="Q33" s="86"/>
      <c r="R33" s="8"/>
    </row>
    <row r="34" spans="1:19" ht="7.5" customHeight="1" outlineLevel="4">
      <c r="A34" s="8"/>
      <c r="B34" s="46"/>
      <c r="C34" s="45"/>
      <c r="D34" s="48"/>
      <c r="E34" s="13"/>
      <c r="F34" s="49"/>
      <c r="G34" s="48"/>
      <c r="H34" s="50"/>
      <c r="I34" s="52"/>
      <c r="J34" s="132"/>
      <c r="K34" s="19"/>
      <c r="L34" s="19"/>
      <c r="M34" s="19"/>
      <c r="N34" s="19"/>
      <c r="O34" s="15"/>
      <c r="P34" s="15"/>
      <c r="Q34" s="15"/>
      <c r="R34" s="8"/>
    </row>
    <row r="35" spans="1:19" ht="11.25" outlineLevel="3">
      <c r="A35" s="9"/>
      <c r="B35" s="72"/>
      <c r="C35" s="73">
        <v>8</v>
      </c>
      <c r="D35" s="74" t="s">
        <v>103</v>
      </c>
      <c r="E35" s="75" t="s">
        <v>831</v>
      </c>
      <c r="F35" s="76" t="s">
        <v>832</v>
      </c>
      <c r="G35" s="74" t="s">
        <v>106</v>
      </c>
      <c r="H35" s="77">
        <v>0.60000000000000009</v>
      </c>
      <c r="I35" s="78"/>
      <c r="J35" s="130">
        <f>H35*I35</f>
        <v>0</v>
      </c>
      <c r="K35" s="77">
        <v>0.17818000000000001</v>
      </c>
      <c r="L35" s="77">
        <f>H35*K35</f>
        <v>0.10690800000000002</v>
      </c>
      <c r="M35" s="77"/>
      <c r="N35" s="77">
        <f>H35*M35</f>
        <v>0</v>
      </c>
      <c r="O35" s="79">
        <v>21</v>
      </c>
      <c r="P35" s="79">
        <f>J35*(O35/100)</f>
        <v>0</v>
      </c>
      <c r="Q35" s="79">
        <f>J35+P35</f>
        <v>0</v>
      </c>
      <c r="R35" s="8"/>
      <c r="S35" s="8"/>
    </row>
    <row r="36" spans="1:19" ht="9.75" outlineLevel="4">
      <c r="A36" s="80"/>
      <c r="B36" s="81"/>
      <c r="C36" s="81"/>
      <c r="D36" s="82"/>
      <c r="E36" s="87" t="s">
        <v>16</v>
      </c>
      <c r="F36" s="83" t="s">
        <v>833</v>
      </c>
      <c r="G36" s="82"/>
      <c r="H36" s="84">
        <v>0.60000000000000009</v>
      </c>
      <c r="I36" s="85"/>
      <c r="J36" s="131"/>
      <c r="K36" s="84"/>
      <c r="L36" s="84"/>
      <c r="M36" s="84"/>
      <c r="N36" s="84"/>
      <c r="O36" s="86"/>
      <c r="P36" s="86"/>
      <c r="Q36" s="86"/>
      <c r="R36" s="8"/>
    </row>
    <row r="37" spans="1:19" ht="7.5" customHeight="1" outlineLevel="4">
      <c r="A37" s="8"/>
      <c r="B37" s="46"/>
      <c r="C37" s="45"/>
      <c r="D37" s="48"/>
      <c r="E37" s="13"/>
      <c r="F37" s="49"/>
      <c r="G37" s="48"/>
      <c r="H37" s="50"/>
      <c r="I37" s="52"/>
      <c r="J37" s="132"/>
      <c r="K37" s="19"/>
      <c r="L37" s="19"/>
      <c r="M37" s="19"/>
      <c r="N37" s="19"/>
      <c r="O37" s="15"/>
      <c r="P37" s="15"/>
      <c r="Q37" s="15"/>
      <c r="R37" s="8"/>
    </row>
    <row r="38" spans="1:19" outlineLevel="3">
      <c r="B38" s="6"/>
      <c r="C38" s="6"/>
      <c r="D38" s="6"/>
      <c r="E38" s="6"/>
      <c r="F38" s="6"/>
      <c r="G38" s="6"/>
      <c r="H38" s="6"/>
      <c r="I38" s="8"/>
      <c r="J38" s="133"/>
      <c r="K38" s="6"/>
      <c r="L38" s="6"/>
      <c r="M38" s="6"/>
      <c r="N38" s="6"/>
      <c r="O38" s="6"/>
      <c r="P38" s="8"/>
      <c r="Q38" s="8"/>
    </row>
    <row r="39" spans="1:19" ht="11.25" outlineLevel="2">
      <c r="A39" s="40" t="s">
        <v>834</v>
      </c>
      <c r="B39" s="65">
        <v>3</v>
      </c>
      <c r="C39" s="66"/>
      <c r="D39" s="67" t="s">
        <v>32</v>
      </c>
      <c r="E39" s="67"/>
      <c r="F39" s="68" t="s">
        <v>835</v>
      </c>
      <c r="G39" s="67"/>
      <c r="H39" s="69"/>
      <c r="I39" s="70"/>
      <c r="J39" s="129">
        <f>SUBTOTAL(9,J40:J56)</f>
        <v>0</v>
      </c>
      <c r="K39" s="69"/>
      <c r="L39" s="42">
        <f>SUBTOTAL(9,L40:L56)</f>
        <v>2.7309549158999999</v>
      </c>
      <c r="M39" s="69"/>
      <c r="N39" s="42">
        <f>SUBTOTAL(9,N40:N56)</f>
        <v>0</v>
      </c>
      <c r="O39" s="71"/>
      <c r="P39" s="41">
        <f>SUBTOTAL(9,P40:P56)</f>
        <v>0</v>
      </c>
      <c r="Q39" s="41">
        <f>SUBTOTAL(9,Q40:Q56)</f>
        <v>0</v>
      </c>
      <c r="R39" s="8"/>
      <c r="S39" s="8"/>
    </row>
    <row r="40" spans="1:19" ht="11.25" outlineLevel="3">
      <c r="A40" s="9"/>
      <c r="B40" s="72"/>
      <c r="C40" s="73">
        <v>1</v>
      </c>
      <c r="D40" s="74" t="s">
        <v>103</v>
      </c>
      <c r="E40" s="75" t="s">
        <v>836</v>
      </c>
      <c r="F40" s="76" t="s">
        <v>837</v>
      </c>
      <c r="G40" s="74" t="s">
        <v>567</v>
      </c>
      <c r="H40" s="77">
        <v>0.41249999999999998</v>
      </c>
      <c r="I40" s="78"/>
      <c r="J40" s="130">
        <f>H40*I40</f>
        <v>0</v>
      </c>
      <c r="K40" s="77">
        <v>2.3010999999999999</v>
      </c>
      <c r="L40" s="77">
        <f>H40*K40</f>
        <v>0.9492037499999999</v>
      </c>
      <c r="M40" s="77"/>
      <c r="N40" s="77">
        <f>H40*M40</f>
        <v>0</v>
      </c>
      <c r="O40" s="79">
        <v>21</v>
      </c>
      <c r="P40" s="79">
        <f>J40*(O40/100)</f>
        <v>0</v>
      </c>
      <c r="Q40" s="79">
        <f>J40+P40</f>
        <v>0</v>
      </c>
      <c r="R40" s="8"/>
      <c r="S40" s="8"/>
    </row>
    <row r="41" spans="1:19" ht="9.75" outlineLevel="4">
      <c r="A41" s="80"/>
      <c r="B41" s="81"/>
      <c r="C41" s="81"/>
      <c r="D41" s="82"/>
      <c r="E41" s="87" t="s">
        <v>16</v>
      </c>
      <c r="F41" s="83" t="s">
        <v>838</v>
      </c>
      <c r="G41" s="82"/>
      <c r="H41" s="84">
        <v>0.27750000000000002</v>
      </c>
      <c r="I41" s="85"/>
      <c r="J41" s="131"/>
      <c r="K41" s="84"/>
      <c r="L41" s="84"/>
      <c r="M41" s="84"/>
      <c r="N41" s="84"/>
      <c r="O41" s="86"/>
      <c r="P41" s="86"/>
      <c r="Q41" s="86"/>
      <c r="R41" s="8"/>
    </row>
    <row r="42" spans="1:19" ht="9.75" outlineLevel="4">
      <c r="A42" s="80"/>
      <c r="B42" s="81"/>
      <c r="C42" s="81"/>
      <c r="D42" s="82"/>
      <c r="E42" s="87"/>
      <c r="F42" s="83" t="s">
        <v>839</v>
      </c>
      <c r="G42" s="82"/>
      <c r="H42" s="84">
        <v>0.13500000000000001</v>
      </c>
      <c r="I42" s="85"/>
      <c r="J42" s="131"/>
      <c r="K42" s="84"/>
      <c r="L42" s="84"/>
      <c r="M42" s="84"/>
      <c r="N42" s="84"/>
      <c r="O42" s="86"/>
      <c r="P42" s="86"/>
      <c r="Q42" s="86"/>
      <c r="R42" s="8"/>
    </row>
    <row r="43" spans="1:19" ht="7.5" customHeight="1" outlineLevel="4">
      <c r="A43" s="8"/>
      <c r="B43" s="46"/>
      <c r="C43" s="45"/>
      <c r="D43" s="48"/>
      <c r="E43" s="13"/>
      <c r="F43" s="49"/>
      <c r="G43" s="48"/>
      <c r="H43" s="50"/>
      <c r="I43" s="52"/>
      <c r="J43" s="132"/>
      <c r="K43" s="19"/>
      <c r="L43" s="19"/>
      <c r="M43" s="19"/>
      <c r="N43" s="19"/>
      <c r="O43" s="15"/>
      <c r="P43" s="15"/>
      <c r="Q43" s="15"/>
      <c r="R43" s="8"/>
    </row>
    <row r="44" spans="1:19" ht="11.25" outlineLevel="3">
      <c r="A44" s="9"/>
      <c r="B44" s="72"/>
      <c r="C44" s="73">
        <v>2</v>
      </c>
      <c r="D44" s="74" t="s">
        <v>103</v>
      </c>
      <c r="E44" s="75" t="s">
        <v>840</v>
      </c>
      <c r="F44" s="76" t="s">
        <v>841</v>
      </c>
      <c r="G44" s="74" t="s">
        <v>126</v>
      </c>
      <c r="H44" s="77">
        <v>3.7169999999999995E-2</v>
      </c>
      <c r="I44" s="78"/>
      <c r="J44" s="130">
        <f>H44*I44</f>
        <v>0</v>
      </c>
      <c r="K44" s="77">
        <v>1.0492699999999999</v>
      </c>
      <c r="L44" s="77">
        <f>H44*K44</f>
        <v>3.9001365899999994E-2</v>
      </c>
      <c r="M44" s="77"/>
      <c r="N44" s="77">
        <f>H44*M44</f>
        <v>0</v>
      </c>
      <c r="O44" s="79">
        <v>21</v>
      </c>
      <c r="P44" s="79">
        <f>J44*(O44/100)</f>
        <v>0</v>
      </c>
      <c r="Q44" s="79">
        <f>J44+P44</f>
        <v>0</v>
      </c>
      <c r="R44" s="8"/>
      <c r="S44" s="8"/>
    </row>
    <row r="45" spans="1:19" ht="9.75" outlineLevel="4">
      <c r="A45" s="80"/>
      <c r="B45" s="81"/>
      <c r="C45" s="81"/>
      <c r="D45" s="82"/>
      <c r="E45" s="87" t="s">
        <v>16</v>
      </c>
      <c r="F45" s="83" t="s">
        <v>1556</v>
      </c>
      <c r="G45" s="82"/>
      <c r="H45" s="84">
        <v>3.7169999999999995E-2</v>
      </c>
      <c r="I45" s="85"/>
      <c r="J45" s="131"/>
      <c r="K45" s="84"/>
      <c r="L45" s="84"/>
      <c r="M45" s="84"/>
      <c r="N45" s="84"/>
      <c r="O45" s="86"/>
      <c r="P45" s="86"/>
      <c r="Q45" s="86"/>
      <c r="R45" s="8"/>
    </row>
    <row r="46" spans="1:19" ht="7.5" customHeight="1" outlineLevel="4">
      <c r="A46" s="8"/>
      <c r="B46" s="46"/>
      <c r="C46" s="45"/>
      <c r="D46" s="48"/>
      <c r="E46" s="13"/>
      <c r="F46" s="49"/>
      <c r="G46" s="48"/>
      <c r="H46" s="50"/>
      <c r="I46" s="52"/>
      <c r="J46" s="132"/>
      <c r="K46" s="19"/>
      <c r="L46" s="19"/>
      <c r="M46" s="19"/>
      <c r="N46" s="19"/>
      <c r="O46" s="15"/>
      <c r="P46" s="15"/>
      <c r="Q46" s="15"/>
      <c r="R46" s="8"/>
    </row>
    <row r="47" spans="1:19" ht="11.25" outlineLevel="3">
      <c r="A47" s="9"/>
      <c r="B47" s="72"/>
      <c r="C47" s="73">
        <v>3</v>
      </c>
      <c r="D47" s="74" t="s">
        <v>103</v>
      </c>
      <c r="E47" s="75" t="s">
        <v>842</v>
      </c>
      <c r="F47" s="76" t="s">
        <v>843</v>
      </c>
      <c r="G47" s="74" t="s">
        <v>120</v>
      </c>
      <c r="H47" s="77">
        <v>16.5</v>
      </c>
      <c r="I47" s="78"/>
      <c r="J47" s="130">
        <f>H47*I47</f>
        <v>0</v>
      </c>
      <c r="K47" s="77">
        <v>0.1016</v>
      </c>
      <c r="L47" s="77">
        <f>H47*K47</f>
        <v>1.6763999999999999</v>
      </c>
      <c r="M47" s="77"/>
      <c r="N47" s="77">
        <f>H47*M47</f>
        <v>0</v>
      </c>
      <c r="O47" s="79">
        <v>21</v>
      </c>
      <c r="P47" s="79">
        <f>J47*(O47/100)</f>
        <v>0</v>
      </c>
      <c r="Q47" s="79">
        <f>J47+P47</f>
        <v>0</v>
      </c>
      <c r="R47" s="8"/>
      <c r="S47" s="8"/>
    </row>
    <row r="48" spans="1:19" ht="9.75" outlineLevel="4">
      <c r="A48" s="80"/>
      <c r="B48" s="81"/>
      <c r="C48" s="81"/>
      <c r="D48" s="82"/>
      <c r="E48" s="87" t="s">
        <v>16</v>
      </c>
      <c r="F48" s="83" t="s">
        <v>844</v>
      </c>
      <c r="G48" s="82"/>
      <c r="H48" s="84">
        <v>11.100000000000001</v>
      </c>
      <c r="I48" s="85"/>
      <c r="J48" s="131"/>
      <c r="K48" s="84"/>
      <c r="L48" s="84"/>
      <c r="M48" s="84"/>
      <c r="N48" s="84"/>
      <c r="O48" s="86"/>
      <c r="P48" s="86"/>
      <c r="Q48" s="86"/>
      <c r="R48" s="8"/>
    </row>
    <row r="49" spans="1:19" ht="9.75" outlineLevel="4">
      <c r="A49" s="80"/>
      <c r="B49" s="81"/>
      <c r="C49" s="81"/>
      <c r="D49" s="82"/>
      <c r="E49" s="87"/>
      <c r="F49" s="83" t="s">
        <v>845</v>
      </c>
      <c r="G49" s="82"/>
      <c r="H49" s="84">
        <v>5.4</v>
      </c>
      <c r="I49" s="85"/>
      <c r="J49" s="131"/>
      <c r="K49" s="84"/>
      <c r="L49" s="84"/>
      <c r="M49" s="84"/>
      <c r="N49" s="84"/>
      <c r="O49" s="86"/>
      <c r="P49" s="86"/>
      <c r="Q49" s="86"/>
      <c r="R49" s="8"/>
    </row>
    <row r="50" spans="1:19" ht="7.5" customHeight="1" outlineLevel="4">
      <c r="A50" s="8"/>
      <c r="B50" s="46"/>
      <c r="C50" s="45"/>
      <c r="D50" s="48"/>
      <c r="E50" s="13"/>
      <c r="F50" s="49"/>
      <c r="G50" s="48"/>
      <c r="H50" s="50"/>
      <c r="I50" s="52"/>
      <c r="J50" s="132"/>
      <c r="K50" s="19"/>
      <c r="L50" s="19"/>
      <c r="M50" s="19"/>
      <c r="N50" s="19"/>
      <c r="O50" s="15"/>
      <c r="P50" s="15"/>
      <c r="Q50" s="15"/>
      <c r="R50" s="8"/>
    </row>
    <row r="51" spans="1:19" ht="11.25" outlineLevel="3">
      <c r="A51" s="9"/>
      <c r="B51" s="72"/>
      <c r="C51" s="73">
        <v>4</v>
      </c>
      <c r="D51" s="74" t="s">
        <v>103</v>
      </c>
      <c r="E51" s="75" t="s">
        <v>846</v>
      </c>
      <c r="F51" s="76" t="s">
        <v>847</v>
      </c>
      <c r="G51" s="74" t="s">
        <v>106</v>
      </c>
      <c r="H51" s="77">
        <v>8.3775000000000013</v>
      </c>
      <c r="I51" s="78"/>
      <c r="J51" s="130">
        <f>H51*I51</f>
        <v>0</v>
      </c>
      <c r="K51" s="77">
        <v>7.92E-3</v>
      </c>
      <c r="L51" s="77">
        <f>H51*K51</f>
        <v>6.6349800000000014E-2</v>
      </c>
      <c r="M51" s="77"/>
      <c r="N51" s="77">
        <f>H51*M51</f>
        <v>0</v>
      </c>
      <c r="O51" s="79">
        <v>21</v>
      </c>
      <c r="P51" s="79">
        <f>J51*(O51/100)</f>
        <v>0</v>
      </c>
      <c r="Q51" s="79">
        <f>J51+P51</f>
        <v>0</v>
      </c>
      <c r="R51" s="8"/>
      <c r="S51" s="8"/>
    </row>
    <row r="52" spans="1:19" ht="9.75" outlineLevel="4">
      <c r="A52" s="80"/>
      <c r="B52" s="81"/>
      <c r="C52" s="81"/>
      <c r="D52" s="82"/>
      <c r="E52" s="87" t="s">
        <v>16</v>
      </c>
      <c r="F52" s="83" t="s">
        <v>848</v>
      </c>
      <c r="G52" s="82"/>
      <c r="H52" s="84">
        <v>4.8285000000000009</v>
      </c>
      <c r="I52" s="85"/>
      <c r="J52" s="131"/>
      <c r="K52" s="84"/>
      <c r="L52" s="84"/>
      <c r="M52" s="84"/>
      <c r="N52" s="84"/>
      <c r="O52" s="86"/>
      <c r="P52" s="86"/>
      <c r="Q52" s="86"/>
      <c r="R52" s="8"/>
    </row>
    <row r="53" spans="1:19" ht="9.75" outlineLevel="4">
      <c r="A53" s="80"/>
      <c r="B53" s="81"/>
      <c r="C53" s="81"/>
      <c r="D53" s="82"/>
      <c r="E53" s="87"/>
      <c r="F53" s="83" t="s">
        <v>849</v>
      </c>
      <c r="G53" s="82"/>
      <c r="H53" s="84">
        <v>3.5490000000000008</v>
      </c>
      <c r="I53" s="85"/>
      <c r="J53" s="131"/>
      <c r="K53" s="84"/>
      <c r="L53" s="84"/>
      <c r="M53" s="84"/>
      <c r="N53" s="84"/>
      <c r="O53" s="86"/>
      <c r="P53" s="86"/>
      <c r="Q53" s="86"/>
      <c r="R53" s="8"/>
    </row>
    <row r="54" spans="1:19" ht="7.5" customHeight="1" outlineLevel="4">
      <c r="A54" s="8"/>
      <c r="B54" s="46"/>
      <c r="C54" s="45"/>
      <c r="D54" s="48"/>
      <c r="E54" s="13"/>
      <c r="F54" s="49"/>
      <c r="G54" s="48"/>
      <c r="H54" s="50"/>
      <c r="I54" s="52"/>
      <c r="J54" s="132"/>
      <c r="K54" s="19"/>
      <c r="L54" s="19"/>
      <c r="M54" s="19"/>
      <c r="N54" s="19"/>
      <c r="O54" s="15"/>
      <c r="P54" s="15"/>
      <c r="Q54" s="15"/>
      <c r="R54" s="8"/>
    </row>
    <row r="55" spans="1:19" ht="11.25" outlineLevel="3">
      <c r="A55" s="9"/>
      <c r="B55" s="72"/>
      <c r="C55" s="73">
        <v>5</v>
      </c>
      <c r="D55" s="74" t="s">
        <v>103</v>
      </c>
      <c r="E55" s="75" t="s">
        <v>850</v>
      </c>
      <c r="F55" s="76" t="s">
        <v>851</v>
      </c>
      <c r="G55" s="74" t="s">
        <v>106</v>
      </c>
      <c r="H55" s="77">
        <v>8.3780000000000001</v>
      </c>
      <c r="I55" s="78"/>
      <c r="J55" s="130">
        <f>H55*I55</f>
        <v>0</v>
      </c>
      <c r="K55" s="77"/>
      <c r="L55" s="77">
        <f>H55*K55</f>
        <v>0</v>
      </c>
      <c r="M55" s="77"/>
      <c r="N55" s="77">
        <f>H55*M55</f>
        <v>0</v>
      </c>
      <c r="O55" s="79">
        <v>21</v>
      </c>
      <c r="P55" s="79">
        <f>J55*(O55/100)</f>
        <v>0</v>
      </c>
      <c r="Q55" s="79">
        <f>J55+P55</f>
        <v>0</v>
      </c>
      <c r="R55" s="8"/>
      <c r="S55" s="8"/>
    </row>
    <row r="56" spans="1:19" outlineLevel="3">
      <c r="B56" s="6"/>
      <c r="C56" s="6"/>
      <c r="D56" s="6"/>
      <c r="E56" s="6"/>
      <c r="F56" s="6"/>
      <c r="G56" s="6"/>
      <c r="H56" s="6"/>
      <c r="I56" s="8"/>
      <c r="J56" s="133"/>
      <c r="K56" s="6"/>
      <c r="L56" s="6"/>
      <c r="M56" s="6"/>
      <c r="N56" s="6"/>
      <c r="O56" s="6"/>
      <c r="P56" s="8"/>
      <c r="Q56" s="8"/>
    </row>
    <row r="57" spans="1:19" ht="11.25" outlineLevel="2">
      <c r="A57" s="40" t="s">
        <v>101</v>
      </c>
      <c r="B57" s="65">
        <v>3</v>
      </c>
      <c r="C57" s="66"/>
      <c r="D57" s="67" t="s">
        <v>32</v>
      </c>
      <c r="E57" s="67"/>
      <c r="F57" s="68" t="s">
        <v>102</v>
      </c>
      <c r="G57" s="67"/>
      <c r="H57" s="69"/>
      <c r="I57" s="70"/>
      <c r="J57" s="129">
        <f>SUBTOTAL(9,J58:J193)</f>
        <v>0</v>
      </c>
      <c r="K57" s="69"/>
      <c r="L57" s="42">
        <f>SUBTOTAL(9,L58:L193)</f>
        <v>59.996033834208994</v>
      </c>
      <c r="M57" s="69"/>
      <c r="N57" s="42">
        <f>SUBTOTAL(9,N58:N193)</f>
        <v>9.2750000000000005E-5</v>
      </c>
      <c r="O57" s="71"/>
      <c r="P57" s="41">
        <f>SUBTOTAL(9,P58:P193)</f>
        <v>0</v>
      </c>
      <c r="Q57" s="41">
        <f>SUBTOTAL(9,Q58:Q193)</f>
        <v>0</v>
      </c>
      <c r="R57" s="8"/>
      <c r="S57" s="8"/>
    </row>
    <row r="58" spans="1:19" ht="11.25" outlineLevel="3">
      <c r="A58" s="9"/>
      <c r="B58" s="72"/>
      <c r="C58" s="73">
        <v>1</v>
      </c>
      <c r="D58" s="74" t="s">
        <v>103</v>
      </c>
      <c r="E58" s="75" t="s">
        <v>852</v>
      </c>
      <c r="F58" s="76" t="s">
        <v>853</v>
      </c>
      <c r="G58" s="74" t="s">
        <v>854</v>
      </c>
      <c r="H58" s="77">
        <v>43</v>
      </c>
      <c r="I58" s="78"/>
      <c r="J58" s="130">
        <f>H58*I58</f>
        <v>0</v>
      </c>
      <c r="K58" s="77">
        <v>1.3999999999999999E-4</v>
      </c>
      <c r="L58" s="77">
        <f>H58*K58</f>
        <v>6.0199999999999993E-3</v>
      </c>
      <c r="M58" s="77"/>
      <c r="N58" s="77">
        <f>H58*M58</f>
        <v>0</v>
      </c>
      <c r="O58" s="79">
        <v>21</v>
      </c>
      <c r="P58" s="79">
        <f>J58*(O58/100)</f>
        <v>0</v>
      </c>
      <c r="Q58" s="79">
        <f>J58+P58</f>
        <v>0</v>
      </c>
      <c r="R58" s="8"/>
      <c r="S58" s="8"/>
    </row>
    <row r="59" spans="1:19" ht="9.75" outlineLevel="4">
      <c r="A59" s="80"/>
      <c r="B59" s="81"/>
      <c r="C59" s="81"/>
      <c r="D59" s="82"/>
      <c r="E59" s="87" t="s">
        <v>16</v>
      </c>
      <c r="F59" s="83" t="s">
        <v>855</v>
      </c>
      <c r="G59" s="82"/>
      <c r="H59" s="84">
        <v>43</v>
      </c>
      <c r="I59" s="85"/>
      <c r="J59" s="131"/>
      <c r="K59" s="84"/>
      <c r="L59" s="84"/>
      <c r="M59" s="84"/>
      <c r="N59" s="84"/>
      <c r="O59" s="86"/>
      <c r="P59" s="86"/>
      <c r="Q59" s="86"/>
      <c r="R59" s="8"/>
    </row>
    <row r="60" spans="1:19" ht="7.5" customHeight="1" outlineLevel="4">
      <c r="A60" s="8"/>
      <c r="B60" s="46"/>
      <c r="C60" s="45"/>
      <c r="D60" s="48"/>
      <c r="E60" s="13"/>
      <c r="F60" s="49"/>
      <c r="G60" s="48"/>
      <c r="H60" s="50"/>
      <c r="I60" s="52"/>
      <c r="J60" s="132"/>
      <c r="K60" s="19"/>
      <c r="L60" s="19"/>
      <c r="M60" s="19"/>
      <c r="N60" s="19"/>
      <c r="O60" s="15"/>
      <c r="P60" s="15"/>
      <c r="Q60" s="15"/>
      <c r="R60" s="8"/>
    </row>
    <row r="61" spans="1:19" ht="11.25" outlineLevel="3">
      <c r="A61" s="9"/>
      <c r="B61" s="72"/>
      <c r="C61" s="73">
        <v>2</v>
      </c>
      <c r="D61" s="74" t="s">
        <v>103</v>
      </c>
      <c r="E61" s="75" t="s">
        <v>856</v>
      </c>
      <c r="F61" s="76" t="s">
        <v>857</v>
      </c>
      <c r="G61" s="74" t="s">
        <v>94</v>
      </c>
      <c r="H61" s="77">
        <v>2</v>
      </c>
      <c r="I61" s="78"/>
      <c r="J61" s="130">
        <f>H61*I61</f>
        <v>0</v>
      </c>
      <c r="K61" s="77">
        <v>4.3799999999999999E-2</v>
      </c>
      <c r="L61" s="77">
        <f>H61*K61</f>
        <v>8.7599999999999997E-2</v>
      </c>
      <c r="M61" s="77"/>
      <c r="N61" s="77">
        <f>H61*M61</f>
        <v>0</v>
      </c>
      <c r="O61" s="79">
        <v>21</v>
      </c>
      <c r="P61" s="79">
        <f>J61*(O61/100)</f>
        <v>0</v>
      </c>
      <c r="Q61" s="79">
        <f>J61+P61</f>
        <v>0</v>
      </c>
      <c r="R61" s="8"/>
      <c r="S61" s="8"/>
    </row>
    <row r="62" spans="1:19" ht="9.75" outlineLevel="4">
      <c r="A62" s="80"/>
      <c r="B62" s="81"/>
      <c r="C62" s="81"/>
      <c r="D62" s="82"/>
      <c r="E62" s="87" t="s">
        <v>16</v>
      </c>
      <c r="F62" s="83" t="s">
        <v>858</v>
      </c>
      <c r="G62" s="82"/>
      <c r="H62" s="84">
        <v>2</v>
      </c>
      <c r="I62" s="85"/>
      <c r="J62" s="131"/>
      <c r="K62" s="84"/>
      <c r="L62" s="84"/>
      <c r="M62" s="84"/>
      <c r="N62" s="84"/>
      <c r="O62" s="86"/>
      <c r="P62" s="86"/>
      <c r="Q62" s="86"/>
      <c r="R62" s="8"/>
    </row>
    <row r="63" spans="1:19" ht="7.5" customHeight="1" outlineLevel="4">
      <c r="A63" s="8"/>
      <c r="B63" s="46"/>
      <c r="C63" s="45"/>
      <c r="D63" s="48"/>
      <c r="E63" s="13"/>
      <c r="F63" s="49"/>
      <c r="G63" s="48"/>
      <c r="H63" s="50"/>
      <c r="I63" s="52"/>
      <c r="J63" s="132"/>
      <c r="K63" s="19"/>
      <c r="L63" s="19"/>
      <c r="M63" s="19"/>
      <c r="N63" s="19"/>
      <c r="O63" s="15"/>
      <c r="P63" s="15"/>
      <c r="Q63" s="15"/>
      <c r="R63" s="8"/>
    </row>
    <row r="64" spans="1:19" ht="11.25" outlineLevel="3">
      <c r="A64" s="9"/>
      <c r="B64" s="72"/>
      <c r="C64" s="73">
        <v>3</v>
      </c>
      <c r="D64" s="74" t="s">
        <v>103</v>
      </c>
      <c r="E64" s="75" t="s">
        <v>859</v>
      </c>
      <c r="F64" s="76" t="s">
        <v>860</v>
      </c>
      <c r="G64" s="74" t="s">
        <v>120</v>
      </c>
      <c r="H64" s="77">
        <v>26.839999999999996</v>
      </c>
      <c r="I64" s="78"/>
      <c r="J64" s="130">
        <f>H64*I64</f>
        <v>0</v>
      </c>
      <c r="K64" s="77">
        <v>1.5E-3</v>
      </c>
      <c r="L64" s="77">
        <f>H64*K64</f>
        <v>4.0259999999999997E-2</v>
      </c>
      <c r="M64" s="77"/>
      <c r="N64" s="77">
        <f>H64*M64</f>
        <v>0</v>
      </c>
      <c r="O64" s="79">
        <v>21</v>
      </c>
      <c r="P64" s="79">
        <f>J64*(O64/100)</f>
        <v>0</v>
      </c>
      <c r="Q64" s="79">
        <f>J64+P64</f>
        <v>0</v>
      </c>
      <c r="R64" s="8"/>
      <c r="S64" s="8"/>
    </row>
    <row r="65" spans="1:19" ht="9.75" outlineLevel="4">
      <c r="A65" s="80"/>
      <c r="B65" s="81"/>
      <c r="C65" s="81"/>
      <c r="D65" s="82"/>
      <c r="E65" s="87" t="s">
        <v>16</v>
      </c>
      <c r="F65" s="83" t="s">
        <v>861</v>
      </c>
      <c r="G65" s="82"/>
      <c r="H65" s="84">
        <v>0</v>
      </c>
      <c r="I65" s="85"/>
      <c r="J65" s="131"/>
      <c r="K65" s="84"/>
      <c r="L65" s="84"/>
      <c r="M65" s="84"/>
      <c r="N65" s="84"/>
      <c r="O65" s="86"/>
      <c r="P65" s="86"/>
      <c r="Q65" s="86"/>
      <c r="R65" s="8"/>
    </row>
    <row r="66" spans="1:19" ht="9.75" outlineLevel="4">
      <c r="A66" s="80"/>
      <c r="B66" s="81"/>
      <c r="C66" s="81"/>
      <c r="D66" s="82"/>
      <c r="E66" s="87"/>
      <c r="F66" s="83" t="s">
        <v>862</v>
      </c>
      <c r="G66" s="82"/>
      <c r="H66" s="84">
        <v>8.9599999999999991</v>
      </c>
      <c r="I66" s="85"/>
      <c r="J66" s="131"/>
      <c r="K66" s="84"/>
      <c r="L66" s="84"/>
      <c r="M66" s="84"/>
      <c r="N66" s="84"/>
      <c r="O66" s="86"/>
      <c r="P66" s="86"/>
      <c r="Q66" s="86"/>
      <c r="R66" s="8"/>
    </row>
    <row r="67" spans="1:19" ht="9.75" outlineLevel="4">
      <c r="A67" s="80"/>
      <c r="B67" s="81"/>
      <c r="C67" s="81"/>
      <c r="D67" s="82"/>
      <c r="E67" s="87"/>
      <c r="F67" s="83" t="s">
        <v>863</v>
      </c>
      <c r="G67" s="82"/>
      <c r="H67" s="84">
        <v>9.84</v>
      </c>
      <c r="I67" s="85"/>
      <c r="J67" s="131"/>
      <c r="K67" s="84"/>
      <c r="L67" s="84"/>
      <c r="M67" s="84"/>
      <c r="N67" s="84"/>
      <c r="O67" s="86"/>
      <c r="P67" s="86"/>
      <c r="Q67" s="86"/>
      <c r="R67" s="8"/>
    </row>
    <row r="68" spans="1:19" ht="9.75" outlineLevel="4">
      <c r="A68" s="80"/>
      <c r="B68" s="81"/>
      <c r="C68" s="81"/>
      <c r="D68" s="82"/>
      <c r="E68" s="87"/>
      <c r="F68" s="83" t="s">
        <v>864</v>
      </c>
      <c r="G68" s="82"/>
      <c r="H68" s="84">
        <v>4.4799999999999995</v>
      </c>
      <c r="I68" s="85"/>
      <c r="J68" s="131"/>
      <c r="K68" s="84"/>
      <c r="L68" s="84"/>
      <c r="M68" s="84"/>
      <c r="N68" s="84"/>
      <c r="O68" s="86"/>
      <c r="P68" s="86"/>
      <c r="Q68" s="86"/>
      <c r="R68" s="8"/>
    </row>
    <row r="69" spans="1:19" ht="9.75" outlineLevel="4">
      <c r="A69" s="80"/>
      <c r="B69" s="81"/>
      <c r="C69" s="81"/>
      <c r="D69" s="82"/>
      <c r="E69" s="87"/>
      <c r="F69" s="83" t="s">
        <v>865</v>
      </c>
      <c r="G69" s="82"/>
      <c r="H69" s="84">
        <v>3.5599999999999996</v>
      </c>
      <c r="I69" s="85"/>
      <c r="J69" s="131"/>
      <c r="K69" s="84"/>
      <c r="L69" s="84"/>
      <c r="M69" s="84"/>
      <c r="N69" s="84"/>
      <c r="O69" s="86"/>
      <c r="P69" s="86"/>
      <c r="Q69" s="86"/>
      <c r="R69" s="8"/>
    </row>
    <row r="70" spans="1:19" ht="7.5" customHeight="1" outlineLevel="4">
      <c r="A70" s="8"/>
      <c r="B70" s="46"/>
      <c r="C70" s="45"/>
      <c r="D70" s="48"/>
      <c r="E70" s="13"/>
      <c r="F70" s="49"/>
      <c r="G70" s="48"/>
      <c r="H70" s="50"/>
      <c r="I70" s="52"/>
      <c r="J70" s="132"/>
      <c r="K70" s="19"/>
      <c r="L70" s="19"/>
      <c r="M70" s="19"/>
      <c r="N70" s="19"/>
      <c r="O70" s="15"/>
      <c r="P70" s="15"/>
      <c r="Q70" s="15"/>
      <c r="R70" s="8"/>
    </row>
    <row r="71" spans="1:19" ht="22.5" outlineLevel="3">
      <c r="A71" s="9"/>
      <c r="B71" s="72"/>
      <c r="C71" s="73">
        <v>4</v>
      </c>
      <c r="D71" s="74" t="s">
        <v>103</v>
      </c>
      <c r="E71" s="75" t="s">
        <v>866</v>
      </c>
      <c r="F71" s="76" t="s">
        <v>867</v>
      </c>
      <c r="G71" s="74" t="s">
        <v>106</v>
      </c>
      <c r="H71" s="77">
        <v>211.24639999999997</v>
      </c>
      <c r="I71" s="78"/>
      <c r="J71" s="130">
        <f>H71*I71</f>
        <v>0</v>
      </c>
      <c r="K71" s="77">
        <v>3.1800000000000002E-2</v>
      </c>
      <c r="L71" s="77">
        <f>H71*K71</f>
        <v>6.7176355199999991</v>
      </c>
      <c r="M71" s="77"/>
      <c r="N71" s="77">
        <f>H71*M71</f>
        <v>0</v>
      </c>
      <c r="O71" s="79">
        <v>21</v>
      </c>
      <c r="P71" s="79">
        <f>J71*(O71/100)</f>
        <v>0</v>
      </c>
      <c r="Q71" s="79">
        <f>J71+P71</f>
        <v>0</v>
      </c>
      <c r="R71" s="8"/>
      <c r="S71" s="8"/>
    </row>
    <row r="72" spans="1:19" ht="9.75" outlineLevel="4">
      <c r="A72" s="80"/>
      <c r="B72" s="81"/>
      <c r="C72" s="81"/>
      <c r="D72" s="82"/>
      <c r="E72" s="87" t="s">
        <v>16</v>
      </c>
      <c r="F72" s="83" t="s">
        <v>868</v>
      </c>
      <c r="G72" s="82"/>
      <c r="H72" s="84">
        <v>0</v>
      </c>
      <c r="I72" s="85"/>
      <c r="J72" s="131"/>
      <c r="K72" s="84"/>
      <c r="L72" s="84"/>
      <c r="M72" s="84"/>
      <c r="N72" s="84"/>
      <c r="O72" s="86"/>
      <c r="P72" s="86"/>
      <c r="Q72" s="86"/>
      <c r="R72" s="8"/>
    </row>
    <row r="73" spans="1:19" ht="9.75" outlineLevel="4">
      <c r="A73" s="80"/>
      <c r="B73" s="81"/>
      <c r="C73" s="81"/>
      <c r="D73" s="82"/>
      <c r="E73" s="87"/>
      <c r="F73" s="83" t="s">
        <v>869</v>
      </c>
      <c r="G73" s="82"/>
      <c r="H73" s="84">
        <v>0</v>
      </c>
      <c r="I73" s="85"/>
      <c r="J73" s="131"/>
      <c r="K73" s="84"/>
      <c r="L73" s="84"/>
      <c r="M73" s="84"/>
      <c r="N73" s="84"/>
      <c r="O73" s="86"/>
      <c r="P73" s="86"/>
      <c r="Q73" s="86"/>
      <c r="R73" s="8"/>
    </row>
    <row r="74" spans="1:19" ht="9.75" outlineLevel="4">
      <c r="A74" s="80"/>
      <c r="B74" s="81"/>
      <c r="C74" s="81"/>
      <c r="D74" s="82"/>
      <c r="E74" s="87"/>
      <c r="F74" s="83" t="s">
        <v>870</v>
      </c>
      <c r="G74" s="82"/>
      <c r="H74" s="84">
        <v>10.761399999999995</v>
      </c>
      <c r="I74" s="85"/>
      <c r="J74" s="131"/>
      <c r="K74" s="84"/>
      <c r="L74" s="84"/>
      <c r="M74" s="84"/>
      <c r="N74" s="84"/>
      <c r="O74" s="86"/>
      <c r="P74" s="86"/>
      <c r="Q74" s="86"/>
      <c r="R74" s="8"/>
    </row>
    <row r="75" spans="1:19" ht="9.75" outlineLevel="4">
      <c r="A75" s="80"/>
      <c r="B75" s="81"/>
      <c r="C75" s="81"/>
      <c r="D75" s="82"/>
      <c r="E75" s="87"/>
      <c r="F75" s="83" t="s">
        <v>871</v>
      </c>
      <c r="G75" s="82"/>
      <c r="H75" s="84">
        <v>0.28199999999999997</v>
      </c>
      <c r="I75" s="85"/>
      <c r="J75" s="131"/>
      <c r="K75" s="84"/>
      <c r="L75" s="84"/>
      <c r="M75" s="84"/>
      <c r="N75" s="84"/>
      <c r="O75" s="86"/>
      <c r="P75" s="86"/>
      <c r="Q75" s="86"/>
      <c r="R75" s="8"/>
    </row>
    <row r="76" spans="1:19" ht="9.75" outlineLevel="4">
      <c r="A76" s="80"/>
      <c r="B76" s="81"/>
      <c r="C76" s="81"/>
      <c r="D76" s="82"/>
      <c r="E76" s="87"/>
      <c r="F76" s="83" t="s">
        <v>872</v>
      </c>
      <c r="G76" s="82"/>
      <c r="H76" s="84">
        <v>0</v>
      </c>
      <c r="I76" s="85"/>
      <c r="J76" s="131"/>
      <c r="K76" s="84"/>
      <c r="L76" s="84"/>
      <c r="M76" s="84"/>
      <c r="N76" s="84"/>
      <c r="O76" s="86"/>
      <c r="P76" s="86"/>
      <c r="Q76" s="86"/>
      <c r="R76" s="8"/>
    </row>
    <row r="77" spans="1:19" ht="9.75" outlineLevel="4">
      <c r="A77" s="80"/>
      <c r="B77" s="81"/>
      <c r="C77" s="81"/>
      <c r="D77" s="82"/>
      <c r="E77" s="87"/>
      <c r="F77" s="83" t="s">
        <v>873</v>
      </c>
      <c r="G77" s="82"/>
      <c r="H77" s="84">
        <v>87.74</v>
      </c>
      <c r="I77" s="85"/>
      <c r="J77" s="131"/>
      <c r="K77" s="84"/>
      <c r="L77" s="84"/>
      <c r="M77" s="84"/>
      <c r="N77" s="84"/>
      <c r="O77" s="86"/>
      <c r="P77" s="86"/>
      <c r="Q77" s="86"/>
      <c r="R77" s="8"/>
    </row>
    <row r="78" spans="1:19" ht="9.75" outlineLevel="4">
      <c r="A78" s="80"/>
      <c r="B78" s="81"/>
      <c r="C78" s="81"/>
      <c r="D78" s="82"/>
      <c r="E78" s="87"/>
      <c r="F78" s="83" t="s">
        <v>874</v>
      </c>
      <c r="G78" s="82"/>
      <c r="H78" s="84">
        <v>3.0850000000000004</v>
      </c>
      <c r="I78" s="85"/>
      <c r="J78" s="131"/>
      <c r="K78" s="84"/>
      <c r="L78" s="84"/>
      <c r="M78" s="84"/>
      <c r="N78" s="84"/>
      <c r="O78" s="86"/>
      <c r="P78" s="86"/>
      <c r="Q78" s="86"/>
      <c r="R78" s="8"/>
    </row>
    <row r="79" spans="1:19" ht="9.75" outlineLevel="4">
      <c r="A79" s="80"/>
      <c r="B79" s="81"/>
      <c r="C79" s="81"/>
      <c r="D79" s="82"/>
      <c r="E79" s="87"/>
      <c r="F79" s="83" t="s">
        <v>875</v>
      </c>
      <c r="G79" s="82"/>
      <c r="H79" s="84">
        <v>15.43</v>
      </c>
      <c r="I79" s="85"/>
      <c r="J79" s="131"/>
      <c r="K79" s="84"/>
      <c r="L79" s="84"/>
      <c r="M79" s="84"/>
      <c r="N79" s="84"/>
      <c r="O79" s="86"/>
      <c r="P79" s="86"/>
      <c r="Q79" s="86"/>
      <c r="R79" s="8"/>
    </row>
    <row r="80" spans="1:19" ht="9.75" outlineLevel="4">
      <c r="A80" s="80"/>
      <c r="B80" s="81"/>
      <c r="C80" s="81"/>
      <c r="D80" s="82"/>
      <c r="E80" s="87"/>
      <c r="F80" s="83" t="s">
        <v>876</v>
      </c>
      <c r="G80" s="82"/>
      <c r="H80" s="84">
        <v>0</v>
      </c>
      <c r="I80" s="85"/>
      <c r="J80" s="131"/>
      <c r="K80" s="84"/>
      <c r="L80" s="84"/>
      <c r="M80" s="84"/>
      <c r="N80" s="84"/>
      <c r="O80" s="86"/>
      <c r="P80" s="86"/>
      <c r="Q80" s="86"/>
      <c r="R80" s="8"/>
    </row>
    <row r="81" spans="1:19" ht="9.75" outlineLevel="4">
      <c r="A81" s="80"/>
      <c r="B81" s="81"/>
      <c r="C81" s="81"/>
      <c r="D81" s="82"/>
      <c r="E81" s="87"/>
      <c r="F81" s="83" t="s">
        <v>877</v>
      </c>
      <c r="G81" s="82"/>
      <c r="H81" s="84">
        <v>92.831999999999979</v>
      </c>
      <c r="I81" s="85"/>
      <c r="J81" s="131"/>
      <c r="K81" s="84"/>
      <c r="L81" s="84"/>
      <c r="M81" s="84"/>
      <c r="N81" s="84"/>
      <c r="O81" s="86"/>
      <c r="P81" s="86"/>
      <c r="Q81" s="86"/>
      <c r="R81" s="8"/>
    </row>
    <row r="82" spans="1:19" ht="9.75" outlineLevel="4">
      <c r="A82" s="80"/>
      <c r="B82" s="81"/>
      <c r="C82" s="81"/>
      <c r="D82" s="82"/>
      <c r="E82" s="87"/>
      <c r="F82" s="83" t="s">
        <v>878</v>
      </c>
      <c r="G82" s="82"/>
      <c r="H82" s="84">
        <v>1.1159999999999999</v>
      </c>
      <c r="I82" s="85"/>
      <c r="J82" s="131"/>
      <c r="K82" s="84"/>
      <c r="L82" s="84"/>
      <c r="M82" s="84"/>
      <c r="N82" s="84"/>
      <c r="O82" s="86"/>
      <c r="P82" s="86"/>
      <c r="Q82" s="86"/>
      <c r="R82" s="8"/>
    </row>
    <row r="83" spans="1:19" ht="7.5" customHeight="1" outlineLevel="4">
      <c r="A83" s="8"/>
      <c r="B83" s="46"/>
      <c r="C83" s="45"/>
      <c r="D83" s="48"/>
      <c r="E83" s="13"/>
      <c r="F83" s="49"/>
      <c r="G83" s="48"/>
      <c r="H83" s="50"/>
      <c r="I83" s="52"/>
      <c r="J83" s="132"/>
      <c r="K83" s="19"/>
      <c r="L83" s="19"/>
      <c r="M83" s="19"/>
      <c r="N83" s="19"/>
      <c r="O83" s="15"/>
      <c r="P83" s="15"/>
      <c r="Q83" s="15"/>
      <c r="R83" s="8"/>
    </row>
    <row r="84" spans="1:19" ht="11.25" outlineLevel="3">
      <c r="A84" s="9"/>
      <c r="B84" s="72"/>
      <c r="C84" s="73">
        <v>5</v>
      </c>
      <c r="D84" s="74" t="s">
        <v>103</v>
      </c>
      <c r="E84" s="75" t="s">
        <v>879</v>
      </c>
      <c r="F84" s="76" t="s">
        <v>880</v>
      </c>
      <c r="G84" s="74" t="s">
        <v>106</v>
      </c>
      <c r="H84" s="77">
        <v>18.2</v>
      </c>
      <c r="I84" s="78"/>
      <c r="J84" s="130">
        <f>H84*I84</f>
        <v>0</v>
      </c>
      <c r="K84" s="77">
        <v>2.7699999999999999E-2</v>
      </c>
      <c r="L84" s="77">
        <f>H84*K84</f>
        <v>0.50413999999999992</v>
      </c>
      <c r="M84" s="77"/>
      <c r="N84" s="77">
        <f>H84*M84</f>
        <v>0</v>
      </c>
      <c r="O84" s="79">
        <v>21</v>
      </c>
      <c r="P84" s="79">
        <f>J84*(O84/100)</f>
        <v>0</v>
      </c>
      <c r="Q84" s="79">
        <f>J84+P84</f>
        <v>0</v>
      </c>
      <c r="R84" s="8"/>
      <c r="S84" s="8"/>
    </row>
    <row r="85" spans="1:19" ht="9.75" outlineLevel="4">
      <c r="A85" s="80"/>
      <c r="B85" s="81"/>
      <c r="C85" s="81"/>
      <c r="D85" s="82"/>
      <c r="E85" s="87" t="s">
        <v>16</v>
      </c>
      <c r="F85" s="83" t="s">
        <v>881</v>
      </c>
      <c r="G85" s="82"/>
      <c r="H85" s="84">
        <v>0</v>
      </c>
      <c r="I85" s="85"/>
      <c r="J85" s="131"/>
      <c r="K85" s="84"/>
      <c r="L85" s="84"/>
      <c r="M85" s="84"/>
      <c r="N85" s="84"/>
      <c r="O85" s="86"/>
      <c r="P85" s="86"/>
      <c r="Q85" s="86"/>
      <c r="R85" s="8"/>
    </row>
    <row r="86" spans="1:19" ht="9.75" outlineLevel="4">
      <c r="A86" s="80"/>
      <c r="B86" s="81"/>
      <c r="C86" s="81"/>
      <c r="D86" s="82"/>
      <c r="E86" s="87"/>
      <c r="F86" s="83" t="s">
        <v>882</v>
      </c>
      <c r="G86" s="82"/>
      <c r="H86" s="84">
        <v>30.24</v>
      </c>
      <c r="I86" s="85"/>
      <c r="J86" s="131"/>
      <c r="K86" s="84"/>
      <c r="L86" s="84"/>
      <c r="M86" s="84"/>
      <c r="N86" s="84"/>
      <c r="O86" s="86"/>
      <c r="P86" s="86"/>
      <c r="Q86" s="86"/>
      <c r="R86" s="8"/>
    </row>
    <row r="87" spans="1:19" ht="9.75" outlineLevel="4">
      <c r="A87" s="80"/>
      <c r="B87" s="81"/>
      <c r="C87" s="81"/>
      <c r="D87" s="82"/>
      <c r="E87" s="87"/>
      <c r="F87" s="83" t="s">
        <v>883</v>
      </c>
      <c r="G87" s="82"/>
      <c r="H87" s="84">
        <v>0</v>
      </c>
      <c r="I87" s="85"/>
      <c r="J87" s="131"/>
      <c r="K87" s="84"/>
      <c r="L87" s="84"/>
      <c r="M87" s="84"/>
      <c r="N87" s="84"/>
      <c r="O87" s="86"/>
      <c r="P87" s="86"/>
      <c r="Q87" s="86"/>
      <c r="R87" s="8"/>
    </row>
    <row r="88" spans="1:19" ht="9.75" outlineLevel="4">
      <c r="A88" s="80"/>
      <c r="B88" s="81"/>
      <c r="C88" s="81"/>
      <c r="D88" s="82"/>
      <c r="E88" s="87"/>
      <c r="F88" s="83" t="s">
        <v>884</v>
      </c>
      <c r="G88" s="82"/>
      <c r="H88" s="84">
        <v>-12.04</v>
      </c>
      <c r="I88" s="85"/>
      <c r="J88" s="131"/>
      <c r="K88" s="84"/>
      <c r="L88" s="84"/>
      <c r="M88" s="84"/>
      <c r="N88" s="84"/>
      <c r="O88" s="86"/>
      <c r="P88" s="86"/>
      <c r="Q88" s="86"/>
      <c r="R88" s="8"/>
    </row>
    <row r="89" spans="1:19" ht="7.5" customHeight="1" outlineLevel="4">
      <c r="A89" s="8"/>
      <c r="B89" s="46"/>
      <c r="C89" s="45"/>
      <c r="D89" s="48"/>
      <c r="E89" s="13"/>
      <c r="F89" s="49"/>
      <c r="G89" s="48"/>
      <c r="H89" s="50"/>
      <c r="I89" s="52"/>
      <c r="J89" s="132"/>
      <c r="K89" s="19"/>
      <c r="L89" s="19"/>
      <c r="M89" s="19"/>
      <c r="N89" s="19"/>
      <c r="O89" s="15"/>
      <c r="P89" s="15"/>
      <c r="Q89" s="15"/>
      <c r="R89" s="8"/>
    </row>
    <row r="90" spans="1:19" ht="11.25" outlineLevel="3">
      <c r="A90" s="9"/>
      <c r="B90" s="72"/>
      <c r="C90" s="73">
        <v>6</v>
      </c>
      <c r="D90" s="74" t="s">
        <v>103</v>
      </c>
      <c r="E90" s="75" t="s">
        <v>885</v>
      </c>
      <c r="F90" s="76" t="s">
        <v>886</v>
      </c>
      <c r="G90" s="74" t="s">
        <v>106</v>
      </c>
      <c r="H90" s="77">
        <v>45.31</v>
      </c>
      <c r="I90" s="78"/>
      <c r="J90" s="130">
        <f>H90*I90</f>
        <v>0</v>
      </c>
      <c r="K90" s="77">
        <v>2.5999999999999998E-4</v>
      </c>
      <c r="L90" s="77">
        <f>H90*K90</f>
        <v>1.1780599999999999E-2</v>
      </c>
      <c r="M90" s="77"/>
      <c r="N90" s="77">
        <f>H90*M90</f>
        <v>0</v>
      </c>
      <c r="O90" s="79">
        <v>21</v>
      </c>
      <c r="P90" s="79">
        <f>J90*(O90/100)</f>
        <v>0</v>
      </c>
      <c r="Q90" s="79">
        <f>J90+P90</f>
        <v>0</v>
      </c>
      <c r="R90" s="8"/>
      <c r="S90" s="8"/>
    </row>
    <row r="91" spans="1:19" ht="11.25" outlineLevel="3">
      <c r="A91" s="9"/>
      <c r="B91" s="72"/>
      <c r="C91" s="73">
        <v>7</v>
      </c>
      <c r="D91" s="74" t="s">
        <v>103</v>
      </c>
      <c r="E91" s="75" t="s">
        <v>887</v>
      </c>
      <c r="F91" s="76" t="s">
        <v>888</v>
      </c>
      <c r="G91" s="74" t="s">
        <v>106</v>
      </c>
      <c r="H91" s="77">
        <v>45.31</v>
      </c>
      <c r="I91" s="78"/>
      <c r="J91" s="130">
        <f>H91*I91</f>
        <v>0</v>
      </c>
      <c r="K91" s="77">
        <v>4.3800000000000002E-3</v>
      </c>
      <c r="L91" s="77">
        <f>H91*K91</f>
        <v>0.19845780000000002</v>
      </c>
      <c r="M91" s="77"/>
      <c r="N91" s="77">
        <f>H91*M91</f>
        <v>0</v>
      </c>
      <c r="O91" s="79">
        <v>21</v>
      </c>
      <c r="P91" s="79">
        <f>J91*(O91/100)</f>
        <v>0</v>
      </c>
      <c r="Q91" s="79">
        <f>J91+P91</f>
        <v>0</v>
      </c>
      <c r="R91" s="8"/>
      <c r="S91" s="8"/>
    </row>
    <row r="92" spans="1:19" ht="9.75" outlineLevel="4">
      <c r="A92" s="80"/>
      <c r="B92" s="81"/>
      <c r="C92" s="81"/>
      <c r="D92" s="82"/>
      <c r="E92" s="87" t="s">
        <v>16</v>
      </c>
      <c r="F92" s="83" t="s">
        <v>889</v>
      </c>
      <c r="G92" s="82"/>
      <c r="H92" s="84">
        <v>3.03</v>
      </c>
      <c r="I92" s="85"/>
      <c r="J92" s="131"/>
      <c r="K92" s="84"/>
      <c r="L92" s="84"/>
      <c r="M92" s="84"/>
      <c r="N92" s="84"/>
      <c r="O92" s="86"/>
      <c r="P92" s="86"/>
      <c r="Q92" s="86"/>
      <c r="R92" s="8"/>
    </row>
    <row r="93" spans="1:19" ht="9.75" outlineLevel="4">
      <c r="A93" s="80"/>
      <c r="B93" s="81"/>
      <c r="C93" s="81"/>
      <c r="D93" s="82"/>
      <c r="E93" s="87"/>
      <c r="F93" s="83" t="s">
        <v>890</v>
      </c>
      <c r="G93" s="82"/>
      <c r="H93" s="84">
        <v>13.16</v>
      </c>
      <c r="I93" s="85"/>
      <c r="J93" s="131"/>
      <c r="K93" s="84"/>
      <c r="L93" s="84"/>
      <c r="M93" s="84"/>
      <c r="N93" s="84"/>
      <c r="O93" s="86"/>
      <c r="P93" s="86"/>
      <c r="Q93" s="86"/>
      <c r="R93" s="8"/>
    </row>
    <row r="94" spans="1:19" ht="9.75" outlineLevel="4">
      <c r="A94" s="80"/>
      <c r="B94" s="81"/>
      <c r="C94" s="81"/>
      <c r="D94" s="82"/>
      <c r="E94" s="87"/>
      <c r="F94" s="83" t="s">
        <v>891</v>
      </c>
      <c r="G94" s="82"/>
      <c r="H94" s="84">
        <v>15.26</v>
      </c>
      <c r="I94" s="85"/>
      <c r="J94" s="131"/>
      <c r="K94" s="84"/>
      <c r="L94" s="84"/>
      <c r="M94" s="84"/>
      <c r="N94" s="84"/>
      <c r="O94" s="86"/>
      <c r="P94" s="86"/>
      <c r="Q94" s="86"/>
      <c r="R94" s="8"/>
    </row>
    <row r="95" spans="1:19" ht="9.75" outlineLevel="4">
      <c r="A95" s="80"/>
      <c r="B95" s="81"/>
      <c r="C95" s="81"/>
      <c r="D95" s="82"/>
      <c r="E95" s="87"/>
      <c r="F95" s="83" t="s">
        <v>892</v>
      </c>
      <c r="G95" s="82"/>
      <c r="H95" s="84">
        <v>13.859999999999998</v>
      </c>
      <c r="I95" s="85"/>
      <c r="J95" s="131"/>
      <c r="K95" s="84"/>
      <c r="L95" s="84"/>
      <c r="M95" s="84"/>
      <c r="N95" s="84"/>
      <c r="O95" s="86"/>
      <c r="P95" s="86"/>
      <c r="Q95" s="86"/>
      <c r="R95" s="8"/>
    </row>
    <row r="96" spans="1:19" ht="7.5" customHeight="1" outlineLevel="4">
      <c r="A96" s="8"/>
      <c r="B96" s="46"/>
      <c r="C96" s="45"/>
      <c r="D96" s="48"/>
      <c r="E96" s="13"/>
      <c r="F96" s="49"/>
      <c r="G96" s="48"/>
      <c r="H96" s="50"/>
      <c r="I96" s="52"/>
      <c r="J96" s="132"/>
      <c r="K96" s="19"/>
      <c r="L96" s="19"/>
      <c r="M96" s="19"/>
      <c r="N96" s="19"/>
      <c r="O96" s="15"/>
      <c r="P96" s="15"/>
      <c r="Q96" s="15"/>
      <c r="R96" s="8"/>
    </row>
    <row r="97" spans="1:19" ht="11.25" outlineLevel="3">
      <c r="A97" s="9"/>
      <c r="B97" s="72"/>
      <c r="C97" s="73">
        <v>8</v>
      </c>
      <c r="D97" s="74" t="s">
        <v>103</v>
      </c>
      <c r="E97" s="75" t="s">
        <v>893</v>
      </c>
      <c r="F97" s="76" t="s">
        <v>894</v>
      </c>
      <c r="G97" s="74" t="s">
        <v>106</v>
      </c>
      <c r="H97" s="77">
        <v>45.31</v>
      </c>
      <c r="I97" s="78"/>
      <c r="J97" s="130">
        <f>H97*I97</f>
        <v>0</v>
      </c>
      <c r="K97" s="77">
        <v>2.5000000000000001E-3</v>
      </c>
      <c r="L97" s="77">
        <f>H97*K97</f>
        <v>0.11327500000000001</v>
      </c>
      <c r="M97" s="77"/>
      <c r="N97" s="77">
        <f>H97*M97</f>
        <v>0</v>
      </c>
      <c r="O97" s="79">
        <v>21</v>
      </c>
      <c r="P97" s="79">
        <f>J97*(O97/100)</f>
        <v>0</v>
      </c>
      <c r="Q97" s="79">
        <f>J97+P97</f>
        <v>0</v>
      </c>
      <c r="R97" s="8"/>
      <c r="S97" s="8"/>
    </row>
    <row r="98" spans="1:19" ht="11.25" outlineLevel="3">
      <c r="A98" s="9"/>
      <c r="B98" s="72"/>
      <c r="C98" s="73">
        <v>9</v>
      </c>
      <c r="D98" s="74" t="s">
        <v>103</v>
      </c>
      <c r="E98" s="75" t="s">
        <v>895</v>
      </c>
      <c r="F98" s="76" t="s">
        <v>896</v>
      </c>
      <c r="G98" s="74" t="s">
        <v>106</v>
      </c>
      <c r="H98" s="77">
        <v>45.31</v>
      </c>
      <c r="I98" s="78"/>
      <c r="J98" s="130">
        <f>H98*I98</f>
        <v>0</v>
      </c>
      <c r="K98" s="77">
        <v>4.0000000000000001E-3</v>
      </c>
      <c r="L98" s="77">
        <f>H98*K98</f>
        <v>0.18124000000000001</v>
      </c>
      <c r="M98" s="77"/>
      <c r="N98" s="77">
        <f>H98*M98</f>
        <v>0</v>
      </c>
      <c r="O98" s="79">
        <v>21</v>
      </c>
      <c r="P98" s="79">
        <f>J98*(O98/100)</f>
        <v>0</v>
      </c>
      <c r="Q98" s="79">
        <f>J98+P98</f>
        <v>0</v>
      </c>
      <c r="R98" s="8"/>
      <c r="S98" s="8"/>
    </row>
    <row r="99" spans="1:19" ht="11.25" outlineLevel="3">
      <c r="A99" s="9"/>
      <c r="B99" s="72"/>
      <c r="C99" s="73">
        <v>10</v>
      </c>
      <c r="D99" s="74" t="s">
        <v>103</v>
      </c>
      <c r="E99" s="75" t="s">
        <v>885</v>
      </c>
      <c r="F99" s="76" t="s">
        <v>886</v>
      </c>
      <c r="G99" s="74" t="s">
        <v>106</v>
      </c>
      <c r="H99" s="77">
        <v>175.49100000000001</v>
      </c>
      <c r="I99" s="78"/>
      <c r="J99" s="130">
        <f>H99*I99</f>
        <v>0</v>
      </c>
      <c r="K99" s="77">
        <v>2.5999999999999998E-4</v>
      </c>
      <c r="L99" s="77">
        <f>H99*K99</f>
        <v>4.562766E-2</v>
      </c>
      <c r="M99" s="77"/>
      <c r="N99" s="77">
        <f>H99*M99</f>
        <v>0</v>
      </c>
      <c r="O99" s="79">
        <v>21</v>
      </c>
      <c r="P99" s="79">
        <f>J99*(O99/100)</f>
        <v>0</v>
      </c>
      <c r="Q99" s="79">
        <f>J99+P99</f>
        <v>0</v>
      </c>
      <c r="R99" s="8"/>
      <c r="S99" s="8"/>
    </row>
    <row r="100" spans="1:19" ht="11.25" outlineLevel="3">
      <c r="A100" s="9"/>
      <c r="B100" s="72"/>
      <c r="C100" s="73">
        <v>11</v>
      </c>
      <c r="D100" s="74" t="s">
        <v>103</v>
      </c>
      <c r="E100" s="75" t="s">
        <v>897</v>
      </c>
      <c r="F100" s="76" t="s">
        <v>898</v>
      </c>
      <c r="G100" s="74" t="s">
        <v>106</v>
      </c>
      <c r="H100" s="77">
        <v>175.49100000000001</v>
      </c>
      <c r="I100" s="78"/>
      <c r="J100" s="130">
        <f>H100*I100</f>
        <v>0</v>
      </c>
      <c r="K100" s="77">
        <v>7.3499999999999998E-3</v>
      </c>
      <c r="L100" s="77">
        <f>H100*K100</f>
        <v>1.2898588500000001</v>
      </c>
      <c r="M100" s="77"/>
      <c r="N100" s="77">
        <f>H100*M100</f>
        <v>0</v>
      </c>
      <c r="O100" s="79">
        <v>21</v>
      </c>
      <c r="P100" s="79">
        <f>J100*(O100/100)</f>
        <v>0</v>
      </c>
      <c r="Q100" s="79">
        <f>J100+P100</f>
        <v>0</v>
      </c>
      <c r="R100" s="8"/>
      <c r="S100" s="8"/>
    </row>
    <row r="101" spans="1:19" ht="9.75" outlineLevel="4">
      <c r="A101" s="80"/>
      <c r="B101" s="81"/>
      <c r="C101" s="81"/>
      <c r="D101" s="82"/>
      <c r="E101" s="87" t="s">
        <v>16</v>
      </c>
      <c r="F101" s="83" t="s">
        <v>899</v>
      </c>
      <c r="G101" s="82"/>
      <c r="H101" s="84">
        <v>175.49100000000001</v>
      </c>
      <c r="I101" s="85"/>
      <c r="J101" s="131"/>
      <c r="K101" s="84"/>
      <c r="L101" s="84"/>
      <c r="M101" s="84"/>
      <c r="N101" s="84"/>
      <c r="O101" s="86"/>
      <c r="P101" s="86"/>
      <c r="Q101" s="86"/>
      <c r="R101" s="8"/>
    </row>
    <row r="102" spans="1:19" ht="7.5" customHeight="1" outlineLevel="4">
      <c r="A102" s="8"/>
      <c r="B102" s="46"/>
      <c r="C102" s="45"/>
      <c r="D102" s="48"/>
      <c r="E102" s="13"/>
      <c r="F102" s="49"/>
      <c r="G102" s="48"/>
      <c r="H102" s="50"/>
      <c r="I102" s="52"/>
      <c r="J102" s="132"/>
      <c r="K102" s="19"/>
      <c r="L102" s="19"/>
      <c r="M102" s="19"/>
      <c r="N102" s="19"/>
      <c r="O102" s="15"/>
      <c r="P102" s="15"/>
      <c r="Q102" s="15"/>
      <c r="R102" s="8"/>
    </row>
    <row r="103" spans="1:19" ht="11.25" outlineLevel="3">
      <c r="A103" s="9"/>
      <c r="B103" s="72"/>
      <c r="C103" s="73">
        <v>12</v>
      </c>
      <c r="D103" s="74" t="s">
        <v>103</v>
      </c>
      <c r="E103" s="75" t="s">
        <v>900</v>
      </c>
      <c r="F103" s="76" t="s">
        <v>901</v>
      </c>
      <c r="G103" s="74" t="s">
        <v>106</v>
      </c>
      <c r="H103" s="77">
        <v>88.423399999999987</v>
      </c>
      <c r="I103" s="78"/>
      <c r="J103" s="130">
        <f>H103*I103</f>
        <v>0</v>
      </c>
      <c r="K103" s="77">
        <v>1.8380000000000001E-2</v>
      </c>
      <c r="L103" s="77">
        <f>H103*K103</f>
        <v>1.6252220919999998</v>
      </c>
      <c r="M103" s="77"/>
      <c r="N103" s="77">
        <f>H103*M103</f>
        <v>0</v>
      </c>
      <c r="O103" s="79">
        <v>21</v>
      </c>
      <c r="P103" s="79">
        <f>J103*(O103/100)</f>
        <v>0</v>
      </c>
      <c r="Q103" s="79">
        <f>J103+P103</f>
        <v>0</v>
      </c>
      <c r="R103" s="8"/>
      <c r="S103" s="8"/>
    </row>
    <row r="104" spans="1:19" ht="9.75" outlineLevel="4">
      <c r="A104" s="80"/>
      <c r="B104" s="81"/>
      <c r="C104" s="81"/>
      <c r="D104" s="82"/>
      <c r="E104" s="87" t="s">
        <v>16</v>
      </c>
      <c r="F104" s="83" t="s">
        <v>902</v>
      </c>
      <c r="G104" s="82"/>
      <c r="H104" s="84">
        <v>0</v>
      </c>
      <c r="I104" s="85"/>
      <c r="J104" s="131"/>
      <c r="K104" s="84"/>
      <c r="L104" s="84"/>
      <c r="M104" s="84"/>
      <c r="N104" s="84"/>
      <c r="O104" s="86"/>
      <c r="P104" s="86"/>
      <c r="Q104" s="86"/>
      <c r="R104" s="8"/>
    </row>
    <row r="105" spans="1:19" ht="9.75" outlineLevel="4">
      <c r="A105" s="80"/>
      <c r="B105" s="81"/>
      <c r="C105" s="81"/>
      <c r="D105" s="82"/>
      <c r="E105" s="87"/>
      <c r="F105" s="83" t="s">
        <v>903</v>
      </c>
      <c r="G105" s="82"/>
      <c r="H105" s="84">
        <v>0</v>
      </c>
      <c r="I105" s="85"/>
      <c r="J105" s="131"/>
      <c r="K105" s="84"/>
      <c r="L105" s="84"/>
      <c r="M105" s="84"/>
      <c r="N105" s="84"/>
      <c r="O105" s="86"/>
      <c r="P105" s="86"/>
      <c r="Q105" s="86"/>
      <c r="R105" s="8"/>
    </row>
    <row r="106" spans="1:19" ht="9.75" outlineLevel="4">
      <c r="A106" s="80"/>
      <c r="B106" s="81"/>
      <c r="C106" s="81"/>
      <c r="D106" s="82"/>
      <c r="E106" s="87"/>
      <c r="F106" s="83" t="s">
        <v>904</v>
      </c>
      <c r="G106" s="82"/>
      <c r="H106" s="84">
        <v>23.617999999999999</v>
      </c>
      <c r="I106" s="85"/>
      <c r="J106" s="131"/>
      <c r="K106" s="84"/>
      <c r="L106" s="84"/>
      <c r="M106" s="84"/>
      <c r="N106" s="84"/>
      <c r="O106" s="86"/>
      <c r="P106" s="86"/>
      <c r="Q106" s="86"/>
      <c r="R106" s="8"/>
    </row>
    <row r="107" spans="1:19" ht="9.75" outlineLevel="4">
      <c r="A107" s="80"/>
      <c r="B107" s="81"/>
      <c r="C107" s="81"/>
      <c r="D107" s="82"/>
      <c r="E107" s="87"/>
      <c r="F107" s="83" t="s">
        <v>905</v>
      </c>
      <c r="G107" s="82"/>
      <c r="H107" s="84">
        <v>19.105599999999999</v>
      </c>
      <c r="I107" s="85"/>
      <c r="J107" s="131"/>
      <c r="K107" s="84"/>
      <c r="L107" s="84"/>
      <c r="M107" s="84"/>
      <c r="N107" s="84"/>
      <c r="O107" s="86"/>
      <c r="P107" s="86"/>
      <c r="Q107" s="86"/>
      <c r="R107" s="8"/>
    </row>
    <row r="108" spans="1:19" ht="9.75" outlineLevel="4">
      <c r="A108" s="80"/>
      <c r="B108" s="81"/>
      <c r="C108" s="81"/>
      <c r="D108" s="82"/>
      <c r="E108" s="87"/>
      <c r="F108" s="83" t="s">
        <v>906</v>
      </c>
      <c r="G108" s="82"/>
      <c r="H108" s="84">
        <v>18.919999999999998</v>
      </c>
      <c r="I108" s="85"/>
      <c r="J108" s="131"/>
      <c r="K108" s="84"/>
      <c r="L108" s="84"/>
      <c r="M108" s="84"/>
      <c r="N108" s="84"/>
      <c r="O108" s="86"/>
      <c r="P108" s="86"/>
      <c r="Q108" s="86"/>
      <c r="R108" s="8"/>
    </row>
    <row r="109" spans="1:19" ht="9.75" outlineLevel="4">
      <c r="A109" s="80"/>
      <c r="B109" s="81"/>
      <c r="C109" s="81"/>
      <c r="D109" s="82"/>
      <c r="E109" s="87"/>
      <c r="F109" s="83" t="s">
        <v>907</v>
      </c>
      <c r="G109" s="82"/>
      <c r="H109" s="84">
        <v>13.989999999999997</v>
      </c>
      <c r="I109" s="85"/>
      <c r="J109" s="131"/>
      <c r="K109" s="84"/>
      <c r="L109" s="84"/>
      <c r="M109" s="84"/>
      <c r="N109" s="84"/>
      <c r="O109" s="86"/>
      <c r="P109" s="86"/>
      <c r="Q109" s="86"/>
      <c r="R109" s="8"/>
    </row>
    <row r="110" spans="1:19" ht="9.75" outlineLevel="4">
      <c r="A110" s="80"/>
      <c r="B110" s="81"/>
      <c r="C110" s="81"/>
      <c r="D110" s="82"/>
      <c r="E110" s="87"/>
      <c r="F110" s="83" t="s">
        <v>908</v>
      </c>
      <c r="G110" s="82"/>
      <c r="H110" s="84">
        <v>1.9560000000000004</v>
      </c>
      <c r="I110" s="85"/>
      <c r="J110" s="131"/>
      <c r="K110" s="84"/>
      <c r="L110" s="84"/>
      <c r="M110" s="84"/>
      <c r="N110" s="84"/>
      <c r="O110" s="86"/>
      <c r="P110" s="86"/>
      <c r="Q110" s="86"/>
      <c r="R110" s="8"/>
    </row>
    <row r="111" spans="1:19" ht="9.75" outlineLevel="4">
      <c r="A111" s="80"/>
      <c r="B111" s="81"/>
      <c r="C111" s="81"/>
      <c r="D111" s="82"/>
      <c r="E111" s="87"/>
      <c r="F111" s="83" t="s">
        <v>909</v>
      </c>
      <c r="G111" s="82"/>
      <c r="H111" s="84">
        <v>0</v>
      </c>
      <c r="I111" s="85"/>
      <c r="J111" s="131"/>
      <c r="K111" s="84"/>
      <c r="L111" s="84"/>
      <c r="M111" s="84"/>
      <c r="N111" s="84"/>
      <c r="O111" s="86"/>
      <c r="P111" s="86"/>
      <c r="Q111" s="86"/>
      <c r="R111" s="8"/>
    </row>
    <row r="112" spans="1:19" ht="9.75" outlineLevel="4">
      <c r="A112" s="80"/>
      <c r="B112" s="81"/>
      <c r="C112" s="81"/>
      <c r="D112" s="82"/>
      <c r="E112" s="87"/>
      <c r="F112" s="83" t="s">
        <v>910</v>
      </c>
      <c r="G112" s="82"/>
      <c r="H112" s="84">
        <v>-12.1456</v>
      </c>
      <c r="I112" s="85"/>
      <c r="J112" s="131"/>
      <c r="K112" s="84"/>
      <c r="L112" s="84"/>
      <c r="M112" s="84"/>
      <c r="N112" s="84"/>
      <c r="O112" s="86"/>
      <c r="P112" s="86"/>
      <c r="Q112" s="86"/>
      <c r="R112" s="8"/>
    </row>
    <row r="113" spans="1:19" ht="9.75" outlineLevel="4">
      <c r="A113" s="80"/>
      <c r="B113" s="81"/>
      <c r="C113" s="81"/>
      <c r="D113" s="82"/>
      <c r="E113" s="87"/>
      <c r="F113" s="83" t="s">
        <v>911</v>
      </c>
      <c r="G113" s="82"/>
      <c r="H113" s="84">
        <v>0</v>
      </c>
      <c r="I113" s="85"/>
      <c r="J113" s="131"/>
      <c r="K113" s="84"/>
      <c r="L113" s="84"/>
      <c r="M113" s="84"/>
      <c r="N113" s="84"/>
      <c r="O113" s="86"/>
      <c r="P113" s="86"/>
      <c r="Q113" s="86"/>
      <c r="R113" s="8"/>
    </row>
    <row r="114" spans="1:19" ht="9.75" outlineLevel="4">
      <c r="A114" s="80"/>
      <c r="B114" s="81"/>
      <c r="C114" s="81"/>
      <c r="D114" s="82"/>
      <c r="E114" s="87"/>
      <c r="F114" s="83" t="s">
        <v>912</v>
      </c>
      <c r="G114" s="82"/>
      <c r="H114" s="84">
        <v>0</v>
      </c>
      <c r="I114" s="85"/>
      <c r="J114" s="131"/>
      <c r="K114" s="84"/>
      <c r="L114" s="84"/>
      <c r="M114" s="84"/>
      <c r="N114" s="84"/>
      <c r="O114" s="86"/>
      <c r="P114" s="86"/>
      <c r="Q114" s="86"/>
      <c r="R114" s="8"/>
    </row>
    <row r="115" spans="1:19" ht="9.75" outlineLevel="4">
      <c r="A115" s="80"/>
      <c r="B115" s="81"/>
      <c r="C115" s="81"/>
      <c r="D115" s="82"/>
      <c r="E115" s="87"/>
      <c r="F115" s="83" t="s">
        <v>913</v>
      </c>
      <c r="G115" s="82"/>
      <c r="H115" s="84">
        <v>11.611999999999997</v>
      </c>
      <c r="I115" s="85"/>
      <c r="J115" s="131"/>
      <c r="K115" s="84"/>
      <c r="L115" s="84"/>
      <c r="M115" s="84"/>
      <c r="N115" s="84"/>
      <c r="O115" s="86"/>
      <c r="P115" s="86"/>
      <c r="Q115" s="86"/>
      <c r="R115" s="8"/>
    </row>
    <row r="116" spans="1:19" ht="9.75" outlineLevel="4">
      <c r="A116" s="80"/>
      <c r="B116" s="81"/>
      <c r="C116" s="81"/>
      <c r="D116" s="82"/>
      <c r="E116" s="87"/>
      <c r="F116" s="83" t="s">
        <v>914</v>
      </c>
      <c r="G116" s="82"/>
      <c r="H116" s="84">
        <v>0.14400000000000002</v>
      </c>
      <c r="I116" s="85"/>
      <c r="J116" s="131"/>
      <c r="K116" s="84"/>
      <c r="L116" s="84"/>
      <c r="M116" s="84"/>
      <c r="N116" s="84"/>
      <c r="O116" s="86"/>
      <c r="P116" s="86"/>
      <c r="Q116" s="86"/>
      <c r="R116" s="8"/>
    </row>
    <row r="117" spans="1:19" ht="9.75" outlineLevel="4">
      <c r="A117" s="80"/>
      <c r="B117" s="81"/>
      <c r="C117" s="81"/>
      <c r="D117" s="82"/>
      <c r="E117" s="87"/>
      <c r="F117" s="83" t="s">
        <v>915</v>
      </c>
      <c r="G117" s="82"/>
      <c r="H117" s="84">
        <v>0</v>
      </c>
      <c r="I117" s="85"/>
      <c r="J117" s="131"/>
      <c r="K117" s="84"/>
      <c r="L117" s="84"/>
      <c r="M117" s="84"/>
      <c r="N117" s="84"/>
      <c r="O117" s="86"/>
      <c r="P117" s="86"/>
      <c r="Q117" s="86"/>
      <c r="R117" s="8"/>
    </row>
    <row r="118" spans="1:19" ht="9.75" outlineLevel="4">
      <c r="A118" s="80"/>
      <c r="B118" s="81"/>
      <c r="C118" s="81"/>
      <c r="D118" s="82"/>
      <c r="E118" s="87"/>
      <c r="F118" s="83" t="s">
        <v>870</v>
      </c>
      <c r="G118" s="82"/>
      <c r="H118" s="84">
        <v>10.761399999999995</v>
      </c>
      <c r="I118" s="85"/>
      <c r="J118" s="131"/>
      <c r="K118" s="84"/>
      <c r="L118" s="84"/>
      <c r="M118" s="84"/>
      <c r="N118" s="84"/>
      <c r="O118" s="86"/>
      <c r="P118" s="86"/>
      <c r="Q118" s="86"/>
      <c r="R118" s="8"/>
    </row>
    <row r="119" spans="1:19" ht="9.75" outlineLevel="4">
      <c r="A119" s="80"/>
      <c r="B119" s="81"/>
      <c r="C119" s="81"/>
      <c r="D119" s="82"/>
      <c r="E119" s="87"/>
      <c r="F119" s="83" t="s">
        <v>916</v>
      </c>
      <c r="G119" s="82"/>
      <c r="H119" s="84">
        <v>0.46199999999999997</v>
      </c>
      <c r="I119" s="85"/>
      <c r="J119" s="131"/>
      <c r="K119" s="84"/>
      <c r="L119" s="84"/>
      <c r="M119" s="84"/>
      <c r="N119" s="84"/>
      <c r="O119" s="86"/>
      <c r="P119" s="86"/>
      <c r="Q119" s="86"/>
      <c r="R119" s="8"/>
    </row>
    <row r="120" spans="1:19" ht="7.5" customHeight="1" outlineLevel="4">
      <c r="A120" s="8"/>
      <c r="B120" s="46"/>
      <c r="C120" s="45"/>
      <c r="D120" s="48"/>
      <c r="E120" s="13"/>
      <c r="F120" s="49"/>
      <c r="G120" s="48"/>
      <c r="H120" s="50"/>
      <c r="I120" s="52"/>
      <c r="J120" s="132"/>
      <c r="K120" s="19"/>
      <c r="L120" s="19"/>
      <c r="M120" s="19"/>
      <c r="N120" s="19"/>
      <c r="O120" s="15"/>
      <c r="P120" s="15"/>
      <c r="Q120" s="15"/>
      <c r="R120" s="8"/>
    </row>
    <row r="121" spans="1:19" ht="11.25" outlineLevel="3">
      <c r="A121" s="9"/>
      <c r="B121" s="72"/>
      <c r="C121" s="73">
        <v>13</v>
      </c>
      <c r="D121" s="74" t="s">
        <v>103</v>
      </c>
      <c r="E121" s="75" t="s">
        <v>917</v>
      </c>
      <c r="F121" s="76" t="s">
        <v>918</v>
      </c>
      <c r="G121" s="74" t="s">
        <v>106</v>
      </c>
      <c r="H121" s="77">
        <v>176.846</v>
      </c>
      <c r="I121" s="78"/>
      <c r="J121" s="130">
        <f>H121*I121</f>
        <v>0</v>
      </c>
      <c r="K121" s="77">
        <v>7.9000000000000008E-3</v>
      </c>
      <c r="L121" s="77">
        <f>H121*K121</f>
        <v>1.3970834000000001</v>
      </c>
      <c r="M121" s="77"/>
      <c r="N121" s="77">
        <f>H121*M121</f>
        <v>0</v>
      </c>
      <c r="O121" s="79">
        <v>21</v>
      </c>
      <c r="P121" s="79">
        <f>J121*(O121/100)</f>
        <v>0</v>
      </c>
      <c r="Q121" s="79">
        <f>J121+P121</f>
        <v>0</v>
      </c>
      <c r="R121" s="8"/>
      <c r="S121" s="8"/>
    </row>
    <row r="122" spans="1:19" ht="9.75" outlineLevel="4">
      <c r="A122" s="80"/>
      <c r="B122" s="81"/>
      <c r="C122" s="81"/>
      <c r="D122" s="82"/>
      <c r="E122" s="87" t="s">
        <v>16</v>
      </c>
      <c r="F122" s="83" t="s">
        <v>919</v>
      </c>
      <c r="G122" s="82"/>
      <c r="H122" s="84">
        <v>176.846</v>
      </c>
      <c r="I122" s="85"/>
      <c r="J122" s="131"/>
      <c r="K122" s="84"/>
      <c r="L122" s="84"/>
      <c r="M122" s="84"/>
      <c r="N122" s="84"/>
      <c r="O122" s="86"/>
      <c r="P122" s="86"/>
      <c r="Q122" s="86"/>
      <c r="R122" s="8"/>
    </row>
    <row r="123" spans="1:19" ht="7.5" customHeight="1" outlineLevel="4">
      <c r="A123" s="8"/>
      <c r="B123" s="46"/>
      <c r="C123" s="45"/>
      <c r="D123" s="48"/>
      <c r="E123" s="13"/>
      <c r="F123" s="49"/>
      <c r="G123" s="48"/>
      <c r="H123" s="50"/>
      <c r="I123" s="52"/>
      <c r="J123" s="132"/>
      <c r="K123" s="19"/>
      <c r="L123" s="19"/>
      <c r="M123" s="19"/>
      <c r="N123" s="19"/>
      <c r="O123" s="15"/>
      <c r="P123" s="15"/>
      <c r="Q123" s="15"/>
      <c r="R123" s="8"/>
    </row>
    <row r="124" spans="1:19" ht="11.25" outlineLevel="3">
      <c r="A124" s="9"/>
      <c r="B124" s="72"/>
      <c r="C124" s="73">
        <v>14</v>
      </c>
      <c r="D124" s="74" t="s">
        <v>103</v>
      </c>
      <c r="E124" s="75" t="s">
        <v>920</v>
      </c>
      <c r="F124" s="76" t="s">
        <v>921</v>
      </c>
      <c r="G124" s="74" t="s">
        <v>106</v>
      </c>
      <c r="H124" s="77">
        <v>87.068200000000019</v>
      </c>
      <c r="I124" s="78"/>
      <c r="J124" s="130">
        <f>H124*I124</f>
        <v>0</v>
      </c>
      <c r="K124" s="77">
        <v>2.1000000000000001E-2</v>
      </c>
      <c r="L124" s="77">
        <f>H124*K124</f>
        <v>1.8284322000000004</v>
      </c>
      <c r="M124" s="77"/>
      <c r="N124" s="77">
        <f>H124*M124</f>
        <v>0</v>
      </c>
      <c r="O124" s="79">
        <v>21</v>
      </c>
      <c r="P124" s="79">
        <f>J124*(O124/100)</f>
        <v>0</v>
      </c>
      <c r="Q124" s="79">
        <f>J124+P124</f>
        <v>0</v>
      </c>
      <c r="R124" s="8"/>
      <c r="S124" s="8"/>
    </row>
    <row r="125" spans="1:19" ht="9.75" outlineLevel="4">
      <c r="A125" s="80"/>
      <c r="B125" s="81"/>
      <c r="C125" s="81"/>
      <c r="D125" s="82"/>
      <c r="E125" s="87" t="s">
        <v>16</v>
      </c>
      <c r="F125" s="83" t="s">
        <v>922</v>
      </c>
      <c r="G125" s="82"/>
      <c r="H125" s="84">
        <v>0</v>
      </c>
      <c r="I125" s="85"/>
      <c r="J125" s="131"/>
      <c r="K125" s="84"/>
      <c r="L125" s="84"/>
      <c r="M125" s="84"/>
      <c r="N125" s="84"/>
      <c r="O125" s="86"/>
      <c r="P125" s="86"/>
      <c r="Q125" s="86"/>
      <c r="R125" s="8"/>
    </row>
    <row r="126" spans="1:19" ht="9.75" outlineLevel="4">
      <c r="A126" s="80"/>
      <c r="B126" s="81"/>
      <c r="C126" s="81"/>
      <c r="D126" s="82"/>
      <c r="E126" s="87"/>
      <c r="F126" s="83" t="s">
        <v>923</v>
      </c>
      <c r="G126" s="82"/>
      <c r="H126" s="84">
        <v>12.04</v>
      </c>
      <c r="I126" s="85"/>
      <c r="J126" s="131"/>
      <c r="K126" s="84"/>
      <c r="L126" s="84"/>
      <c r="M126" s="84"/>
      <c r="N126" s="84"/>
      <c r="O126" s="86"/>
      <c r="P126" s="86"/>
      <c r="Q126" s="86"/>
      <c r="R126" s="8"/>
    </row>
    <row r="127" spans="1:19" ht="9.75" outlineLevel="4">
      <c r="A127" s="80"/>
      <c r="B127" s="81"/>
      <c r="C127" s="81"/>
      <c r="D127" s="82"/>
      <c r="E127" s="87"/>
      <c r="F127" s="83" t="s">
        <v>924</v>
      </c>
      <c r="G127" s="82"/>
      <c r="H127" s="84">
        <v>0</v>
      </c>
      <c r="I127" s="85"/>
      <c r="J127" s="131"/>
      <c r="K127" s="84"/>
      <c r="L127" s="84"/>
      <c r="M127" s="84"/>
      <c r="N127" s="84"/>
      <c r="O127" s="86"/>
      <c r="P127" s="86"/>
      <c r="Q127" s="86"/>
      <c r="R127" s="8"/>
    </row>
    <row r="128" spans="1:19" ht="9.75" outlineLevel="4">
      <c r="A128" s="80"/>
      <c r="B128" s="81"/>
      <c r="C128" s="81"/>
      <c r="D128" s="82"/>
      <c r="E128" s="87"/>
      <c r="F128" s="83" t="s">
        <v>912</v>
      </c>
      <c r="G128" s="82"/>
      <c r="H128" s="84">
        <v>0</v>
      </c>
      <c r="I128" s="85"/>
      <c r="J128" s="131"/>
      <c r="K128" s="84"/>
      <c r="L128" s="84"/>
      <c r="M128" s="84"/>
      <c r="N128" s="84"/>
      <c r="O128" s="86"/>
      <c r="P128" s="86"/>
      <c r="Q128" s="86"/>
      <c r="R128" s="8"/>
    </row>
    <row r="129" spans="1:19" ht="9.75" outlineLevel="4">
      <c r="A129" s="80"/>
      <c r="B129" s="81"/>
      <c r="C129" s="81"/>
      <c r="D129" s="82"/>
      <c r="E129" s="87"/>
      <c r="F129" s="83" t="s">
        <v>925</v>
      </c>
      <c r="G129" s="82"/>
      <c r="H129" s="84">
        <v>29.806000000000004</v>
      </c>
      <c r="I129" s="85"/>
      <c r="J129" s="131"/>
      <c r="K129" s="84"/>
      <c r="L129" s="84"/>
      <c r="M129" s="84"/>
      <c r="N129" s="84"/>
      <c r="O129" s="86"/>
      <c r="P129" s="86"/>
      <c r="Q129" s="86"/>
      <c r="R129" s="8"/>
    </row>
    <row r="130" spans="1:19" ht="9.75" outlineLevel="4">
      <c r="A130" s="80"/>
      <c r="B130" s="81"/>
      <c r="C130" s="81"/>
      <c r="D130" s="82"/>
      <c r="E130" s="87"/>
      <c r="F130" s="83" t="s">
        <v>926</v>
      </c>
      <c r="G130" s="82"/>
      <c r="H130" s="84">
        <v>2.661</v>
      </c>
      <c r="I130" s="85"/>
      <c r="J130" s="131"/>
      <c r="K130" s="84"/>
      <c r="L130" s="84"/>
      <c r="M130" s="84"/>
      <c r="N130" s="84"/>
      <c r="O130" s="86"/>
      <c r="P130" s="86"/>
      <c r="Q130" s="86"/>
      <c r="R130" s="8"/>
    </row>
    <row r="131" spans="1:19" ht="9.75" outlineLevel="4">
      <c r="A131" s="80"/>
      <c r="B131" s="81"/>
      <c r="C131" s="81"/>
      <c r="D131" s="82"/>
      <c r="E131" s="87"/>
      <c r="F131" s="83" t="s">
        <v>915</v>
      </c>
      <c r="G131" s="82"/>
      <c r="H131" s="84">
        <v>0</v>
      </c>
      <c r="I131" s="85"/>
      <c r="J131" s="131"/>
      <c r="K131" s="84"/>
      <c r="L131" s="84"/>
      <c r="M131" s="84"/>
      <c r="N131" s="84"/>
      <c r="O131" s="86"/>
      <c r="P131" s="86"/>
      <c r="Q131" s="86"/>
      <c r="R131" s="8"/>
    </row>
    <row r="132" spans="1:19" ht="9.75" outlineLevel="4">
      <c r="A132" s="80"/>
      <c r="B132" s="81"/>
      <c r="C132" s="81"/>
      <c r="D132" s="82"/>
      <c r="E132" s="87"/>
      <c r="F132" s="83" t="s">
        <v>927</v>
      </c>
      <c r="G132" s="82"/>
      <c r="H132" s="84">
        <v>29.857600000000001</v>
      </c>
      <c r="I132" s="85"/>
      <c r="J132" s="131"/>
      <c r="K132" s="84"/>
      <c r="L132" s="84"/>
      <c r="M132" s="84"/>
      <c r="N132" s="84"/>
      <c r="O132" s="86"/>
      <c r="P132" s="86"/>
      <c r="Q132" s="86"/>
      <c r="R132" s="8"/>
    </row>
    <row r="133" spans="1:19" ht="9.75" outlineLevel="4">
      <c r="A133" s="80"/>
      <c r="B133" s="81"/>
      <c r="C133" s="81"/>
      <c r="D133" s="82"/>
      <c r="E133" s="87"/>
      <c r="F133" s="83" t="s">
        <v>928</v>
      </c>
      <c r="G133" s="82"/>
      <c r="H133" s="84">
        <v>0.186</v>
      </c>
      <c r="I133" s="85"/>
      <c r="J133" s="131"/>
      <c r="K133" s="84"/>
      <c r="L133" s="84"/>
      <c r="M133" s="84"/>
      <c r="N133" s="84"/>
      <c r="O133" s="86"/>
      <c r="P133" s="86"/>
      <c r="Q133" s="86"/>
      <c r="R133" s="8"/>
    </row>
    <row r="134" spans="1:19" ht="9.75" outlineLevel="4">
      <c r="A134" s="80"/>
      <c r="B134" s="81"/>
      <c r="C134" s="81"/>
      <c r="D134" s="82"/>
      <c r="E134" s="87"/>
      <c r="F134" s="83" t="s">
        <v>903</v>
      </c>
      <c r="G134" s="82"/>
      <c r="H134" s="84">
        <v>0</v>
      </c>
      <c r="I134" s="85"/>
      <c r="J134" s="131"/>
      <c r="K134" s="84"/>
      <c r="L134" s="84"/>
      <c r="M134" s="84"/>
      <c r="N134" s="84"/>
      <c r="O134" s="86"/>
      <c r="P134" s="86"/>
      <c r="Q134" s="86"/>
      <c r="R134" s="8"/>
    </row>
    <row r="135" spans="1:19" ht="9.75" outlineLevel="4">
      <c r="A135" s="80"/>
      <c r="B135" s="81"/>
      <c r="C135" s="81"/>
      <c r="D135" s="82"/>
      <c r="E135" s="87"/>
      <c r="F135" s="83" t="s">
        <v>929</v>
      </c>
      <c r="G135" s="82"/>
      <c r="H135" s="84">
        <v>12.3316</v>
      </c>
      <c r="I135" s="85"/>
      <c r="J135" s="131"/>
      <c r="K135" s="84"/>
      <c r="L135" s="84"/>
      <c r="M135" s="84"/>
      <c r="N135" s="84"/>
      <c r="O135" s="86"/>
      <c r="P135" s="86"/>
      <c r="Q135" s="86"/>
      <c r="R135" s="8"/>
    </row>
    <row r="136" spans="1:19" ht="9.75" outlineLevel="4">
      <c r="A136" s="80"/>
      <c r="B136" s="81"/>
      <c r="C136" s="81"/>
      <c r="D136" s="82"/>
      <c r="E136" s="87"/>
      <c r="F136" s="83" t="s">
        <v>928</v>
      </c>
      <c r="G136" s="82"/>
      <c r="H136" s="84">
        <v>0.186</v>
      </c>
      <c r="I136" s="85"/>
      <c r="J136" s="131"/>
      <c r="K136" s="84"/>
      <c r="L136" s="84"/>
      <c r="M136" s="84"/>
      <c r="N136" s="84"/>
      <c r="O136" s="86"/>
      <c r="P136" s="86"/>
      <c r="Q136" s="86"/>
      <c r="R136" s="8"/>
    </row>
    <row r="137" spans="1:19" ht="7.5" customHeight="1" outlineLevel="4">
      <c r="A137" s="8"/>
      <c r="B137" s="46"/>
      <c r="C137" s="45"/>
      <c r="D137" s="48"/>
      <c r="E137" s="13"/>
      <c r="F137" s="49"/>
      <c r="G137" s="48"/>
      <c r="H137" s="50"/>
      <c r="I137" s="52"/>
      <c r="J137" s="132"/>
      <c r="K137" s="19"/>
      <c r="L137" s="19"/>
      <c r="M137" s="19"/>
      <c r="N137" s="19"/>
      <c r="O137" s="15"/>
      <c r="P137" s="15"/>
      <c r="Q137" s="15"/>
      <c r="R137" s="8"/>
    </row>
    <row r="138" spans="1:19" ht="11.25" outlineLevel="3">
      <c r="A138" s="9"/>
      <c r="B138" s="72"/>
      <c r="C138" s="73">
        <v>15</v>
      </c>
      <c r="D138" s="74" t="s">
        <v>103</v>
      </c>
      <c r="E138" s="75" t="s">
        <v>930</v>
      </c>
      <c r="F138" s="76" t="s">
        <v>931</v>
      </c>
      <c r="G138" s="74" t="s">
        <v>106</v>
      </c>
      <c r="H138" s="77">
        <v>87.067999999999998</v>
      </c>
      <c r="I138" s="78"/>
      <c r="J138" s="130">
        <f>H138*I138</f>
        <v>0</v>
      </c>
      <c r="K138" s="77">
        <v>1.0500000000000001E-2</v>
      </c>
      <c r="L138" s="77">
        <f>H138*K138</f>
        <v>0.91421400000000008</v>
      </c>
      <c r="M138" s="77"/>
      <c r="N138" s="77">
        <f>H138*M138</f>
        <v>0</v>
      </c>
      <c r="O138" s="79">
        <v>21</v>
      </c>
      <c r="P138" s="79">
        <f>J138*(O138/100)</f>
        <v>0</v>
      </c>
      <c r="Q138" s="79">
        <f>J138+P138</f>
        <v>0</v>
      </c>
      <c r="R138" s="8"/>
      <c r="S138" s="8"/>
    </row>
    <row r="139" spans="1:19" ht="22.5" outlineLevel="3">
      <c r="A139" s="9"/>
      <c r="B139" s="72"/>
      <c r="C139" s="73">
        <v>16</v>
      </c>
      <c r="D139" s="74" t="s">
        <v>103</v>
      </c>
      <c r="E139" s="75" t="s">
        <v>932</v>
      </c>
      <c r="F139" s="76" t="s">
        <v>933</v>
      </c>
      <c r="G139" s="74" t="s">
        <v>106</v>
      </c>
      <c r="H139" s="77">
        <v>98.06</v>
      </c>
      <c r="I139" s="78"/>
      <c r="J139" s="130">
        <f>H139*I139</f>
        <v>0</v>
      </c>
      <c r="K139" s="77">
        <v>3.3799999999999997E-2</v>
      </c>
      <c r="L139" s="77">
        <f>H139*K139</f>
        <v>3.3144279999999999</v>
      </c>
      <c r="M139" s="77"/>
      <c r="N139" s="77">
        <f>H139*M139</f>
        <v>0</v>
      </c>
      <c r="O139" s="79">
        <v>21</v>
      </c>
      <c r="P139" s="79">
        <f>J139*(O139/100)</f>
        <v>0</v>
      </c>
      <c r="Q139" s="79">
        <f>J139+P139</f>
        <v>0</v>
      </c>
      <c r="R139" s="8"/>
      <c r="S139" s="8"/>
    </row>
    <row r="140" spans="1:19" ht="9.75" outlineLevel="4">
      <c r="A140" s="80"/>
      <c r="B140" s="81"/>
      <c r="C140" s="81"/>
      <c r="D140" s="82"/>
      <c r="E140" s="87" t="s">
        <v>16</v>
      </c>
      <c r="F140" s="83" t="s">
        <v>934</v>
      </c>
      <c r="G140" s="82"/>
      <c r="H140" s="84">
        <v>98.06</v>
      </c>
      <c r="I140" s="85"/>
      <c r="J140" s="131"/>
      <c r="K140" s="84"/>
      <c r="L140" s="84"/>
      <c r="M140" s="84"/>
      <c r="N140" s="84"/>
      <c r="O140" s="86"/>
      <c r="P140" s="86"/>
      <c r="Q140" s="86"/>
      <c r="R140" s="8"/>
    </row>
    <row r="141" spans="1:19" ht="7.5" customHeight="1" outlineLevel="4">
      <c r="A141" s="8"/>
      <c r="B141" s="46"/>
      <c r="C141" s="45"/>
      <c r="D141" s="48"/>
      <c r="E141" s="13"/>
      <c r="F141" s="49"/>
      <c r="G141" s="48"/>
      <c r="H141" s="50"/>
      <c r="I141" s="52"/>
      <c r="J141" s="132"/>
      <c r="K141" s="19"/>
      <c r="L141" s="19"/>
      <c r="M141" s="19"/>
      <c r="N141" s="19"/>
      <c r="O141" s="15"/>
      <c r="P141" s="15"/>
      <c r="Q141" s="15"/>
      <c r="R141" s="8"/>
    </row>
    <row r="142" spans="1:19" ht="11.25" outlineLevel="3">
      <c r="A142" s="9"/>
      <c r="B142" s="72"/>
      <c r="C142" s="73">
        <v>17</v>
      </c>
      <c r="D142" s="74" t="s">
        <v>103</v>
      </c>
      <c r="E142" s="75" t="s">
        <v>935</v>
      </c>
      <c r="F142" s="76" t="s">
        <v>936</v>
      </c>
      <c r="G142" s="74" t="s">
        <v>106</v>
      </c>
      <c r="H142" s="77">
        <v>89.85</v>
      </c>
      <c r="I142" s="78"/>
      <c r="J142" s="130">
        <f>H142*I142</f>
        <v>0</v>
      </c>
      <c r="K142" s="77">
        <v>2.9700000000000001E-2</v>
      </c>
      <c r="L142" s="77">
        <f>H142*K142</f>
        <v>2.6685449999999999</v>
      </c>
      <c r="M142" s="77"/>
      <c r="N142" s="77">
        <f>H142*M142</f>
        <v>0</v>
      </c>
      <c r="O142" s="79">
        <v>21</v>
      </c>
      <c r="P142" s="79">
        <f>J142*(O142/100)</f>
        <v>0</v>
      </c>
      <c r="Q142" s="79">
        <f>J142+P142</f>
        <v>0</v>
      </c>
      <c r="R142" s="8"/>
      <c r="S142" s="8"/>
    </row>
    <row r="143" spans="1:19" ht="9.75" outlineLevel="4">
      <c r="A143" s="80"/>
      <c r="B143" s="81"/>
      <c r="C143" s="81"/>
      <c r="D143" s="82"/>
      <c r="E143" s="87" t="s">
        <v>16</v>
      </c>
      <c r="F143" s="83" t="s">
        <v>937</v>
      </c>
      <c r="G143" s="82"/>
      <c r="H143" s="84">
        <v>89.85</v>
      </c>
      <c r="I143" s="85"/>
      <c r="J143" s="131"/>
      <c r="K143" s="84"/>
      <c r="L143" s="84"/>
      <c r="M143" s="84"/>
      <c r="N143" s="84"/>
      <c r="O143" s="86"/>
      <c r="P143" s="86"/>
      <c r="Q143" s="86"/>
      <c r="R143" s="8"/>
    </row>
    <row r="144" spans="1:19" ht="7.5" customHeight="1" outlineLevel="4">
      <c r="A144" s="8"/>
      <c r="B144" s="46"/>
      <c r="C144" s="45"/>
      <c r="D144" s="48"/>
      <c r="E144" s="13"/>
      <c r="F144" s="49"/>
      <c r="G144" s="48"/>
      <c r="H144" s="50"/>
      <c r="I144" s="52"/>
      <c r="J144" s="132"/>
      <c r="K144" s="19"/>
      <c r="L144" s="19"/>
      <c r="M144" s="19"/>
      <c r="N144" s="19"/>
      <c r="O144" s="15"/>
      <c r="P144" s="15"/>
      <c r="Q144" s="15"/>
      <c r="R144" s="8"/>
    </row>
    <row r="145" spans="1:19" ht="11.25" outlineLevel="3">
      <c r="A145" s="9"/>
      <c r="B145" s="72"/>
      <c r="C145" s="73">
        <v>18</v>
      </c>
      <c r="D145" s="74" t="s">
        <v>103</v>
      </c>
      <c r="E145" s="75" t="s">
        <v>938</v>
      </c>
      <c r="F145" s="76" t="s">
        <v>939</v>
      </c>
      <c r="G145" s="74" t="s">
        <v>106</v>
      </c>
      <c r="H145" s="77">
        <v>20.85</v>
      </c>
      <c r="I145" s="78"/>
      <c r="J145" s="130">
        <f>H145*I145</f>
        <v>0</v>
      </c>
      <c r="K145" s="77">
        <v>2.5999999999999998E-4</v>
      </c>
      <c r="L145" s="77">
        <f>H145*K145</f>
        <v>5.4209999999999996E-3</v>
      </c>
      <c r="M145" s="77"/>
      <c r="N145" s="77">
        <f>H145*M145</f>
        <v>0</v>
      </c>
      <c r="O145" s="79">
        <v>21</v>
      </c>
      <c r="P145" s="79">
        <f>J145*(O145/100)</f>
        <v>0</v>
      </c>
      <c r="Q145" s="79">
        <f>J145+P145</f>
        <v>0</v>
      </c>
      <c r="R145" s="8"/>
      <c r="S145" s="8"/>
    </row>
    <row r="146" spans="1:19" ht="11.25" outlineLevel="3">
      <c r="A146" s="9"/>
      <c r="B146" s="72"/>
      <c r="C146" s="73">
        <v>19</v>
      </c>
      <c r="D146" s="74" t="s">
        <v>103</v>
      </c>
      <c r="E146" s="75" t="s">
        <v>940</v>
      </c>
      <c r="F146" s="76" t="s">
        <v>941</v>
      </c>
      <c r="G146" s="74" t="s">
        <v>106</v>
      </c>
      <c r="H146" s="77">
        <v>20.85</v>
      </c>
      <c r="I146" s="78"/>
      <c r="J146" s="130">
        <f>H146*I146</f>
        <v>0</v>
      </c>
      <c r="K146" s="77">
        <v>7.3499999999999998E-3</v>
      </c>
      <c r="L146" s="77">
        <f>H146*K146</f>
        <v>0.15324750000000001</v>
      </c>
      <c r="M146" s="77"/>
      <c r="N146" s="77">
        <f>H146*M146</f>
        <v>0</v>
      </c>
      <c r="O146" s="79">
        <v>21</v>
      </c>
      <c r="P146" s="79">
        <f>J146*(O146/100)</f>
        <v>0</v>
      </c>
      <c r="Q146" s="79">
        <f>J146+P146</f>
        <v>0</v>
      </c>
      <c r="R146" s="8"/>
      <c r="S146" s="8"/>
    </row>
    <row r="147" spans="1:19" ht="9.75" outlineLevel="4">
      <c r="A147" s="80"/>
      <c r="B147" s="81"/>
      <c r="C147" s="81"/>
      <c r="D147" s="82"/>
      <c r="E147" s="87" t="s">
        <v>16</v>
      </c>
      <c r="F147" s="83" t="s">
        <v>942</v>
      </c>
      <c r="G147" s="82"/>
      <c r="H147" s="84">
        <v>20.85</v>
      </c>
      <c r="I147" s="85"/>
      <c r="J147" s="131"/>
      <c r="K147" s="84"/>
      <c r="L147" s="84"/>
      <c r="M147" s="84"/>
      <c r="N147" s="84"/>
      <c r="O147" s="86"/>
      <c r="P147" s="86"/>
      <c r="Q147" s="86"/>
      <c r="R147" s="8"/>
    </row>
    <row r="148" spans="1:19" ht="7.5" customHeight="1" outlineLevel="4">
      <c r="A148" s="8"/>
      <c r="B148" s="46"/>
      <c r="C148" s="45"/>
      <c r="D148" s="48"/>
      <c r="E148" s="13"/>
      <c r="F148" s="49"/>
      <c r="G148" s="48"/>
      <c r="H148" s="50"/>
      <c r="I148" s="52"/>
      <c r="J148" s="132"/>
      <c r="K148" s="19"/>
      <c r="L148" s="19"/>
      <c r="M148" s="19"/>
      <c r="N148" s="19"/>
      <c r="O148" s="15"/>
      <c r="P148" s="15"/>
      <c r="Q148" s="15"/>
      <c r="R148" s="8"/>
    </row>
    <row r="149" spans="1:19" ht="11.25" outlineLevel="3">
      <c r="A149" s="9"/>
      <c r="B149" s="72"/>
      <c r="C149" s="73">
        <v>20</v>
      </c>
      <c r="D149" s="74" t="s">
        <v>103</v>
      </c>
      <c r="E149" s="75" t="s">
        <v>943</v>
      </c>
      <c r="F149" s="76" t="s">
        <v>944</v>
      </c>
      <c r="G149" s="74" t="s">
        <v>106</v>
      </c>
      <c r="H149" s="77">
        <v>14.16</v>
      </c>
      <c r="I149" s="78"/>
      <c r="J149" s="130">
        <f>H149*I149</f>
        <v>0</v>
      </c>
      <c r="K149" s="77">
        <v>1.8380000000000001E-2</v>
      </c>
      <c r="L149" s="77">
        <f>H149*K149</f>
        <v>0.26026080000000001</v>
      </c>
      <c r="M149" s="77"/>
      <c r="N149" s="77">
        <f>H149*M149</f>
        <v>0</v>
      </c>
      <c r="O149" s="79">
        <v>21</v>
      </c>
      <c r="P149" s="79">
        <f>J149*(O149/100)</f>
        <v>0</v>
      </c>
      <c r="Q149" s="79">
        <f>J149+P149</f>
        <v>0</v>
      </c>
      <c r="R149" s="8"/>
      <c r="S149" s="8"/>
    </row>
    <row r="150" spans="1:19" ht="9.75" outlineLevel="4">
      <c r="A150" s="80"/>
      <c r="B150" s="81"/>
      <c r="C150" s="81"/>
      <c r="D150" s="82"/>
      <c r="E150" s="87" t="s">
        <v>16</v>
      </c>
      <c r="F150" s="83" t="s">
        <v>945</v>
      </c>
      <c r="G150" s="82"/>
      <c r="H150" s="84">
        <v>14.16</v>
      </c>
      <c r="I150" s="85"/>
      <c r="J150" s="131"/>
      <c r="K150" s="84"/>
      <c r="L150" s="84"/>
      <c r="M150" s="84"/>
      <c r="N150" s="84"/>
      <c r="O150" s="86"/>
      <c r="P150" s="86"/>
      <c r="Q150" s="86"/>
      <c r="R150" s="8"/>
    </row>
    <row r="151" spans="1:19" ht="7.5" customHeight="1" outlineLevel="4">
      <c r="A151" s="8"/>
      <c r="B151" s="46"/>
      <c r="C151" s="45"/>
      <c r="D151" s="48"/>
      <c r="E151" s="13"/>
      <c r="F151" s="49"/>
      <c r="G151" s="48"/>
      <c r="H151" s="50"/>
      <c r="I151" s="52"/>
      <c r="J151" s="132"/>
      <c r="K151" s="19"/>
      <c r="L151" s="19"/>
      <c r="M151" s="19"/>
      <c r="N151" s="19"/>
      <c r="O151" s="15"/>
      <c r="P151" s="15"/>
      <c r="Q151" s="15"/>
      <c r="R151" s="8"/>
    </row>
    <row r="152" spans="1:19" ht="11.25" outlineLevel="3">
      <c r="A152" s="9"/>
      <c r="B152" s="72"/>
      <c r="C152" s="73">
        <v>21</v>
      </c>
      <c r="D152" s="74" t="s">
        <v>103</v>
      </c>
      <c r="E152" s="75" t="s">
        <v>946</v>
      </c>
      <c r="F152" s="76" t="s">
        <v>947</v>
      </c>
      <c r="G152" s="74" t="s">
        <v>106</v>
      </c>
      <c r="H152" s="77">
        <v>6.71</v>
      </c>
      <c r="I152" s="78"/>
      <c r="J152" s="130">
        <f>H152*I152</f>
        <v>0</v>
      </c>
      <c r="K152" s="77">
        <v>1.54E-2</v>
      </c>
      <c r="L152" s="77">
        <f>H152*K152</f>
        <v>0.10333400000000001</v>
      </c>
      <c r="M152" s="77"/>
      <c r="N152" s="77">
        <f>H152*M152</f>
        <v>0</v>
      </c>
      <c r="O152" s="79">
        <v>21</v>
      </c>
      <c r="P152" s="79">
        <f>J152*(O152/100)</f>
        <v>0</v>
      </c>
      <c r="Q152" s="79">
        <f>J152+P152</f>
        <v>0</v>
      </c>
      <c r="R152" s="8"/>
      <c r="S152" s="8"/>
    </row>
    <row r="153" spans="1:19" ht="9.75" outlineLevel="4">
      <c r="A153" s="80"/>
      <c r="B153" s="81"/>
      <c r="C153" s="81"/>
      <c r="D153" s="82"/>
      <c r="E153" s="87" t="s">
        <v>16</v>
      </c>
      <c r="F153" s="83" t="s">
        <v>948</v>
      </c>
      <c r="G153" s="82"/>
      <c r="H153" s="84">
        <v>6.71</v>
      </c>
      <c r="I153" s="85"/>
      <c r="J153" s="131"/>
      <c r="K153" s="84"/>
      <c r="L153" s="84"/>
      <c r="M153" s="84"/>
      <c r="N153" s="84"/>
      <c r="O153" s="86"/>
      <c r="P153" s="86"/>
      <c r="Q153" s="86"/>
      <c r="R153" s="8"/>
    </row>
    <row r="154" spans="1:19" ht="7.5" customHeight="1" outlineLevel="4">
      <c r="A154" s="8"/>
      <c r="B154" s="46"/>
      <c r="C154" s="45"/>
      <c r="D154" s="48"/>
      <c r="E154" s="13"/>
      <c r="F154" s="49"/>
      <c r="G154" s="48"/>
      <c r="H154" s="50"/>
      <c r="I154" s="52"/>
      <c r="J154" s="132"/>
      <c r="K154" s="19"/>
      <c r="L154" s="19"/>
      <c r="M154" s="19"/>
      <c r="N154" s="19"/>
      <c r="O154" s="15"/>
      <c r="P154" s="15"/>
      <c r="Q154" s="15"/>
      <c r="R154" s="8"/>
    </row>
    <row r="155" spans="1:19" ht="11.25" outlineLevel="3">
      <c r="A155" s="9"/>
      <c r="B155" s="72"/>
      <c r="C155" s="73">
        <v>22</v>
      </c>
      <c r="D155" s="74" t="s">
        <v>103</v>
      </c>
      <c r="E155" s="75" t="s">
        <v>949</v>
      </c>
      <c r="F155" s="76" t="s">
        <v>950</v>
      </c>
      <c r="G155" s="74" t="s">
        <v>106</v>
      </c>
      <c r="H155" s="77">
        <v>9.2750000000000004</v>
      </c>
      <c r="I155" s="78"/>
      <c r="J155" s="130">
        <f>H155*I155</f>
        <v>0</v>
      </c>
      <c r="K155" s="77">
        <v>2.0000000000000002E-5</v>
      </c>
      <c r="L155" s="77">
        <f>H155*K155</f>
        <v>1.8550000000000001E-4</v>
      </c>
      <c r="M155" s="77">
        <v>1.0000000000000001E-5</v>
      </c>
      <c r="N155" s="77">
        <f>H155*M155</f>
        <v>9.2750000000000005E-5</v>
      </c>
      <c r="O155" s="79">
        <v>21</v>
      </c>
      <c r="P155" s="79">
        <f>J155*(O155/100)</f>
        <v>0</v>
      </c>
      <c r="Q155" s="79">
        <f>J155+P155</f>
        <v>0</v>
      </c>
      <c r="R155" s="8"/>
      <c r="S155" s="8"/>
    </row>
    <row r="156" spans="1:19" ht="9.75" outlineLevel="4">
      <c r="A156" s="80"/>
      <c r="B156" s="81"/>
      <c r="C156" s="81"/>
      <c r="D156" s="82"/>
      <c r="E156" s="87" t="s">
        <v>16</v>
      </c>
      <c r="F156" s="83" t="s">
        <v>951</v>
      </c>
      <c r="G156" s="82"/>
      <c r="H156" s="84">
        <v>7.42</v>
      </c>
      <c r="I156" s="85"/>
      <c r="J156" s="131"/>
      <c r="K156" s="84"/>
      <c r="L156" s="84"/>
      <c r="M156" s="84"/>
      <c r="N156" s="84"/>
      <c r="O156" s="86"/>
      <c r="P156" s="86"/>
      <c r="Q156" s="86"/>
      <c r="R156" s="8"/>
    </row>
    <row r="157" spans="1:19" ht="9.75" outlineLevel="4">
      <c r="A157" s="80"/>
      <c r="B157" s="81"/>
      <c r="C157" s="81"/>
      <c r="D157" s="82"/>
      <c r="E157" s="87"/>
      <c r="F157" s="83" t="s">
        <v>952</v>
      </c>
      <c r="G157" s="82"/>
      <c r="H157" s="84">
        <v>1.855</v>
      </c>
      <c r="I157" s="85"/>
      <c r="J157" s="131"/>
      <c r="K157" s="84"/>
      <c r="L157" s="84"/>
      <c r="M157" s="84"/>
      <c r="N157" s="84"/>
      <c r="O157" s="86"/>
      <c r="P157" s="86"/>
      <c r="Q157" s="86"/>
      <c r="R157" s="8"/>
    </row>
    <row r="158" spans="1:19" ht="7.5" customHeight="1" outlineLevel="4">
      <c r="A158" s="8"/>
      <c r="B158" s="46"/>
      <c r="C158" s="45"/>
      <c r="D158" s="48"/>
      <c r="E158" s="13"/>
      <c r="F158" s="49"/>
      <c r="G158" s="48"/>
      <c r="H158" s="50"/>
      <c r="I158" s="52"/>
      <c r="J158" s="132"/>
      <c r="K158" s="19"/>
      <c r="L158" s="19"/>
      <c r="M158" s="19"/>
      <c r="N158" s="19"/>
      <c r="O158" s="15"/>
      <c r="P158" s="15"/>
      <c r="Q158" s="15"/>
      <c r="R158" s="8"/>
    </row>
    <row r="159" spans="1:19" ht="11.25" outlineLevel="3">
      <c r="A159" s="9"/>
      <c r="B159" s="72"/>
      <c r="C159" s="73">
        <v>23</v>
      </c>
      <c r="D159" s="74" t="s">
        <v>103</v>
      </c>
      <c r="E159" s="75" t="s">
        <v>953</v>
      </c>
      <c r="F159" s="76" t="s">
        <v>954</v>
      </c>
      <c r="G159" s="74" t="s">
        <v>106</v>
      </c>
      <c r="H159" s="77">
        <v>169.39</v>
      </c>
      <c r="I159" s="78"/>
      <c r="J159" s="130">
        <f>H159*I159</f>
        <v>0</v>
      </c>
      <c r="K159" s="77">
        <v>0.11</v>
      </c>
      <c r="L159" s="77">
        <f>H159*K159</f>
        <v>18.632899999999999</v>
      </c>
      <c r="M159" s="77"/>
      <c r="N159" s="77">
        <f>H159*M159</f>
        <v>0</v>
      </c>
      <c r="O159" s="79">
        <v>21</v>
      </c>
      <c r="P159" s="79">
        <f>J159*(O159/100)</f>
        <v>0</v>
      </c>
      <c r="Q159" s="79">
        <f>J159+P159</f>
        <v>0</v>
      </c>
      <c r="R159" s="8"/>
      <c r="S159" s="8"/>
    </row>
    <row r="160" spans="1:19" ht="9.75" outlineLevel="4">
      <c r="A160" s="80"/>
      <c r="B160" s="81"/>
      <c r="C160" s="81"/>
      <c r="D160" s="82"/>
      <c r="E160" s="87" t="s">
        <v>16</v>
      </c>
      <c r="F160" s="83" t="s">
        <v>955</v>
      </c>
      <c r="G160" s="82"/>
      <c r="H160" s="84">
        <v>169.39</v>
      </c>
      <c r="I160" s="85"/>
      <c r="J160" s="131"/>
      <c r="K160" s="84"/>
      <c r="L160" s="84"/>
      <c r="M160" s="84"/>
      <c r="N160" s="84"/>
      <c r="O160" s="86"/>
      <c r="P160" s="86"/>
      <c r="Q160" s="86"/>
      <c r="R160" s="8"/>
    </row>
    <row r="161" spans="1:19" ht="7.5" customHeight="1" outlineLevel="4">
      <c r="A161" s="8"/>
      <c r="B161" s="46"/>
      <c r="C161" s="45"/>
      <c r="D161" s="48"/>
      <c r="E161" s="13"/>
      <c r="F161" s="49"/>
      <c r="G161" s="48"/>
      <c r="H161" s="50"/>
      <c r="I161" s="52"/>
      <c r="J161" s="132"/>
      <c r="K161" s="19"/>
      <c r="L161" s="19"/>
      <c r="M161" s="19"/>
      <c r="N161" s="19"/>
      <c r="O161" s="15"/>
      <c r="P161" s="15"/>
      <c r="Q161" s="15"/>
      <c r="R161" s="8"/>
    </row>
    <row r="162" spans="1:19" ht="11.25" outlineLevel="3">
      <c r="A162" s="9"/>
      <c r="B162" s="72"/>
      <c r="C162" s="73">
        <v>24</v>
      </c>
      <c r="D162" s="74" t="s">
        <v>103</v>
      </c>
      <c r="E162" s="75" t="s">
        <v>956</v>
      </c>
      <c r="F162" s="76" t="s">
        <v>957</v>
      </c>
      <c r="G162" s="74" t="s">
        <v>106</v>
      </c>
      <c r="H162" s="77">
        <v>1693.9</v>
      </c>
      <c r="I162" s="78"/>
      <c r="J162" s="130">
        <f>H162*I162</f>
        <v>0</v>
      </c>
      <c r="K162" s="77">
        <v>1.0999999999999999E-2</v>
      </c>
      <c r="L162" s="77">
        <f>H162*K162</f>
        <v>18.632899999999999</v>
      </c>
      <c r="M162" s="77"/>
      <c r="N162" s="77">
        <f>H162*M162</f>
        <v>0</v>
      </c>
      <c r="O162" s="79">
        <v>21</v>
      </c>
      <c r="P162" s="79">
        <f>J162*(O162/100)</f>
        <v>0</v>
      </c>
      <c r="Q162" s="79">
        <f>J162+P162</f>
        <v>0</v>
      </c>
      <c r="R162" s="8"/>
      <c r="S162" s="8"/>
    </row>
    <row r="163" spans="1:19" ht="9.75" outlineLevel="4">
      <c r="A163" s="80"/>
      <c r="B163" s="81"/>
      <c r="C163" s="81"/>
      <c r="D163" s="82"/>
      <c r="E163" s="87" t="s">
        <v>16</v>
      </c>
      <c r="F163" s="83" t="s">
        <v>958</v>
      </c>
      <c r="G163" s="82"/>
      <c r="H163" s="84">
        <v>1693.9</v>
      </c>
      <c r="I163" s="85"/>
      <c r="J163" s="131"/>
      <c r="K163" s="84"/>
      <c r="L163" s="84"/>
      <c r="M163" s="84"/>
      <c r="N163" s="84"/>
      <c r="O163" s="86"/>
      <c r="P163" s="86"/>
      <c r="Q163" s="86"/>
      <c r="R163" s="8"/>
    </row>
    <row r="164" spans="1:19" ht="7.5" customHeight="1" outlineLevel="4">
      <c r="A164" s="8"/>
      <c r="B164" s="46"/>
      <c r="C164" s="45"/>
      <c r="D164" s="48"/>
      <c r="E164" s="13"/>
      <c r="F164" s="49"/>
      <c r="G164" s="48"/>
      <c r="H164" s="50"/>
      <c r="I164" s="52"/>
      <c r="J164" s="132"/>
      <c r="K164" s="19"/>
      <c r="L164" s="19"/>
      <c r="M164" s="19"/>
      <c r="N164" s="19"/>
      <c r="O164" s="15"/>
      <c r="P164" s="15"/>
      <c r="Q164" s="15"/>
      <c r="R164" s="8"/>
    </row>
    <row r="165" spans="1:19" ht="11.25" outlineLevel="3">
      <c r="A165" s="9"/>
      <c r="B165" s="72"/>
      <c r="C165" s="73">
        <v>25</v>
      </c>
      <c r="D165" s="74" t="s">
        <v>103</v>
      </c>
      <c r="E165" s="75" t="s">
        <v>959</v>
      </c>
      <c r="F165" s="76" t="s">
        <v>960</v>
      </c>
      <c r="G165" s="74" t="s">
        <v>126</v>
      </c>
      <c r="H165" s="77">
        <v>0.66715170000000001</v>
      </c>
      <c r="I165" s="78"/>
      <c r="J165" s="130">
        <f>H165*I165</f>
        <v>0</v>
      </c>
      <c r="K165" s="77">
        <v>1.06277</v>
      </c>
      <c r="L165" s="77">
        <f>H165*K165</f>
        <v>0.70902881220900005</v>
      </c>
      <c r="M165" s="77"/>
      <c r="N165" s="77">
        <f>H165*M165</f>
        <v>0</v>
      </c>
      <c r="O165" s="79">
        <v>21</v>
      </c>
      <c r="P165" s="79">
        <f>J165*(O165/100)</f>
        <v>0</v>
      </c>
      <c r="Q165" s="79">
        <f>J165+P165</f>
        <v>0</v>
      </c>
      <c r="R165" s="8"/>
      <c r="S165" s="8"/>
    </row>
    <row r="166" spans="1:19" ht="9.75" outlineLevel="4">
      <c r="A166" s="80"/>
      <c r="B166" s="81"/>
      <c r="C166" s="81"/>
      <c r="D166" s="82"/>
      <c r="E166" s="87" t="s">
        <v>16</v>
      </c>
      <c r="F166" s="83" t="s">
        <v>961</v>
      </c>
      <c r="G166" s="82"/>
      <c r="H166" s="84">
        <v>0</v>
      </c>
      <c r="I166" s="85"/>
      <c r="J166" s="131"/>
      <c r="K166" s="84"/>
      <c r="L166" s="84"/>
      <c r="M166" s="84"/>
      <c r="N166" s="84"/>
      <c r="O166" s="86"/>
      <c r="P166" s="86"/>
      <c r="Q166" s="86"/>
      <c r="R166" s="8"/>
    </row>
    <row r="167" spans="1:19" ht="9.75" outlineLevel="4">
      <c r="A167" s="80"/>
      <c r="B167" s="81"/>
      <c r="C167" s="81"/>
      <c r="D167" s="82"/>
      <c r="E167" s="87"/>
      <c r="F167" s="83" t="s">
        <v>962</v>
      </c>
      <c r="G167" s="82"/>
      <c r="H167" s="84">
        <v>0.51325169999999998</v>
      </c>
      <c r="I167" s="85"/>
      <c r="J167" s="131"/>
      <c r="K167" s="84"/>
      <c r="L167" s="84"/>
      <c r="M167" s="84"/>
      <c r="N167" s="84"/>
      <c r="O167" s="86"/>
      <c r="P167" s="86"/>
      <c r="Q167" s="86"/>
      <c r="R167" s="8"/>
    </row>
    <row r="168" spans="1:19" ht="9.75" outlineLevel="4">
      <c r="A168" s="80"/>
      <c r="B168" s="81"/>
      <c r="C168" s="81"/>
      <c r="D168" s="82"/>
      <c r="E168" s="87"/>
      <c r="F168" s="83" t="s">
        <v>963</v>
      </c>
      <c r="G168" s="82"/>
      <c r="H168" s="84">
        <v>0.15390000000000001</v>
      </c>
      <c r="I168" s="85"/>
      <c r="J168" s="131"/>
      <c r="K168" s="84"/>
      <c r="L168" s="84"/>
      <c r="M168" s="84"/>
      <c r="N168" s="84"/>
      <c r="O168" s="86"/>
      <c r="P168" s="86"/>
      <c r="Q168" s="86"/>
      <c r="R168" s="8"/>
    </row>
    <row r="169" spans="1:19" ht="7.5" customHeight="1" outlineLevel="4">
      <c r="A169" s="8"/>
      <c r="B169" s="46"/>
      <c r="C169" s="45"/>
      <c r="D169" s="48"/>
      <c r="E169" s="13"/>
      <c r="F169" s="49"/>
      <c r="G169" s="48"/>
      <c r="H169" s="50"/>
      <c r="I169" s="52"/>
      <c r="J169" s="132"/>
      <c r="K169" s="19"/>
      <c r="L169" s="19"/>
      <c r="M169" s="19"/>
      <c r="N169" s="19"/>
      <c r="O169" s="15"/>
      <c r="P169" s="15"/>
      <c r="Q169" s="15"/>
      <c r="R169" s="8"/>
    </row>
    <row r="170" spans="1:19" ht="22.5" outlineLevel="3">
      <c r="A170" s="9"/>
      <c r="B170" s="72"/>
      <c r="C170" s="73">
        <v>26</v>
      </c>
      <c r="D170" s="74" t="s">
        <v>103</v>
      </c>
      <c r="E170" s="75" t="s">
        <v>964</v>
      </c>
      <c r="F170" s="76" t="s">
        <v>965</v>
      </c>
      <c r="G170" s="74" t="s">
        <v>120</v>
      </c>
      <c r="H170" s="77">
        <v>112.80500000000001</v>
      </c>
      <c r="I170" s="78"/>
      <c r="J170" s="130">
        <f>H170*I170</f>
        <v>0</v>
      </c>
      <c r="K170" s="77">
        <v>2.0000000000000002E-5</v>
      </c>
      <c r="L170" s="77">
        <f>H170*K170</f>
        <v>2.2561000000000005E-3</v>
      </c>
      <c r="M170" s="77"/>
      <c r="N170" s="77">
        <f>H170*M170</f>
        <v>0</v>
      </c>
      <c r="O170" s="79">
        <v>21</v>
      </c>
      <c r="P170" s="79">
        <f>J170*(O170/100)</f>
        <v>0</v>
      </c>
      <c r="Q170" s="79">
        <f>J170+P170</f>
        <v>0</v>
      </c>
      <c r="R170" s="8"/>
      <c r="S170" s="8"/>
    </row>
    <row r="171" spans="1:19" ht="9.75" outlineLevel="4">
      <c r="A171" s="80"/>
      <c r="B171" s="81"/>
      <c r="C171" s="81"/>
      <c r="D171" s="82"/>
      <c r="E171" s="87" t="s">
        <v>16</v>
      </c>
      <c r="F171" s="83" t="s">
        <v>861</v>
      </c>
      <c r="G171" s="82"/>
      <c r="H171" s="84">
        <v>0</v>
      </c>
      <c r="I171" s="85"/>
      <c r="J171" s="131"/>
      <c r="K171" s="84"/>
      <c r="L171" s="84"/>
      <c r="M171" s="84"/>
      <c r="N171" s="84"/>
      <c r="O171" s="86"/>
      <c r="P171" s="86"/>
      <c r="Q171" s="86"/>
      <c r="R171" s="8"/>
    </row>
    <row r="172" spans="1:19" ht="9.75" outlineLevel="4">
      <c r="A172" s="80"/>
      <c r="B172" s="81"/>
      <c r="C172" s="81"/>
      <c r="D172" s="82"/>
      <c r="E172" s="87"/>
      <c r="F172" s="83" t="s">
        <v>966</v>
      </c>
      <c r="G172" s="82"/>
      <c r="H172" s="84">
        <v>29.6</v>
      </c>
      <c r="I172" s="85"/>
      <c r="J172" s="131"/>
      <c r="K172" s="84"/>
      <c r="L172" s="84"/>
      <c r="M172" s="84"/>
      <c r="N172" s="84"/>
      <c r="O172" s="86"/>
      <c r="P172" s="86"/>
      <c r="Q172" s="86"/>
      <c r="R172" s="8"/>
    </row>
    <row r="173" spans="1:19" ht="9.75" outlineLevel="4">
      <c r="A173" s="80"/>
      <c r="B173" s="81"/>
      <c r="C173" s="81"/>
      <c r="D173" s="82"/>
      <c r="E173" s="87"/>
      <c r="F173" s="83" t="s">
        <v>967</v>
      </c>
      <c r="G173" s="82"/>
      <c r="H173" s="84">
        <v>15.15</v>
      </c>
      <c r="I173" s="85"/>
      <c r="J173" s="131"/>
      <c r="K173" s="84"/>
      <c r="L173" s="84"/>
      <c r="M173" s="84"/>
      <c r="N173" s="84"/>
      <c r="O173" s="86"/>
      <c r="P173" s="86"/>
      <c r="Q173" s="86"/>
      <c r="R173" s="8"/>
    </row>
    <row r="174" spans="1:19" ht="9.75" outlineLevel="4">
      <c r="A174" s="80"/>
      <c r="B174" s="81"/>
      <c r="C174" s="81"/>
      <c r="D174" s="82"/>
      <c r="E174" s="87"/>
      <c r="F174" s="83" t="s">
        <v>968</v>
      </c>
      <c r="G174" s="82"/>
      <c r="H174" s="84">
        <v>7.8</v>
      </c>
      <c r="I174" s="85"/>
      <c r="J174" s="131"/>
      <c r="K174" s="84"/>
      <c r="L174" s="84"/>
      <c r="M174" s="84"/>
      <c r="N174" s="84"/>
      <c r="O174" s="86"/>
      <c r="P174" s="86"/>
      <c r="Q174" s="86"/>
      <c r="R174" s="8"/>
    </row>
    <row r="175" spans="1:19" ht="9.75" outlineLevel="4">
      <c r="A175" s="80"/>
      <c r="B175" s="81"/>
      <c r="C175" s="81"/>
      <c r="D175" s="82"/>
      <c r="E175" s="87"/>
      <c r="F175" s="83" t="s">
        <v>969</v>
      </c>
      <c r="G175" s="82"/>
      <c r="H175" s="84">
        <v>15.7</v>
      </c>
      <c r="I175" s="85"/>
      <c r="J175" s="131"/>
      <c r="K175" s="84"/>
      <c r="L175" s="84"/>
      <c r="M175" s="84"/>
      <c r="N175" s="84"/>
      <c r="O175" s="86"/>
      <c r="P175" s="86"/>
      <c r="Q175" s="86"/>
      <c r="R175" s="8"/>
    </row>
    <row r="176" spans="1:19" ht="9.75" outlineLevel="4">
      <c r="A176" s="80"/>
      <c r="B176" s="81"/>
      <c r="C176" s="81"/>
      <c r="D176" s="82"/>
      <c r="E176" s="87"/>
      <c r="F176" s="83" t="s">
        <v>970</v>
      </c>
      <c r="G176" s="82"/>
      <c r="H176" s="84">
        <v>17</v>
      </c>
      <c r="I176" s="85"/>
      <c r="J176" s="131"/>
      <c r="K176" s="84"/>
      <c r="L176" s="84"/>
      <c r="M176" s="84"/>
      <c r="N176" s="84"/>
      <c r="O176" s="86"/>
      <c r="P176" s="86"/>
      <c r="Q176" s="86"/>
      <c r="R176" s="8"/>
    </row>
    <row r="177" spans="1:19" ht="9.75" outlineLevel="4">
      <c r="A177" s="80"/>
      <c r="B177" s="81"/>
      <c r="C177" s="81"/>
      <c r="D177" s="82"/>
      <c r="E177" s="87"/>
      <c r="F177" s="83" t="s">
        <v>971</v>
      </c>
      <c r="G177" s="82"/>
      <c r="H177" s="84">
        <v>12.3</v>
      </c>
      <c r="I177" s="85"/>
      <c r="J177" s="131"/>
      <c r="K177" s="84"/>
      <c r="L177" s="84"/>
      <c r="M177" s="84"/>
      <c r="N177" s="84"/>
      <c r="O177" s="86"/>
      <c r="P177" s="86"/>
      <c r="Q177" s="86"/>
      <c r="R177" s="8"/>
    </row>
    <row r="178" spans="1:19" ht="9.75" outlineLevel="4">
      <c r="A178" s="80"/>
      <c r="B178" s="81"/>
      <c r="C178" s="81"/>
      <c r="D178" s="82"/>
      <c r="E178" s="87"/>
      <c r="F178" s="83" t="s">
        <v>972</v>
      </c>
      <c r="G178" s="82"/>
      <c r="H178" s="84">
        <v>5</v>
      </c>
      <c r="I178" s="85"/>
      <c r="J178" s="131"/>
      <c r="K178" s="84"/>
      <c r="L178" s="84"/>
      <c r="M178" s="84"/>
      <c r="N178" s="84"/>
      <c r="O178" s="86"/>
      <c r="P178" s="86"/>
      <c r="Q178" s="86"/>
      <c r="R178" s="8"/>
    </row>
    <row r="179" spans="1:19" ht="9.75" outlineLevel="4">
      <c r="A179" s="80"/>
      <c r="B179" s="81"/>
      <c r="C179" s="81"/>
      <c r="D179" s="82"/>
      <c r="E179" s="87"/>
      <c r="F179" s="83" t="s">
        <v>973</v>
      </c>
      <c r="G179" s="82"/>
      <c r="H179" s="84">
        <v>10.255000000000001</v>
      </c>
      <c r="I179" s="85"/>
      <c r="J179" s="131"/>
      <c r="K179" s="84"/>
      <c r="L179" s="84"/>
      <c r="M179" s="84"/>
      <c r="N179" s="84"/>
      <c r="O179" s="86"/>
      <c r="P179" s="86"/>
      <c r="Q179" s="86"/>
      <c r="R179" s="8"/>
    </row>
    <row r="180" spans="1:19" ht="7.5" customHeight="1" outlineLevel="4">
      <c r="A180" s="8"/>
      <c r="B180" s="46"/>
      <c r="C180" s="45"/>
      <c r="D180" s="48"/>
      <c r="E180" s="13"/>
      <c r="F180" s="49"/>
      <c r="G180" s="48"/>
      <c r="H180" s="50"/>
      <c r="I180" s="52"/>
      <c r="J180" s="132"/>
      <c r="K180" s="19"/>
      <c r="L180" s="19"/>
      <c r="M180" s="19"/>
      <c r="N180" s="19"/>
      <c r="O180" s="15"/>
      <c r="P180" s="15"/>
      <c r="Q180" s="15"/>
      <c r="R180" s="8"/>
    </row>
    <row r="181" spans="1:19" ht="11.25" outlineLevel="3">
      <c r="A181" s="9"/>
      <c r="B181" s="72"/>
      <c r="C181" s="73">
        <v>27</v>
      </c>
      <c r="D181" s="74" t="s">
        <v>103</v>
      </c>
      <c r="E181" s="75" t="s">
        <v>974</v>
      </c>
      <c r="F181" s="76" t="s">
        <v>975</v>
      </c>
      <c r="G181" s="74" t="s">
        <v>94</v>
      </c>
      <c r="H181" s="77">
        <v>4</v>
      </c>
      <c r="I181" s="78"/>
      <c r="J181" s="130">
        <f>H181*I181</f>
        <v>0</v>
      </c>
      <c r="K181" s="77">
        <v>5.6439999999999997E-2</v>
      </c>
      <c r="L181" s="77">
        <f>H181*K181</f>
        <v>0.22575999999999999</v>
      </c>
      <c r="M181" s="77"/>
      <c r="N181" s="77">
        <f>H181*M181</f>
        <v>0</v>
      </c>
      <c r="O181" s="79">
        <v>21</v>
      </c>
      <c r="P181" s="79">
        <f>J181*(O181/100)</f>
        <v>0</v>
      </c>
      <c r="Q181" s="79">
        <f>J181+P181</f>
        <v>0</v>
      </c>
      <c r="R181" s="8"/>
      <c r="S181" s="8"/>
    </row>
    <row r="182" spans="1:19" ht="11.25" outlineLevel="3">
      <c r="A182" s="9"/>
      <c r="B182" s="72"/>
      <c r="C182" s="73">
        <v>28</v>
      </c>
      <c r="D182" s="74" t="s">
        <v>151</v>
      </c>
      <c r="E182" s="75" t="s">
        <v>976</v>
      </c>
      <c r="F182" s="76" t="s">
        <v>977</v>
      </c>
      <c r="G182" s="74" t="s">
        <v>94</v>
      </c>
      <c r="H182" s="77">
        <v>3</v>
      </c>
      <c r="I182" s="78"/>
      <c r="J182" s="130">
        <f>H182*I182</f>
        <v>0</v>
      </c>
      <c r="K182" s="77">
        <v>2.3369999999999998E-2</v>
      </c>
      <c r="L182" s="77">
        <f>H182*K182</f>
        <v>7.0109999999999992E-2</v>
      </c>
      <c r="M182" s="77"/>
      <c r="N182" s="77">
        <f>H182*M182</f>
        <v>0</v>
      </c>
      <c r="O182" s="79">
        <v>21</v>
      </c>
      <c r="P182" s="79">
        <f>J182*(O182/100)</f>
        <v>0</v>
      </c>
      <c r="Q182" s="79">
        <f>J182+P182</f>
        <v>0</v>
      </c>
      <c r="R182" s="8"/>
      <c r="S182" s="8"/>
    </row>
    <row r="183" spans="1:19" ht="9.75" outlineLevel="4">
      <c r="A183" s="80"/>
      <c r="B183" s="81"/>
      <c r="C183" s="81"/>
      <c r="D183" s="82"/>
      <c r="E183" s="87" t="s">
        <v>16</v>
      </c>
      <c r="F183" s="83" t="s">
        <v>978</v>
      </c>
      <c r="G183" s="82"/>
      <c r="H183" s="84">
        <v>2</v>
      </c>
      <c r="I183" s="85"/>
      <c r="J183" s="131"/>
      <c r="K183" s="84"/>
      <c r="L183" s="84"/>
      <c r="M183" s="84"/>
      <c r="N183" s="84"/>
      <c r="O183" s="86"/>
      <c r="P183" s="86"/>
      <c r="Q183" s="86"/>
      <c r="R183" s="8"/>
    </row>
    <row r="184" spans="1:19" ht="9.75" outlineLevel="4">
      <c r="A184" s="80"/>
      <c r="B184" s="81"/>
      <c r="C184" s="81"/>
      <c r="D184" s="82"/>
      <c r="E184" s="87"/>
      <c r="F184" s="83" t="s">
        <v>979</v>
      </c>
      <c r="G184" s="82"/>
      <c r="H184" s="84">
        <v>1</v>
      </c>
      <c r="I184" s="85"/>
      <c r="J184" s="131"/>
      <c r="K184" s="84"/>
      <c r="L184" s="84"/>
      <c r="M184" s="84"/>
      <c r="N184" s="84"/>
      <c r="O184" s="86"/>
      <c r="P184" s="86"/>
      <c r="Q184" s="86"/>
      <c r="R184" s="8"/>
    </row>
    <row r="185" spans="1:19" ht="7.5" customHeight="1" outlineLevel="4">
      <c r="A185" s="8"/>
      <c r="B185" s="46"/>
      <c r="C185" s="45"/>
      <c r="D185" s="48"/>
      <c r="E185" s="13"/>
      <c r="F185" s="49"/>
      <c r="G185" s="48"/>
      <c r="H185" s="50"/>
      <c r="I185" s="52"/>
      <c r="J185" s="132"/>
      <c r="K185" s="19"/>
      <c r="L185" s="19"/>
      <c r="M185" s="19"/>
      <c r="N185" s="19"/>
      <c r="O185" s="15"/>
      <c r="P185" s="15"/>
      <c r="Q185" s="15"/>
      <c r="R185" s="8"/>
    </row>
    <row r="186" spans="1:19" ht="11.25" outlineLevel="3">
      <c r="A186" s="9"/>
      <c r="B186" s="72"/>
      <c r="C186" s="73">
        <v>29</v>
      </c>
      <c r="D186" s="74" t="s">
        <v>151</v>
      </c>
      <c r="E186" s="75" t="s">
        <v>980</v>
      </c>
      <c r="F186" s="76" t="s">
        <v>981</v>
      </c>
      <c r="G186" s="74" t="s">
        <v>94</v>
      </c>
      <c r="H186" s="77">
        <v>1</v>
      </c>
      <c r="I186" s="78"/>
      <c r="J186" s="130">
        <f>H186*I186</f>
        <v>0</v>
      </c>
      <c r="K186" s="77">
        <v>1.489E-2</v>
      </c>
      <c r="L186" s="77">
        <f>H186*K186</f>
        <v>1.489E-2</v>
      </c>
      <c r="M186" s="77"/>
      <c r="N186" s="77">
        <f>H186*M186</f>
        <v>0</v>
      </c>
      <c r="O186" s="79">
        <v>21</v>
      </c>
      <c r="P186" s="79">
        <f>J186*(O186/100)</f>
        <v>0</v>
      </c>
      <c r="Q186" s="79">
        <f>J186+P186</f>
        <v>0</v>
      </c>
      <c r="R186" s="8"/>
      <c r="S186" s="8"/>
    </row>
    <row r="187" spans="1:19" ht="9.75" outlineLevel="4">
      <c r="A187" s="80"/>
      <c r="B187" s="81"/>
      <c r="C187" s="81"/>
      <c r="D187" s="82"/>
      <c r="E187" s="87" t="s">
        <v>16</v>
      </c>
      <c r="F187" s="83" t="s">
        <v>982</v>
      </c>
      <c r="G187" s="82"/>
      <c r="H187" s="84">
        <v>1</v>
      </c>
      <c r="I187" s="85"/>
      <c r="J187" s="131"/>
      <c r="K187" s="84"/>
      <c r="L187" s="84"/>
      <c r="M187" s="84"/>
      <c r="N187" s="84"/>
      <c r="O187" s="86"/>
      <c r="P187" s="86"/>
      <c r="Q187" s="86"/>
      <c r="R187" s="8"/>
    </row>
    <row r="188" spans="1:19" ht="7.5" customHeight="1" outlineLevel="4">
      <c r="A188" s="8"/>
      <c r="B188" s="46"/>
      <c r="C188" s="45"/>
      <c r="D188" s="48"/>
      <c r="E188" s="13"/>
      <c r="F188" s="49"/>
      <c r="G188" s="48"/>
      <c r="H188" s="50"/>
      <c r="I188" s="52"/>
      <c r="J188" s="132"/>
      <c r="K188" s="19"/>
      <c r="L188" s="19"/>
      <c r="M188" s="19"/>
      <c r="N188" s="19"/>
      <c r="O188" s="15"/>
      <c r="P188" s="15"/>
      <c r="Q188" s="15"/>
      <c r="R188" s="8"/>
    </row>
    <row r="189" spans="1:19" ht="11.25" outlineLevel="3">
      <c r="A189" s="9"/>
      <c r="B189" s="72"/>
      <c r="C189" s="73">
        <v>30</v>
      </c>
      <c r="D189" s="74" t="s">
        <v>103</v>
      </c>
      <c r="E189" s="75" t="s">
        <v>983</v>
      </c>
      <c r="F189" s="76" t="s">
        <v>984</v>
      </c>
      <c r="G189" s="74" t="s">
        <v>94</v>
      </c>
      <c r="H189" s="77">
        <v>2</v>
      </c>
      <c r="I189" s="78"/>
      <c r="J189" s="130">
        <f>H189*I189</f>
        <v>0</v>
      </c>
      <c r="K189" s="77">
        <v>9.0660000000000004E-2</v>
      </c>
      <c r="L189" s="77">
        <f>H189*K189</f>
        <v>0.18132000000000001</v>
      </c>
      <c r="M189" s="77"/>
      <c r="N189" s="77">
        <f>H189*M189</f>
        <v>0</v>
      </c>
      <c r="O189" s="79">
        <v>21</v>
      </c>
      <c r="P189" s="79">
        <f>J189*(O189/100)</f>
        <v>0</v>
      </c>
      <c r="Q189" s="79">
        <f>J189+P189</f>
        <v>0</v>
      </c>
      <c r="R189" s="8"/>
      <c r="S189" s="8"/>
    </row>
    <row r="190" spans="1:19" ht="22.5" outlineLevel="3">
      <c r="A190" s="9"/>
      <c r="B190" s="72"/>
      <c r="C190" s="73">
        <v>31</v>
      </c>
      <c r="D190" s="74" t="s">
        <v>151</v>
      </c>
      <c r="E190" s="75" t="s">
        <v>985</v>
      </c>
      <c r="F190" s="76" t="s">
        <v>986</v>
      </c>
      <c r="G190" s="74" t="s">
        <v>94</v>
      </c>
      <c r="H190" s="77">
        <v>2</v>
      </c>
      <c r="I190" s="78"/>
      <c r="J190" s="130">
        <f>H190*I190</f>
        <v>0</v>
      </c>
      <c r="K190" s="77">
        <v>3.0300000000000001E-2</v>
      </c>
      <c r="L190" s="77">
        <f>H190*K190</f>
        <v>6.0600000000000001E-2</v>
      </c>
      <c r="M190" s="77"/>
      <c r="N190" s="77">
        <f>H190*M190</f>
        <v>0</v>
      </c>
      <c r="O190" s="79">
        <v>21</v>
      </c>
      <c r="P190" s="79">
        <f>J190*(O190/100)</f>
        <v>0</v>
      </c>
      <c r="Q190" s="79">
        <f>J190+P190</f>
        <v>0</v>
      </c>
      <c r="R190" s="8"/>
      <c r="S190" s="8"/>
    </row>
    <row r="191" spans="1:19" ht="9.75" outlineLevel="4">
      <c r="A191" s="80"/>
      <c r="B191" s="81"/>
      <c r="C191" s="81"/>
      <c r="D191" s="82"/>
      <c r="E191" s="87" t="s">
        <v>16</v>
      </c>
      <c r="F191" s="83" t="s">
        <v>987</v>
      </c>
      <c r="G191" s="82"/>
      <c r="H191" s="84">
        <v>2</v>
      </c>
      <c r="I191" s="85"/>
      <c r="J191" s="131"/>
      <c r="K191" s="84"/>
      <c r="L191" s="84"/>
      <c r="M191" s="84"/>
      <c r="N191" s="84"/>
      <c r="O191" s="86"/>
      <c r="P191" s="86"/>
      <c r="Q191" s="86"/>
      <c r="R191" s="8"/>
    </row>
    <row r="192" spans="1:19" ht="7.5" customHeight="1" outlineLevel="4">
      <c r="A192" s="8"/>
      <c r="B192" s="46"/>
      <c r="C192" s="45"/>
      <c r="D192" s="48"/>
      <c r="E192" s="13"/>
      <c r="F192" s="49"/>
      <c r="G192" s="48"/>
      <c r="H192" s="50"/>
      <c r="I192" s="52"/>
      <c r="J192" s="132"/>
      <c r="K192" s="19"/>
      <c r="L192" s="19"/>
      <c r="M192" s="19"/>
      <c r="N192" s="19"/>
      <c r="O192" s="15"/>
      <c r="P192" s="15"/>
      <c r="Q192" s="15"/>
      <c r="R192" s="8"/>
    </row>
    <row r="193" spans="1:19" outlineLevel="3">
      <c r="B193" s="6"/>
      <c r="C193" s="6"/>
      <c r="D193" s="6"/>
      <c r="E193" s="6"/>
      <c r="F193" s="6"/>
      <c r="G193" s="6"/>
      <c r="H193" s="6"/>
      <c r="I193" s="8"/>
      <c r="J193" s="133"/>
      <c r="K193" s="6"/>
      <c r="L193" s="6"/>
      <c r="M193" s="6"/>
      <c r="N193" s="6"/>
      <c r="O193" s="6"/>
      <c r="P193" s="8"/>
      <c r="Q193" s="8"/>
    </row>
    <row r="194" spans="1:19" ht="11.25" outlineLevel="2">
      <c r="A194" s="40" t="s">
        <v>110</v>
      </c>
      <c r="B194" s="65">
        <v>3</v>
      </c>
      <c r="C194" s="66"/>
      <c r="D194" s="67" t="s">
        <v>32</v>
      </c>
      <c r="E194" s="67"/>
      <c r="F194" s="68" t="s">
        <v>111</v>
      </c>
      <c r="G194" s="67"/>
      <c r="H194" s="69"/>
      <c r="I194" s="70"/>
      <c r="J194" s="129">
        <f>SUBTOTAL(9,J195:J384)</f>
        <v>0</v>
      </c>
      <c r="K194" s="69"/>
      <c r="L194" s="42">
        <f>SUBTOTAL(9,L195:L384)</f>
        <v>1.97202E-2</v>
      </c>
      <c r="M194" s="69"/>
      <c r="N194" s="42">
        <f>SUBTOTAL(9,N195:N384)</f>
        <v>93.785974400000015</v>
      </c>
      <c r="O194" s="71"/>
      <c r="P194" s="41">
        <f>SUBTOTAL(9,P195:P384)</f>
        <v>0</v>
      </c>
      <c r="Q194" s="41">
        <f>SUBTOTAL(9,Q195:Q384)</f>
        <v>0</v>
      </c>
      <c r="R194" s="8"/>
      <c r="S194" s="8"/>
    </row>
    <row r="195" spans="1:19" ht="11.25" outlineLevel="3">
      <c r="A195" s="9"/>
      <c r="B195" s="72"/>
      <c r="C195" s="73">
        <v>1</v>
      </c>
      <c r="D195" s="74" t="s">
        <v>103</v>
      </c>
      <c r="E195" s="75" t="s">
        <v>988</v>
      </c>
      <c r="F195" s="76" t="s">
        <v>989</v>
      </c>
      <c r="G195" s="74"/>
      <c r="H195" s="77">
        <v>0</v>
      </c>
      <c r="I195" s="78"/>
      <c r="J195" s="130">
        <f>H195*I195</f>
        <v>0</v>
      </c>
      <c r="K195" s="77"/>
      <c r="L195" s="77">
        <f>H195*K195</f>
        <v>0</v>
      </c>
      <c r="M195" s="77">
        <v>2.7E-2</v>
      </c>
      <c r="N195" s="77">
        <f>H195*M195</f>
        <v>0</v>
      </c>
      <c r="O195" s="79">
        <v>21</v>
      </c>
      <c r="P195" s="79">
        <f>J195*(O195/100)</f>
        <v>0</v>
      </c>
      <c r="Q195" s="79">
        <f>J195+P195</f>
        <v>0</v>
      </c>
      <c r="R195" s="8"/>
      <c r="S195" s="8"/>
    </row>
    <row r="196" spans="1:19" ht="11.25" outlineLevel="3">
      <c r="A196" s="9"/>
      <c r="B196" s="72"/>
      <c r="C196" s="73">
        <v>2</v>
      </c>
      <c r="D196" s="74" t="s">
        <v>103</v>
      </c>
      <c r="E196" s="75" t="s">
        <v>990</v>
      </c>
      <c r="F196" s="76" t="s">
        <v>991</v>
      </c>
      <c r="G196" s="74" t="s">
        <v>36</v>
      </c>
      <c r="H196" s="77">
        <v>1</v>
      </c>
      <c r="I196" s="78"/>
      <c r="J196" s="130">
        <f>H196*I196</f>
        <v>0</v>
      </c>
      <c r="K196" s="77"/>
      <c r="L196" s="77">
        <f>H196*K196</f>
        <v>0</v>
      </c>
      <c r="M196" s="77"/>
      <c r="N196" s="77">
        <f>H196*M196</f>
        <v>0</v>
      </c>
      <c r="O196" s="79">
        <v>21</v>
      </c>
      <c r="P196" s="79">
        <f>J196*(O196/100)</f>
        <v>0</v>
      </c>
      <c r="Q196" s="79">
        <f>J196+P196</f>
        <v>0</v>
      </c>
      <c r="R196" s="8"/>
      <c r="S196" s="8"/>
    </row>
    <row r="197" spans="1:19" ht="11.25" outlineLevel="3">
      <c r="A197" s="9"/>
      <c r="B197" s="72"/>
      <c r="C197" s="73">
        <v>3</v>
      </c>
      <c r="D197" s="74" t="s">
        <v>103</v>
      </c>
      <c r="E197" s="75" t="s">
        <v>992</v>
      </c>
      <c r="F197" s="76" t="s">
        <v>993</v>
      </c>
      <c r="G197" s="74" t="s">
        <v>144</v>
      </c>
      <c r="H197" s="77">
        <v>80</v>
      </c>
      <c r="I197" s="78"/>
      <c r="J197" s="130">
        <f>H197*I197</f>
        <v>0</v>
      </c>
      <c r="K197" s="77"/>
      <c r="L197" s="77">
        <f>H197*K197</f>
        <v>0</v>
      </c>
      <c r="M197" s="77"/>
      <c r="N197" s="77">
        <f>H197*M197</f>
        <v>0</v>
      </c>
      <c r="O197" s="79">
        <v>21</v>
      </c>
      <c r="P197" s="79">
        <f>J197*(O197/100)</f>
        <v>0</v>
      </c>
      <c r="Q197" s="79">
        <f>J197+P197</f>
        <v>0</v>
      </c>
      <c r="R197" s="8"/>
      <c r="S197" s="8"/>
    </row>
    <row r="198" spans="1:19" ht="19.5" outlineLevel="4">
      <c r="A198" s="80"/>
      <c r="B198" s="81"/>
      <c r="C198" s="81"/>
      <c r="D198" s="82"/>
      <c r="E198" s="87" t="s">
        <v>16</v>
      </c>
      <c r="F198" s="83" t="s">
        <v>994</v>
      </c>
      <c r="G198" s="82"/>
      <c r="H198" s="84">
        <v>80</v>
      </c>
      <c r="I198" s="85"/>
      <c r="J198" s="131"/>
      <c r="K198" s="84"/>
      <c r="L198" s="84"/>
      <c r="M198" s="84"/>
      <c r="N198" s="84"/>
      <c r="O198" s="86"/>
      <c r="P198" s="86"/>
      <c r="Q198" s="86"/>
      <c r="R198" s="8"/>
    </row>
    <row r="199" spans="1:19" ht="7.5" customHeight="1" outlineLevel="4">
      <c r="A199" s="8"/>
      <c r="B199" s="46"/>
      <c r="C199" s="45"/>
      <c r="D199" s="48"/>
      <c r="E199" s="13"/>
      <c r="F199" s="49"/>
      <c r="G199" s="48"/>
      <c r="H199" s="50"/>
      <c r="I199" s="52"/>
      <c r="J199" s="132"/>
      <c r="K199" s="19"/>
      <c r="L199" s="19"/>
      <c r="M199" s="19"/>
      <c r="N199" s="19"/>
      <c r="O199" s="15"/>
      <c r="P199" s="15"/>
      <c r="Q199" s="15"/>
      <c r="R199" s="8"/>
    </row>
    <row r="200" spans="1:19" ht="11.25" outlineLevel="3">
      <c r="A200" s="9"/>
      <c r="B200" s="72"/>
      <c r="C200" s="73">
        <v>4</v>
      </c>
      <c r="D200" s="74" t="s">
        <v>103</v>
      </c>
      <c r="E200" s="75" t="s">
        <v>995</v>
      </c>
      <c r="F200" s="76" t="s">
        <v>996</v>
      </c>
      <c r="G200" s="74" t="s">
        <v>567</v>
      </c>
      <c r="H200" s="77">
        <v>4.4730000000000008</v>
      </c>
      <c r="I200" s="78"/>
      <c r="J200" s="130">
        <f>H200*I200</f>
        <v>0</v>
      </c>
      <c r="K200" s="77"/>
      <c r="L200" s="77">
        <f>H200*K200</f>
        <v>0</v>
      </c>
      <c r="M200" s="77">
        <v>1.8</v>
      </c>
      <c r="N200" s="77">
        <f>H200*M200</f>
        <v>8.051400000000001</v>
      </c>
      <c r="O200" s="79">
        <v>21</v>
      </c>
      <c r="P200" s="79">
        <f>J200*(O200/100)</f>
        <v>0</v>
      </c>
      <c r="Q200" s="79">
        <f>J200+P200</f>
        <v>0</v>
      </c>
      <c r="R200" s="8"/>
      <c r="S200" s="8"/>
    </row>
    <row r="201" spans="1:19" ht="9.75" outlineLevel="4">
      <c r="A201" s="80"/>
      <c r="B201" s="81"/>
      <c r="C201" s="81"/>
      <c r="D201" s="82"/>
      <c r="E201" s="87" t="s">
        <v>16</v>
      </c>
      <c r="F201" s="83" t="s">
        <v>997</v>
      </c>
      <c r="G201" s="82"/>
      <c r="H201" s="84">
        <v>0</v>
      </c>
      <c r="I201" s="85"/>
      <c r="J201" s="131"/>
      <c r="K201" s="84"/>
      <c r="L201" s="84"/>
      <c r="M201" s="84"/>
      <c r="N201" s="84"/>
      <c r="O201" s="86"/>
      <c r="P201" s="86"/>
      <c r="Q201" s="86"/>
      <c r="R201" s="8"/>
    </row>
    <row r="202" spans="1:19" ht="9.75" outlineLevel="4">
      <c r="A202" s="80"/>
      <c r="B202" s="81"/>
      <c r="C202" s="81"/>
      <c r="D202" s="82"/>
      <c r="E202" s="87"/>
      <c r="F202" s="83" t="s">
        <v>998</v>
      </c>
      <c r="G202" s="82"/>
      <c r="H202" s="84">
        <v>1.512</v>
      </c>
      <c r="I202" s="85"/>
      <c r="J202" s="131"/>
      <c r="K202" s="84"/>
      <c r="L202" s="84"/>
      <c r="M202" s="84"/>
      <c r="N202" s="84"/>
      <c r="O202" s="86"/>
      <c r="P202" s="86"/>
      <c r="Q202" s="86"/>
      <c r="R202" s="8"/>
    </row>
    <row r="203" spans="1:19" ht="9.75" outlineLevel="4">
      <c r="A203" s="80"/>
      <c r="B203" s="81"/>
      <c r="C203" s="81"/>
      <c r="D203" s="82"/>
      <c r="E203" s="87"/>
      <c r="F203" s="83" t="s">
        <v>999</v>
      </c>
      <c r="G203" s="82"/>
      <c r="H203" s="84">
        <v>0</v>
      </c>
      <c r="I203" s="85"/>
      <c r="J203" s="131"/>
      <c r="K203" s="84"/>
      <c r="L203" s="84"/>
      <c r="M203" s="84"/>
      <c r="N203" s="84"/>
      <c r="O203" s="86"/>
      <c r="P203" s="86"/>
      <c r="Q203" s="86"/>
      <c r="R203" s="8"/>
    </row>
    <row r="204" spans="1:19" ht="9.75" outlineLevel="4">
      <c r="A204" s="80"/>
      <c r="B204" s="81"/>
      <c r="C204" s="81"/>
      <c r="D204" s="82"/>
      <c r="E204" s="87"/>
      <c r="F204" s="83" t="s">
        <v>1000</v>
      </c>
      <c r="G204" s="82"/>
      <c r="H204" s="84">
        <v>2.9609999999999999</v>
      </c>
      <c r="I204" s="85"/>
      <c r="J204" s="131"/>
      <c r="K204" s="84"/>
      <c r="L204" s="84"/>
      <c r="M204" s="84"/>
      <c r="N204" s="84"/>
      <c r="O204" s="86"/>
      <c r="P204" s="86"/>
      <c r="Q204" s="86"/>
      <c r="R204" s="8"/>
    </row>
    <row r="205" spans="1:19" ht="7.5" customHeight="1" outlineLevel="4">
      <c r="A205" s="8"/>
      <c r="B205" s="46"/>
      <c r="C205" s="45"/>
      <c r="D205" s="48"/>
      <c r="E205" s="13"/>
      <c r="F205" s="49"/>
      <c r="G205" s="48"/>
      <c r="H205" s="50"/>
      <c r="I205" s="52"/>
      <c r="J205" s="132"/>
      <c r="K205" s="19"/>
      <c r="L205" s="19"/>
      <c r="M205" s="19"/>
      <c r="N205" s="19"/>
      <c r="O205" s="15"/>
      <c r="P205" s="15"/>
      <c r="Q205" s="15"/>
      <c r="R205" s="8"/>
    </row>
    <row r="206" spans="1:19" ht="11.25" outlineLevel="3">
      <c r="A206" s="9"/>
      <c r="B206" s="72"/>
      <c r="C206" s="73">
        <v>5</v>
      </c>
      <c r="D206" s="74" t="s">
        <v>103</v>
      </c>
      <c r="E206" s="75" t="s">
        <v>1001</v>
      </c>
      <c r="F206" s="76" t="s">
        <v>1002</v>
      </c>
      <c r="G206" s="74" t="s">
        <v>106</v>
      </c>
      <c r="H206" s="77">
        <v>20.428000000000001</v>
      </c>
      <c r="I206" s="78"/>
      <c r="J206" s="130">
        <f>H206*I206</f>
        <v>0</v>
      </c>
      <c r="K206" s="77"/>
      <c r="L206" s="77">
        <f>H206*K206</f>
        <v>0</v>
      </c>
      <c r="M206" s="77">
        <v>0.20799999999999999</v>
      </c>
      <c r="N206" s="77">
        <f>H206*M206</f>
        <v>4.2490240000000004</v>
      </c>
      <c r="O206" s="79">
        <v>21</v>
      </c>
      <c r="P206" s="79">
        <f>J206*(O206/100)</f>
        <v>0</v>
      </c>
      <c r="Q206" s="79">
        <f>J206+P206</f>
        <v>0</v>
      </c>
      <c r="R206" s="8"/>
      <c r="S206" s="8"/>
    </row>
    <row r="207" spans="1:19" ht="9.75" outlineLevel="4">
      <c r="A207" s="80"/>
      <c r="B207" s="81"/>
      <c r="C207" s="81"/>
      <c r="D207" s="82"/>
      <c r="E207" s="87" t="s">
        <v>16</v>
      </c>
      <c r="F207" s="83" t="s">
        <v>1003</v>
      </c>
      <c r="G207" s="82"/>
      <c r="H207" s="84">
        <v>0</v>
      </c>
      <c r="I207" s="85"/>
      <c r="J207" s="131"/>
      <c r="K207" s="84"/>
      <c r="L207" s="84"/>
      <c r="M207" s="84"/>
      <c r="N207" s="84"/>
      <c r="O207" s="86"/>
      <c r="P207" s="86"/>
      <c r="Q207" s="86"/>
      <c r="R207" s="8"/>
    </row>
    <row r="208" spans="1:19" ht="9.75" outlineLevel="4">
      <c r="A208" s="80"/>
      <c r="B208" s="81"/>
      <c r="C208" s="81"/>
      <c r="D208" s="82"/>
      <c r="E208" s="87"/>
      <c r="F208" s="83" t="s">
        <v>1004</v>
      </c>
      <c r="G208" s="82"/>
      <c r="H208" s="84">
        <v>1.32</v>
      </c>
      <c r="I208" s="85"/>
      <c r="J208" s="131"/>
      <c r="K208" s="84"/>
      <c r="L208" s="84"/>
      <c r="M208" s="84"/>
      <c r="N208" s="84"/>
      <c r="O208" s="86"/>
      <c r="P208" s="86"/>
      <c r="Q208" s="86"/>
      <c r="R208" s="8"/>
    </row>
    <row r="209" spans="1:19" ht="9.75" outlineLevel="4">
      <c r="A209" s="80"/>
      <c r="B209" s="81"/>
      <c r="C209" s="81"/>
      <c r="D209" s="82"/>
      <c r="E209" s="87"/>
      <c r="F209" s="83" t="s">
        <v>1005</v>
      </c>
      <c r="G209" s="82"/>
      <c r="H209" s="84">
        <v>0</v>
      </c>
      <c r="I209" s="85"/>
      <c r="J209" s="131"/>
      <c r="K209" s="84"/>
      <c r="L209" s="84"/>
      <c r="M209" s="84"/>
      <c r="N209" s="84"/>
      <c r="O209" s="86"/>
      <c r="P209" s="86"/>
      <c r="Q209" s="86"/>
      <c r="R209" s="8"/>
    </row>
    <row r="210" spans="1:19" ht="9.75" outlineLevel="4">
      <c r="A210" s="80"/>
      <c r="B210" s="81"/>
      <c r="C210" s="81"/>
      <c r="D210" s="82"/>
      <c r="E210" s="87"/>
      <c r="F210" s="83" t="s">
        <v>1006</v>
      </c>
      <c r="G210" s="82"/>
      <c r="H210" s="84">
        <v>11.848000000000001</v>
      </c>
      <c r="I210" s="85"/>
      <c r="J210" s="131"/>
      <c r="K210" s="84"/>
      <c r="L210" s="84"/>
      <c r="M210" s="84"/>
      <c r="N210" s="84"/>
      <c r="O210" s="86"/>
      <c r="P210" s="86"/>
      <c r="Q210" s="86"/>
      <c r="R210" s="8"/>
    </row>
    <row r="211" spans="1:19" ht="9.75" outlineLevel="4">
      <c r="A211" s="80"/>
      <c r="B211" s="81"/>
      <c r="C211" s="81"/>
      <c r="D211" s="82"/>
      <c r="E211" s="87"/>
      <c r="F211" s="83" t="s">
        <v>903</v>
      </c>
      <c r="G211" s="82"/>
      <c r="H211" s="84">
        <v>0</v>
      </c>
      <c r="I211" s="85"/>
      <c r="J211" s="131"/>
      <c r="K211" s="84"/>
      <c r="L211" s="84"/>
      <c r="M211" s="84"/>
      <c r="N211" s="84"/>
      <c r="O211" s="86"/>
      <c r="P211" s="86"/>
      <c r="Q211" s="86"/>
      <c r="R211" s="8"/>
    </row>
    <row r="212" spans="1:19" ht="9.75" outlineLevel="4">
      <c r="A212" s="80"/>
      <c r="B212" s="81"/>
      <c r="C212" s="81"/>
      <c r="D212" s="82"/>
      <c r="E212" s="87"/>
      <c r="F212" s="83" t="s">
        <v>1007</v>
      </c>
      <c r="G212" s="82"/>
      <c r="H212" s="84">
        <v>0</v>
      </c>
      <c r="I212" s="85"/>
      <c r="J212" s="131"/>
      <c r="K212" s="84"/>
      <c r="L212" s="84"/>
      <c r="M212" s="84"/>
      <c r="N212" s="84"/>
      <c r="O212" s="86"/>
      <c r="P212" s="86"/>
      <c r="Q212" s="86"/>
      <c r="R212" s="8"/>
    </row>
    <row r="213" spans="1:19" ht="9.75" outlineLevel="4">
      <c r="A213" s="80"/>
      <c r="B213" s="81"/>
      <c r="C213" s="81"/>
      <c r="D213" s="82"/>
      <c r="E213" s="87"/>
      <c r="F213" s="83" t="s">
        <v>1008</v>
      </c>
      <c r="G213" s="82"/>
      <c r="H213" s="84">
        <v>1.8</v>
      </c>
      <c r="I213" s="85"/>
      <c r="J213" s="131"/>
      <c r="K213" s="84"/>
      <c r="L213" s="84"/>
      <c r="M213" s="84"/>
      <c r="N213" s="84"/>
      <c r="O213" s="86"/>
      <c r="P213" s="86"/>
      <c r="Q213" s="86"/>
      <c r="R213" s="8"/>
    </row>
    <row r="214" spans="1:19" ht="9.75" outlineLevel="4">
      <c r="A214" s="80"/>
      <c r="B214" s="81"/>
      <c r="C214" s="81"/>
      <c r="D214" s="82"/>
      <c r="E214" s="87"/>
      <c r="F214" s="83" t="s">
        <v>1009</v>
      </c>
      <c r="G214" s="82"/>
      <c r="H214" s="84">
        <v>4.92</v>
      </c>
      <c r="I214" s="85"/>
      <c r="J214" s="131"/>
      <c r="K214" s="84"/>
      <c r="L214" s="84"/>
      <c r="M214" s="84"/>
      <c r="N214" s="84"/>
      <c r="O214" s="86"/>
      <c r="P214" s="86"/>
      <c r="Q214" s="86"/>
      <c r="R214" s="8"/>
    </row>
    <row r="215" spans="1:19" ht="9.75" outlineLevel="4">
      <c r="A215" s="80"/>
      <c r="B215" s="81"/>
      <c r="C215" s="81"/>
      <c r="D215" s="82"/>
      <c r="E215" s="87"/>
      <c r="F215" s="83" t="s">
        <v>912</v>
      </c>
      <c r="G215" s="82"/>
      <c r="H215" s="84">
        <v>0</v>
      </c>
      <c r="I215" s="85"/>
      <c r="J215" s="131"/>
      <c r="K215" s="84"/>
      <c r="L215" s="84"/>
      <c r="M215" s="84"/>
      <c r="N215" s="84"/>
      <c r="O215" s="86"/>
      <c r="P215" s="86"/>
      <c r="Q215" s="86"/>
      <c r="R215" s="8"/>
    </row>
    <row r="216" spans="1:19" ht="9.75" outlineLevel="4">
      <c r="A216" s="80"/>
      <c r="B216" s="81"/>
      <c r="C216" s="81"/>
      <c r="D216" s="82"/>
      <c r="E216" s="87"/>
      <c r="F216" s="83" t="s">
        <v>1010</v>
      </c>
      <c r="G216" s="82"/>
      <c r="H216" s="84">
        <v>0.54</v>
      </c>
      <c r="I216" s="85"/>
      <c r="J216" s="131"/>
      <c r="K216" s="84"/>
      <c r="L216" s="84"/>
      <c r="M216" s="84"/>
      <c r="N216" s="84"/>
      <c r="O216" s="86"/>
      <c r="P216" s="86"/>
      <c r="Q216" s="86"/>
      <c r="R216" s="8"/>
    </row>
    <row r="217" spans="1:19" ht="7.5" customHeight="1" outlineLevel="4">
      <c r="A217" s="8"/>
      <c r="B217" s="46"/>
      <c r="C217" s="45"/>
      <c r="D217" s="48"/>
      <c r="E217" s="13"/>
      <c r="F217" s="49"/>
      <c r="G217" s="48"/>
      <c r="H217" s="50"/>
      <c r="I217" s="52"/>
      <c r="J217" s="132"/>
      <c r="K217" s="19"/>
      <c r="L217" s="19"/>
      <c r="M217" s="19"/>
      <c r="N217" s="19"/>
      <c r="O217" s="15"/>
      <c r="P217" s="15"/>
      <c r="Q217" s="15"/>
      <c r="R217" s="8"/>
    </row>
    <row r="218" spans="1:19" ht="11.25" outlineLevel="3">
      <c r="A218" s="9"/>
      <c r="B218" s="72"/>
      <c r="C218" s="73">
        <v>6</v>
      </c>
      <c r="D218" s="74" t="s">
        <v>103</v>
      </c>
      <c r="E218" s="75" t="s">
        <v>1011</v>
      </c>
      <c r="F218" s="76" t="s">
        <v>1012</v>
      </c>
      <c r="G218" s="74" t="s">
        <v>106</v>
      </c>
      <c r="H218" s="77">
        <v>6.2550000000000017</v>
      </c>
      <c r="I218" s="78"/>
      <c r="J218" s="130">
        <f>H218*I218</f>
        <v>0</v>
      </c>
      <c r="K218" s="77"/>
      <c r="L218" s="77">
        <f>H218*K218</f>
        <v>0</v>
      </c>
      <c r="M218" s="77">
        <v>0.308</v>
      </c>
      <c r="N218" s="77">
        <f>H218*M218</f>
        <v>1.9265400000000006</v>
      </c>
      <c r="O218" s="79">
        <v>21</v>
      </c>
      <c r="P218" s="79">
        <f>J218*(O218/100)</f>
        <v>0</v>
      </c>
      <c r="Q218" s="79">
        <f>J218+P218</f>
        <v>0</v>
      </c>
      <c r="R218" s="8"/>
      <c r="S218" s="8"/>
    </row>
    <row r="219" spans="1:19" ht="9.75" outlineLevel="4">
      <c r="A219" s="80"/>
      <c r="B219" s="81"/>
      <c r="C219" s="81"/>
      <c r="D219" s="82"/>
      <c r="E219" s="87" t="s">
        <v>16</v>
      </c>
      <c r="F219" s="83" t="s">
        <v>1013</v>
      </c>
      <c r="G219" s="82"/>
      <c r="H219" s="84">
        <v>0</v>
      </c>
      <c r="I219" s="85"/>
      <c r="J219" s="131"/>
      <c r="K219" s="84"/>
      <c r="L219" s="84"/>
      <c r="M219" s="84"/>
      <c r="N219" s="84"/>
      <c r="O219" s="86"/>
      <c r="P219" s="86"/>
      <c r="Q219" s="86"/>
      <c r="R219" s="8"/>
    </row>
    <row r="220" spans="1:19" ht="9.75" outlineLevel="4">
      <c r="A220" s="80"/>
      <c r="B220" s="81"/>
      <c r="C220" s="81"/>
      <c r="D220" s="82"/>
      <c r="E220" s="87"/>
      <c r="F220" s="83" t="s">
        <v>1014</v>
      </c>
      <c r="G220" s="82"/>
      <c r="H220" s="84">
        <v>1.1000000000000001</v>
      </c>
      <c r="I220" s="85"/>
      <c r="J220" s="131"/>
      <c r="K220" s="84"/>
      <c r="L220" s="84"/>
      <c r="M220" s="84"/>
      <c r="N220" s="84"/>
      <c r="O220" s="86"/>
      <c r="P220" s="86"/>
      <c r="Q220" s="86"/>
      <c r="R220" s="8"/>
    </row>
    <row r="221" spans="1:19" ht="9.75" outlineLevel="4">
      <c r="A221" s="80"/>
      <c r="B221" s="81"/>
      <c r="C221" s="81"/>
      <c r="D221" s="82"/>
      <c r="E221" s="87"/>
      <c r="F221" s="83" t="s">
        <v>912</v>
      </c>
      <c r="G221" s="82"/>
      <c r="H221" s="84">
        <v>0</v>
      </c>
      <c r="I221" s="85"/>
      <c r="J221" s="131"/>
      <c r="K221" s="84"/>
      <c r="L221" s="84"/>
      <c r="M221" s="84"/>
      <c r="N221" s="84"/>
      <c r="O221" s="86"/>
      <c r="P221" s="86"/>
      <c r="Q221" s="86"/>
      <c r="R221" s="8"/>
    </row>
    <row r="222" spans="1:19" ht="9.75" outlineLevel="4">
      <c r="A222" s="80"/>
      <c r="B222" s="81"/>
      <c r="C222" s="81"/>
      <c r="D222" s="82"/>
      <c r="E222" s="87"/>
      <c r="F222" s="83" t="s">
        <v>1015</v>
      </c>
      <c r="G222" s="82"/>
      <c r="H222" s="84">
        <v>3.3</v>
      </c>
      <c r="I222" s="85"/>
      <c r="J222" s="131"/>
      <c r="K222" s="84"/>
      <c r="L222" s="84"/>
      <c r="M222" s="84"/>
      <c r="N222" s="84"/>
      <c r="O222" s="86"/>
      <c r="P222" s="86"/>
      <c r="Q222" s="86"/>
      <c r="R222" s="8"/>
    </row>
    <row r="223" spans="1:19" ht="9.75" outlineLevel="4">
      <c r="A223" s="80"/>
      <c r="B223" s="81"/>
      <c r="C223" s="81"/>
      <c r="D223" s="82"/>
      <c r="E223" s="87"/>
      <c r="F223" s="83" t="s">
        <v>1016</v>
      </c>
      <c r="G223" s="82"/>
      <c r="H223" s="84">
        <v>0</v>
      </c>
      <c r="I223" s="85"/>
      <c r="J223" s="131"/>
      <c r="K223" s="84"/>
      <c r="L223" s="84"/>
      <c r="M223" s="84"/>
      <c r="N223" s="84"/>
      <c r="O223" s="86"/>
      <c r="P223" s="86"/>
      <c r="Q223" s="86"/>
      <c r="R223" s="8"/>
    </row>
    <row r="224" spans="1:19" ht="9.75" outlineLevel="4">
      <c r="A224" s="80"/>
      <c r="B224" s="81"/>
      <c r="C224" s="81"/>
      <c r="D224" s="82"/>
      <c r="E224" s="87"/>
      <c r="F224" s="83" t="s">
        <v>1017</v>
      </c>
      <c r="G224" s="82"/>
      <c r="H224" s="84">
        <v>1.855</v>
      </c>
      <c r="I224" s="85"/>
      <c r="J224" s="131"/>
      <c r="K224" s="84"/>
      <c r="L224" s="84"/>
      <c r="M224" s="84"/>
      <c r="N224" s="84"/>
      <c r="O224" s="86"/>
      <c r="P224" s="86"/>
      <c r="Q224" s="86"/>
      <c r="R224" s="8"/>
    </row>
    <row r="225" spans="1:19" ht="9.75" outlineLevel="4">
      <c r="A225" s="80"/>
      <c r="B225" s="81"/>
      <c r="C225" s="81"/>
      <c r="D225" s="82"/>
      <c r="E225" s="87"/>
      <c r="F225" s="83" t="s">
        <v>1018</v>
      </c>
      <c r="G225" s="82"/>
      <c r="H225" s="84">
        <v>0</v>
      </c>
      <c r="I225" s="85"/>
      <c r="J225" s="131"/>
      <c r="K225" s="84"/>
      <c r="L225" s="84"/>
      <c r="M225" s="84"/>
      <c r="N225" s="84"/>
      <c r="O225" s="86"/>
      <c r="P225" s="86"/>
      <c r="Q225" s="86"/>
      <c r="R225" s="8"/>
    </row>
    <row r="226" spans="1:19" ht="7.5" customHeight="1" outlineLevel="4">
      <c r="A226" s="8"/>
      <c r="B226" s="46"/>
      <c r="C226" s="45"/>
      <c r="D226" s="48"/>
      <c r="E226" s="13"/>
      <c r="F226" s="49"/>
      <c r="G226" s="48"/>
      <c r="H226" s="50"/>
      <c r="I226" s="52"/>
      <c r="J226" s="132"/>
      <c r="K226" s="19"/>
      <c r="L226" s="19"/>
      <c r="M226" s="19"/>
      <c r="N226" s="19"/>
      <c r="O226" s="15"/>
      <c r="P226" s="15"/>
      <c r="Q226" s="15"/>
      <c r="R226" s="8"/>
    </row>
    <row r="227" spans="1:19" ht="11.25" outlineLevel="3">
      <c r="A227" s="9"/>
      <c r="B227" s="72"/>
      <c r="C227" s="73">
        <v>7</v>
      </c>
      <c r="D227" s="74" t="s">
        <v>103</v>
      </c>
      <c r="E227" s="75" t="s">
        <v>1019</v>
      </c>
      <c r="F227" s="76" t="s">
        <v>1020</v>
      </c>
      <c r="G227" s="74" t="s">
        <v>120</v>
      </c>
      <c r="H227" s="77">
        <v>3</v>
      </c>
      <c r="I227" s="78"/>
      <c r="J227" s="130">
        <f>H227*I227</f>
        <v>0</v>
      </c>
      <c r="K227" s="77"/>
      <c r="L227" s="77">
        <f>H227*K227</f>
        <v>0</v>
      </c>
      <c r="M227" s="77">
        <v>6.5000000000000002E-2</v>
      </c>
      <c r="N227" s="77">
        <f>H227*M227</f>
        <v>0.19500000000000001</v>
      </c>
      <c r="O227" s="79">
        <v>21</v>
      </c>
      <c r="P227" s="79">
        <f>J227*(O227/100)</f>
        <v>0</v>
      </c>
      <c r="Q227" s="79">
        <f>J227+P227</f>
        <v>0</v>
      </c>
      <c r="R227" s="8"/>
      <c r="S227" s="8"/>
    </row>
    <row r="228" spans="1:19" ht="9.75" outlineLevel="4">
      <c r="A228" s="80"/>
      <c r="B228" s="81"/>
      <c r="C228" s="81"/>
      <c r="D228" s="82"/>
      <c r="E228" s="87" t="s">
        <v>16</v>
      </c>
      <c r="F228" s="83" t="s">
        <v>1021</v>
      </c>
      <c r="G228" s="82"/>
      <c r="H228" s="84">
        <v>3</v>
      </c>
      <c r="I228" s="85"/>
      <c r="J228" s="131"/>
      <c r="K228" s="84"/>
      <c r="L228" s="84"/>
      <c r="M228" s="84"/>
      <c r="N228" s="84"/>
      <c r="O228" s="86"/>
      <c r="P228" s="86"/>
      <c r="Q228" s="86"/>
      <c r="R228" s="8"/>
    </row>
    <row r="229" spans="1:19" ht="7.5" customHeight="1" outlineLevel="4">
      <c r="A229" s="8"/>
      <c r="B229" s="46"/>
      <c r="C229" s="45"/>
      <c r="D229" s="48"/>
      <c r="E229" s="13"/>
      <c r="F229" s="49"/>
      <c r="G229" s="48"/>
      <c r="H229" s="50"/>
      <c r="I229" s="52"/>
      <c r="J229" s="132"/>
      <c r="K229" s="19"/>
      <c r="L229" s="19"/>
      <c r="M229" s="19"/>
      <c r="N229" s="19"/>
      <c r="O229" s="15"/>
      <c r="P229" s="15"/>
      <c r="Q229" s="15"/>
      <c r="R229" s="8"/>
    </row>
    <row r="230" spans="1:19" ht="11.25" outlineLevel="3">
      <c r="A230" s="9"/>
      <c r="B230" s="72"/>
      <c r="C230" s="73">
        <v>8</v>
      </c>
      <c r="D230" s="74" t="s">
        <v>103</v>
      </c>
      <c r="E230" s="75" t="s">
        <v>112</v>
      </c>
      <c r="F230" s="76" t="s">
        <v>113</v>
      </c>
      <c r="G230" s="74" t="s">
        <v>94</v>
      </c>
      <c r="H230" s="77">
        <v>4</v>
      </c>
      <c r="I230" s="78"/>
      <c r="J230" s="130">
        <f>H230*I230</f>
        <v>0</v>
      </c>
      <c r="K230" s="77"/>
      <c r="L230" s="77">
        <f>H230*K230</f>
        <v>0</v>
      </c>
      <c r="M230" s="77">
        <v>5.3999999999999999E-2</v>
      </c>
      <c r="N230" s="77">
        <f>H230*M230</f>
        <v>0.216</v>
      </c>
      <c r="O230" s="79">
        <v>21</v>
      </c>
      <c r="P230" s="79">
        <f>J230*(O230/100)</f>
        <v>0</v>
      </c>
      <c r="Q230" s="79">
        <f>J230+P230</f>
        <v>0</v>
      </c>
      <c r="R230" s="8"/>
      <c r="S230" s="8"/>
    </row>
    <row r="231" spans="1:19" ht="9.75" outlineLevel="4">
      <c r="A231" s="80"/>
      <c r="B231" s="81"/>
      <c r="C231" s="81"/>
      <c r="D231" s="82"/>
      <c r="E231" s="87" t="s">
        <v>16</v>
      </c>
      <c r="F231" s="83" t="s">
        <v>1022</v>
      </c>
      <c r="G231" s="82"/>
      <c r="H231" s="84">
        <v>4</v>
      </c>
      <c r="I231" s="85"/>
      <c r="J231" s="131"/>
      <c r="K231" s="84"/>
      <c r="L231" s="84"/>
      <c r="M231" s="84"/>
      <c r="N231" s="84"/>
      <c r="O231" s="86"/>
      <c r="P231" s="86"/>
      <c r="Q231" s="86"/>
      <c r="R231" s="8"/>
    </row>
    <row r="232" spans="1:19" ht="7.5" customHeight="1" outlineLevel="4">
      <c r="A232" s="8"/>
      <c r="B232" s="46"/>
      <c r="C232" s="45"/>
      <c r="D232" s="48"/>
      <c r="E232" s="13"/>
      <c r="F232" s="49"/>
      <c r="G232" s="48"/>
      <c r="H232" s="50"/>
      <c r="I232" s="52"/>
      <c r="J232" s="132"/>
      <c r="K232" s="19"/>
      <c r="L232" s="19"/>
      <c r="M232" s="19"/>
      <c r="N232" s="19"/>
      <c r="O232" s="15"/>
      <c r="P232" s="15"/>
      <c r="Q232" s="15"/>
      <c r="R232" s="8"/>
    </row>
    <row r="233" spans="1:19" ht="11.25" outlineLevel="3">
      <c r="A233" s="9"/>
      <c r="B233" s="72"/>
      <c r="C233" s="73">
        <v>9</v>
      </c>
      <c r="D233" s="74" t="s">
        <v>103</v>
      </c>
      <c r="E233" s="75" t="s">
        <v>1023</v>
      </c>
      <c r="F233" s="76" t="s">
        <v>1024</v>
      </c>
      <c r="G233" s="74" t="s">
        <v>567</v>
      </c>
      <c r="H233" s="77">
        <v>0.56700000000000006</v>
      </c>
      <c r="I233" s="78"/>
      <c r="J233" s="130">
        <f>H233*I233</f>
        <v>0</v>
      </c>
      <c r="K233" s="77"/>
      <c r="L233" s="77">
        <f>H233*K233</f>
        <v>0</v>
      </c>
      <c r="M233" s="77">
        <v>1.8</v>
      </c>
      <c r="N233" s="77">
        <f>H233*M233</f>
        <v>1.0206000000000002</v>
      </c>
      <c r="O233" s="79">
        <v>21</v>
      </c>
      <c r="P233" s="79">
        <f>J233*(O233/100)</f>
        <v>0</v>
      </c>
      <c r="Q233" s="79">
        <f>J233+P233</f>
        <v>0</v>
      </c>
      <c r="R233" s="8"/>
      <c r="S233" s="8"/>
    </row>
    <row r="234" spans="1:19" ht="9.75" outlineLevel="4">
      <c r="A234" s="80"/>
      <c r="B234" s="81"/>
      <c r="C234" s="81"/>
      <c r="D234" s="82"/>
      <c r="E234" s="87" t="s">
        <v>16</v>
      </c>
      <c r="F234" s="83" t="s">
        <v>1025</v>
      </c>
      <c r="G234" s="82"/>
      <c r="H234" s="84">
        <v>0.56700000000000006</v>
      </c>
      <c r="I234" s="85"/>
      <c r="J234" s="131"/>
      <c r="K234" s="84"/>
      <c r="L234" s="84"/>
      <c r="M234" s="84"/>
      <c r="N234" s="84"/>
      <c r="O234" s="86"/>
      <c r="P234" s="86"/>
      <c r="Q234" s="86"/>
      <c r="R234" s="8"/>
    </row>
    <row r="235" spans="1:19" ht="7.5" customHeight="1" outlineLevel="4">
      <c r="A235" s="8"/>
      <c r="B235" s="46"/>
      <c r="C235" s="45"/>
      <c r="D235" s="48"/>
      <c r="E235" s="13"/>
      <c r="F235" s="49"/>
      <c r="G235" s="48"/>
      <c r="H235" s="50"/>
      <c r="I235" s="52"/>
      <c r="J235" s="132"/>
      <c r="K235" s="19"/>
      <c r="L235" s="19"/>
      <c r="M235" s="19"/>
      <c r="N235" s="19"/>
      <c r="O235" s="15"/>
      <c r="P235" s="15"/>
      <c r="Q235" s="15"/>
      <c r="R235" s="8"/>
    </row>
    <row r="236" spans="1:19" ht="11.25" outlineLevel="3">
      <c r="A236" s="9"/>
      <c r="B236" s="72"/>
      <c r="C236" s="73">
        <v>10</v>
      </c>
      <c r="D236" s="74" t="s">
        <v>103</v>
      </c>
      <c r="E236" s="75" t="s">
        <v>1026</v>
      </c>
      <c r="F236" s="76" t="s">
        <v>1027</v>
      </c>
      <c r="G236" s="74" t="s">
        <v>106</v>
      </c>
      <c r="H236" s="77">
        <v>5.0280000000000005</v>
      </c>
      <c r="I236" s="78"/>
      <c r="J236" s="130">
        <f>H236*I236</f>
        <v>0</v>
      </c>
      <c r="K236" s="77"/>
      <c r="L236" s="77">
        <f>H236*K236</f>
        <v>0</v>
      </c>
      <c r="M236" s="77">
        <v>5.5E-2</v>
      </c>
      <c r="N236" s="77">
        <f>H236*M236</f>
        <v>0.27654000000000001</v>
      </c>
      <c r="O236" s="79">
        <v>21</v>
      </c>
      <c r="P236" s="79">
        <f>J236*(O236/100)</f>
        <v>0</v>
      </c>
      <c r="Q236" s="79">
        <f>J236+P236</f>
        <v>0</v>
      </c>
      <c r="R236" s="8"/>
      <c r="S236" s="8"/>
    </row>
    <row r="237" spans="1:19" ht="9.75" outlineLevel="4">
      <c r="A237" s="80"/>
      <c r="B237" s="81"/>
      <c r="C237" s="81"/>
      <c r="D237" s="82"/>
      <c r="E237" s="87" t="s">
        <v>16</v>
      </c>
      <c r="F237" s="83" t="s">
        <v>1028</v>
      </c>
      <c r="G237" s="82"/>
      <c r="H237" s="84">
        <v>0</v>
      </c>
      <c r="I237" s="85"/>
      <c r="J237" s="131"/>
      <c r="K237" s="84"/>
      <c r="L237" s="84"/>
      <c r="M237" s="84"/>
      <c r="N237" s="84"/>
      <c r="O237" s="86"/>
      <c r="P237" s="86"/>
      <c r="Q237" s="86"/>
      <c r="R237" s="8"/>
    </row>
    <row r="238" spans="1:19" ht="9.75" outlineLevel="4">
      <c r="A238" s="80"/>
      <c r="B238" s="81"/>
      <c r="C238" s="81"/>
      <c r="D238" s="82"/>
      <c r="E238" s="87"/>
      <c r="F238" s="83" t="s">
        <v>1029</v>
      </c>
      <c r="G238" s="82"/>
      <c r="H238" s="84">
        <v>1.53</v>
      </c>
      <c r="I238" s="85"/>
      <c r="J238" s="131"/>
      <c r="K238" s="84"/>
      <c r="L238" s="84"/>
      <c r="M238" s="84"/>
      <c r="N238" s="84"/>
      <c r="O238" s="86"/>
      <c r="P238" s="86"/>
      <c r="Q238" s="86"/>
      <c r="R238" s="8"/>
    </row>
    <row r="239" spans="1:19" ht="9.75" outlineLevel="4">
      <c r="A239" s="80"/>
      <c r="B239" s="81"/>
      <c r="C239" s="81"/>
      <c r="D239" s="82"/>
      <c r="E239" s="87"/>
      <c r="F239" s="83" t="s">
        <v>1030</v>
      </c>
      <c r="G239" s="82"/>
      <c r="H239" s="84">
        <v>1.68</v>
      </c>
      <c r="I239" s="85"/>
      <c r="J239" s="131"/>
      <c r="K239" s="84"/>
      <c r="L239" s="84"/>
      <c r="M239" s="84"/>
      <c r="N239" s="84"/>
      <c r="O239" s="86"/>
      <c r="P239" s="86"/>
      <c r="Q239" s="86"/>
      <c r="R239" s="8"/>
    </row>
    <row r="240" spans="1:19" ht="9.75" outlineLevel="4">
      <c r="A240" s="80"/>
      <c r="B240" s="81"/>
      <c r="C240" s="81"/>
      <c r="D240" s="82"/>
      <c r="E240" s="87"/>
      <c r="F240" s="83" t="s">
        <v>1031</v>
      </c>
      <c r="G240" s="82"/>
      <c r="H240" s="84">
        <v>1.2</v>
      </c>
      <c r="I240" s="85"/>
      <c r="J240" s="131"/>
      <c r="K240" s="84"/>
      <c r="L240" s="84"/>
      <c r="M240" s="84"/>
      <c r="N240" s="84"/>
      <c r="O240" s="86"/>
      <c r="P240" s="86"/>
      <c r="Q240" s="86"/>
      <c r="R240" s="8"/>
    </row>
    <row r="241" spans="1:19" ht="9.75" outlineLevel="4">
      <c r="A241" s="80"/>
      <c r="B241" s="81"/>
      <c r="C241" s="81"/>
      <c r="D241" s="82"/>
      <c r="E241" s="87"/>
      <c r="F241" s="83" t="s">
        <v>1032</v>
      </c>
      <c r="G241" s="82"/>
      <c r="H241" s="84">
        <v>0.61799999999999999</v>
      </c>
      <c r="I241" s="85"/>
      <c r="J241" s="131"/>
      <c r="K241" s="84"/>
      <c r="L241" s="84"/>
      <c r="M241" s="84"/>
      <c r="N241" s="84"/>
      <c r="O241" s="86"/>
      <c r="P241" s="86"/>
      <c r="Q241" s="86"/>
      <c r="R241" s="8"/>
    </row>
    <row r="242" spans="1:19" ht="7.5" customHeight="1" outlineLevel="4">
      <c r="A242" s="8"/>
      <c r="B242" s="46"/>
      <c r="C242" s="45"/>
      <c r="D242" s="48"/>
      <c r="E242" s="13"/>
      <c r="F242" s="49"/>
      <c r="G242" s="48"/>
      <c r="H242" s="50"/>
      <c r="I242" s="52"/>
      <c r="J242" s="132"/>
      <c r="K242" s="19"/>
      <c r="L242" s="19"/>
      <c r="M242" s="19"/>
      <c r="N242" s="19"/>
      <c r="O242" s="15"/>
      <c r="P242" s="15"/>
      <c r="Q242" s="15"/>
      <c r="R242" s="8"/>
    </row>
    <row r="243" spans="1:19" ht="11.25" outlineLevel="3">
      <c r="A243" s="9"/>
      <c r="B243" s="72"/>
      <c r="C243" s="73">
        <v>11</v>
      </c>
      <c r="D243" s="74" t="s">
        <v>103</v>
      </c>
      <c r="E243" s="75" t="s">
        <v>1033</v>
      </c>
      <c r="F243" s="76" t="s">
        <v>1034</v>
      </c>
      <c r="G243" s="74" t="s">
        <v>106</v>
      </c>
      <c r="H243" s="77">
        <v>6.0659999999999998</v>
      </c>
      <c r="I243" s="78"/>
      <c r="J243" s="130">
        <f>H243*I243</f>
        <v>0</v>
      </c>
      <c r="K243" s="77"/>
      <c r="L243" s="77">
        <f>H243*K243</f>
        <v>0</v>
      </c>
      <c r="M243" s="77">
        <v>0.183</v>
      </c>
      <c r="N243" s="77">
        <f>H243*M243</f>
        <v>1.1100779999999999</v>
      </c>
      <c r="O243" s="79">
        <v>21</v>
      </c>
      <c r="P243" s="79">
        <f>J243*(O243/100)</f>
        <v>0</v>
      </c>
      <c r="Q243" s="79">
        <f>J243+P243</f>
        <v>0</v>
      </c>
      <c r="R243" s="8"/>
      <c r="S243" s="8"/>
    </row>
    <row r="244" spans="1:19" ht="9.75" outlineLevel="4">
      <c r="A244" s="80"/>
      <c r="B244" s="81"/>
      <c r="C244" s="81"/>
      <c r="D244" s="82"/>
      <c r="E244" s="87" t="s">
        <v>16</v>
      </c>
      <c r="F244" s="83" t="s">
        <v>1035</v>
      </c>
      <c r="G244" s="82"/>
      <c r="H244" s="84">
        <v>0</v>
      </c>
      <c r="I244" s="85"/>
      <c r="J244" s="131"/>
      <c r="K244" s="84"/>
      <c r="L244" s="84"/>
      <c r="M244" s="84"/>
      <c r="N244" s="84"/>
      <c r="O244" s="86"/>
      <c r="P244" s="86"/>
      <c r="Q244" s="86"/>
      <c r="R244" s="8"/>
    </row>
    <row r="245" spans="1:19" ht="9.75" outlineLevel="4">
      <c r="A245" s="80"/>
      <c r="B245" s="81"/>
      <c r="C245" s="81"/>
      <c r="D245" s="82"/>
      <c r="E245" s="87"/>
      <c r="F245" s="83" t="s">
        <v>1036</v>
      </c>
      <c r="G245" s="82"/>
      <c r="H245" s="84">
        <v>5.4809999999999999</v>
      </c>
      <c r="I245" s="85"/>
      <c r="J245" s="131"/>
      <c r="K245" s="84"/>
      <c r="L245" s="84"/>
      <c r="M245" s="84"/>
      <c r="N245" s="84"/>
      <c r="O245" s="86"/>
      <c r="P245" s="86"/>
      <c r="Q245" s="86"/>
      <c r="R245" s="8"/>
    </row>
    <row r="246" spans="1:19" ht="9.75" outlineLevel="4">
      <c r="A246" s="80"/>
      <c r="B246" s="81"/>
      <c r="C246" s="81"/>
      <c r="D246" s="82"/>
      <c r="E246" s="87"/>
      <c r="F246" s="83" t="s">
        <v>1037</v>
      </c>
      <c r="G246" s="82"/>
      <c r="H246" s="84">
        <v>0.58500000000000008</v>
      </c>
      <c r="I246" s="85"/>
      <c r="J246" s="131"/>
      <c r="K246" s="84"/>
      <c r="L246" s="84"/>
      <c r="M246" s="84"/>
      <c r="N246" s="84"/>
      <c r="O246" s="86"/>
      <c r="P246" s="86"/>
      <c r="Q246" s="86"/>
      <c r="R246" s="8"/>
    </row>
    <row r="247" spans="1:19" ht="7.5" customHeight="1" outlineLevel="4">
      <c r="A247" s="8"/>
      <c r="B247" s="46"/>
      <c r="C247" s="45"/>
      <c r="D247" s="48"/>
      <c r="E247" s="13"/>
      <c r="F247" s="49"/>
      <c r="G247" s="48"/>
      <c r="H247" s="50"/>
      <c r="I247" s="52"/>
      <c r="J247" s="132"/>
      <c r="K247" s="19"/>
      <c r="L247" s="19"/>
      <c r="M247" s="19"/>
      <c r="N247" s="19"/>
      <c r="O247" s="15"/>
      <c r="P247" s="15"/>
      <c r="Q247" s="15"/>
      <c r="R247" s="8"/>
    </row>
    <row r="248" spans="1:19" ht="11.25" outlineLevel="3">
      <c r="A248" s="9"/>
      <c r="B248" s="72"/>
      <c r="C248" s="73">
        <v>12</v>
      </c>
      <c r="D248" s="74" t="s">
        <v>103</v>
      </c>
      <c r="E248" s="75" t="s">
        <v>1038</v>
      </c>
      <c r="F248" s="76" t="s">
        <v>1039</v>
      </c>
      <c r="G248" s="74" t="s">
        <v>120</v>
      </c>
      <c r="H248" s="77">
        <v>0.6</v>
      </c>
      <c r="I248" s="78"/>
      <c r="J248" s="130">
        <f>H248*I248</f>
        <v>0</v>
      </c>
      <c r="K248" s="77">
        <v>4.15E-3</v>
      </c>
      <c r="L248" s="77">
        <f>H248*K248</f>
        <v>2.49E-3</v>
      </c>
      <c r="M248" s="77">
        <v>0.27</v>
      </c>
      <c r="N248" s="77">
        <f>H248*M248</f>
        <v>0.16200000000000001</v>
      </c>
      <c r="O248" s="79">
        <v>21</v>
      </c>
      <c r="P248" s="79">
        <f>J248*(O248/100)</f>
        <v>0</v>
      </c>
      <c r="Q248" s="79">
        <f>J248+P248</f>
        <v>0</v>
      </c>
      <c r="R248" s="8"/>
      <c r="S248" s="8"/>
    </row>
    <row r="249" spans="1:19" ht="9.75" outlineLevel="4">
      <c r="A249" s="80"/>
      <c r="B249" s="81"/>
      <c r="C249" s="81"/>
      <c r="D249" s="82"/>
      <c r="E249" s="87" t="s">
        <v>16</v>
      </c>
      <c r="F249" s="83" t="s">
        <v>1040</v>
      </c>
      <c r="G249" s="82"/>
      <c r="H249" s="84">
        <v>0.6</v>
      </c>
      <c r="I249" s="85"/>
      <c r="J249" s="131"/>
      <c r="K249" s="84"/>
      <c r="L249" s="84"/>
      <c r="M249" s="84"/>
      <c r="N249" s="84"/>
      <c r="O249" s="86"/>
      <c r="P249" s="86"/>
      <c r="Q249" s="86"/>
      <c r="R249" s="8"/>
    </row>
    <row r="250" spans="1:19" ht="7.5" customHeight="1" outlineLevel="4">
      <c r="A250" s="8"/>
      <c r="B250" s="46"/>
      <c r="C250" s="45"/>
      <c r="D250" s="48"/>
      <c r="E250" s="13"/>
      <c r="F250" s="49"/>
      <c r="G250" s="48"/>
      <c r="H250" s="50"/>
      <c r="I250" s="52"/>
      <c r="J250" s="132"/>
      <c r="K250" s="19"/>
      <c r="L250" s="19"/>
      <c r="M250" s="19"/>
      <c r="N250" s="19"/>
      <c r="O250" s="15"/>
      <c r="P250" s="15"/>
      <c r="Q250" s="15"/>
      <c r="R250" s="8"/>
    </row>
    <row r="251" spans="1:19" ht="11.25" outlineLevel="3">
      <c r="A251" s="9"/>
      <c r="B251" s="72"/>
      <c r="C251" s="73">
        <v>13</v>
      </c>
      <c r="D251" s="74" t="s">
        <v>103</v>
      </c>
      <c r="E251" s="75" t="s">
        <v>1041</v>
      </c>
      <c r="F251" s="76" t="s">
        <v>1042</v>
      </c>
      <c r="G251" s="74" t="s">
        <v>120</v>
      </c>
      <c r="H251" s="77">
        <v>0.3</v>
      </c>
      <c r="I251" s="78"/>
      <c r="J251" s="130">
        <f>H251*I251</f>
        <v>0</v>
      </c>
      <c r="K251" s="77">
        <v>3.3E-3</v>
      </c>
      <c r="L251" s="77">
        <f>H251*K251</f>
        <v>9.8999999999999999E-4</v>
      </c>
      <c r="M251" s="77">
        <v>0.11</v>
      </c>
      <c r="N251" s="77">
        <f>H251*M251</f>
        <v>3.3000000000000002E-2</v>
      </c>
      <c r="O251" s="79">
        <v>21</v>
      </c>
      <c r="P251" s="79">
        <f>J251*(O251/100)</f>
        <v>0</v>
      </c>
      <c r="Q251" s="79">
        <f>J251+P251</f>
        <v>0</v>
      </c>
      <c r="R251" s="8"/>
      <c r="S251" s="8"/>
    </row>
    <row r="252" spans="1:19" ht="9.75" outlineLevel="4">
      <c r="A252" s="80"/>
      <c r="B252" s="81"/>
      <c r="C252" s="81"/>
      <c r="D252" s="82"/>
      <c r="E252" s="87" t="s">
        <v>16</v>
      </c>
      <c r="F252" s="83" t="s">
        <v>1043</v>
      </c>
      <c r="G252" s="82"/>
      <c r="H252" s="84">
        <v>0.3</v>
      </c>
      <c r="I252" s="85"/>
      <c r="J252" s="131"/>
      <c r="K252" s="84"/>
      <c r="L252" s="84"/>
      <c r="M252" s="84"/>
      <c r="N252" s="84"/>
      <c r="O252" s="86"/>
      <c r="P252" s="86"/>
      <c r="Q252" s="86"/>
      <c r="R252" s="8"/>
    </row>
    <row r="253" spans="1:19" ht="7.5" customHeight="1" outlineLevel="4">
      <c r="A253" s="8"/>
      <c r="B253" s="46"/>
      <c r="C253" s="45"/>
      <c r="D253" s="48"/>
      <c r="E253" s="13"/>
      <c r="F253" s="49"/>
      <c r="G253" s="48"/>
      <c r="H253" s="50"/>
      <c r="I253" s="52"/>
      <c r="J253" s="132"/>
      <c r="K253" s="19"/>
      <c r="L253" s="19"/>
      <c r="M253" s="19"/>
      <c r="N253" s="19"/>
      <c r="O253" s="15"/>
      <c r="P253" s="15"/>
      <c r="Q253" s="15"/>
      <c r="R253" s="8"/>
    </row>
    <row r="254" spans="1:19" ht="11.25" outlineLevel="3">
      <c r="A254" s="9"/>
      <c r="B254" s="72"/>
      <c r="C254" s="73">
        <v>14</v>
      </c>
      <c r="D254" s="74" t="s">
        <v>103</v>
      </c>
      <c r="E254" s="75" t="s">
        <v>1044</v>
      </c>
      <c r="F254" s="76" t="s">
        <v>1045</v>
      </c>
      <c r="G254" s="74" t="s">
        <v>120</v>
      </c>
      <c r="H254" s="77">
        <v>2.8499999999999996</v>
      </c>
      <c r="I254" s="78"/>
      <c r="J254" s="130">
        <f>H254*I254</f>
        <v>0</v>
      </c>
      <c r="K254" s="77">
        <v>1.2800000000000001E-3</v>
      </c>
      <c r="L254" s="77">
        <f>H254*K254</f>
        <v>3.6479999999999998E-3</v>
      </c>
      <c r="M254" s="77">
        <v>2.1000000000000001E-2</v>
      </c>
      <c r="N254" s="77">
        <f>H254*M254</f>
        <v>5.9849999999999993E-2</v>
      </c>
      <c r="O254" s="79">
        <v>21</v>
      </c>
      <c r="P254" s="79">
        <f>J254*(O254/100)</f>
        <v>0</v>
      </c>
      <c r="Q254" s="79">
        <f>J254+P254</f>
        <v>0</v>
      </c>
      <c r="R254" s="8"/>
      <c r="S254" s="8"/>
    </row>
    <row r="255" spans="1:19" ht="9.75" outlineLevel="4">
      <c r="A255" s="80"/>
      <c r="B255" s="81"/>
      <c r="C255" s="81"/>
      <c r="D255" s="82"/>
      <c r="E255" s="87" t="s">
        <v>16</v>
      </c>
      <c r="F255" s="83" t="s">
        <v>1046</v>
      </c>
      <c r="G255" s="82"/>
      <c r="H255" s="84">
        <v>1.85</v>
      </c>
      <c r="I255" s="85"/>
      <c r="J255" s="131"/>
      <c r="K255" s="84"/>
      <c r="L255" s="84"/>
      <c r="M255" s="84"/>
      <c r="N255" s="84"/>
      <c r="O255" s="86"/>
      <c r="P255" s="86"/>
      <c r="Q255" s="86"/>
      <c r="R255" s="8"/>
    </row>
    <row r="256" spans="1:19" ht="9.75" outlineLevel="4">
      <c r="A256" s="80"/>
      <c r="B256" s="81"/>
      <c r="C256" s="81"/>
      <c r="D256" s="82"/>
      <c r="E256" s="87"/>
      <c r="F256" s="83" t="s">
        <v>1047</v>
      </c>
      <c r="G256" s="82"/>
      <c r="H256" s="84">
        <v>1</v>
      </c>
      <c r="I256" s="85"/>
      <c r="J256" s="131"/>
      <c r="K256" s="84"/>
      <c r="L256" s="84"/>
      <c r="M256" s="84"/>
      <c r="N256" s="84"/>
      <c r="O256" s="86"/>
      <c r="P256" s="86"/>
      <c r="Q256" s="86"/>
      <c r="R256" s="8"/>
    </row>
    <row r="257" spans="1:19" ht="7.5" customHeight="1" outlineLevel="4">
      <c r="A257" s="8"/>
      <c r="B257" s="46"/>
      <c r="C257" s="45"/>
      <c r="D257" s="48"/>
      <c r="E257" s="13"/>
      <c r="F257" s="49"/>
      <c r="G257" s="48"/>
      <c r="H257" s="50"/>
      <c r="I257" s="52"/>
      <c r="J257" s="132"/>
      <c r="K257" s="19"/>
      <c r="L257" s="19"/>
      <c r="M257" s="19"/>
      <c r="N257" s="19"/>
      <c r="O257" s="15"/>
      <c r="P257" s="15"/>
      <c r="Q257" s="15"/>
      <c r="R257" s="8"/>
    </row>
    <row r="258" spans="1:19" ht="11.25" outlineLevel="3">
      <c r="A258" s="9"/>
      <c r="B258" s="72"/>
      <c r="C258" s="73">
        <v>15</v>
      </c>
      <c r="D258" s="74" t="s">
        <v>103</v>
      </c>
      <c r="E258" s="75" t="s">
        <v>1048</v>
      </c>
      <c r="F258" s="76" t="s">
        <v>1049</v>
      </c>
      <c r="G258" s="74" t="s">
        <v>120</v>
      </c>
      <c r="H258" s="77">
        <v>0.89999999999999991</v>
      </c>
      <c r="I258" s="78"/>
      <c r="J258" s="130">
        <f>H258*I258</f>
        <v>0</v>
      </c>
      <c r="K258" s="77">
        <v>9.7000000000000005E-4</v>
      </c>
      <c r="L258" s="77">
        <f>H258*K258</f>
        <v>8.7299999999999997E-4</v>
      </c>
      <c r="M258" s="77">
        <v>4.3E-3</v>
      </c>
      <c r="N258" s="77">
        <f>H258*M258</f>
        <v>3.8699999999999997E-3</v>
      </c>
      <c r="O258" s="79">
        <v>21</v>
      </c>
      <c r="P258" s="79">
        <f>J258*(O258/100)</f>
        <v>0</v>
      </c>
      <c r="Q258" s="79">
        <f>J258+P258</f>
        <v>0</v>
      </c>
      <c r="R258" s="8"/>
      <c r="S258" s="8"/>
    </row>
    <row r="259" spans="1:19" ht="9.75" outlineLevel="4">
      <c r="A259" s="80"/>
      <c r="B259" s="81"/>
      <c r="C259" s="81"/>
      <c r="D259" s="82"/>
      <c r="E259" s="87" t="s">
        <v>16</v>
      </c>
      <c r="F259" s="83" t="s">
        <v>1050</v>
      </c>
      <c r="G259" s="82"/>
      <c r="H259" s="84">
        <v>0.89999999999999991</v>
      </c>
      <c r="I259" s="85"/>
      <c r="J259" s="131"/>
      <c r="K259" s="84"/>
      <c r="L259" s="84"/>
      <c r="M259" s="84"/>
      <c r="N259" s="84"/>
      <c r="O259" s="86"/>
      <c r="P259" s="86"/>
      <c r="Q259" s="86"/>
      <c r="R259" s="8"/>
    </row>
    <row r="260" spans="1:19" ht="7.5" customHeight="1" outlineLevel="4">
      <c r="A260" s="8"/>
      <c r="B260" s="46"/>
      <c r="C260" s="45"/>
      <c r="D260" s="48"/>
      <c r="E260" s="13"/>
      <c r="F260" s="49"/>
      <c r="G260" s="48"/>
      <c r="H260" s="50"/>
      <c r="I260" s="52"/>
      <c r="J260" s="132"/>
      <c r="K260" s="19"/>
      <c r="L260" s="19"/>
      <c r="M260" s="19"/>
      <c r="N260" s="19"/>
      <c r="O260" s="15"/>
      <c r="P260" s="15"/>
      <c r="Q260" s="15"/>
      <c r="R260" s="8"/>
    </row>
    <row r="261" spans="1:19" ht="11.25" outlineLevel="3">
      <c r="A261" s="9"/>
      <c r="B261" s="72"/>
      <c r="C261" s="73">
        <v>16</v>
      </c>
      <c r="D261" s="74" t="s">
        <v>103</v>
      </c>
      <c r="E261" s="75" t="s">
        <v>1051</v>
      </c>
      <c r="F261" s="76" t="s">
        <v>1052</v>
      </c>
      <c r="G261" s="74" t="s">
        <v>120</v>
      </c>
      <c r="H261" s="77">
        <v>1.7999999999999996</v>
      </c>
      <c r="I261" s="78"/>
      <c r="J261" s="130">
        <f>H261*I261</f>
        <v>0</v>
      </c>
      <c r="K261" s="77">
        <v>7.6000000000000004E-4</v>
      </c>
      <c r="L261" s="77">
        <f>H261*K261</f>
        <v>1.3679999999999999E-3</v>
      </c>
      <c r="M261" s="77">
        <v>2.0999999999999999E-3</v>
      </c>
      <c r="N261" s="77">
        <f>H261*M261</f>
        <v>3.7799999999999991E-3</v>
      </c>
      <c r="O261" s="79">
        <v>21</v>
      </c>
      <c r="P261" s="79">
        <f>J261*(O261/100)</f>
        <v>0</v>
      </c>
      <c r="Q261" s="79">
        <f>J261+P261</f>
        <v>0</v>
      </c>
      <c r="R261" s="8"/>
      <c r="S261" s="8"/>
    </row>
    <row r="262" spans="1:19" ht="9.75" outlineLevel="4">
      <c r="A262" s="80"/>
      <c r="B262" s="81"/>
      <c r="C262" s="81"/>
      <c r="D262" s="82"/>
      <c r="E262" s="87" t="s">
        <v>16</v>
      </c>
      <c r="F262" s="83" t="s">
        <v>1053</v>
      </c>
      <c r="G262" s="82"/>
      <c r="H262" s="84">
        <v>1.7999999999999996</v>
      </c>
      <c r="I262" s="85"/>
      <c r="J262" s="131"/>
      <c r="K262" s="84"/>
      <c r="L262" s="84"/>
      <c r="M262" s="84"/>
      <c r="N262" s="84"/>
      <c r="O262" s="86"/>
      <c r="P262" s="86"/>
      <c r="Q262" s="86"/>
      <c r="R262" s="8"/>
    </row>
    <row r="263" spans="1:19" ht="7.5" customHeight="1" outlineLevel="4">
      <c r="A263" s="8"/>
      <c r="B263" s="46"/>
      <c r="C263" s="45"/>
      <c r="D263" s="48"/>
      <c r="E263" s="13"/>
      <c r="F263" s="49"/>
      <c r="G263" s="48"/>
      <c r="H263" s="50"/>
      <c r="I263" s="52"/>
      <c r="J263" s="132"/>
      <c r="K263" s="19"/>
      <c r="L263" s="19"/>
      <c r="M263" s="19"/>
      <c r="N263" s="19"/>
      <c r="O263" s="15"/>
      <c r="P263" s="15"/>
      <c r="Q263" s="15"/>
      <c r="R263" s="8"/>
    </row>
    <row r="264" spans="1:19" ht="11.25" outlineLevel="3">
      <c r="A264" s="9"/>
      <c r="B264" s="72"/>
      <c r="C264" s="73">
        <v>17</v>
      </c>
      <c r="D264" s="74" t="s">
        <v>103</v>
      </c>
      <c r="E264" s="75" t="s">
        <v>1054</v>
      </c>
      <c r="F264" s="76" t="s">
        <v>1055</v>
      </c>
      <c r="G264" s="74" t="s">
        <v>106</v>
      </c>
      <c r="H264" s="77">
        <v>1.89</v>
      </c>
      <c r="I264" s="78"/>
      <c r="J264" s="130">
        <f>H264*I264</f>
        <v>0</v>
      </c>
      <c r="K264" s="77"/>
      <c r="L264" s="77">
        <f>H264*K264</f>
        <v>0</v>
      </c>
      <c r="M264" s="77">
        <v>6.7000000000000004E-2</v>
      </c>
      <c r="N264" s="77">
        <f>H264*M264</f>
        <v>0.12662999999999999</v>
      </c>
      <c r="O264" s="79">
        <v>21</v>
      </c>
      <c r="P264" s="79">
        <f>J264*(O264/100)</f>
        <v>0</v>
      </c>
      <c r="Q264" s="79">
        <f>J264+P264</f>
        <v>0</v>
      </c>
      <c r="R264" s="8"/>
      <c r="S264" s="8"/>
    </row>
    <row r="265" spans="1:19" ht="9.75" outlineLevel="4">
      <c r="A265" s="80"/>
      <c r="B265" s="81"/>
      <c r="C265" s="81"/>
      <c r="D265" s="82"/>
      <c r="E265" s="87" t="s">
        <v>16</v>
      </c>
      <c r="F265" s="83" t="s">
        <v>1056</v>
      </c>
      <c r="G265" s="82"/>
      <c r="H265" s="84">
        <v>1.89</v>
      </c>
      <c r="I265" s="85"/>
      <c r="J265" s="131"/>
      <c r="K265" s="84"/>
      <c r="L265" s="84"/>
      <c r="M265" s="84"/>
      <c r="N265" s="84"/>
      <c r="O265" s="86"/>
      <c r="P265" s="86"/>
      <c r="Q265" s="86"/>
      <c r="R265" s="8"/>
    </row>
    <row r="266" spans="1:19" ht="7.5" customHeight="1" outlineLevel="4">
      <c r="A266" s="8"/>
      <c r="B266" s="46"/>
      <c r="C266" s="45"/>
      <c r="D266" s="48"/>
      <c r="E266" s="13"/>
      <c r="F266" s="49"/>
      <c r="G266" s="48"/>
      <c r="H266" s="50"/>
      <c r="I266" s="52"/>
      <c r="J266" s="132"/>
      <c r="K266" s="19"/>
      <c r="L266" s="19"/>
      <c r="M266" s="19"/>
      <c r="N266" s="19"/>
      <c r="O266" s="15"/>
      <c r="P266" s="15"/>
      <c r="Q266" s="15"/>
      <c r="R266" s="8"/>
    </row>
    <row r="267" spans="1:19" ht="11.25" outlineLevel="3">
      <c r="A267" s="9"/>
      <c r="B267" s="72"/>
      <c r="C267" s="73">
        <v>18</v>
      </c>
      <c r="D267" s="74" t="s">
        <v>103</v>
      </c>
      <c r="E267" s="75" t="s">
        <v>1057</v>
      </c>
      <c r="F267" s="76" t="s">
        <v>1058</v>
      </c>
      <c r="G267" s="74" t="s">
        <v>106</v>
      </c>
      <c r="H267" s="77">
        <v>4.83</v>
      </c>
      <c r="I267" s="78"/>
      <c r="J267" s="130">
        <f>H267*I267</f>
        <v>0</v>
      </c>
      <c r="K267" s="77"/>
      <c r="L267" s="77">
        <f>H267*K267</f>
        <v>0</v>
      </c>
      <c r="M267" s="77">
        <v>7.5999999999999998E-2</v>
      </c>
      <c r="N267" s="77">
        <f>H267*M267</f>
        <v>0.36708000000000002</v>
      </c>
      <c r="O267" s="79">
        <v>21</v>
      </c>
      <c r="P267" s="79">
        <f>J267*(O267/100)</f>
        <v>0</v>
      </c>
      <c r="Q267" s="79">
        <f>J267+P267</f>
        <v>0</v>
      </c>
      <c r="R267" s="8"/>
      <c r="S267" s="8"/>
    </row>
    <row r="268" spans="1:19" ht="9.75" outlineLevel="4">
      <c r="A268" s="80"/>
      <c r="B268" s="81"/>
      <c r="C268" s="81"/>
      <c r="D268" s="82"/>
      <c r="E268" s="87" t="s">
        <v>16</v>
      </c>
      <c r="F268" s="83" t="s">
        <v>1059</v>
      </c>
      <c r="G268" s="82"/>
      <c r="H268" s="84">
        <v>1.47</v>
      </c>
      <c r="I268" s="85"/>
      <c r="J268" s="131"/>
      <c r="K268" s="84"/>
      <c r="L268" s="84"/>
      <c r="M268" s="84"/>
      <c r="N268" s="84"/>
      <c r="O268" s="86"/>
      <c r="P268" s="86"/>
      <c r="Q268" s="86"/>
      <c r="R268" s="8"/>
    </row>
    <row r="269" spans="1:19" ht="9.75" outlineLevel="4">
      <c r="A269" s="80"/>
      <c r="B269" s="81"/>
      <c r="C269" s="81"/>
      <c r="D269" s="82"/>
      <c r="E269" s="87"/>
      <c r="F269" s="83" t="s">
        <v>1060</v>
      </c>
      <c r="G269" s="82"/>
      <c r="H269" s="84">
        <v>1.68</v>
      </c>
      <c r="I269" s="85"/>
      <c r="J269" s="131"/>
      <c r="K269" s="84"/>
      <c r="L269" s="84"/>
      <c r="M269" s="84"/>
      <c r="N269" s="84"/>
      <c r="O269" s="86"/>
      <c r="P269" s="86"/>
      <c r="Q269" s="86"/>
      <c r="R269" s="8"/>
    </row>
    <row r="270" spans="1:19" ht="9.75" outlineLevel="4">
      <c r="A270" s="80"/>
      <c r="B270" s="81"/>
      <c r="C270" s="81"/>
      <c r="D270" s="82"/>
      <c r="E270" s="87"/>
      <c r="F270" s="83" t="s">
        <v>1061</v>
      </c>
      <c r="G270" s="82"/>
      <c r="H270" s="84">
        <v>1.68</v>
      </c>
      <c r="I270" s="85"/>
      <c r="J270" s="131"/>
      <c r="K270" s="84"/>
      <c r="L270" s="84"/>
      <c r="M270" s="84"/>
      <c r="N270" s="84"/>
      <c r="O270" s="86"/>
      <c r="P270" s="86"/>
      <c r="Q270" s="86"/>
      <c r="R270" s="8"/>
    </row>
    <row r="271" spans="1:19" ht="7.5" customHeight="1" outlineLevel="4">
      <c r="A271" s="8"/>
      <c r="B271" s="46"/>
      <c r="C271" s="45"/>
      <c r="D271" s="48"/>
      <c r="E271" s="13"/>
      <c r="F271" s="49"/>
      <c r="G271" s="48"/>
      <c r="H271" s="50"/>
      <c r="I271" s="52"/>
      <c r="J271" s="132"/>
      <c r="K271" s="19"/>
      <c r="L271" s="19"/>
      <c r="M271" s="19"/>
      <c r="N271" s="19"/>
      <c r="O271" s="15"/>
      <c r="P271" s="15"/>
      <c r="Q271" s="15"/>
      <c r="R271" s="8"/>
    </row>
    <row r="272" spans="1:19" ht="11.25" outlineLevel="3">
      <c r="A272" s="9"/>
      <c r="B272" s="72"/>
      <c r="C272" s="73">
        <v>19</v>
      </c>
      <c r="D272" s="74" t="s">
        <v>103</v>
      </c>
      <c r="E272" s="75" t="s">
        <v>1062</v>
      </c>
      <c r="F272" s="76" t="s">
        <v>1063</v>
      </c>
      <c r="G272" s="74" t="s">
        <v>106</v>
      </c>
      <c r="H272" s="77">
        <v>10.080000000000002</v>
      </c>
      <c r="I272" s="78"/>
      <c r="J272" s="130">
        <f>H272*I272</f>
        <v>0</v>
      </c>
      <c r="K272" s="77"/>
      <c r="L272" s="77">
        <f>H272*K272</f>
        <v>0</v>
      </c>
      <c r="M272" s="77">
        <v>6.3E-2</v>
      </c>
      <c r="N272" s="77">
        <f>H272*M272</f>
        <v>0.63504000000000016</v>
      </c>
      <c r="O272" s="79">
        <v>21</v>
      </c>
      <c r="P272" s="79">
        <f>J272*(O272/100)</f>
        <v>0</v>
      </c>
      <c r="Q272" s="79">
        <f>J272+P272</f>
        <v>0</v>
      </c>
      <c r="R272" s="8"/>
      <c r="S272" s="8"/>
    </row>
    <row r="273" spans="1:19" ht="9.75" outlineLevel="4">
      <c r="A273" s="80"/>
      <c r="B273" s="81"/>
      <c r="C273" s="81"/>
      <c r="D273" s="82"/>
      <c r="E273" s="87" t="s">
        <v>16</v>
      </c>
      <c r="F273" s="83" t="s">
        <v>1064</v>
      </c>
      <c r="G273" s="82"/>
      <c r="H273" s="84">
        <v>6.72</v>
      </c>
      <c r="I273" s="85"/>
      <c r="J273" s="131"/>
      <c r="K273" s="84"/>
      <c r="L273" s="84"/>
      <c r="M273" s="84"/>
      <c r="N273" s="84"/>
      <c r="O273" s="86"/>
      <c r="P273" s="86"/>
      <c r="Q273" s="86"/>
      <c r="R273" s="8"/>
    </row>
    <row r="274" spans="1:19" ht="9.75" outlineLevel="4">
      <c r="A274" s="80"/>
      <c r="B274" s="81"/>
      <c r="C274" s="81"/>
      <c r="D274" s="82"/>
      <c r="E274" s="87"/>
      <c r="F274" s="83" t="s">
        <v>812</v>
      </c>
      <c r="G274" s="82"/>
      <c r="H274" s="84">
        <v>3.36</v>
      </c>
      <c r="I274" s="85"/>
      <c r="J274" s="131"/>
      <c r="K274" s="84"/>
      <c r="L274" s="84"/>
      <c r="M274" s="84"/>
      <c r="N274" s="84"/>
      <c r="O274" s="86"/>
      <c r="P274" s="86"/>
      <c r="Q274" s="86"/>
      <c r="R274" s="8"/>
    </row>
    <row r="275" spans="1:19" ht="7.5" customHeight="1" outlineLevel="4">
      <c r="A275" s="8"/>
      <c r="B275" s="46"/>
      <c r="C275" s="45"/>
      <c r="D275" s="48"/>
      <c r="E275" s="13"/>
      <c r="F275" s="49"/>
      <c r="G275" s="48"/>
      <c r="H275" s="50"/>
      <c r="I275" s="52"/>
      <c r="J275" s="132"/>
      <c r="K275" s="19"/>
      <c r="L275" s="19"/>
      <c r="M275" s="19"/>
      <c r="N275" s="19"/>
      <c r="O275" s="15"/>
      <c r="P275" s="15"/>
      <c r="Q275" s="15"/>
      <c r="R275" s="8"/>
    </row>
    <row r="276" spans="1:19" ht="11.25" outlineLevel="3">
      <c r="A276" s="9"/>
      <c r="B276" s="72"/>
      <c r="C276" s="73">
        <v>20</v>
      </c>
      <c r="D276" s="74" t="s">
        <v>103</v>
      </c>
      <c r="E276" s="75" t="s">
        <v>1065</v>
      </c>
      <c r="F276" s="76" t="s">
        <v>1066</v>
      </c>
      <c r="G276" s="74" t="s">
        <v>106</v>
      </c>
      <c r="H276" s="77">
        <v>39.39</v>
      </c>
      <c r="I276" s="78"/>
      <c r="J276" s="130">
        <f>H276*I276</f>
        <v>0</v>
      </c>
      <c r="K276" s="77"/>
      <c r="L276" s="77">
        <f>H276*K276</f>
        <v>0</v>
      </c>
      <c r="M276" s="77"/>
      <c r="N276" s="77">
        <f>H276*M276</f>
        <v>0</v>
      </c>
      <c r="O276" s="79">
        <v>21</v>
      </c>
      <c r="P276" s="79">
        <f>J276*(O276/100)</f>
        <v>0</v>
      </c>
      <c r="Q276" s="79">
        <f>J276+P276</f>
        <v>0</v>
      </c>
      <c r="R276" s="8"/>
      <c r="S276" s="8"/>
    </row>
    <row r="277" spans="1:19" ht="9.75" outlineLevel="4">
      <c r="A277" s="80"/>
      <c r="B277" s="81"/>
      <c r="C277" s="81"/>
      <c r="D277" s="82"/>
      <c r="E277" s="87" t="s">
        <v>16</v>
      </c>
      <c r="F277" s="83" t="s">
        <v>861</v>
      </c>
      <c r="G277" s="82"/>
      <c r="H277" s="84">
        <v>0</v>
      </c>
      <c r="I277" s="85"/>
      <c r="J277" s="131"/>
      <c r="K277" s="84"/>
      <c r="L277" s="84"/>
      <c r="M277" s="84"/>
      <c r="N277" s="84"/>
      <c r="O277" s="86"/>
      <c r="P277" s="86"/>
      <c r="Q277" s="86"/>
      <c r="R277" s="8"/>
    </row>
    <row r="278" spans="1:19" ht="9.75" outlineLevel="4">
      <c r="A278" s="80"/>
      <c r="B278" s="81"/>
      <c r="C278" s="81"/>
      <c r="D278" s="82"/>
      <c r="E278" s="87"/>
      <c r="F278" s="83" t="s">
        <v>1067</v>
      </c>
      <c r="G278" s="82"/>
      <c r="H278" s="84">
        <v>39.39</v>
      </c>
      <c r="I278" s="85"/>
      <c r="J278" s="131"/>
      <c r="K278" s="84"/>
      <c r="L278" s="84"/>
      <c r="M278" s="84"/>
      <c r="N278" s="84"/>
      <c r="O278" s="86"/>
      <c r="P278" s="86"/>
      <c r="Q278" s="86"/>
      <c r="R278" s="8"/>
    </row>
    <row r="279" spans="1:19" ht="7.5" customHeight="1" outlineLevel="4">
      <c r="A279" s="8"/>
      <c r="B279" s="46"/>
      <c r="C279" s="45"/>
      <c r="D279" s="48"/>
      <c r="E279" s="13"/>
      <c r="F279" s="49"/>
      <c r="G279" s="48"/>
      <c r="H279" s="50"/>
      <c r="I279" s="52"/>
      <c r="J279" s="132"/>
      <c r="K279" s="19"/>
      <c r="L279" s="19"/>
      <c r="M279" s="19"/>
      <c r="N279" s="19"/>
      <c r="O279" s="15"/>
      <c r="P279" s="15"/>
      <c r="Q279" s="15"/>
      <c r="R279" s="8"/>
    </row>
    <row r="280" spans="1:19" ht="11.25" outlineLevel="3">
      <c r="A280" s="9"/>
      <c r="B280" s="72"/>
      <c r="C280" s="73">
        <v>21</v>
      </c>
      <c r="D280" s="74" t="s">
        <v>103</v>
      </c>
      <c r="E280" s="75" t="s">
        <v>1068</v>
      </c>
      <c r="F280" s="76" t="s">
        <v>1069</v>
      </c>
      <c r="G280" s="74" t="s">
        <v>106</v>
      </c>
      <c r="H280" s="77">
        <v>78.78</v>
      </c>
      <c r="I280" s="78"/>
      <c r="J280" s="130">
        <f>H280*I280</f>
        <v>0</v>
      </c>
      <c r="K280" s="77"/>
      <c r="L280" s="77">
        <f>H280*K280</f>
        <v>0</v>
      </c>
      <c r="M280" s="77"/>
      <c r="N280" s="77">
        <f>H280*M280</f>
        <v>0</v>
      </c>
      <c r="O280" s="79">
        <v>21</v>
      </c>
      <c r="P280" s="79">
        <f>J280*(O280/100)</f>
        <v>0</v>
      </c>
      <c r="Q280" s="79">
        <f>J280+P280</f>
        <v>0</v>
      </c>
      <c r="R280" s="8"/>
      <c r="S280" s="8"/>
    </row>
    <row r="281" spans="1:19" ht="11.25" outlineLevel="3">
      <c r="A281" s="9"/>
      <c r="B281" s="72"/>
      <c r="C281" s="73">
        <v>22</v>
      </c>
      <c r="D281" s="74" t="s">
        <v>103</v>
      </c>
      <c r="E281" s="75" t="s">
        <v>606</v>
      </c>
      <c r="F281" s="76" t="s">
        <v>607</v>
      </c>
      <c r="G281" s="74" t="s">
        <v>120</v>
      </c>
      <c r="H281" s="77">
        <v>53.5</v>
      </c>
      <c r="I281" s="78"/>
      <c r="J281" s="130">
        <f>H281*I281</f>
        <v>0</v>
      </c>
      <c r="K281" s="77"/>
      <c r="L281" s="77">
        <f>H281*K281</f>
        <v>0</v>
      </c>
      <c r="M281" s="77"/>
      <c r="N281" s="77">
        <f>H281*M281</f>
        <v>0</v>
      </c>
      <c r="O281" s="79">
        <v>21</v>
      </c>
      <c r="P281" s="79">
        <f>J281*(O281/100)</f>
        <v>0</v>
      </c>
      <c r="Q281" s="79">
        <f>J281+P281</f>
        <v>0</v>
      </c>
      <c r="R281" s="8"/>
      <c r="S281" s="8"/>
    </row>
    <row r="282" spans="1:19" ht="9.75" outlineLevel="4">
      <c r="A282" s="80"/>
      <c r="B282" s="81"/>
      <c r="C282" s="81"/>
      <c r="D282" s="82"/>
      <c r="E282" s="87" t="s">
        <v>16</v>
      </c>
      <c r="F282" s="83" t="s">
        <v>1070</v>
      </c>
      <c r="G282" s="82"/>
      <c r="H282" s="84">
        <v>53.5</v>
      </c>
      <c r="I282" s="85"/>
      <c r="J282" s="131"/>
      <c r="K282" s="84"/>
      <c r="L282" s="84"/>
      <c r="M282" s="84"/>
      <c r="N282" s="84"/>
      <c r="O282" s="86"/>
      <c r="P282" s="86"/>
      <c r="Q282" s="86"/>
      <c r="R282" s="8"/>
    </row>
    <row r="283" spans="1:19" ht="7.5" customHeight="1" outlineLevel="4">
      <c r="A283" s="8"/>
      <c r="B283" s="46"/>
      <c r="C283" s="45"/>
      <c r="D283" s="48"/>
      <c r="E283" s="13"/>
      <c r="F283" s="49"/>
      <c r="G283" s="48"/>
      <c r="H283" s="50"/>
      <c r="I283" s="52"/>
      <c r="J283" s="132"/>
      <c r="K283" s="19"/>
      <c r="L283" s="19"/>
      <c r="M283" s="19"/>
      <c r="N283" s="19"/>
      <c r="O283" s="15"/>
      <c r="P283" s="15"/>
      <c r="Q283" s="15"/>
      <c r="R283" s="8"/>
    </row>
    <row r="284" spans="1:19" ht="11.25" outlineLevel="3">
      <c r="A284" s="9"/>
      <c r="B284" s="72"/>
      <c r="C284" s="73">
        <v>23</v>
      </c>
      <c r="D284" s="74" t="s">
        <v>103</v>
      </c>
      <c r="E284" s="75" t="s">
        <v>1071</v>
      </c>
      <c r="F284" s="76" t="s">
        <v>1072</v>
      </c>
      <c r="G284" s="74" t="s">
        <v>567</v>
      </c>
      <c r="H284" s="77">
        <v>1.189845</v>
      </c>
      <c r="I284" s="78"/>
      <c r="J284" s="130">
        <f>H284*I284</f>
        <v>0</v>
      </c>
      <c r="K284" s="77"/>
      <c r="L284" s="77">
        <f>H284*K284</f>
        <v>0</v>
      </c>
      <c r="M284" s="77">
        <v>2.2000000000000002</v>
      </c>
      <c r="N284" s="77">
        <f>H284*M284</f>
        <v>2.6176590000000002</v>
      </c>
      <c r="O284" s="79">
        <v>21</v>
      </c>
      <c r="P284" s="79">
        <f>J284*(O284/100)</f>
        <v>0</v>
      </c>
      <c r="Q284" s="79">
        <f>J284+P284</f>
        <v>0</v>
      </c>
      <c r="R284" s="8"/>
      <c r="S284" s="8"/>
    </row>
    <row r="285" spans="1:19" ht="9.75" outlineLevel="4">
      <c r="A285" s="80"/>
      <c r="B285" s="81"/>
      <c r="C285" s="81"/>
      <c r="D285" s="82"/>
      <c r="E285" s="87" t="s">
        <v>16</v>
      </c>
      <c r="F285" s="83" t="s">
        <v>1073</v>
      </c>
      <c r="G285" s="82"/>
      <c r="H285" s="84">
        <v>0</v>
      </c>
      <c r="I285" s="85"/>
      <c r="J285" s="131"/>
      <c r="K285" s="84"/>
      <c r="L285" s="84"/>
      <c r="M285" s="84"/>
      <c r="N285" s="84"/>
      <c r="O285" s="86"/>
      <c r="P285" s="86"/>
      <c r="Q285" s="86"/>
      <c r="R285" s="8"/>
    </row>
    <row r="286" spans="1:19" ht="9.75" outlineLevel="4">
      <c r="A286" s="80"/>
      <c r="B286" s="81"/>
      <c r="C286" s="81"/>
      <c r="D286" s="82"/>
      <c r="E286" s="87"/>
      <c r="F286" s="83" t="s">
        <v>1003</v>
      </c>
      <c r="G286" s="82"/>
      <c r="H286" s="84">
        <v>0</v>
      </c>
      <c r="I286" s="85"/>
      <c r="J286" s="131"/>
      <c r="K286" s="84"/>
      <c r="L286" s="84"/>
      <c r="M286" s="84"/>
      <c r="N286" s="84"/>
      <c r="O286" s="86"/>
      <c r="P286" s="86"/>
      <c r="Q286" s="86"/>
      <c r="R286" s="8"/>
    </row>
    <row r="287" spans="1:19" ht="9.75" outlineLevel="4">
      <c r="A287" s="80"/>
      <c r="B287" s="81"/>
      <c r="C287" s="81"/>
      <c r="D287" s="82"/>
      <c r="E287" s="87"/>
      <c r="F287" s="83" t="s">
        <v>1074</v>
      </c>
      <c r="G287" s="82"/>
      <c r="H287" s="84">
        <v>0.63709499999999997</v>
      </c>
      <c r="I287" s="85"/>
      <c r="J287" s="131"/>
      <c r="K287" s="84"/>
      <c r="L287" s="84"/>
      <c r="M287" s="84"/>
      <c r="N287" s="84"/>
      <c r="O287" s="86"/>
      <c r="P287" s="86"/>
      <c r="Q287" s="86"/>
      <c r="R287" s="8"/>
    </row>
    <row r="288" spans="1:19" ht="9.75" outlineLevel="4">
      <c r="A288" s="80"/>
      <c r="B288" s="81"/>
      <c r="C288" s="81"/>
      <c r="D288" s="82"/>
      <c r="E288" s="87"/>
      <c r="F288" s="83" t="s">
        <v>903</v>
      </c>
      <c r="G288" s="82"/>
      <c r="H288" s="84">
        <v>0</v>
      </c>
      <c r="I288" s="85"/>
      <c r="J288" s="131"/>
      <c r="K288" s="84"/>
      <c r="L288" s="84"/>
      <c r="M288" s="84"/>
      <c r="N288" s="84"/>
      <c r="O288" s="86"/>
      <c r="P288" s="86"/>
      <c r="Q288" s="86"/>
      <c r="R288" s="8"/>
    </row>
    <row r="289" spans="1:19" ht="9.75" outlineLevel="4">
      <c r="A289" s="80"/>
      <c r="B289" s="81"/>
      <c r="C289" s="81"/>
      <c r="D289" s="82"/>
      <c r="E289" s="87"/>
      <c r="F289" s="83" t="s">
        <v>1075</v>
      </c>
      <c r="G289" s="82"/>
      <c r="H289" s="84">
        <v>0.23049999999999998</v>
      </c>
      <c r="I289" s="85"/>
      <c r="J289" s="131"/>
      <c r="K289" s="84"/>
      <c r="L289" s="84"/>
      <c r="M289" s="84"/>
      <c r="N289" s="84"/>
      <c r="O289" s="86"/>
      <c r="P289" s="86"/>
      <c r="Q289" s="86"/>
      <c r="R289" s="8"/>
    </row>
    <row r="290" spans="1:19" ht="9.75" outlineLevel="4">
      <c r="A290" s="80"/>
      <c r="B290" s="81"/>
      <c r="C290" s="81"/>
      <c r="D290" s="82"/>
      <c r="E290" s="87"/>
      <c r="F290" s="83" t="s">
        <v>912</v>
      </c>
      <c r="G290" s="82"/>
      <c r="H290" s="84">
        <v>0</v>
      </c>
      <c r="I290" s="85"/>
      <c r="J290" s="131"/>
      <c r="K290" s="84"/>
      <c r="L290" s="84"/>
      <c r="M290" s="84"/>
      <c r="N290" s="84"/>
      <c r="O290" s="86"/>
      <c r="P290" s="86"/>
      <c r="Q290" s="86"/>
      <c r="R290" s="8"/>
    </row>
    <row r="291" spans="1:19" ht="9.75" outlineLevel="4">
      <c r="A291" s="80"/>
      <c r="B291" s="81"/>
      <c r="C291" s="81"/>
      <c r="D291" s="82"/>
      <c r="E291" s="87"/>
      <c r="F291" s="83" t="s">
        <v>1076</v>
      </c>
      <c r="G291" s="82"/>
      <c r="H291" s="84">
        <v>0.30199999999999999</v>
      </c>
      <c r="I291" s="85"/>
      <c r="J291" s="131"/>
      <c r="K291" s="84"/>
      <c r="L291" s="84"/>
      <c r="M291" s="84"/>
      <c r="N291" s="84"/>
      <c r="O291" s="86"/>
      <c r="P291" s="86"/>
      <c r="Q291" s="86"/>
      <c r="R291" s="8"/>
    </row>
    <row r="292" spans="1:19" ht="9.75" outlineLevel="4">
      <c r="A292" s="80"/>
      <c r="B292" s="81"/>
      <c r="C292" s="81"/>
      <c r="D292" s="82"/>
      <c r="E292" s="87"/>
      <c r="F292" s="83" t="s">
        <v>1077</v>
      </c>
      <c r="G292" s="82"/>
      <c r="H292" s="84">
        <v>2.0250000000000004E-2</v>
      </c>
      <c r="I292" s="85"/>
      <c r="J292" s="131"/>
      <c r="K292" s="84"/>
      <c r="L292" s="84"/>
      <c r="M292" s="84"/>
      <c r="N292" s="84"/>
      <c r="O292" s="86"/>
      <c r="P292" s="86"/>
      <c r="Q292" s="86"/>
      <c r="R292" s="8"/>
    </row>
    <row r="293" spans="1:19" ht="7.5" customHeight="1" outlineLevel="4">
      <c r="A293" s="8"/>
      <c r="B293" s="46"/>
      <c r="C293" s="45"/>
      <c r="D293" s="48"/>
      <c r="E293" s="13"/>
      <c r="F293" s="49"/>
      <c r="G293" s="48"/>
      <c r="H293" s="50"/>
      <c r="I293" s="52"/>
      <c r="J293" s="132"/>
      <c r="K293" s="19"/>
      <c r="L293" s="19"/>
      <c r="M293" s="19"/>
      <c r="N293" s="19"/>
      <c r="O293" s="15"/>
      <c r="P293" s="15"/>
      <c r="Q293" s="15"/>
      <c r="R293" s="8"/>
    </row>
    <row r="294" spans="1:19" ht="11.25" outlineLevel="3">
      <c r="A294" s="9"/>
      <c r="B294" s="72"/>
      <c r="C294" s="73">
        <v>24</v>
      </c>
      <c r="D294" s="74" t="s">
        <v>103</v>
      </c>
      <c r="E294" s="75" t="s">
        <v>1078</v>
      </c>
      <c r="F294" s="76" t="s">
        <v>1079</v>
      </c>
      <c r="G294" s="74" t="s">
        <v>567</v>
      </c>
      <c r="H294" s="77">
        <v>6.8880350000000004</v>
      </c>
      <c r="I294" s="78"/>
      <c r="J294" s="130">
        <f>H294*I294</f>
        <v>0</v>
      </c>
      <c r="K294" s="77"/>
      <c r="L294" s="77">
        <f>H294*K294</f>
        <v>0</v>
      </c>
      <c r="M294" s="77">
        <v>1.4</v>
      </c>
      <c r="N294" s="77">
        <f>H294*M294</f>
        <v>9.6432489999999991</v>
      </c>
      <c r="O294" s="79">
        <v>21</v>
      </c>
      <c r="P294" s="79">
        <f>J294*(O294/100)</f>
        <v>0</v>
      </c>
      <c r="Q294" s="79">
        <f>J294+P294</f>
        <v>0</v>
      </c>
      <c r="R294" s="8"/>
      <c r="S294" s="8"/>
    </row>
    <row r="295" spans="1:19" ht="9.75" outlineLevel="4">
      <c r="A295" s="80"/>
      <c r="B295" s="81"/>
      <c r="C295" s="81"/>
      <c r="D295" s="82"/>
      <c r="E295" s="87" t="s">
        <v>16</v>
      </c>
      <c r="F295" s="83" t="s">
        <v>1080</v>
      </c>
      <c r="G295" s="82"/>
      <c r="H295" s="84">
        <v>0</v>
      </c>
      <c r="I295" s="85"/>
      <c r="J295" s="131"/>
      <c r="K295" s="84"/>
      <c r="L295" s="84"/>
      <c r="M295" s="84"/>
      <c r="N295" s="84"/>
      <c r="O295" s="86"/>
      <c r="P295" s="86"/>
      <c r="Q295" s="86"/>
      <c r="R295" s="8"/>
    </row>
    <row r="296" spans="1:19" ht="9.75" outlineLevel="4">
      <c r="A296" s="80"/>
      <c r="B296" s="81"/>
      <c r="C296" s="81"/>
      <c r="D296" s="82"/>
      <c r="E296" s="87"/>
      <c r="F296" s="83" t="s">
        <v>1003</v>
      </c>
      <c r="G296" s="82"/>
      <c r="H296" s="84">
        <v>0</v>
      </c>
      <c r="I296" s="85"/>
      <c r="J296" s="131"/>
      <c r="K296" s="84"/>
      <c r="L296" s="84"/>
      <c r="M296" s="84"/>
      <c r="N296" s="84"/>
      <c r="O296" s="86"/>
      <c r="P296" s="86"/>
      <c r="Q296" s="86"/>
      <c r="R296" s="8"/>
    </row>
    <row r="297" spans="1:19" ht="9.75" outlineLevel="4">
      <c r="A297" s="80"/>
      <c r="B297" s="81"/>
      <c r="C297" s="81"/>
      <c r="D297" s="82"/>
      <c r="E297" s="87"/>
      <c r="F297" s="83" t="s">
        <v>1081</v>
      </c>
      <c r="G297" s="82"/>
      <c r="H297" s="84">
        <v>3.4754649999999998</v>
      </c>
      <c r="I297" s="85"/>
      <c r="J297" s="131"/>
      <c r="K297" s="84"/>
      <c r="L297" s="84"/>
      <c r="M297" s="84"/>
      <c r="N297" s="84"/>
      <c r="O297" s="86"/>
      <c r="P297" s="86"/>
      <c r="Q297" s="86"/>
      <c r="R297" s="8"/>
    </row>
    <row r="298" spans="1:19" ht="9.75" outlineLevel="4">
      <c r="A298" s="80"/>
      <c r="B298" s="81"/>
      <c r="C298" s="81"/>
      <c r="D298" s="82"/>
      <c r="E298" s="87"/>
      <c r="F298" s="83" t="s">
        <v>903</v>
      </c>
      <c r="G298" s="82"/>
      <c r="H298" s="84">
        <v>0</v>
      </c>
      <c r="I298" s="85"/>
      <c r="J298" s="131"/>
      <c r="K298" s="84"/>
      <c r="L298" s="84"/>
      <c r="M298" s="84"/>
      <c r="N298" s="84"/>
      <c r="O298" s="86"/>
      <c r="P298" s="86"/>
      <c r="Q298" s="86"/>
      <c r="R298" s="8"/>
    </row>
    <row r="299" spans="1:19" ht="9.75" outlineLevel="4">
      <c r="A299" s="80"/>
      <c r="B299" s="81"/>
      <c r="C299" s="81"/>
      <c r="D299" s="82"/>
      <c r="E299" s="87"/>
      <c r="F299" s="83" t="s">
        <v>1082</v>
      </c>
      <c r="G299" s="82"/>
      <c r="H299" s="84">
        <v>1.17957</v>
      </c>
      <c r="I299" s="85"/>
      <c r="J299" s="131"/>
      <c r="K299" s="84"/>
      <c r="L299" s="84"/>
      <c r="M299" s="84"/>
      <c r="N299" s="84"/>
      <c r="O299" s="86"/>
      <c r="P299" s="86"/>
      <c r="Q299" s="86"/>
      <c r="R299" s="8"/>
    </row>
    <row r="300" spans="1:19" ht="9.75" outlineLevel="4">
      <c r="A300" s="80"/>
      <c r="B300" s="81"/>
      <c r="C300" s="81"/>
      <c r="D300" s="82"/>
      <c r="E300" s="87"/>
      <c r="F300" s="83" t="s">
        <v>912</v>
      </c>
      <c r="G300" s="82"/>
      <c r="H300" s="84">
        <v>0</v>
      </c>
      <c r="I300" s="85"/>
      <c r="J300" s="131"/>
      <c r="K300" s="84"/>
      <c r="L300" s="84"/>
      <c r="M300" s="84"/>
      <c r="N300" s="84"/>
      <c r="O300" s="86"/>
      <c r="P300" s="86"/>
      <c r="Q300" s="86"/>
      <c r="R300" s="8"/>
    </row>
    <row r="301" spans="1:19" ht="9.75" outlineLevel="4">
      <c r="A301" s="80"/>
      <c r="B301" s="81"/>
      <c r="C301" s="81"/>
      <c r="D301" s="82"/>
      <c r="E301" s="87"/>
      <c r="F301" s="83" t="s">
        <v>1083</v>
      </c>
      <c r="G301" s="82"/>
      <c r="H301" s="84">
        <v>2.1349999999999998</v>
      </c>
      <c r="I301" s="85"/>
      <c r="J301" s="131"/>
      <c r="K301" s="84"/>
      <c r="L301" s="84"/>
      <c r="M301" s="84"/>
      <c r="N301" s="84"/>
      <c r="O301" s="86"/>
      <c r="P301" s="86"/>
      <c r="Q301" s="86"/>
      <c r="R301" s="8"/>
    </row>
    <row r="302" spans="1:19" ht="9.75" outlineLevel="4">
      <c r="A302" s="80"/>
      <c r="B302" s="81"/>
      <c r="C302" s="81"/>
      <c r="D302" s="82"/>
      <c r="E302" s="87"/>
      <c r="F302" s="83" t="s">
        <v>1084</v>
      </c>
      <c r="G302" s="82"/>
      <c r="H302" s="84">
        <v>9.799999999999999E-2</v>
      </c>
      <c r="I302" s="85"/>
      <c r="J302" s="131"/>
      <c r="K302" s="84"/>
      <c r="L302" s="84"/>
      <c r="M302" s="84"/>
      <c r="N302" s="84"/>
      <c r="O302" s="86"/>
      <c r="P302" s="86"/>
      <c r="Q302" s="86"/>
      <c r="R302" s="8"/>
    </row>
    <row r="303" spans="1:19" ht="7.5" customHeight="1" outlineLevel="4">
      <c r="A303" s="8"/>
      <c r="B303" s="46"/>
      <c r="C303" s="45"/>
      <c r="D303" s="48"/>
      <c r="E303" s="13"/>
      <c r="F303" s="49"/>
      <c r="G303" s="48"/>
      <c r="H303" s="50"/>
      <c r="I303" s="52"/>
      <c r="J303" s="132"/>
      <c r="K303" s="19"/>
      <c r="L303" s="19"/>
      <c r="M303" s="19"/>
      <c r="N303" s="19"/>
      <c r="O303" s="15"/>
      <c r="P303" s="15"/>
      <c r="Q303" s="15"/>
      <c r="R303" s="8"/>
    </row>
    <row r="304" spans="1:19" ht="22.5" outlineLevel="3">
      <c r="A304" s="9"/>
      <c r="B304" s="72"/>
      <c r="C304" s="73">
        <v>25</v>
      </c>
      <c r="D304" s="74" t="s">
        <v>103</v>
      </c>
      <c r="E304" s="75" t="s">
        <v>1085</v>
      </c>
      <c r="F304" s="76" t="s">
        <v>1086</v>
      </c>
      <c r="G304" s="74" t="s">
        <v>567</v>
      </c>
      <c r="H304" s="77">
        <v>18.345899999999997</v>
      </c>
      <c r="I304" s="78"/>
      <c r="J304" s="130">
        <f>H304*I304</f>
        <v>0</v>
      </c>
      <c r="K304" s="77"/>
      <c r="L304" s="77">
        <f>H304*K304</f>
        <v>0</v>
      </c>
      <c r="M304" s="77">
        <v>2.2000000000000002</v>
      </c>
      <c r="N304" s="77">
        <f>H304*M304</f>
        <v>40.360979999999998</v>
      </c>
      <c r="O304" s="79">
        <v>21</v>
      </c>
      <c r="P304" s="79">
        <f>J304*(O304/100)</f>
        <v>0</v>
      </c>
      <c r="Q304" s="79">
        <f>J304+P304</f>
        <v>0</v>
      </c>
      <c r="R304" s="8"/>
      <c r="S304" s="8"/>
    </row>
    <row r="305" spans="1:19" ht="9.75" outlineLevel="4">
      <c r="A305" s="80"/>
      <c r="B305" s="81"/>
      <c r="C305" s="81"/>
      <c r="D305" s="82"/>
      <c r="E305" s="87" t="s">
        <v>16</v>
      </c>
      <c r="F305" s="83" t="s">
        <v>1087</v>
      </c>
      <c r="G305" s="82"/>
      <c r="H305" s="84">
        <v>16.785999999999998</v>
      </c>
      <c r="I305" s="85"/>
      <c r="J305" s="131"/>
      <c r="K305" s="84"/>
      <c r="L305" s="84"/>
      <c r="M305" s="84"/>
      <c r="N305" s="84"/>
      <c r="O305" s="86"/>
      <c r="P305" s="86"/>
      <c r="Q305" s="86"/>
      <c r="R305" s="8"/>
    </row>
    <row r="306" spans="1:19" ht="9.75" outlineLevel="4">
      <c r="A306" s="80"/>
      <c r="B306" s="81"/>
      <c r="C306" s="81"/>
      <c r="D306" s="82"/>
      <c r="E306" s="87"/>
      <c r="F306" s="83" t="s">
        <v>1088</v>
      </c>
      <c r="G306" s="82"/>
      <c r="H306" s="84">
        <v>1.5599000000000003</v>
      </c>
      <c r="I306" s="85"/>
      <c r="J306" s="131"/>
      <c r="K306" s="84"/>
      <c r="L306" s="84"/>
      <c r="M306" s="84"/>
      <c r="N306" s="84"/>
      <c r="O306" s="86"/>
      <c r="P306" s="86"/>
      <c r="Q306" s="86"/>
      <c r="R306" s="8"/>
    </row>
    <row r="307" spans="1:19" ht="7.5" customHeight="1" outlineLevel="4">
      <c r="A307" s="8"/>
      <c r="B307" s="46"/>
      <c r="C307" s="45"/>
      <c r="D307" s="48"/>
      <c r="E307" s="13"/>
      <c r="F307" s="49"/>
      <c r="G307" s="48"/>
      <c r="H307" s="50"/>
      <c r="I307" s="52"/>
      <c r="J307" s="132"/>
      <c r="K307" s="19"/>
      <c r="L307" s="19"/>
      <c r="M307" s="19"/>
      <c r="N307" s="19"/>
      <c r="O307" s="15"/>
      <c r="P307" s="15"/>
      <c r="Q307" s="15"/>
      <c r="R307" s="8"/>
    </row>
    <row r="308" spans="1:19" ht="11.25" outlineLevel="3">
      <c r="A308" s="9"/>
      <c r="B308" s="72"/>
      <c r="C308" s="73">
        <v>26</v>
      </c>
      <c r="D308" s="74" t="s">
        <v>103</v>
      </c>
      <c r="E308" s="75" t="s">
        <v>1089</v>
      </c>
      <c r="F308" s="76" t="s">
        <v>1090</v>
      </c>
      <c r="G308" s="74" t="s">
        <v>567</v>
      </c>
      <c r="H308" s="77">
        <v>18.346</v>
      </c>
      <c r="I308" s="78"/>
      <c r="J308" s="130">
        <f>H308*I308</f>
        <v>0</v>
      </c>
      <c r="K308" s="77"/>
      <c r="L308" s="77">
        <f>H308*K308</f>
        <v>0</v>
      </c>
      <c r="M308" s="77">
        <v>4.3999999999999997E-2</v>
      </c>
      <c r="N308" s="77">
        <f>H308*M308</f>
        <v>0.80722399999999994</v>
      </c>
      <c r="O308" s="79">
        <v>21</v>
      </c>
      <c r="P308" s="79">
        <f>J308*(O308/100)</f>
        <v>0</v>
      </c>
      <c r="Q308" s="79">
        <f>J308+P308</f>
        <v>0</v>
      </c>
      <c r="R308" s="8"/>
      <c r="S308" s="8"/>
    </row>
    <row r="309" spans="1:19" ht="11.25" outlineLevel="3">
      <c r="A309" s="9"/>
      <c r="B309" s="72"/>
      <c r="C309" s="73">
        <v>27</v>
      </c>
      <c r="D309" s="74" t="s">
        <v>103</v>
      </c>
      <c r="E309" s="75" t="s">
        <v>1091</v>
      </c>
      <c r="F309" s="76" t="s">
        <v>1092</v>
      </c>
      <c r="G309" s="74" t="s">
        <v>106</v>
      </c>
      <c r="H309" s="77">
        <v>64.960000000000008</v>
      </c>
      <c r="I309" s="78"/>
      <c r="J309" s="130">
        <f>H309*I309</f>
        <v>0</v>
      </c>
      <c r="K309" s="77"/>
      <c r="L309" s="77">
        <f>H309*K309</f>
        <v>0</v>
      </c>
      <c r="M309" s="77">
        <v>3.5000000000000003E-2</v>
      </c>
      <c r="N309" s="77">
        <f>H309*M309</f>
        <v>2.2736000000000005</v>
      </c>
      <c r="O309" s="79">
        <v>21</v>
      </c>
      <c r="P309" s="79">
        <f>J309*(O309/100)</f>
        <v>0</v>
      </c>
      <c r="Q309" s="79">
        <f>J309+P309</f>
        <v>0</v>
      </c>
      <c r="R309" s="8"/>
      <c r="S309" s="8"/>
    </row>
    <row r="310" spans="1:19" ht="9.75" outlineLevel="4">
      <c r="A310" s="80"/>
      <c r="B310" s="81"/>
      <c r="C310" s="81"/>
      <c r="D310" s="82"/>
      <c r="E310" s="87" t="s">
        <v>16</v>
      </c>
      <c r="F310" s="83" t="s">
        <v>1093</v>
      </c>
      <c r="G310" s="82"/>
      <c r="H310" s="84">
        <v>0</v>
      </c>
      <c r="I310" s="85"/>
      <c r="J310" s="131"/>
      <c r="K310" s="84"/>
      <c r="L310" s="84"/>
      <c r="M310" s="84"/>
      <c r="N310" s="84"/>
      <c r="O310" s="86"/>
      <c r="P310" s="86"/>
      <c r="Q310" s="86"/>
      <c r="R310" s="8"/>
    </row>
    <row r="311" spans="1:19" ht="9.75" outlineLevel="4">
      <c r="A311" s="80"/>
      <c r="B311" s="81"/>
      <c r="C311" s="81"/>
      <c r="D311" s="82"/>
      <c r="E311" s="87"/>
      <c r="F311" s="83" t="s">
        <v>1094</v>
      </c>
      <c r="G311" s="82"/>
      <c r="H311" s="84">
        <v>64.960000000000008</v>
      </c>
      <c r="I311" s="85"/>
      <c r="J311" s="131"/>
      <c r="K311" s="84"/>
      <c r="L311" s="84"/>
      <c r="M311" s="84"/>
      <c r="N311" s="84"/>
      <c r="O311" s="86"/>
      <c r="P311" s="86"/>
      <c r="Q311" s="86"/>
      <c r="R311" s="8"/>
    </row>
    <row r="312" spans="1:19" ht="7.5" customHeight="1" outlineLevel="4">
      <c r="A312" s="8"/>
      <c r="B312" s="46"/>
      <c r="C312" s="45"/>
      <c r="D312" s="48"/>
      <c r="E312" s="13"/>
      <c r="F312" s="49"/>
      <c r="G312" s="48"/>
      <c r="H312" s="50"/>
      <c r="I312" s="52"/>
      <c r="J312" s="132"/>
      <c r="K312" s="19"/>
      <c r="L312" s="19"/>
      <c r="M312" s="19"/>
      <c r="N312" s="19"/>
      <c r="O312" s="15"/>
      <c r="P312" s="15"/>
      <c r="Q312" s="15"/>
      <c r="R312" s="8"/>
    </row>
    <row r="313" spans="1:19" ht="11.25" outlineLevel="3">
      <c r="A313" s="9"/>
      <c r="B313" s="72"/>
      <c r="C313" s="73">
        <v>28</v>
      </c>
      <c r="D313" s="74" t="s">
        <v>103</v>
      </c>
      <c r="E313" s="75" t="s">
        <v>1095</v>
      </c>
      <c r="F313" s="76" t="s">
        <v>1096</v>
      </c>
      <c r="G313" s="74" t="s">
        <v>120</v>
      </c>
      <c r="H313" s="77">
        <v>15.395</v>
      </c>
      <c r="I313" s="78"/>
      <c r="J313" s="130">
        <f>H313*I313</f>
        <v>0</v>
      </c>
      <c r="K313" s="77"/>
      <c r="L313" s="77">
        <f>H313*K313</f>
        <v>0</v>
      </c>
      <c r="M313" s="77">
        <v>8.9999999999999993E-3</v>
      </c>
      <c r="N313" s="77">
        <f>H313*M313</f>
        <v>0.13855499999999998</v>
      </c>
      <c r="O313" s="79">
        <v>21</v>
      </c>
      <c r="P313" s="79">
        <f>J313*(O313/100)</f>
        <v>0</v>
      </c>
      <c r="Q313" s="79">
        <f>J313+P313</f>
        <v>0</v>
      </c>
      <c r="R313" s="8"/>
      <c r="S313" s="8"/>
    </row>
    <row r="314" spans="1:19" ht="9.75" outlineLevel="4">
      <c r="A314" s="80"/>
      <c r="B314" s="81"/>
      <c r="C314" s="81"/>
      <c r="D314" s="82"/>
      <c r="E314" s="87" t="s">
        <v>16</v>
      </c>
      <c r="F314" s="83" t="s">
        <v>1097</v>
      </c>
      <c r="G314" s="82"/>
      <c r="H314" s="84">
        <v>15.395</v>
      </c>
      <c r="I314" s="85"/>
      <c r="J314" s="131"/>
      <c r="K314" s="84"/>
      <c r="L314" s="84"/>
      <c r="M314" s="84"/>
      <c r="N314" s="84"/>
      <c r="O314" s="86"/>
      <c r="P314" s="86"/>
      <c r="Q314" s="86"/>
      <c r="R314" s="8"/>
    </row>
    <row r="315" spans="1:19" ht="7.5" customHeight="1" outlineLevel="4">
      <c r="A315" s="8"/>
      <c r="B315" s="46"/>
      <c r="C315" s="45"/>
      <c r="D315" s="48"/>
      <c r="E315" s="13"/>
      <c r="F315" s="49"/>
      <c r="G315" s="48"/>
      <c r="H315" s="50"/>
      <c r="I315" s="52"/>
      <c r="J315" s="132"/>
      <c r="K315" s="19"/>
      <c r="L315" s="19"/>
      <c r="M315" s="19"/>
      <c r="N315" s="19"/>
      <c r="O315" s="15"/>
      <c r="P315" s="15"/>
      <c r="Q315" s="15"/>
      <c r="R315" s="8"/>
    </row>
    <row r="316" spans="1:19" ht="11.25" outlineLevel="3">
      <c r="A316" s="9"/>
      <c r="B316" s="72"/>
      <c r="C316" s="73">
        <v>29</v>
      </c>
      <c r="D316" s="74" t="s">
        <v>103</v>
      </c>
      <c r="E316" s="75" t="s">
        <v>1098</v>
      </c>
      <c r="F316" s="76" t="s">
        <v>1099</v>
      </c>
      <c r="G316" s="74" t="s">
        <v>120</v>
      </c>
      <c r="H316" s="77">
        <v>7.85</v>
      </c>
      <c r="I316" s="78"/>
      <c r="J316" s="130">
        <f>H316*I316</f>
        <v>0</v>
      </c>
      <c r="K316" s="77"/>
      <c r="L316" s="77">
        <f>H316*K316</f>
        <v>0</v>
      </c>
      <c r="M316" s="77">
        <v>7.0000000000000007E-2</v>
      </c>
      <c r="N316" s="77">
        <f>H316*M316</f>
        <v>0.54949999999999999</v>
      </c>
      <c r="O316" s="79">
        <v>21</v>
      </c>
      <c r="P316" s="79">
        <f>J316*(O316/100)</f>
        <v>0</v>
      </c>
      <c r="Q316" s="79">
        <f>J316+P316</f>
        <v>0</v>
      </c>
      <c r="R316" s="8"/>
      <c r="S316" s="8"/>
    </row>
    <row r="317" spans="1:19" ht="9.75" outlineLevel="4">
      <c r="A317" s="80"/>
      <c r="B317" s="81"/>
      <c r="C317" s="81"/>
      <c r="D317" s="82"/>
      <c r="E317" s="87" t="s">
        <v>16</v>
      </c>
      <c r="F317" s="83" t="s">
        <v>1100</v>
      </c>
      <c r="G317" s="82"/>
      <c r="H317" s="84">
        <v>0</v>
      </c>
      <c r="I317" s="85"/>
      <c r="J317" s="131"/>
      <c r="K317" s="84"/>
      <c r="L317" s="84"/>
      <c r="M317" s="84"/>
      <c r="N317" s="84"/>
      <c r="O317" s="86"/>
      <c r="P317" s="86"/>
      <c r="Q317" s="86"/>
      <c r="R317" s="8"/>
    </row>
    <row r="318" spans="1:19" ht="9.75" outlineLevel="4">
      <c r="A318" s="80"/>
      <c r="B318" s="81"/>
      <c r="C318" s="81"/>
      <c r="D318" s="82"/>
      <c r="E318" s="87"/>
      <c r="F318" s="83" t="s">
        <v>1101</v>
      </c>
      <c r="G318" s="82"/>
      <c r="H318" s="84">
        <v>1.7</v>
      </c>
      <c r="I318" s="85"/>
      <c r="J318" s="131"/>
      <c r="K318" s="84"/>
      <c r="L318" s="84"/>
      <c r="M318" s="84"/>
      <c r="N318" s="84"/>
      <c r="O318" s="86"/>
      <c r="P318" s="86"/>
      <c r="Q318" s="86"/>
      <c r="R318" s="8"/>
    </row>
    <row r="319" spans="1:19" ht="9.75" outlineLevel="4">
      <c r="A319" s="80"/>
      <c r="B319" s="81"/>
      <c r="C319" s="81"/>
      <c r="D319" s="82"/>
      <c r="E319" s="87"/>
      <c r="F319" s="83" t="s">
        <v>997</v>
      </c>
      <c r="G319" s="82"/>
      <c r="H319" s="84">
        <v>0</v>
      </c>
      <c r="I319" s="85"/>
      <c r="J319" s="131"/>
      <c r="K319" s="84"/>
      <c r="L319" s="84"/>
      <c r="M319" s="84"/>
      <c r="N319" s="84"/>
      <c r="O319" s="86"/>
      <c r="P319" s="86"/>
      <c r="Q319" s="86"/>
      <c r="R319" s="8"/>
    </row>
    <row r="320" spans="1:19" ht="9.75" outlineLevel="4">
      <c r="A320" s="80"/>
      <c r="B320" s="81"/>
      <c r="C320" s="81"/>
      <c r="D320" s="82"/>
      <c r="E320" s="87"/>
      <c r="F320" s="83" t="s">
        <v>1102</v>
      </c>
      <c r="G320" s="82"/>
      <c r="H320" s="84">
        <v>6.15</v>
      </c>
      <c r="I320" s="85"/>
      <c r="J320" s="131"/>
      <c r="K320" s="84"/>
      <c r="L320" s="84"/>
      <c r="M320" s="84"/>
      <c r="N320" s="84"/>
      <c r="O320" s="86"/>
      <c r="P320" s="86"/>
      <c r="Q320" s="86"/>
      <c r="R320" s="8"/>
    </row>
    <row r="321" spans="1:19" ht="7.5" customHeight="1" outlineLevel="4">
      <c r="A321" s="8"/>
      <c r="B321" s="46"/>
      <c r="C321" s="45"/>
      <c r="D321" s="48"/>
      <c r="E321" s="13"/>
      <c r="F321" s="49"/>
      <c r="G321" s="48"/>
      <c r="H321" s="50"/>
      <c r="I321" s="52"/>
      <c r="J321" s="132"/>
      <c r="K321" s="19"/>
      <c r="L321" s="19"/>
      <c r="M321" s="19"/>
      <c r="N321" s="19"/>
      <c r="O321" s="15"/>
      <c r="P321" s="15"/>
      <c r="Q321" s="15"/>
      <c r="R321" s="8"/>
    </row>
    <row r="322" spans="1:19" ht="11.25" outlineLevel="3">
      <c r="A322" s="9"/>
      <c r="B322" s="72"/>
      <c r="C322" s="73">
        <v>30</v>
      </c>
      <c r="D322" s="74" t="s">
        <v>103</v>
      </c>
      <c r="E322" s="75" t="s">
        <v>1103</v>
      </c>
      <c r="F322" s="76" t="s">
        <v>1104</v>
      </c>
      <c r="G322" s="74" t="s">
        <v>106</v>
      </c>
      <c r="H322" s="77">
        <v>114.474</v>
      </c>
      <c r="I322" s="78"/>
      <c r="J322" s="130">
        <f>H322*I322</f>
        <v>0</v>
      </c>
      <c r="K322" s="77"/>
      <c r="L322" s="77">
        <f>H322*K322</f>
        <v>0</v>
      </c>
      <c r="M322" s="77">
        <v>1.2E-2</v>
      </c>
      <c r="N322" s="77">
        <f>H322*M322</f>
        <v>1.373688</v>
      </c>
      <c r="O322" s="79">
        <v>21</v>
      </c>
      <c r="P322" s="79">
        <f>J322*(O322/100)</f>
        <v>0</v>
      </c>
      <c r="Q322" s="79">
        <f>J322+P322</f>
        <v>0</v>
      </c>
      <c r="R322" s="8"/>
      <c r="S322" s="8"/>
    </row>
    <row r="323" spans="1:19" ht="9.75" outlineLevel="4">
      <c r="A323" s="80"/>
      <c r="B323" s="81"/>
      <c r="C323" s="81"/>
      <c r="D323" s="82"/>
      <c r="E323" s="87" t="s">
        <v>16</v>
      </c>
      <c r="F323" s="83" t="s">
        <v>1105</v>
      </c>
      <c r="G323" s="82"/>
      <c r="H323" s="84">
        <v>0</v>
      </c>
      <c r="I323" s="85"/>
      <c r="J323" s="131"/>
      <c r="K323" s="84"/>
      <c r="L323" s="84"/>
      <c r="M323" s="84"/>
      <c r="N323" s="84"/>
      <c r="O323" s="86"/>
      <c r="P323" s="86"/>
      <c r="Q323" s="86"/>
      <c r="R323" s="8"/>
    </row>
    <row r="324" spans="1:19" ht="9.75" outlineLevel="4">
      <c r="A324" s="80"/>
      <c r="B324" s="81"/>
      <c r="C324" s="81"/>
      <c r="D324" s="82"/>
      <c r="E324" s="87"/>
      <c r="F324" s="83" t="s">
        <v>1106</v>
      </c>
      <c r="G324" s="82"/>
      <c r="H324" s="84">
        <v>114.474</v>
      </c>
      <c r="I324" s="85"/>
      <c r="J324" s="131"/>
      <c r="K324" s="84"/>
      <c r="L324" s="84"/>
      <c r="M324" s="84"/>
      <c r="N324" s="84"/>
      <c r="O324" s="86"/>
      <c r="P324" s="86"/>
      <c r="Q324" s="86"/>
      <c r="R324" s="8"/>
    </row>
    <row r="325" spans="1:19" ht="7.5" customHeight="1" outlineLevel="4">
      <c r="A325" s="8"/>
      <c r="B325" s="46"/>
      <c r="C325" s="45"/>
      <c r="D325" s="48"/>
      <c r="E325" s="13"/>
      <c r="F325" s="49"/>
      <c r="G325" s="48"/>
      <c r="H325" s="50"/>
      <c r="I325" s="52"/>
      <c r="J325" s="132"/>
      <c r="K325" s="19"/>
      <c r="L325" s="19"/>
      <c r="M325" s="19"/>
      <c r="N325" s="19"/>
      <c r="O325" s="15"/>
      <c r="P325" s="15"/>
      <c r="Q325" s="15"/>
      <c r="R325" s="8"/>
    </row>
    <row r="326" spans="1:19" ht="11.25" outlineLevel="3">
      <c r="A326" s="9"/>
      <c r="B326" s="72"/>
      <c r="C326" s="73">
        <v>31</v>
      </c>
      <c r="D326" s="74" t="s">
        <v>103</v>
      </c>
      <c r="E326" s="75" t="s">
        <v>1107</v>
      </c>
      <c r="F326" s="76" t="s">
        <v>1108</v>
      </c>
      <c r="G326" s="74" t="s">
        <v>106</v>
      </c>
      <c r="H326" s="77">
        <v>226.09214999999998</v>
      </c>
      <c r="I326" s="78"/>
      <c r="J326" s="130">
        <f>H326*I326</f>
        <v>0</v>
      </c>
      <c r="K326" s="77"/>
      <c r="L326" s="77">
        <f>H326*K326</f>
        <v>0</v>
      </c>
      <c r="M326" s="77">
        <v>0.02</v>
      </c>
      <c r="N326" s="77">
        <f>H326*M326</f>
        <v>4.5218429999999996</v>
      </c>
      <c r="O326" s="79">
        <v>21</v>
      </c>
      <c r="P326" s="79">
        <f>J326*(O326/100)</f>
        <v>0</v>
      </c>
      <c r="Q326" s="79">
        <f>J326+P326</f>
        <v>0</v>
      </c>
      <c r="R326" s="8"/>
      <c r="S326" s="8"/>
    </row>
    <row r="327" spans="1:19" ht="9.75" outlineLevel="4">
      <c r="A327" s="80"/>
      <c r="B327" s="81"/>
      <c r="C327" s="81"/>
      <c r="D327" s="82"/>
      <c r="E327" s="87" t="s">
        <v>16</v>
      </c>
      <c r="F327" s="83" t="s">
        <v>1109</v>
      </c>
      <c r="G327" s="82"/>
      <c r="H327" s="84">
        <v>0</v>
      </c>
      <c r="I327" s="85"/>
      <c r="J327" s="131"/>
      <c r="K327" s="84"/>
      <c r="L327" s="84"/>
      <c r="M327" s="84"/>
      <c r="N327" s="84"/>
      <c r="O327" s="86"/>
      <c r="P327" s="86"/>
      <c r="Q327" s="86"/>
      <c r="R327" s="8"/>
    </row>
    <row r="328" spans="1:19" ht="9.75" outlineLevel="4">
      <c r="A328" s="80"/>
      <c r="B328" s="81"/>
      <c r="C328" s="81"/>
      <c r="D328" s="82"/>
      <c r="E328" s="87"/>
      <c r="F328" s="83" t="s">
        <v>1110</v>
      </c>
      <c r="G328" s="82"/>
      <c r="H328" s="84">
        <v>21.145000000000003</v>
      </c>
      <c r="I328" s="85"/>
      <c r="J328" s="131"/>
      <c r="K328" s="84"/>
      <c r="L328" s="84"/>
      <c r="M328" s="84"/>
      <c r="N328" s="84"/>
      <c r="O328" s="86"/>
      <c r="P328" s="86"/>
      <c r="Q328" s="86"/>
      <c r="R328" s="8"/>
    </row>
    <row r="329" spans="1:19" ht="9.75" outlineLevel="4">
      <c r="A329" s="80"/>
      <c r="B329" s="81"/>
      <c r="C329" s="81"/>
      <c r="D329" s="82"/>
      <c r="E329" s="87"/>
      <c r="F329" s="83" t="s">
        <v>869</v>
      </c>
      <c r="G329" s="82"/>
      <c r="H329" s="84">
        <v>0</v>
      </c>
      <c r="I329" s="85"/>
      <c r="J329" s="131"/>
      <c r="K329" s="84"/>
      <c r="L329" s="84"/>
      <c r="M329" s="84"/>
      <c r="N329" s="84"/>
      <c r="O329" s="86"/>
      <c r="P329" s="86"/>
      <c r="Q329" s="86"/>
      <c r="R329" s="8"/>
    </row>
    <row r="330" spans="1:19" ht="9.75" outlineLevel="4">
      <c r="A330" s="80"/>
      <c r="B330" s="81"/>
      <c r="C330" s="81"/>
      <c r="D330" s="82"/>
      <c r="E330" s="87"/>
      <c r="F330" s="83" t="s">
        <v>1111</v>
      </c>
      <c r="G330" s="82"/>
      <c r="H330" s="84">
        <v>7.8063999999999965</v>
      </c>
      <c r="I330" s="85"/>
      <c r="J330" s="131"/>
      <c r="K330" s="84"/>
      <c r="L330" s="84"/>
      <c r="M330" s="84"/>
      <c r="N330" s="84"/>
      <c r="O330" s="86"/>
      <c r="P330" s="86"/>
      <c r="Q330" s="86"/>
      <c r="R330" s="8"/>
    </row>
    <row r="331" spans="1:19" ht="9.75" outlineLevel="4">
      <c r="A331" s="80"/>
      <c r="B331" s="81"/>
      <c r="C331" s="81"/>
      <c r="D331" s="82"/>
      <c r="E331" s="87"/>
      <c r="F331" s="83" t="s">
        <v>1112</v>
      </c>
      <c r="G331" s="82"/>
      <c r="H331" s="84">
        <v>2.4E-2</v>
      </c>
      <c r="I331" s="85"/>
      <c r="J331" s="131"/>
      <c r="K331" s="84"/>
      <c r="L331" s="84"/>
      <c r="M331" s="84"/>
      <c r="N331" s="84"/>
      <c r="O331" s="86"/>
      <c r="P331" s="86"/>
      <c r="Q331" s="86"/>
      <c r="R331" s="8"/>
    </row>
    <row r="332" spans="1:19" ht="9.75" outlineLevel="4">
      <c r="A332" s="80"/>
      <c r="B332" s="81"/>
      <c r="C332" s="81"/>
      <c r="D332" s="82"/>
      <c r="E332" s="87"/>
      <c r="F332" s="83" t="s">
        <v>1113</v>
      </c>
      <c r="G332" s="82"/>
      <c r="H332" s="84">
        <v>0</v>
      </c>
      <c r="I332" s="85"/>
      <c r="J332" s="131"/>
      <c r="K332" s="84"/>
      <c r="L332" s="84"/>
      <c r="M332" s="84"/>
      <c r="N332" s="84"/>
      <c r="O332" s="86"/>
      <c r="P332" s="86"/>
      <c r="Q332" s="86"/>
      <c r="R332" s="8"/>
    </row>
    <row r="333" spans="1:19" ht="9.75" outlineLevel="4">
      <c r="A333" s="80"/>
      <c r="B333" s="81"/>
      <c r="C333" s="81"/>
      <c r="D333" s="82"/>
      <c r="E333" s="87"/>
      <c r="F333" s="83" t="s">
        <v>1003</v>
      </c>
      <c r="G333" s="82"/>
      <c r="H333" s="84">
        <v>0</v>
      </c>
      <c r="I333" s="85"/>
      <c r="J333" s="131"/>
      <c r="K333" s="84"/>
      <c r="L333" s="84"/>
      <c r="M333" s="84"/>
      <c r="N333" s="84"/>
      <c r="O333" s="86"/>
      <c r="P333" s="86"/>
      <c r="Q333" s="86"/>
      <c r="R333" s="8"/>
    </row>
    <row r="334" spans="1:19" ht="9.75" outlineLevel="4">
      <c r="A334" s="80"/>
      <c r="B334" s="81"/>
      <c r="C334" s="81"/>
      <c r="D334" s="82"/>
      <c r="E334" s="87"/>
      <c r="F334" s="83" t="s">
        <v>1114</v>
      </c>
      <c r="G334" s="82"/>
      <c r="H334" s="84">
        <v>84.353750000000005</v>
      </c>
      <c r="I334" s="85"/>
      <c r="J334" s="131"/>
      <c r="K334" s="84"/>
      <c r="L334" s="84"/>
      <c r="M334" s="84"/>
      <c r="N334" s="84"/>
      <c r="O334" s="86"/>
      <c r="P334" s="86"/>
      <c r="Q334" s="86"/>
      <c r="R334" s="8"/>
    </row>
    <row r="335" spans="1:19" ht="9.75" outlineLevel="4">
      <c r="A335" s="80"/>
      <c r="B335" s="81"/>
      <c r="C335" s="81"/>
      <c r="D335" s="82"/>
      <c r="E335" s="87"/>
      <c r="F335" s="83" t="s">
        <v>1115</v>
      </c>
      <c r="G335" s="82"/>
      <c r="H335" s="84">
        <v>3.0650000000000004</v>
      </c>
      <c r="I335" s="85"/>
      <c r="J335" s="131"/>
      <c r="K335" s="84"/>
      <c r="L335" s="84"/>
      <c r="M335" s="84"/>
      <c r="N335" s="84"/>
      <c r="O335" s="86"/>
      <c r="P335" s="86"/>
      <c r="Q335" s="86"/>
      <c r="R335" s="8"/>
    </row>
    <row r="336" spans="1:19" ht="9.75" outlineLevel="4">
      <c r="A336" s="80"/>
      <c r="B336" s="81"/>
      <c r="C336" s="81"/>
      <c r="D336" s="82"/>
      <c r="E336" s="87"/>
      <c r="F336" s="83" t="s">
        <v>1116</v>
      </c>
      <c r="G336" s="82"/>
      <c r="H336" s="84">
        <v>15.749999999999996</v>
      </c>
      <c r="I336" s="85"/>
      <c r="J336" s="131"/>
      <c r="K336" s="84"/>
      <c r="L336" s="84"/>
      <c r="M336" s="84"/>
      <c r="N336" s="84"/>
      <c r="O336" s="86"/>
      <c r="P336" s="86"/>
      <c r="Q336" s="86"/>
      <c r="R336" s="8"/>
    </row>
    <row r="337" spans="1:19" ht="9.75" outlineLevel="4">
      <c r="A337" s="80"/>
      <c r="B337" s="81"/>
      <c r="C337" s="81"/>
      <c r="D337" s="82"/>
      <c r="E337" s="87"/>
      <c r="F337" s="83" t="s">
        <v>876</v>
      </c>
      <c r="G337" s="82"/>
      <c r="H337" s="84">
        <v>0</v>
      </c>
      <c r="I337" s="85"/>
      <c r="J337" s="131"/>
      <c r="K337" s="84"/>
      <c r="L337" s="84"/>
      <c r="M337" s="84"/>
      <c r="N337" s="84"/>
      <c r="O337" s="86"/>
      <c r="P337" s="86"/>
      <c r="Q337" s="86"/>
      <c r="R337" s="8"/>
    </row>
    <row r="338" spans="1:19" ht="9.75" outlineLevel="4">
      <c r="A338" s="80"/>
      <c r="B338" s="81"/>
      <c r="C338" s="81"/>
      <c r="D338" s="82"/>
      <c r="E338" s="87"/>
      <c r="F338" s="83" t="s">
        <v>877</v>
      </c>
      <c r="G338" s="82"/>
      <c r="H338" s="84">
        <v>92.831999999999979</v>
      </c>
      <c r="I338" s="85"/>
      <c r="J338" s="131"/>
      <c r="K338" s="84"/>
      <c r="L338" s="84"/>
      <c r="M338" s="84"/>
      <c r="N338" s="84"/>
      <c r="O338" s="86"/>
      <c r="P338" s="86"/>
      <c r="Q338" s="86"/>
      <c r="R338" s="8"/>
    </row>
    <row r="339" spans="1:19" ht="9.75" outlineLevel="4">
      <c r="A339" s="80"/>
      <c r="B339" s="81"/>
      <c r="C339" s="81"/>
      <c r="D339" s="82"/>
      <c r="E339" s="87"/>
      <c r="F339" s="83" t="s">
        <v>878</v>
      </c>
      <c r="G339" s="82"/>
      <c r="H339" s="84">
        <v>1.1159999999999999</v>
      </c>
      <c r="I339" s="85"/>
      <c r="J339" s="131"/>
      <c r="K339" s="84"/>
      <c r="L339" s="84"/>
      <c r="M339" s="84"/>
      <c r="N339" s="84"/>
      <c r="O339" s="86"/>
      <c r="P339" s="86"/>
      <c r="Q339" s="86"/>
      <c r="R339" s="8"/>
    </row>
    <row r="340" spans="1:19" ht="7.5" customHeight="1" outlineLevel="4">
      <c r="A340" s="8"/>
      <c r="B340" s="46"/>
      <c r="C340" s="45"/>
      <c r="D340" s="48"/>
      <c r="E340" s="13"/>
      <c r="F340" s="49"/>
      <c r="G340" s="48"/>
      <c r="H340" s="50"/>
      <c r="I340" s="52"/>
      <c r="J340" s="132"/>
      <c r="K340" s="19"/>
      <c r="L340" s="19"/>
      <c r="M340" s="19"/>
      <c r="N340" s="19"/>
      <c r="O340" s="15"/>
      <c r="P340" s="15"/>
      <c r="Q340" s="15"/>
      <c r="R340" s="8"/>
    </row>
    <row r="341" spans="1:19" ht="11.25" outlineLevel="3">
      <c r="A341" s="9"/>
      <c r="B341" s="72"/>
      <c r="C341" s="73">
        <v>32</v>
      </c>
      <c r="D341" s="74" t="s">
        <v>103</v>
      </c>
      <c r="E341" s="75" t="s">
        <v>1117</v>
      </c>
      <c r="F341" s="76" t="s">
        <v>1118</v>
      </c>
      <c r="G341" s="74" t="s">
        <v>106</v>
      </c>
      <c r="H341" s="77">
        <v>8.4615999999999953</v>
      </c>
      <c r="I341" s="78"/>
      <c r="J341" s="130">
        <f>H341*I341</f>
        <v>0</v>
      </c>
      <c r="K341" s="77"/>
      <c r="L341" s="77">
        <f>H341*K341</f>
        <v>0</v>
      </c>
      <c r="M341" s="77">
        <v>4.5999999999999999E-2</v>
      </c>
      <c r="N341" s="77">
        <f>H341*M341</f>
        <v>0.38923359999999979</v>
      </c>
      <c r="O341" s="79">
        <v>21</v>
      </c>
      <c r="P341" s="79">
        <f>J341*(O341/100)</f>
        <v>0</v>
      </c>
      <c r="Q341" s="79">
        <f>J341+P341</f>
        <v>0</v>
      </c>
      <c r="R341" s="8"/>
      <c r="S341" s="8"/>
    </row>
    <row r="342" spans="1:19" ht="9.75" outlineLevel="4">
      <c r="A342" s="80"/>
      <c r="B342" s="81"/>
      <c r="C342" s="81"/>
      <c r="D342" s="82"/>
      <c r="E342" s="87" t="s">
        <v>16</v>
      </c>
      <c r="F342" s="83" t="s">
        <v>1119</v>
      </c>
      <c r="G342" s="82"/>
      <c r="H342" s="84">
        <v>0</v>
      </c>
      <c r="I342" s="85"/>
      <c r="J342" s="131"/>
      <c r="K342" s="84"/>
      <c r="L342" s="84"/>
      <c r="M342" s="84"/>
      <c r="N342" s="84"/>
      <c r="O342" s="86"/>
      <c r="P342" s="86"/>
      <c r="Q342" s="86"/>
      <c r="R342" s="8"/>
    </row>
    <row r="343" spans="1:19" ht="9.75" outlineLevel="4">
      <c r="A343" s="80"/>
      <c r="B343" s="81"/>
      <c r="C343" s="81"/>
      <c r="D343" s="82"/>
      <c r="E343" s="87"/>
      <c r="F343" s="83" t="s">
        <v>1120</v>
      </c>
      <c r="G343" s="82"/>
      <c r="H343" s="84">
        <v>6.8775999999999966</v>
      </c>
      <c r="I343" s="85"/>
      <c r="J343" s="131"/>
      <c r="K343" s="84"/>
      <c r="L343" s="84"/>
      <c r="M343" s="84"/>
      <c r="N343" s="84"/>
      <c r="O343" s="86"/>
      <c r="P343" s="86"/>
      <c r="Q343" s="86"/>
      <c r="R343" s="8"/>
    </row>
    <row r="344" spans="1:19" ht="9.75" outlineLevel="4">
      <c r="A344" s="80"/>
      <c r="B344" s="81"/>
      <c r="C344" s="81"/>
      <c r="D344" s="82"/>
      <c r="E344" s="87"/>
      <c r="F344" s="83" t="s">
        <v>1121</v>
      </c>
      <c r="G344" s="82"/>
      <c r="H344" s="84">
        <v>1.5840000000000001</v>
      </c>
      <c r="I344" s="85"/>
      <c r="J344" s="131"/>
      <c r="K344" s="84"/>
      <c r="L344" s="84"/>
      <c r="M344" s="84"/>
      <c r="N344" s="84"/>
      <c r="O344" s="86"/>
      <c r="P344" s="86"/>
      <c r="Q344" s="86"/>
      <c r="R344" s="8"/>
    </row>
    <row r="345" spans="1:19" ht="7.5" customHeight="1" outlineLevel="4">
      <c r="A345" s="8"/>
      <c r="B345" s="46"/>
      <c r="C345" s="45"/>
      <c r="D345" s="48"/>
      <c r="E345" s="13"/>
      <c r="F345" s="49"/>
      <c r="G345" s="48"/>
      <c r="H345" s="50"/>
      <c r="I345" s="52"/>
      <c r="J345" s="132"/>
      <c r="K345" s="19"/>
      <c r="L345" s="19"/>
      <c r="M345" s="19"/>
      <c r="N345" s="19"/>
      <c r="O345" s="15"/>
      <c r="P345" s="15"/>
      <c r="Q345" s="15"/>
      <c r="R345" s="8"/>
    </row>
    <row r="346" spans="1:19" ht="11.25" outlineLevel="3">
      <c r="A346" s="9"/>
      <c r="B346" s="72"/>
      <c r="C346" s="73">
        <v>33</v>
      </c>
      <c r="D346" s="74" t="s">
        <v>103</v>
      </c>
      <c r="E346" s="75" t="s">
        <v>1122</v>
      </c>
      <c r="F346" s="76" t="s">
        <v>1123</v>
      </c>
      <c r="G346" s="74" t="s">
        <v>106</v>
      </c>
      <c r="H346" s="77">
        <v>187.90999999999997</v>
      </c>
      <c r="I346" s="78"/>
      <c r="J346" s="130">
        <f>H346*I346</f>
        <v>0</v>
      </c>
      <c r="K346" s="77"/>
      <c r="L346" s="77">
        <f>H346*K346</f>
        <v>0</v>
      </c>
      <c r="M346" s="77">
        <v>0.02</v>
      </c>
      <c r="N346" s="77">
        <f>H346*M346</f>
        <v>3.7581999999999995</v>
      </c>
      <c r="O346" s="79">
        <v>21</v>
      </c>
      <c r="P346" s="79">
        <f>J346*(O346/100)</f>
        <v>0</v>
      </c>
      <c r="Q346" s="79">
        <f>J346+P346</f>
        <v>0</v>
      </c>
      <c r="R346" s="8"/>
      <c r="S346" s="8"/>
    </row>
    <row r="347" spans="1:19" ht="9.75" outlineLevel="4">
      <c r="A347" s="80"/>
      <c r="B347" s="81"/>
      <c r="C347" s="81"/>
      <c r="D347" s="82"/>
      <c r="E347" s="87" t="s">
        <v>16</v>
      </c>
      <c r="F347" s="83" t="s">
        <v>1124</v>
      </c>
      <c r="G347" s="82"/>
      <c r="H347" s="84">
        <v>187.90999999999997</v>
      </c>
      <c r="I347" s="85"/>
      <c r="J347" s="131"/>
      <c r="K347" s="84"/>
      <c r="L347" s="84"/>
      <c r="M347" s="84"/>
      <c r="N347" s="84"/>
      <c r="O347" s="86"/>
      <c r="P347" s="86"/>
      <c r="Q347" s="86"/>
      <c r="R347" s="8"/>
    </row>
    <row r="348" spans="1:19" ht="7.5" customHeight="1" outlineLevel="4">
      <c r="A348" s="8"/>
      <c r="B348" s="46"/>
      <c r="C348" s="45"/>
      <c r="D348" s="48"/>
      <c r="E348" s="13"/>
      <c r="F348" s="49"/>
      <c r="G348" s="48"/>
      <c r="H348" s="50"/>
      <c r="I348" s="52"/>
      <c r="J348" s="132"/>
      <c r="K348" s="19"/>
      <c r="L348" s="19"/>
      <c r="M348" s="19"/>
      <c r="N348" s="19"/>
      <c r="O348" s="15"/>
      <c r="P348" s="15"/>
      <c r="Q348" s="15"/>
      <c r="R348" s="8"/>
    </row>
    <row r="349" spans="1:19" ht="22.5" outlineLevel="3">
      <c r="A349" s="9"/>
      <c r="B349" s="72"/>
      <c r="C349" s="73">
        <v>34</v>
      </c>
      <c r="D349" s="74" t="s">
        <v>103</v>
      </c>
      <c r="E349" s="75" t="s">
        <v>1125</v>
      </c>
      <c r="F349" s="76" t="s">
        <v>1126</v>
      </c>
      <c r="G349" s="74" t="s">
        <v>106</v>
      </c>
      <c r="H349" s="77">
        <v>19.43</v>
      </c>
      <c r="I349" s="78"/>
      <c r="J349" s="130">
        <f>H349*I349</f>
        <v>0</v>
      </c>
      <c r="K349" s="77"/>
      <c r="L349" s="77">
        <f>H349*K349</f>
        <v>0</v>
      </c>
      <c r="M349" s="77">
        <v>0.05</v>
      </c>
      <c r="N349" s="77">
        <f>H349*M349</f>
        <v>0.97150000000000003</v>
      </c>
      <c r="O349" s="79">
        <v>21</v>
      </c>
      <c r="P349" s="79">
        <f>J349*(O349/100)</f>
        <v>0</v>
      </c>
      <c r="Q349" s="79">
        <f>J349+P349</f>
        <v>0</v>
      </c>
      <c r="R349" s="8"/>
      <c r="S349" s="8"/>
    </row>
    <row r="350" spans="1:19" ht="9.75" outlineLevel="4">
      <c r="A350" s="80"/>
      <c r="B350" s="81"/>
      <c r="C350" s="81"/>
      <c r="D350" s="82"/>
      <c r="E350" s="87" t="s">
        <v>16</v>
      </c>
      <c r="F350" s="83" t="s">
        <v>1127</v>
      </c>
      <c r="G350" s="82"/>
      <c r="H350" s="84">
        <v>19.43</v>
      </c>
      <c r="I350" s="85"/>
      <c r="J350" s="131"/>
      <c r="K350" s="84"/>
      <c r="L350" s="84"/>
      <c r="M350" s="84"/>
      <c r="N350" s="84"/>
      <c r="O350" s="86"/>
      <c r="P350" s="86"/>
      <c r="Q350" s="86"/>
      <c r="R350" s="8"/>
    </row>
    <row r="351" spans="1:19" ht="7.5" customHeight="1" outlineLevel="4">
      <c r="A351" s="8"/>
      <c r="B351" s="46"/>
      <c r="C351" s="45"/>
      <c r="D351" s="48"/>
      <c r="E351" s="13"/>
      <c r="F351" s="49"/>
      <c r="G351" s="48"/>
      <c r="H351" s="50"/>
      <c r="I351" s="52"/>
      <c r="J351" s="132"/>
      <c r="K351" s="19"/>
      <c r="L351" s="19"/>
      <c r="M351" s="19"/>
      <c r="N351" s="19"/>
      <c r="O351" s="15"/>
      <c r="P351" s="15"/>
      <c r="Q351" s="15"/>
      <c r="R351" s="8"/>
    </row>
    <row r="352" spans="1:19" ht="11.25" outlineLevel="3">
      <c r="A352" s="9"/>
      <c r="B352" s="72"/>
      <c r="C352" s="73">
        <v>35</v>
      </c>
      <c r="D352" s="74" t="s">
        <v>103</v>
      </c>
      <c r="E352" s="75" t="s">
        <v>1128</v>
      </c>
      <c r="F352" s="76" t="s">
        <v>1129</v>
      </c>
      <c r="G352" s="74" t="s">
        <v>106</v>
      </c>
      <c r="H352" s="77">
        <v>116.82810000000001</v>
      </c>
      <c r="I352" s="78"/>
      <c r="J352" s="130">
        <f>H352*I352</f>
        <v>0</v>
      </c>
      <c r="K352" s="77"/>
      <c r="L352" s="77">
        <f>H352*K352</f>
        <v>0</v>
      </c>
      <c r="M352" s="77">
        <v>6.8000000000000005E-2</v>
      </c>
      <c r="N352" s="77">
        <f>H352*M352</f>
        <v>7.9443108000000011</v>
      </c>
      <c r="O352" s="79">
        <v>21</v>
      </c>
      <c r="P352" s="79">
        <f>J352*(O352/100)</f>
        <v>0</v>
      </c>
      <c r="Q352" s="79">
        <f>J352+P352</f>
        <v>0</v>
      </c>
      <c r="R352" s="8"/>
      <c r="S352" s="8"/>
    </row>
    <row r="353" spans="1:18" ht="9.75" outlineLevel="4">
      <c r="A353" s="80"/>
      <c r="B353" s="81"/>
      <c r="C353" s="81"/>
      <c r="D353" s="82"/>
      <c r="E353" s="87" t="s">
        <v>16</v>
      </c>
      <c r="F353" s="83" t="s">
        <v>1130</v>
      </c>
      <c r="G353" s="82"/>
      <c r="H353" s="84">
        <v>0</v>
      </c>
      <c r="I353" s="85"/>
      <c r="J353" s="131"/>
      <c r="K353" s="84"/>
      <c r="L353" s="84"/>
      <c r="M353" s="84"/>
      <c r="N353" s="84"/>
      <c r="O353" s="86"/>
      <c r="P353" s="86"/>
      <c r="Q353" s="86"/>
      <c r="R353" s="8"/>
    </row>
    <row r="354" spans="1:18" ht="9.75" outlineLevel="4">
      <c r="A354" s="80"/>
      <c r="B354" s="81"/>
      <c r="C354" s="81"/>
      <c r="D354" s="82"/>
      <c r="E354" s="87"/>
      <c r="F354" s="83" t="s">
        <v>903</v>
      </c>
      <c r="G354" s="82"/>
      <c r="H354" s="84">
        <v>0</v>
      </c>
      <c r="I354" s="85"/>
      <c r="J354" s="131"/>
      <c r="K354" s="84"/>
      <c r="L354" s="84"/>
      <c r="M354" s="84"/>
      <c r="N354" s="84"/>
      <c r="O354" s="86"/>
      <c r="P354" s="86"/>
      <c r="Q354" s="86"/>
      <c r="R354" s="8"/>
    </row>
    <row r="355" spans="1:18" ht="9.75" outlineLevel="4">
      <c r="A355" s="80"/>
      <c r="B355" s="81"/>
      <c r="C355" s="81"/>
      <c r="D355" s="82"/>
      <c r="E355" s="87"/>
      <c r="F355" s="83" t="s">
        <v>1131</v>
      </c>
      <c r="G355" s="82"/>
      <c r="H355" s="84">
        <v>19.918000000000003</v>
      </c>
      <c r="I355" s="85"/>
      <c r="J355" s="131"/>
      <c r="K355" s="84"/>
      <c r="L355" s="84"/>
      <c r="M355" s="84"/>
      <c r="N355" s="84"/>
      <c r="O355" s="86"/>
      <c r="P355" s="86"/>
      <c r="Q355" s="86"/>
      <c r="R355" s="8"/>
    </row>
    <row r="356" spans="1:18" ht="9.75" outlineLevel="4">
      <c r="A356" s="80"/>
      <c r="B356" s="81"/>
      <c r="C356" s="81"/>
      <c r="D356" s="82"/>
      <c r="E356" s="87"/>
      <c r="F356" s="83" t="s">
        <v>1132</v>
      </c>
      <c r="G356" s="82"/>
      <c r="H356" s="84">
        <v>15.141999999999998</v>
      </c>
      <c r="I356" s="85"/>
      <c r="J356" s="131"/>
      <c r="K356" s="84"/>
      <c r="L356" s="84"/>
      <c r="M356" s="84"/>
      <c r="N356" s="84"/>
      <c r="O356" s="86"/>
      <c r="P356" s="86"/>
      <c r="Q356" s="86"/>
      <c r="R356" s="8"/>
    </row>
    <row r="357" spans="1:18" ht="9.75" outlineLevel="4">
      <c r="A357" s="80"/>
      <c r="B357" s="81"/>
      <c r="C357" s="81"/>
      <c r="D357" s="82"/>
      <c r="E357" s="87"/>
      <c r="F357" s="83" t="s">
        <v>1133</v>
      </c>
      <c r="G357" s="82"/>
      <c r="H357" s="84">
        <v>18.215</v>
      </c>
      <c r="I357" s="85"/>
      <c r="J357" s="131"/>
      <c r="K357" s="84"/>
      <c r="L357" s="84"/>
      <c r="M357" s="84"/>
      <c r="N357" s="84"/>
      <c r="O357" s="86"/>
      <c r="P357" s="86"/>
      <c r="Q357" s="86"/>
      <c r="R357" s="8"/>
    </row>
    <row r="358" spans="1:18" ht="9.75" outlineLevel="4">
      <c r="A358" s="80"/>
      <c r="B358" s="81"/>
      <c r="C358" s="81"/>
      <c r="D358" s="82"/>
      <c r="E358" s="87"/>
      <c r="F358" s="83" t="s">
        <v>1134</v>
      </c>
      <c r="G358" s="82"/>
      <c r="H358" s="84">
        <v>13.739999999999997</v>
      </c>
      <c r="I358" s="85"/>
      <c r="J358" s="131"/>
      <c r="K358" s="84"/>
      <c r="L358" s="84"/>
      <c r="M358" s="84"/>
      <c r="N358" s="84"/>
      <c r="O358" s="86"/>
      <c r="P358" s="86"/>
      <c r="Q358" s="86"/>
      <c r="R358" s="8"/>
    </row>
    <row r="359" spans="1:18" ht="9.75" outlineLevel="4">
      <c r="A359" s="80"/>
      <c r="B359" s="81"/>
      <c r="C359" s="81"/>
      <c r="D359" s="82"/>
      <c r="E359" s="87"/>
      <c r="F359" s="83" t="s">
        <v>1135</v>
      </c>
      <c r="G359" s="82"/>
      <c r="H359" s="84">
        <v>3.8136000000000001</v>
      </c>
      <c r="I359" s="85"/>
      <c r="J359" s="131"/>
      <c r="K359" s="84"/>
      <c r="L359" s="84"/>
      <c r="M359" s="84"/>
      <c r="N359" s="84"/>
      <c r="O359" s="86"/>
      <c r="P359" s="86"/>
      <c r="Q359" s="86"/>
      <c r="R359" s="8"/>
    </row>
    <row r="360" spans="1:18" ht="9.75" outlineLevel="4">
      <c r="A360" s="80"/>
      <c r="B360" s="81"/>
      <c r="C360" s="81"/>
      <c r="D360" s="82"/>
      <c r="E360" s="87"/>
      <c r="F360" s="83" t="s">
        <v>912</v>
      </c>
      <c r="G360" s="82"/>
      <c r="H360" s="84">
        <v>0</v>
      </c>
      <c r="I360" s="85"/>
      <c r="J360" s="131"/>
      <c r="K360" s="84"/>
      <c r="L360" s="84"/>
      <c r="M360" s="84"/>
      <c r="N360" s="84"/>
      <c r="O360" s="86"/>
      <c r="P360" s="86"/>
      <c r="Q360" s="86"/>
      <c r="R360" s="8"/>
    </row>
    <row r="361" spans="1:18" ht="9.75" outlineLevel="4">
      <c r="A361" s="80"/>
      <c r="B361" s="81"/>
      <c r="C361" s="81"/>
      <c r="D361" s="82"/>
      <c r="E361" s="87"/>
      <c r="F361" s="83" t="s">
        <v>1136</v>
      </c>
      <c r="G361" s="82"/>
      <c r="H361" s="84">
        <v>23.176500000000004</v>
      </c>
      <c r="I361" s="85"/>
      <c r="J361" s="131"/>
      <c r="K361" s="84"/>
      <c r="L361" s="84"/>
      <c r="M361" s="84"/>
      <c r="N361" s="84"/>
      <c r="O361" s="86"/>
      <c r="P361" s="86"/>
      <c r="Q361" s="86"/>
      <c r="R361" s="8"/>
    </row>
    <row r="362" spans="1:18" ht="9.75" outlineLevel="4">
      <c r="A362" s="80"/>
      <c r="B362" s="81"/>
      <c r="C362" s="81"/>
      <c r="D362" s="82"/>
      <c r="E362" s="87"/>
      <c r="F362" s="83" t="s">
        <v>1137</v>
      </c>
      <c r="G362" s="82"/>
      <c r="H362" s="84">
        <v>2.3849999999999998</v>
      </c>
      <c r="I362" s="85"/>
      <c r="J362" s="131"/>
      <c r="K362" s="84"/>
      <c r="L362" s="84"/>
      <c r="M362" s="84"/>
      <c r="N362" s="84"/>
      <c r="O362" s="86"/>
      <c r="P362" s="86"/>
      <c r="Q362" s="86"/>
      <c r="R362" s="8"/>
    </row>
    <row r="363" spans="1:18" ht="9.75" outlineLevel="4">
      <c r="A363" s="80"/>
      <c r="B363" s="81"/>
      <c r="C363" s="81"/>
      <c r="D363" s="82"/>
      <c r="E363" s="87"/>
      <c r="F363" s="83" t="s">
        <v>1138</v>
      </c>
      <c r="G363" s="82"/>
      <c r="H363" s="84">
        <v>8.1399999999999988</v>
      </c>
      <c r="I363" s="85"/>
      <c r="J363" s="131"/>
      <c r="K363" s="84"/>
      <c r="L363" s="84"/>
      <c r="M363" s="84"/>
      <c r="N363" s="84"/>
      <c r="O363" s="86"/>
      <c r="P363" s="86"/>
      <c r="Q363" s="86"/>
      <c r="R363" s="8"/>
    </row>
    <row r="364" spans="1:18" ht="9.75" outlineLevel="4">
      <c r="A364" s="80"/>
      <c r="B364" s="81"/>
      <c r="C364" s="81"/>
      <c r="D364" s="82"/>
      <c r="E364" s="87"/>
      <c r="F364" s="83" t="s">
        <v>1139</v>
      </c>
      <c r="G364" s="82"/>
      <c r="H364" s="84">
        <v>2.16</v>
      </c>
      <c r="I364" s="85"/>
      <c r="J364" s="131"/>
      <c r="K364" s="84"/>
      <c r="L364" s="84"/>
      <c r="M364" s="84"/>
      <c r="N364" s="84"/>
      <c r="O364" s="86"/>
      <c r="P364" s="86"/>
      <c r="Q364" s="86"/>
      <c r="R364" s="8"/>
    </row>
    <row r="365" spans="1:18" ht="9.75" outlineLevel="4">
      <c r="A365" s="80"/>
      <c r="B365" s="81"/>
      <c r="C365" s="81"/>
      <c r="D365" s="82"/>
      <c r="E365" s="87"/>
      <c r="F365" s="83" t="s">
        <v>997</v>
      </c>
      <c r="G365" s="82"/>
      <c r="H365" s="84">
        <v>0</v>
      </c>
      <c r="I365" s="85"/>
      <c r="J365" s="131"/>
      <c r="K365" s="84"/>
      <c r="L365" s="84"/>
      <c r="M365" s="84"/>
      <c r="N365" s="84"/>
      <c r="O365" s="86"/>
      <c r="P365" s="86"/>
      <c r="Q365" s="86"/>
      <c r="R365" s="8"/>
    </row>
    <row r="366" spans="1:18" ht="9.75" outlineLevel="4">
      <c r="A366" s="80"/>
      <c r="B366" s="81"/>
      <c r="C366" s="81"/>
      <c r="D366" s="82"/>
      <c r="E366" s="87"/>
      <c r="F366" s="83" t="s">
        <v>1140</v>
      </c>
      <c r="G366" s="82"/>
      <c r="H366" s="84">
        <v>9.1579999999999995</v>
      </c>
      <c r="I366" s="85"/>
      <c r="J366" s="131"/>
      <c r="K366" s="84"/>
      <c r="L366" s="84"/>
      <c r="M366" s="84"/>
      <c r="N366" s="84"/>
      <c r="O366" s="86"/>
      <c r="P366" s="86"/>
      <c r="Q366" s="86"/>
      <c r="R366" s="8"/>
    </row>
    <row r="367" spans="1:18" ht="9.75" outlineLevel="4">
      <c r="A367" s="80"/>
      <c r="B367" s="81"/>
      <c r="C367" s="81"/>
      <c r="D367" s="82"/>
      <c r="E367" s="87"/>
      <c r="F367" s="83" t="s">
        <v>1141</v>
      </c>
      <c r="G367" s="82"/>
      <c r="H367" s="84">
        <v>0.98000000000000009</v>
      </c>
      <c r="I367" s="85"/>
      <c r="J367" s="131"/>
      <c r="K367" s="84"/>
      <c r="L367" s="84"/>
      <c r="M367" s="84"/>
      <c r="N367" s="84"/>
      <c r="O367" s="86"/>
      <c r="P367" s="86"/>
      <c r="Q367" s="86"/>
      <c r="R367" s="8"/>
    </row>
    <row r="368" spans="1:18" ht="7.5" customHeight="1" outlineLevel="4">
      <c r="A368" s="8"/>
      <c r="B368" s="46"/>
      <c r="C368" s="45"/>
      <c r="D368" s="48"/>
      <c r="E368" s="13"/>
      <c r="F368" s="49"/>
      <c r="G368" s="48"/>
      <c r="H368" s="50"/>
      <c r="I368" s="52"/>
      <c r="J368" s="132"/>
      <c r="K368" s="19"/>
      <c r="L368" s="19"/>
      <c r="M368" s="19"/>
      <c r="N368" s="19"/>
      <c r="O368" s="15"/>
      <c r="P368" s="15"/>
      <c r="Q368" s="15"/>
      <c r="R368" s="8"/>
    </row>
    <row r="369" spans="1:19" ht="11.25" outlineLevel="3">
      <c r="A369" s="9"/>
      <c r="B369" s="72"/>
      <c r="C369" s="73">
        <v>36</v>
      </c>
      <c r="D369" s="74" t="s">
        <v>103</v>
      </c>
      <c r="E369" s="75" t="s">
        <v>992</v>
      </c>
      <c r="F369" s="76" t="s">
        <v>1142</v>
      </c>
      <c r="G369" s="74" t="s">
        <v>144</v>
      </c>
      <c r="H369" s="77">
        <v>24</v>
      </c>
      <c r="I369" s="78"/>
      <c r="J369" s="130">
        <f>H369*I369</f>
        <v>0</v>
      </c>
      <c r="K369" s="77"/>
      <c r="L369" s="77">
        <f>H369*K369</f>
        <v>0</v>
      </c>
      <c r="M369" s="77"/>
      <c r="N369" s="77">
        <f>H369*M369</f>
        <v>0</v>
      </c>
      <c r="O369" s="79">
        <v>21</v>
      </c>
      <c r="P369" s="79">
        <f>J369*(O369/100)</f>
        <v>0</v>
      </c>
      <c r="Q369" s="79">
        <f>J369+P369</f>
        <v>0</v>
      </c>
      <c r="R369" s="8"/>
      <c r="S369" s="8"/>
    </row>
    <row r="370" spans="1:19" ht="9.75" outlineLevel="4">
      <c r="A370" s="80"/>
      <c r="B370" s="81"/>
      <c r="C370" s="81"/>
      <c r="D370" s="82"/>
      <c r="E370" s="87" t="s">
        <v>16</v>
      </c>
      <c r="F370" s="83" t="s">
        <v>1143</v>
      </c>
      <c r="G370" s="82"/>
      <c r="H370" s="84">
        <v>24</v>
      </c>
      <c r="I370" s="85"/>
      <c r="J370" s="131"/>
      <c r="K370" s="84"/>
      <c r="L370" s="84"/>
      <c r="M370" s="84"/>
      <c r="N370" s="84"/>
      <c r="O370" s="86"/>
      <c r="P370" s="86"/>
      <c r="Q370" s="86"/>
      <c r="R370" s="8"/>
    </row>
    <row r="371" spans="1:19" ht="7.5" customHeight="1" outlineLevel="4">
      <c r="A371" s="8"/>
      <c r="B371" s="46"/>
      <c r="C371" s="45"/>
      <c r="D371" s="48"/>
      <c r="E371" s="13"/>
      <c r="F371" s="49"/>
      <c r="G371" s="48"/>
      <c r="H371" s="50"/>
      <c r="I371" s="52"/>
      <c r="J371" s="132"/>
      <c r="K371" s="19"/>
      <c r="L371" s="19"/>
      <c r="M371" s="19"/>
      <c r="N371" s="19"/>
      <c r="O371" s="15"/>
      <c r="P371" s="15"/>
      <c r="Q371" s="15"/>
      <c r="R371" s="8"/>
    </row>
    <row r="372" spans="1:19" ht="11.25" outlineLevel="3">
      <c r="A372" s="9"/>
      <c r="B372" s="72"/>
      <c r="C372" s="73">
        <v>37</v>
      </c>
      <c r="D372" s="74" t="s">
        <v>103</v>
      </c>
      <c r="E372" s="75" t="s">
        <v>1144</v>
      </c>
      <c r="F372" s="76" t="s">
        <v>1145</v>
      </c>
      <c r="G372" s="74" t="s">
        <v>144</v>
      </c>
      <c r="H372" s="77">
        <v>40</v>
      </c>
      <c r="I372" s="78"/>
      <c r="J372" s="130">
        <f>H372*I372</f>
        <v>0</v>
      </c>
      <c r="K372" s="77"/>
      <c r="L372" s="77">
        <f>H372*K372</f>
        <v>0</v>
      </c>
      <c r="M372" s="77"/>
      <c r="N372" s="77">
        <f>H372*M372</f>
        <v>0</v>
      </c>
      <c r="O372" s="79">
        <v>21</v>
      </c>
      <c r="P372" s="79">
        <f>J372*(O372/100)</f>
        <v>0</v>
      </c>
      <c r="Q372" s="79">
        <f>J372+P372</f>
        <v>0</v>
      </c>
      <c r="R372" s="8"/>
      <c r="S372" s="8"/>
    </row>
    <row r="373" spans="1:19" ht="9.75" outlineLevel="4">
      <c r="A373" s="80"/>
      <c r="B373" s="81"/>
      <c r="C373" s="81"/>
      <c r="D373" s="82"/>
      <c r="E373" s="87" t="s">
        <v>16</v>
      </c>
      <c r="F373" s="83" t="s">
        <v>1146</v>
      </c>
      <c r="G373" s="82"/>
      <c r="H373" s="84">
        <v>40</v>
      </c>
      <c r="I373" s="85"/>
      <c r="J373" s="131"/>
      <c r="K373" s="84"/>
      <c r="L373" s="84"/>
      <c r="M373" s="84"/>
      <c r="N373" s="84"/>
      <c r="O373" s="86"/>
      <c r="P373" s="86"/>
      <c r="Q373" s="86"/>
      <c r="R373" s="8"/>
    </row>
    <row r="374" spans="1:19" ht="7.5" customHeight="1" outlineLevel="4">
      <c r="A374" s="8"/>
      <c r="B374" s="46"/>
      <c r="C374" s="45"/>
      <c r="D374" s="48"/>
      <c r="E374" s="13"/>
      <c r="F374" s="49"/>
      <c r="G374" s="48"/>
      <c r="H374" s="50"/>
      <c r="I374" s="52"/>
      <c r="J374" s="132"/>
      <c r="K374" s="19"/>
      <c r="L374" s="19"/>
      <c r="M374" s="19"/>
      <c r="N374" s="19"/>
      <c r="O374" s="15"/>
      <c r="P374" s="15"/>
      <c r="Q374" s="15"/>
      <c r="R374" s="8"/>
    </row>
    <row r="375" spans="1:19" ht="22.5" outlineLevel="3">
      <c r="A375" s="9"/>
      <c r="B375" s="72"/>
      <c r="C375" s="73">
        <v>38</v>
      </c>
      <c r="D375" s="74" t="s">
        <v>103</v>
      </c>
      <c r="E375" s="75" t="s">
        <v>1147</v>
      </c>
      <c r="F375" s="76" t="s">
        <v>1148</v>
      </c>
      <c r="G375" s="74" t="s">
        <v>106</v>
      </c>
      <c r="H375" s="77">
        <v>208.78</v>
      </c>
      <c r="I375" s="78"/>
      <c r="J375" s="130">
        <f>H375*I375</f>
        <v>0</v>
      </c>
      <c r="K375" s="77"/>
      <c r="L375" s="77">
        <f>H375*K375</f>
        <v>0</v>
      </c>
      <c r="M375" s="77"/>
      <c r="N375" s="77">
        <f>H375*M375</f>
        <v>0</v>
      </c>
      <c r="O375" s="79">
        <v>21</v>
      </c>
      <c r="P375" s="79">
        <f>J375*(O375/100)</f>
        <v>0</v>
      </c>
      <c r="Q375" s="79">
        <f>J375+P375</f>
        <v>0</v>
      </c>
      <c r="R375" s="8"/>
      <c r="S375" s="8"/>
    </row>
    <row r="376" spans="1:19" ht="9.75" outlineLevel="4">
      <c r="A376" s="80"/>
      <c r="B376" s="81"/>
      <c r="C376" s="81"/>
      <c r="D376" s="82"/>
      <c r="E376" s="87" t="s">
        <v>16</v>
      </c>
      <c r="F376" s="83" t="s">
        <v>1149</v>
      </c>
      <c r="G376" s="82"/>
      <c r="H376" s="84">
        <v>208.78</v>
      </c>
      <c r="I376" s="85"/>
      <c r="J376" s="131"/>
      <c r="K376" s="84"/>
      <c r="L376" s="84"/>
      <c r="M376" s="84"/>
      <c r="N376" s="84"/>
      <c r="O376" s="86"/>
      <c r="P376" s="86"/>
      <c r="Q376" s="86"/>
      <c r="R376" s="8"/>
    </row>
    <row r="377" spans="1:19" ht="7.5" customHeight="1" outlineLevel="4">
      <c r="A377" s="8"/>
      <c r="B377" s="46"/>
      <c r="C377" s="45"/>
      <c r="D377" s="48"/>
      <c r="E377" s="13"/>
      <c r="F377" s="49"/>
      <c r="G377" s="48"/>
      <c r="H377" s="50"/>
      <c r="I377" s="52"/>
      <c r="J377" s="132"/>
      <c r="K377" s="19"/>
      <c r="L377" s="19"/>
      <c r="M377" s="19"/>
      <c r="N377" s="19"/>
      <c r="O377" s="15"/>
      <c r="P377" s="15"/>
      <c r="Q377" s="15"/>
      <c r="R377" s="8"/>
    </row>
    <row r="378" spans="1:19" ht="11.25" outlineLevel="3">
      <c r="A378" s="9"/>
      <c r="B378" s="72"/>
      <c r="C378" s="73">
        <v>39</v>
      </c>
      <c r="D378" s="74" t="s">
        <v>103</v>
      </c>
      <c r="E378" s="75" t="s">
        <v>1150</v>
      </c>
      <c r="F378" s="76" t="s">
        <v>1151</v>
      </c>
      <c r="G378" s="74" t="s">
        <v>106</v>
      </c>
      <c r="H378" s="77">
        <v>258.77999999999997</v>
      </c>
      <c r="I378" s="78"/>
      <c r="J378" s="130">
        <f>H378*I378</f>
        <v>0</v>
      </c>
      <c r="K378" s="77">
        <v>4.0000000000000003E-5</v>
      </c>
      <c r="L378" s="77">
        <f>H378*K378</f>
        <v>1.03512E-2</v>
      </c>
      <c r="M378" s="77"/>
      <c r="N378" s="77">
        <f>H378*M378</f>
        <v>0</v>
      </c>
      <c r="O378" s="79">
        <v>21</v>
      </c>
      <c r="P378" s="79">
        <f>J378*(O378/100)</f>
        <v>0</v>
      </c>
      <c r="Q378" s="79">
        <f>J378+P378</f>
        <v>0</v>
      </c>
      <c r="R378" s="8"/>
      <c r="S378" s="8"/>
    </row>
    <row r="379" spans="1:19" ht="9.75" outlineLevel="4">
      <c r="A379" s="80"/>
      <c r="B379" s="81"/>
      <c r="C379" s="81"/>
      <c r="D379" s="82"/>
      <c r="E379" s="87" t="s">
        <v>16</v>
      </c>
      <c r="F379" s="83" t="s">
        <v>1149</v>
      </c>
      <c r="G379" s="82"/>
      <c r="H379" s="84">
        <v>208.78</v>
      </c>
      <c r="I379" s="85"/>
      <c r="J379" s="131"/>
      <c r="K379" s="84"/>
      <c r="L379" s="84"/>
      <c r="M379" s="84"/>
      <c r="N379" s="84"/>
      <c r="O379" s="86"/>
      <c r="P379" s="86"/>
      <c r="Q379" s="86"/>
      <c r="R379" s="8"/>
    </row>
    <row r="380" spans="1:19" ht="9.75" outlineLevel="4">
      <c r="A380" s="80"/>
      <c r="B380" s="81"/>
      <c r="C380" s="81"/>
      <c r="D380" s="82"/>
      <c r="E380" s="87"/>
      <c r="F380" s="83" t="s">
        <v>1152</v>
      </c>
      <c r="G380" s="82"/>
      <c r="H380" s="84">
        <v>50</v>
      </c>
      <c r="I380" s="85"/>
      <c r="J380" s="131"/>
      <c r="K380" s="84"/>
      <c r="L380" s="84"/>
      <c r="M380" s="84"/>
      <c r="N380" s="84"/>
      <c r="O380" s="86"/>
      <c r="P380" s="86"/>
      <c r="Q380" s="86"/>
      <c r="R380" s="8"/>
    </row>
    <row r="381" spans="1:19" ht="7.5" customHeight="1" outlineLevel="4">
      <c r="A381" s="8"/>
      <c r="B381" s="46"/>
      <c r="C381" s="45"/>
      <c r="D381" s="48"/>
      <c r="E381" s="13"/>
      <c r="F381" s="49"/>
      <c r="G381" s="48"/>
      <c r="H381" s="50"/>
      <c r="I381" s="52"/>
      <c r="J381" s="132"/>
      <c r="K381" s="19"/>
      <c r="L381" s="19"/>
      <c r="M381" s="19"/>
      <c r="N381" s="19"/>
      <c r="O381" s="15"/>
      <c r="P381" s="15"/>
      <c r="Q381" s="15"/>
      <c r="R381" s="8"/>
    </row>
    <row r="382" spans="1:19" ht="11.25" outlineLevel="3">
      <c r="A382" s="9"/>
      <c r="B382" s="72"/>
      <c r="C382" s="73">
        <v>40</v>
      </c>
      <c r="D382" s="74" t="s">
        <v>103</v>
      </c>
      <c r="E382" s="75" t="s">
        <v>1153</v>
      </c>
      <c r="F382" s="76" t="s">
        <v>1154</v>
      </c>
      <c r="G382" s="74" t="s">
        <v>36</v>
      </c>
      <c r="H382" s="77">
        <v>1</v>
      </c>
      <c r="I382" s="78"/>
      <c r="J382" s="130">
        <f>H382*I382</f>
        <v>0</v>
      </c>
      <c r="K382" s="77"/>
      <c r="L382" s="77">
        <f>H382*K382</f>
        <v>0</v>
      </c>
      <c r="M382" s="77"/>
      <c r="N382" s="77">
        <f>H382*M382</f>
        <v>0</v>
      </c>
      <c r="O382" s="79">
        <v>21</v>
      </c>
      <c r="P382" s="79">
        <f>J382*(O382/100)</f>
        <v>0</v>
      </c>
      <c r="Q382" s="79">
        <f>J382+P382</f>
        <v>0</v>
      </c>
      <c r="R382" s="8"/>
      <c r="S382" s="8"/>
    </row>
    <row r="383" spans="1:19" ht="11.25" outlineLevel="3">
      <c r="A383" s="9"/>
      <c r="B383" s="72"/>
      <c r="C383" s="73">
        <v>41</v>
      </c>
      <c r="D383" s="74" t="s">
        <v>103</v>
      </c>
      <c r="E383" s="75" t="s">
        <v>1155</v>
      </c>
      <c r="F383" s="76" t="s">
        <v>1156</v>
      </c>
      <c r="G383" s="74" t="s">
        <v>36</v>
      </c>
      <c r="H383" s="77">
        <v>1</v>
      </c>
      <c r="I383" s="78"/>
      <c r="J383" s="130">
        <f>H383*I383</f>
        <v>0</v>
      </c>
      <c r="K383" s="77"/>
      <c r="L383" s="77">
        <f>H383*K383</f>
        <v>0</v>
      </c>
      <c r="M383" s="77"/>
      <c r="N383" s="77">
        <f>H383*M383</f>
        <v>0</v>
      </c>
      <c r="O383" s="79">
        <v>21</v>
      </c>
      <c r="P383" s="79">
        <f>J383*(O383/100)</f>
        <v>0</v>
      </c>
      <c r="Q383" s="79">
        <f>J383+P383</f>
        <v>0</v>
      </c>
      <c r="R383" s="8"/>
      <c r="S383" s="8"/>
    </row>
    <row r="384" spans="1:19" outlineLevel="3">
      <c r="B384" s="6"/>
      <c r="C384" s="6"/>
      <c r="D384" s="6"/>
      <c r="E384" s="6"/>
      <c r="F384" s="6"/>
      <c r="G384" s="6"/>
      <c r="H384" s="6"/>
      <c r="I384" s="8"/>
      <c r="J384" s="133"/>
      <c r="K384" s="6"/>
      <c r="L384" s="6"/>
      <c r="M384" s="6"/>
      <c r="N384" s="6"/>
      <c r="O384" s="6"/>
      <c r="P384" s="8"/>
      <c r="Q384" s="8"/>
    </row>
    <row r="385" spans="1:19" ht="11.25" outlineLevel="2">
      <c r="A385" s="40" t="s">
        <v>122</v>
      </c>
      <c r="B385" s="65">
        <v>3</v>
      </c>
      <c r="C385" s="66"/>
      <c r="D385" s="67" t="s">
        <v>32</v>
      </c>
      <c r="E385" s="67"/>
      <c r="F385" s="68" t="s">
        <v>123</v>
      </c>
      <c r="G385" s="67"/>
      <c r="H385" s="69"/>
      <c r="I385" s="70"/>
      <c r="J385" s="129">
        <f>SUBTOTAL(9,J386:J396)</f>
        <v>0</v>
      </c>
      <c r="K385" s="69"/>
      <c r="L385" s="42">
        <f>SUBTOTAL(9,L386:L396)</f>
        <v>0</v>
      </c>
      <c r="M385" s="69"/>
      <c r="N385" s="42">
        <f>SUBTOTAL(9,N386:N396)</f>
        <v>0</v>
      </c>
      <c r="O385" s="71"/>
      <c r="P385" s="41">
        <f>SUBTOTAL(9,P386:P396)</f>
        <v>0</v>
      </c>
      <c r="Q385" s="41">
        <f>SUBTOTAL(9,Q386:Q396)</f>
        <v>0</v>
      </c>
      <c r="R385" s="8"/>
      <c r="S385" s="8"/>
    </row>
    <row r="386" spans="1:19" ht="11.25" outlineLevel="3">
      <c r="A386" s="9"/>
      <c r="B386" s="72"/>
      <c r="C386" s="73">
        <v>1</v>
      </c>
      <c r="D386" s="74" t="s">
        <v>103</v>
      </c>
      <c r="E386" s="75" t="s">
        <v>124</v>
      </c>
      <c r="F386" s="76" t="s">
        <v>125</v>
      </c>
      <c r="G386" s="74" t="s">
        <v>126</v>
      </c>
      <c r="H386" s="77">
        <v>96.299022499499998</v>
      </c>
      <c r="I386" s="78"/>
      <c r="J386" s="130">
        <f>H386*I386</f>
        <v>0</v>
      </c>
      <c r="K386" s="77"/>
      <c r="L386" s="77">
        <f>H386*K386</f>
        <v>0</v>
      </c>
      <c r="M386" s="77"/>
      <c r="N386" s="77">
        <f>H386*M386</f>
        <v>0</v>
      </c>
      <c r="O386" s="79">
        <v>21</v>
      </c>
      <c r="P386" s="79">
        <f>J386*(O386/100)</f>
        <v>0</v>
      </c>
      <c r="Q386" s="79">
        <f>J386+P386</f>
        <v>0</v>
      </c>
      <c r="R386" s="8"/>
      <c r="S386" s="8"/>
    </row>
    <row r="387" spans="1:19" ht="11.25" outlineLevel="3">
      <c r="A387" s="9"/>
      <c r="B387" s="72"/>
      <c r="C387" s="73">
        <v>2</v>
      </c>
      <c r="D387" s="74" t="s">
        <v>103</v>
      </c>
      <c r="E387" s="75" t="s">
        <v>127</v>
      </c>
      <c r="F387" s="76" t="s">
        <v>128</v>
      </c>
      <c r="G387" s="74" t="s">
        <v>126</v>
      </c>
      <c r="H387" s="77">
        <v>96.299022499499998</v>
      </c>
      <c r="I387" s="78"/>
      <c r="J387" s="130">
        <f>H387*I387</f>
        <v>0</v>
      </c>
      <c r="K387" s="77"/>
      <c r="L387" s="77">
        <f>H387*K387</f>
        <v>0</v>
      </c>
      <c r="M387" s="77"/>
      <c r="N387" s="77">
        <f>H387*M387</f>
        <v>0</v>
      </c>
      <c r="O387" s="79">
        <v>21</v>
      </c>
      <c r="P387" s="79">
        <f>J387*(O387/100)</f>
        <v>0</v>
      </c>
      <c r="Q387" s="79">
        <f>J387+P387</f>
        <v>0</v>
      </c>
      <c r="R387" s="8"/>
      <c r="S387" s="8"/>
    </row>
    <row r="388" spans="1:19" ht="11.25" outlineLevel="3">
      <c r="A388" s="9"/>
      <c r="B388" s="72"/>
      <c r="C388" s="73">
        <v>3</v>
      </c>
      <c r="D388" s="74" t="s">
        <v>103</v>
      </c>
      <c r="E388" s="75" t="s">
        <v>129</v>
      </c>
      <c r="F388" s="76" t="s">
        <v>130</v>
      </c>
      <c r="G388" s="74" t="s">
        <v>126</v>
      </c>
      <c r="H388" s="77">
        <v>96.299022499499998</v>
      </c>
      <c r="I388" s="78"/>
      <c r="J388" s="130">
        <f>H388*I388</f>
        <v>0</v>
      </c>
      <c r="K388" s="77"/>
      <c r="L388" s="77">
        <f>H388*K388</f>
        <v>0</v>
      </c>
      <c r="M388" s="77"/>
      <c r="N388" s="77">
        <f>H388*M388</f>
        <v>0</v>
      </c>
      <c r="O388" s="79">
        <v>21</v>
      </c>
      <c r="P388" s="79">
        <f>J388*(O388/100)</f>
        <v>0</v>
      </c>
      <c r="Q388" s="79">
        <f>J388+P388</f>
        <v>0</v>
      </c>
      <c r="R388" s="8"/>
      <c r="S388" s="8"/>
    </row>
    <row r="389" spans="1:19" ht="11.25" outlineLevel="3">
      <c r="A389" s="9"/>
      <c r="B389" s="72"/>
      <c r="C389" s="73">
        <v>4</v>
      </c>
      <c r="D389" s="74" t="s">
        <v>103</v>
      </c>
      <c r="E389" s="75" t="s">
        <v>131</v>
      </c>
      <c r="F389" s="76" t="s">
        <v>132</v>
      </c>
      <c r="G389" s="74" t="s">
        <v>126</v>
      </c>
      <c r="H389" s="77">
        <v>1829.681</v>
      </c>
      <c r="I389" s="78"/>
      <c r="J389" s="130">
        <f>H389*I389</f>
        <v>0</v>
      </c>
      <c r="K389" s="77"/>
      <c r="L389" s="77">
        <f>H389*K389</f>
        <v>0</v>
      </c>
      <c r="M389" s="77"/>
      <c r="N389" s="77">
        <f>H389*M389</f>
        <v>0</v>
      </c>
      <c r="O389" s="79">
        <v>21</v>
      </c>
      <c r="P389" s="79">
        <f>J389*(O389/100)</f>
        <v>0</v>
      </c>
      <c r="Q389" s="79">
        <f>J389+P389</f>
        <v>0</v>
      </c>
      <c r="R389" s="8"/>
      <c r="S389" s="8"/>
    </row>
    <row r="390" spans="1:19" ht="9.75" outlineLevel="4">
      <c r="A390" s="80"/>
      <c r="B390" s="81"/>
      <c r="C390" s="81"/>
      <c r="D390" s="82"/>
      <c r="E390" s="87" t="s">
        <v>16</v>
      </c>
      <c r="F390" s="83" t="s">
        <v>1557</v>
      </c>
      <c r="G390" s="82"/>
      <c r="H390" s="84">
        <v>1829.681</v>
      </c>
      <c r="I390" s="85"/>
      <c r="J390" s="131"/>
      <c r="K390" s="84"/>
      <c r="L390" s="84"/>
      <c r="M390" s="84"/>
      <c r="N390" s="84"/>
      <c r="O390" s="86"/>
      <c r="P390" s="86"/>
      <c r="Q390" s="86"/>
      <c r="R390" s="8"/>
    </row>
    <row r="391" spans="1:19" ht="7.5" customHeight="1" outlineLevel="4">
      <c r="A391" s="8"/>
      <c r="B391" s="46"/>
      <c r="C391" s="45"/>
      <c r="D391" s="48"/>
      <c r="E391" s="13"/>
      <c r="F391" s="49"/>
      <c r="G391" s="48"/>
      <c r="H391" s="50"/>
      <c r="I391" s="52"/>
      <c r="J391" s="132"/>
      <c r="K391" s="19"/>
      <c r="L391" s="19"/>
      <c r="M391" s="19"/>
      <c r="N391" s="19"/>
      <c r="O391" s="15"/>
      <c r="P391" s="15"/>
      <c r="Q391" s="15"/>
      <c r="R391" s="8"/>
    </row>
    <row r="392" spans="1:19" ht="11.25" outlineLevel="3">
      <c r="A392" s="9"/>
      <c r="B392" s="72"/>
      <c r="C392" s="73">
        <v>5</v>
      </c>
      <c r="D392" s="74" t="s">
        <v>103</v>
      </c>
      <c r="E392" s="75" t="s">
        <v>134</v>
      </c>
      <c r="F392" s="76" t="s">
        <v>135</v>
      </c>
      <c r="G392" s="74" t="s">
        <v>126</v>
      </c>
      <c r="H392" s="77">
        <v>96.299022499499998</v>
      </c>
      <c r="I392" s="78"/>
      <c r="J392" s="130">
        <f>H392*I392</f>
        <v>0</v>
      </c>
      <c r="K392" s="77"/>
      <c r="L392" s="77">
        <f>H392*K392</f>
        <v>0</v>
      </c>
      <c r="M392" s="77"/>
      <c r="N392" s="77">
        <f>H392*M392</f>
        <v>0</v>
      </c>
      <c r="O392" s="79">
        <v>21</v>
      </c>
      <c r="P392" s="79">
        <f>J392*(O392/100)</f>
        <v>0</v>
      </c>
      <c r="Q392" s="79">
        <f>J392+P392</f>
        <v>0</v>
      </c>
      <c r="R392" s="8"/>
      <c r="S392" s="8"/>
    </row>
    <row r="393" spans="1:19" ht="11.25" outlineLevel="3">
      <c r="A393" s="9"/>
      <c r="B393" s="72"/>
      <c r="C393" s="73">
        <v>6</v>
      </c>
      <c r="D393" s="74" t="s">
        <v>103</v>
      </c>
      <c r="E393" s="75" t="s">
        <v>136</v>
      </c>
      <c r="F393" s="76" t="s">
        <v>137</v>
      </c>
      <c r="G393" s="74" t="s">
        <v>126</v>
      </c>
      <c r="H393" s="77">
        <v>48.149500000000003</v>
      </c>
      <c r="I393" s="78"/>
      <c r="J393" s="130">
        <f>H393*I393</f>
        <v>0</v>
      </c>
      <c r="K393" s="77"/>
      <c r="L393" s="77">
        <f>H393*K393</f>
        <v>0</v>
      </c>
      <c r="M393" s="77"/>
      <c r="N393" s="77">
        <f>H393*M393</f>
        <v>0</v>
      </c>
      <c r="O393" s="79">
        <v>21</v>
      </c>
      <c r="P393" s="79">
        <f>J393*(O393/100)</f>
        <v>0</v>
      </c>
      <c r="Q393" s="79">
        <f>J393+P393</f>
        <v>0</v>
      </c>
      <c r="R393" s="8"/>
      <c r="S393" s="8"/>
    </row>
    <row r="394" spans="1:19" ht="22.5" outlineLevel="3">
      <c r="A394" s="9"/>
      <c r="B394" s="72"/>
      <c r="C394" s="73">
        <v>7</v>
      </c>
      <c r="D394" s="74" t="s">
        <v>103</v>
      </c>
      <c r="E394" s="75" t="s">
        <v>621</v>
      </c>
      <c r="F394" s="76" t="s">
        <v>622</v>
      </c>
      <c r="G394" s="74" t="s">
        <v>126</v>
      </c>
      <c r="H394" s="77">
        <v>48.149500000000003</v>
      </c>
      <c r="I394" s="78"/>
      <c r="J394" s="130">
        <f>H394*I394</f>
        <v>0</v>
      </c>
      <c r="K394" s="77"/>
      <c r="L394" s="77">
        <f>H394*K394</f>
        <v>0</v>
      </c>
      <c r="M394" s="77"/>
      <c r="N394" s="77">
        <f>H394*M394</f>
        <v>0</v>
      </c>
      <c r="O394" s="79">
        <v>21</v>
      </c>
      <c r="P394" s="79">
        <f>J394*(O394/100)</f>
        <v>0</v>
      </c>
      <c r="Q394" s="79">
        <f>J394+P394</f>
        <v>0</v>
      </c>
      <c r="R394" s="8"/>
      <c r="S394" s="8"/>
    </row>
    <row r="395" spans="1:19" ht="11.25" outlineLevel="3">
      <c r="A395" s="9"/>
      <c r="B395" s="72"/>
      <c r="C395" s="73">
        <v>8</v>
      </c>
      <c r="D395" s="74" t="s">
        <v>103</v>
      </c>
      <c r="E395" s="75" t="s">
        <v>138</v>
      </c>
      <c r="F395" s="76" t="s">
        <v>139</v>
      </c>
      <c r="G395" s="74" t="s">
        <v>126</v>
      </c>
      <c r="H395" s="77">
        <v>64.67284668810899</v>
      </c>
      <c r="I395" s="78"/>
      <c r="J395" s="130">
        <f>H395*I395</f>
        <v>0</v>
      </c>
      <c r="K395" s="77"/>
      <c r="L395" s="77">
        <f>H395*K395</f>
        <v>0</v>
      </c>
      <c r="M395" s="77"/>
      <c r="N395" s="77">
        <f>H395*M395</f>
        <v>0</v>
      </c>
      <c r="O395" s="79">
        <v>21</v>
      </c>
      <c r="P395" s="79">
        <f>J395*(O395/100)</f>
        <v>0</v>
      </c>
      <c r="Q395" s="79">
        <f>J395+P395</f>
        <v>0</v>
      </c>
      <c r="R395" s="8"/>
      <c r="S395" s="8"/>
    </row>
    <row r="396" spans="1:19" outlineLevel="3">
      <c r="B396" s="6"/>
      <c r="C396" s="6"/>
      <c r="D396" s="6"/>
      <c r="E396" s="6"/>
      <c r="F396" s="6"/>
      <c r="G396" s="6"/>
      <c r="H396" s="6"/>
      <c r="I396" s="8"/>
      <c r="J396" s="133"/>
      <c r="K396" s="6"/>
      <c r="L396" s="6"/>
      <c r="M396" s="6"/>
      <c r="N396" s="6"/>
      <c r="O396" s="6"/>
      <c r="P396" s="8"/>
      <c r="Q396" s="8"/>
    </row>
    <row r="397" spans="1:19" ht="11.25" outlineLevel="2">
      <c r="A397" s="40" t="s">
        <v>1157</v>
      </c>
      <c r="B397" s="65">
        <v>3</v>
      </c>
      <c r="C397" s="66"/>
      <c r="D397" s="67" t="s">
        <v>32</v>
      </c>
      <c r="E397" s="67"/>
      <c r="F397" s="68" t="s">
        <v>1158</v>
      </c>
      <c r="G397" s="67"/>
      <c r="H397" s="69"/>
      <c r="I397" s="70"/>
      <c r="J397" s="129">
        <f>SUBTOTAL(9,J398:J418)</f>
        <v>0</v>
      </c>
      <c r="K397" s="69"/>
      <c r="L397" s="42">
        <f>SUBTOTAL(9,L398:L418)</f>
        <v>1.3914806500000003</v>
      </c>
      <c r="M397" s="69"/>
      <c r="N397" s="42">
        <f>SUBTOTAL(9,N398:N418)</f>
        <v>0</v>
      </c>
      <c r="O397" s="71"/>
      <c r="P397" s="41">
        <f>SUBTOTAL(9,P398:P418)</f>
        <v>0</v>
      </c>
      <c r="Q397" s="41">
        <f>SUBTOTAL(9,Q398:Q418)</f>
        <v>0</v>
      </c>
      <c r="R397" s="8"/>
      <c r="S397" s="8"/>
    </row>
    <row r="398" spans="1:19" ht="11.25" outlineLevel="3">
      <c r="A398" s="9"/>
      <c r="B398" s="72"/>
      <c r="C398" s="73">
        <v>1</v>
      </c>
      <c r="D398" s="74" t="s">
        <v>103</v>
      </c>
      <c r="E398" s="75" t="s">
        <v>1159</v>
      </c>
      <c r="F398" s="76" t="s">
        <v>1160</v>
      </c>
      <c r="G398" s="74" t="s">
        <v>106</v>
      </c>
      <c r="H398" s="77">
        <v>184.79</v>
      </c>
      <c r="I398" s="78"/>
      <c r="J398" s="130">
        <f>H398*I398</f>
        <v>0</v>
      </c>
      <c r="K398" s="77"/>
      <c r="L398" s="77">
        <f>H398*K398</f>
        <v>0</v>
      </c>
      <c r="M398" s="77"/>
      <c r="N398" s="77">
        <f>H398*M398</f>
        <v>0</v>
      </c>
      <c r="O398" s="79">
        <v>21</v>
      </c>
      <c r="P398" s="79">
        <f>J398*(O398/100)</f>
        <v>0</v>
      </c>
      <c r="Q398" s="79">
        <f>J398+P398</f>
        <v>0</v>
      </c>
      <c r="R398" s="8"/>
      <c r="S398" s="8"/>
    </row>
    <row r="399" spans="1:19" ht="9.75" outlineLevel="4">
      <c r="A399" s="80"/>
      <c r="B399" s="81"/>
      <c r="C399" s="81"/>
      <c r="D399" s="82"/>
      <c r="E399" s="87" t="s">
        <v>16</v>
      </c>
      <c r="F399" s="83" t="s">
        <v>1161</v>
      </c>
      <c r="G399" s="82"/>
      <c r="H399" s="84">
        <v>0</v>
      </c>
      <c r="I399" s="85"/>
      <c r="J399" s="131"/>
      <c r="K399" s="84"/>
      <c r="L399" s="84"/>
      <c r="M399" s="84"/>
      <c r="N399" s="84"/>
      <c r="O399" s="86"/>
      <c r="P399" s="86"/>
      <c r="Q399" s="86"/>
      <c r="R399" s="8"/>
    </row>
    <row r="400" spans="1:19" ht="9.75" outlineLevel="4">
      <c r="A400" s="80"/>
      <c r="B400" s="81"/>
      <c r="C400" s="81"/>
      <c r="D400" s="82"/>
      <c r="E400" s="87"/>
      <c r="F400" s="83" t="s">
        <v>1162</v>
      </c>
      <c r="G400" s="82"/>
      <c r="H400" s="84">
        <v>15.4</v>
      </c>
      <c r="I400" s="85"/>
      <c r="J400" s="131"/>
      <c r="K400" s="84"/>
      <c r="L400" s="84"/>
      <c r="M400" s="84"/>
      <c r="N400" s="84"/>
      <c r="O400" s="86"/>
      <c r="P400" s="86"/>
      <c r="Q400" s="86"/>
      <c r="R400" s="8"/>
    </row>
    <row r="401" spans="1:19" ht="9.75" outlineLevel="4">
      <c r="A401" s="80"/>
      <c r="B401" s="81"/>
      <c r="C401" s="81"/>
      <c r="D401" s="82"/>
      <c r="E401" s="87"/>
      <c r="F401" s="83" t="s">
        <v>1163</v>
      </c>
      <c r="G401" s="82"/>
      <c r="H401" s="84">
        <v>0</v>
      </c>
      <c r="I401" s="85"/>
      <c r="J401" s="131"/>
      <c r="K401" s="84"/>
      <c r="L401" s="84"/>
      <c r="M401" s="84"/>
      <c r="N401" s="84"/>
      <c r="O401" s="86"/>
      <c r="P401" s="86"/>
      <c r="Q401" s="86"/>
      <c r="R401" s="8"/>
    </row>
    <row r="402" spans="1:19" ht="9.75" outlineLevel="4">
      <c r="A402" s="80"/>
      <c r="B402" s="81"/>
      <c r="C402" s="81"/>
      <c r="D402" s="82"/>
      <c r="E402" s="87"/>
      <c r="F402" s="83" t="s">
        <v>1164</v>
      </c>
      <c r="G402" s="82"/>
      <c r="H402" s="84">
        <v>169.39</v>
      </c>
      <c r="I402" s="85"/>
      <c r="J402" s="131"/>
      <c r="K402" s="84"/>
      <c r="L402" s="84"/>
      <c r="M402" s="84"/>
      <c r="N402" s="84"/>
      <c r="O402" s="86"/>
      <c r="P402" s="86"/>
      <c r="Q402" s="86"/>
      <c r="R402" s="8"/>
    </row>
    <row r="403" spans="1:19" ht="7.5" customHeight="1" outlineLevel="4">
      <c r="A403" s="8"/>
      <c r="B403" s="46"/>
      <c r="C403" s="45"/>
      <c r="D403" s="48"/>
      <c r="E403" s="13"/>
      <c r="F403" s="49"/>
      <c r="G403" s="48"/>
      <c r="H403" s="50"/>
      <c r="I403" s="52"/>
      <c r="J403" s="132"/>
      <c r="K403" s="19"/>
      <c r="L403" s="19"/>
      <c r="M403" s="19"/>
      <c r="N403" s="19"/>
      <c r="O403" s="15"/>
      <c r="P403" s="15"/>
      <c r="Q403" s="15"/>
      <c r="R403" s="8"/>
    </row>
    <row r="404" spans="1:19" ht="11.25" outlineLevel="3">
      <c r="A404" s="9"/>
      <c r="B404" s="72"/>
      <c r="C404" s="73">
        <v>2</v>
      </c>
      <c r="D404" s="74" t="s">
        <v>151</v>
      </c>
      <c r="E404" s="75" t="s">
        <v>1165</v>
      </c>
      <c r="F404" s="76" t="s">
        <v>1166</v>
      </c>
      <c r="G404" s="74" t="s">
        <v>126</v>
      </c>
      <c r="H404" s="77">
        <v>5.5E-2</v>
      </c>
      <c r="I404" s="78"/>
      <c r="J404" s="130">
        <f>H404*I404</f>
        <v>0</v>
      </c>
      <c r="K404" s="77">
        <v>1</v>
      </c>
      <c r="L404" s="77">
        <f>H404*K404</f>
        <v>5.5E-2</v>
      </c>
      <c r="M404" s="77"/>
      <c r="N404" s="77">
        <f>H404*M404</f>
        <v>0</v>
      </c>
      <c r="O404" s="79">
        <v>21</v>
      </c>
      <c r="P404" s="79">
        <f>J404*(O404/100)</f>
        <v>0</v>
      </c>
      <c r="Q404" s="79">
        <f>J404+P404</f>
        <v>0</v>
      </c>
      <c r="R404" s="8"/>
      <c r="S404" s="8"/>
    </row>
    <row r="405" spans="1:19" ht="11.25" outlineLevel="3">
      <c r="A405" s="9"/>
      <c r="B405" s="72"/>
      <c r="C405" s="73">
        <v>3</v>
      </c>
      <c r="D405" s="74" t="s">
        <v>103</v>
      </c>
      <c r="E405" s="75" t="s">
        <v>1167</v>
      </c>
      <c r="F405" s="76" t="s">
        <v>1168</v>
      </c>
      <c r="G405" s="74" t="s">
        <v>106</v>
      </c>
      <c r="H405" s="77">
        <v>184.79</v>
      </c>
      <c r="I405" s="78"/>
      <c r="J405" s="130">
        <f>H405*I405</f>
        <v>0</v>
      </c>
      <c r="K405" s="77">
        <v>4.0000000000000002E-4</v>
      </c>
      <c r="L405" s="77">
        <f>H405*K405</f>
        <v>7.3915999999999996E-2</v>
      </c>
      <c r="M405" s="77"/>
      <c r="N405" s="77">
        <f>H405*M405</f>
        <v>0</v>
      </c>
      <c r="O405" s="79">
        <v>21</v>
      </c>
      <c r="P405" s="79">
        <f>J405*(O405/100)</f>
        <v>0</v>
      </c>
      <c r="Q405" s="79">
        <f>J405+P405</f>
        <v>0</v>
      </c>
      <c r="R405" s="8"/>
      <c r="S405" s="8"/>
    </row>
    <row r="406" spans="1:19" ht="22.5" outlineLevel="3">
      <c r="A406" s="9"/>
      <c r="B406" s="72"/>
      <c r="C406" s="73">
        <v>4</v>
      </c>
      <c r="D406" s="74" t="s">
        <v>151</v>
      </c>
      <c r="E406" s="75" t="s">
        <v>1169</v>
      </c>
      <c r="F406" s="76" t="s">
        <v>1170</v>
      </c>
      <c r="G406" s="74" t="s">
        <v>106</v>
      </c>
      <c r="H406" s="77">
        <v>212.5085</v>
      </c>
      <c r="I406" s="78"/>
      <c r="J406" s="130">
        <f>H406*I406</f>
        <v>0</v>
      </c>
      <c r="K406" s="77">
        <v>5.4000000000000003E-3</v>
      </c>
      <c r="L406" s="77">
        <f>H406*K406</f>
        <v>1.1475459000000001</v>
      </c>
      <c r="M406" s="77"/>
      <c r="N406" s="77">
        <f>H406*M406</f>
        <v>0</v>
      </c>
      <c r="O406" s="79">
        <v>21</v>
      </c>
      <c r="P406" s="79">
        <f>J406*(O406/100)</f>
        <v>0</v>
      </c>
      <c r="Q406" s="79">
        <f>J406+P406</f>
        <v>0</v>
      </c>
      <c r="R406" s="8"/>
      <c r="S406" s="8"/>
    </row>
    <row r="407" spans="1:19" ht="9.75" outlineLevel="4">
      <c r="A407" s="80"/>
      <c r="B407" s="81"/>
      <c r="C407" s="81"/>
      <c r="D407" s="82"/>
      <c r="E407" s="87" t="s">
        <v>16</v>
      </c>
      <c r="F407" s="83" t="s">
        <v>1171</v>
      </c>
      <c r="G407" s="82"/>
      <c r="H407" s="84">
        <v>184.79</v>
      </c>
      <c r="I407" s="85"/>
      <c r="J407" s="131"/>
      <c r="K407" s="84"/>
      <c r="L407" s="84"/>
      <c r="M407" s="84"/>
      <c r="N407" s="84"/>
      <c r="O407" s="86"/>
      <c r="P407" s="86"/>
      <c r="Q407" s="86"/>
      <c r="R407" s="8"/>
    </row>
    <row r="408" spans="1:19" ht="9.75" outlineLevel="4">
      <c r="A408" s="80"/>
      <c r="B408" s="81"/>
      <c r="C408" s="81"/>
      <c r="D408" s="82"/>
      <c r="E408" s="87"/>
      <c r="F408" s="83" t="s">
        <v>1172</v>
      </c>
      <c r="G408" s="82"/>
      <c r="H408" s="84">
        <v>27.718499999999999</v>
      </c>
      <c r="I408" s="85"/>
      <c r="J408" s="131"/>
      <c r="K408" s="84"/>
      <c r="L408" s="84"/>
      <c r="M408" s="84"/>
      <c r="N408" s="84"/>
      <c r="O408" s="86"/>
      <c r="P408" s="86"/>
      <c r="Q408" s="86"/>
      <c r="R408" s="8"/>
    </row>
    <row r="409" spans="1:19" ht="7.5" customHeight="1" outlineLevel="4">
      <c r="A409" s="8"/>
      <c r="B409" s="46"/>
      <c r="C409" s="45"/>
      <c r="D409" s="48"/>
      <c r="E409" s="13"/>
      <c r="F409" s="49"/>
      <c r="G409" s="48"/>
      <c r="H409" s="50"/>
      <c r="I409" s="52"/>
      <c r="J409" s="132"/>
      <c r="K409" s="19"/>
      <c r="L409" s="19"/>
      <c r="M409" s="19"/>
      <c r="N409" s="19"/>
      <c r="O409" s="15"/>
      <c r="P409" s="15"/>
      <c r="Q409" s="15"/>
      <c r="R409" s="8"/>
    </row>
    <row r="410" spans="1:19" ht="11.25" outlineLevel="3">
      <c r="A410" s="9"/>
      <c r="B410" s="72"/>
      <c r="C410" s="73">
        <v>5</v>
      </c>
      <c r="D410" s="74" t="s">
        <v>103</v>
      </c>
      <c r="E410" s="75" t="s">
        <v>1173</v>
      </c>
      <c r="F410" s="76" t="s">
        <v>1174</v>
      </c>
      <c r="G410" s="74" t="s">
        <v>120</v>
      </c>
      <c r="H410" s="77">
        <v>38.5</v>
      </c>
      <c r="I410" s="78"/>
      <c r="J410" s="130">
        <f>H410*I410</f>
        <v>0</v>
      </c>
      <c r="K410" s="77">
        <v>4.0000000000000002E-4</v>
      </c>
      <c r="L410" s="77">
        <f>H410*K410</f>
        <v>1.54E-2</v>
      </c>
      <c r="M410" s="77"/>
      <c r="N410" s="77">
        <f>H410*M410</f>
        <v>0</v>
      </c>
      <c r="O410" s="79">
        <v>21</v>
      </c>
      <c r="P410" s="79">
        <f>J410*(O410/100)</f>
        <v>0</v>
      </c>
      <c r="Q410" s="79">
        <f>J410+P410</f>
        <v>0</v>
      </c>
      <c r="R410" s="8"/>
      <c r="S410" s="8"/>
    </row>
    <row r="411" spans="1:19" ht="9.75" outlineLevel="4">
      <c r="A411" s="80"/>
      <c r="B411" s="81"/>
      <c r="C411" s="81"/>
      <c r="D411" s="82"/>
      <c r="E411" s="87" t="s">
        <v>16</v>
      </c>
      <c r="F411" s="83" t="s">
        <v>1175</v>
      </c>
      <c r="G411" s="82"/>
      <c r="H411" s="84">
        <v>38.5</v>
      </c>
      <c r="I411" s="85"/>
      <c r="J411" s="131"/>
      <c r="K411" s="84"/>
      <c r="L411" s="84"/>
      <c r="M411" s="84"/>
      <c r="N411" s="84"/>
      <c r="O411" s="86"/>
      <c r="P411" s="86"/>
      <c r="Q411" s="86"/>
      <c r="R411" s="8"/>
    </row>
    <row r="412" spans="1:19" ht="7.5" customHeight="1" outlineLevel="4">
      <c r="A412" s="8"/>
      <c r="B412" s="46"/>
      <c r="C412" s="45"/>
      <c r="D412" s="48"/>
      <c r="E412" s="13"/>
      <c r="F412" s="49"/>
      <c r="G412" s="48"/>
      <c r="H412" s="50"/>
      <c r="I412" s="52"/>
      <c r="J412" s="132"/>
      <c r="K412" s="19"/>
      <c r="L412" s="19"/>
      <c r="M412" s="19"/>
      <c r="N412" s="19"/>
      <c r="O412" s="15"/>
      <c r="P412" s="15"/>
      <c r="Q412" s="15"/>
      <c r="R412" s="8"/>
    </row>
    <row r="413" spans="1:19" ht="22.5" outlineLevel="3">
      <c r="A413" s="9"/>
      <c r="B413" s="72"/>
      <c r="C413" s="73">
        <v>6</v>
      </c>
      <c r="D413" s="74" t="s">
        <v>151</v>
      </c>
      <c r="E413" s="75" t="s">
        <v>1176</v>
      </c>
      <c r="F413" s="76" t="s">
        <v>1177</v>
      </c>
      <c r="G413" s="74" t="s">
        <v>106</v>
      </c>
      <c r="H413" s="77">
        <v>22.137499999999999</v>
      </c>
      <c r="I413" s="78"/>
      <c r="J413" s="130">
        <f>H413*I413</f>
        <v>0</v>
      </c>
      <c r="K413" s="77">
        <v>4.4999999999999997E-3</v>
      </c>
      <c r="L413" s="77">
        <f>H413*K413</f>
        <v>9.9618749999999992E-2</v>
      </c>
      <c r="M413" s="77"/>
      <c r="N413" s="77">
        <f>H413*M413</f>
        <v>0</v>
      </c>
      <c r="O413" s="79">
        <v>21</v>
      </c>
      <c r="P413" s="79">
        <f>J413*(O413/100)</f>
        <v>0</v>
      </c>
      <c r="Q413" s="79">
        <f>J413+P413</f>
        <v>0</v>
      </c>
      <c r="R413" s="8"/>
      <c r="S413" s="8"/>
    </row>
    <row r="414" spans="1:19" ht="9.75" outlineLevel="4">
      <c r="A414" s="80"/>
      <c r="B414" s="81"/>
      <c r="C414" s="81"/>
      <c r="D414" s="82"/>
      <c r="E414" s="87" t="s">
        <v>16</v>
      </c>
      <c r="F414" s="83" t="s">
        <v>1178</v>
      </c>
      <c r="G414" s="82"/>
      <c r="H414" s="84">
        <v>19.25</v>
      </c>
      <c r="I414" s="85"/>
      <c r="J414" s="131"/>
      <c r="K414" s="84"/>
      <c r="L414" s="84"/>
      <c r="M414" s="84"/>
      <c r="N414" s="84"/>
      <c r="O414" s="86"/>
      <c r="P414" s="86"/>
      <c r="Q414" s="86"/>
      <c r="R414" s="8"/>
    </row>
    <row r="415" spans="1:19" ht="9.75" outlineLevel="4">
      <c r="A415" s="80"/>
      <c r="B415" s="81"/>
      <c r="C415" s="81"/>
      <c r="D415" s="82"/>
      <c r="E415" s="87"/>
      <c r="F415" s="83" t="s">
        <v>1179</v>
      </c>
      <c r="G415" s="82"/>
      <c r="H415" s="84">
        <v>2.8875000000000002</v>
      </c>
      <c r="I415" s="85"/>
      <c r="J415" s="131"/>
      <c r="K415" s="84"/>
      <c r="L415" s="84"/>
      <c r="M415" s="84"/>
      <c r="N415" s="84"/>
      <c r="O415" s="86"/>
      <c r="P415" s="86"/>
      <c r="Q415" s="86"/>
      <c r="R415" s="8"/>
    </row>
    <row r="416" spans="1:19" ht="7.5" customHeight="1" outlineLevel="4">
      <c r="A416" s="8"/>
      <c r="B416" s="46"/>
      <c r="C416" s="45"/>
      <c r="D416" s="48"/>
      <c r="E416" s="13"/>
      <c r="F416" s="49"/>
      <c r="G416" s="48"/>
      <c r="H416" s="50"/>
      <c r="I416" s="52"/>
      <c r="J416" s="132"/>
      <c r="K416" s="19"/>
      <c r="L416" s="19"/>
      <c r="M416" s="19"/>
      <c r="N416" s="19"/>
      <c r="O416" s="15"/>
      <c r="P416" s="15"/>
      <c r="Q416" s="15"/>
      <c r="R416" s="8"/>
    </row>
    <row r="417" spans="1:19" ht="11.25" outlineLevel="3">
      <c r="A417" s="9"/>
      <c r="B417" s="72"/>
      <c r="C417" s="73">
        <v>7</v>
      </c>
      <c r="D417" s="74" t="s">
        <v>103</v>
      </c>
      <c r="E417" s="75" t="s">
        <v>1180</v>
      </c>
      <c r="F417" s="76" t="s">
        <v>1181</v>
      </c>
      <c r="G417" s="74" t="s">
        <v>126</v>
      </c>
      <c r="H417" s="77">
        <v>1.3914806500000003</v>
      </c>
      <c r="I417" s="78"/>
      <c r="J417" s="130">
        <f>H417*I417</f>
        <v>0</v>
      </c>
      <c r="K417" s="77"/>
      <c r="L417" s="77">
        <f>H417*K417</f>
        <v>0</v>
      </c>
      <c r="M417" s="77"/>
      <c r="N417" s="77">
        <f>H417*M417</f>
        <v>0</v>
      </c>
      <c r="O417" s="79">
        <v>21</v>
      </c>
      <c r="P417" s="79">
        <f>J417*(O417/100)</f>
        <v>0</v>
      </c>
      <c r="Q417" s="79">
        <f>J417+P417</f>
        <v>0</v>
      </c>
      <c r="R417" s="8"/>
      <c r="S417" s="8"/>
    </row>
    <row r="418" spans="1:19" outlineLevel="3">
      <c r="B418" s="6"/>
      <c r="C418" s="6"/>
      <c r="D418" s="6"/>
      <c r="E418" s="6"/>
      <c r="F418" s="6"/>
      <c r="G418" s="6"/>
      <c r="H418" s="6"/>
      <c r="I418" s="8"/>
      <c r="J418" s="133"/>
      <c r="K418" s="6"/>
      <c r="L418" s="6"/>
      <c r="M418" s="6"/>
      <c r="N418" s="6"/>
      <c r="O418" s="6"/>
      <c r="P418" s="8"/>
      <c r="Q418" s="8"/>
    </row>
    <row r="419" spans="1:19" ht="11.25" outlineLevel="2">
      <c r="A419" s="40" t="s">
        <v>1182</v>
      </c>
      <c r="B419" s="65">
        <v>3</v>
      </c>
      <c r="C419" s="66"/>
      <c r="D419" s="67" t="s">
        <v>32</v>
      </c>
      <c r="E419" s="67"/>
      <c r="F419" s="68" t="s">
        <v>1183</v>
      </c>
      <c r="G419" s="67"/>
      <c r="H419" s="69"/>
      <c r="I419" s="70"/>
      <c r="J419" s="129">
        <f>SUBTOTAL(9,J420:J428)</f>
        <v>0</v>
      </c>
      <c r="K419" s="69"/>
      <c r="L419" s="42">
        <f>SUBTOTAL(9,L420:L428)</f>
        <v>0.22757460000000002</v>
      </c>
      <c r="M419" s="69"/>
      <c r="N419" s="42">
        <f>SUBTOTAL(9,N420:N428)</f>
        <v>0</v>
      </c>
      <c r="O419" s="71"/>
      <c r="P419" s="41">
        <f>SUBTOTAL(9,P420:P428)</f>
        <v>0</v>
      </c>
      <c r="Q419" s="41">
        <f>SUBTOTAL(9,Q420:Q428)</f>
        <v>0</v>
      </c>
      <c r="R419" s="8"/>
      <c r="S419" s="8"/>
    </row>
    <row r="420" spans="1:19" ht="22.5" outlineLevel="3">
      <c r="A420" s="9"/>
      <c r="B420" s="72"/>
      <c r="C420" s="73">
        <v>1</v>
      </c>
      <c r="D420" s="74" t="s">
        <v>103</v>
      </c>
      <c r="E420" s="75" t="s">
        <v>1184</v>
      </c>
      <c r="F420" s="76" t="s">
        <v>1185</v>
      </c>
      <c r="G420" s="74" t="s">
        <v>106</v>
      </c>
      <c r="H420" s="77">
        <v>50.46</v>
      </c>
      <c r="I420" s="78"/>
      <c r="J420" s="130">
        <f>H420*I420</f>
        <v>0</v>
      </c>
      <c r="K420" s="77"/>
      <c r="L420" s="77">
        <f>H420*K420</f>
        <v>0</v>
      </c>
      <c r="M420" s="77"/>
      <c r="N420" s="77">
        <f>H420*M420</f>
        <v>0</v>
      </c>
      <c r="O420" s="79">
        <v>21</v>
      </c>
      <c r="P420" s="79">
        <f>J420*(O420/100)</f>
        <v>0</v>
      </c>
      <c r="Q420" s="79">
        <f>J420+P420</f>
        <v>0</v>
      </c>
      <c r="R420" s="8"/>
      <c r="S420" s="8"/>
    </row>
    <row r="421" spans="1:19" ht="9.75" outlineLevel="4">
      <c r="A421" s="80"/>
      <c r="B421" s="81"/>
      <c r="C421" s="81"/>
      <c r="D421" s="82"/>
      <c r="E421" s="87" t="s">
        <v>16</v>
      </c>
      <c r="F421" s="83" t="s">
        <v>1186</v>
      </c>
      <c r="G421" s="82"/>
      <c r="H421" s="84">
        <v>50.46</v>
      </c>
      <c r="I421" s="85"/>
      <c r="J421" s="131"/>
      <c r="K421" s="84"/>
      <c r="L421" s="84"/>
      <c r="M421" s="84"/>
      <c r="N421" s="84"/>
      <c r="O421" s="86"/>
      <c r="P421" s="86"/>
      <c r="Q421" s="86"/>
      <c r="R421" s="8"/>
    </row>
    <row r="422" spans="1:19" ht="7.5" customHeight="1" outlineLevel="4">
      <c r="A422" s="8"/>
      <c r="B422" s="46"/>
      <c r="C422" s="45"/>
      <c r="D422" s="48"/>
      <c r="E422" s="13"/>
      <c r="F422" s="49"/>
      <c r="G422" s="48"/>
      <c r="H422" s="50"/>
      <c r="I422" s="52"/>
      <c r="J422" s="132"/>
      <c r="K422" s="19"/>
      <c r="L422" s="19"/>
      <c r="M422" s="19"/>
      <c r="N422" s="19"/>
      <c r="O422" s="15"/>
      <c r="P422" s="15"/>
      <c r="Q422" s="15"/>
      <c r="R422" s="8"/>
    </row>
    <row r="423" spans="1:19" ht="11.25" outlineLevel="3">
      <c r="A423" s="9"/>
      <c r="B423" s="72"/>
      <c r="C423" s="73">
        <v>2</v>
      </c>
      <c r="D423" s="74" t="s">
        <v>151</v>
      </c>
      <c r="E423" s="75" t="s">
        <v>1187</v>
      </c>
      <c r="F423" s="76" t="s">
        <v>1188</v>
      </c>
      <c r="G423" s="74" t="s">
        <v>106</v>
      </c>
      <c r="H423" s="77">
        <v>55.506</v>
      </c>
      <c r="I423" s="78"/>
      <c r="J423" s="130">
        <f>H423*I423</f>
        <v>0</v>
      </c>
      <c r="K423" s="77">
        <v>4.1000000000000003E-3</v>
      </c>
      <c r="L423" s="77">
        <f>H423*K423</f>
        <v>0.22757460000000002</v>
      </c>
      <c r="M423" s="77"/>
      <c r="N423" s="77">
        <f>H423*M423</f>
        <v>0</v>
      </c>
      <c r="O423" s="79">
        <v>21</v>
      </c>
      <c r="P423" s="79">
        <f>J423*(O423/100)</f>
        <v>0</v>
      </c>
      <c r="Q423" s="79">
        <f>J423+P423</f>
        <v>0</v>
      </c>
      <c r="R423" s="8"/>
      <c r="S423" s="8"/>
    </row>
    <row r="424" spans="1:19" ht="9.75" outlineLevel="4">
      <c r="A424" s="80"/>
      <c r="B424" s="81"/>
      <c r="C424" s="81"/>
      <c r="D424" s="82"/>
      <c r="E424" s="87" t="s">
        <v>16</v>
      </c>
      <c r="F424" s="83" t="s">
        <v>1189</v>
      </c>
      <c r="G424" s="82"/>
      <c r="H424" s="84">
        <v>50.46</v>
      </c>
      <c r="I424" s="85"/>
      <c r="J424" s="131"/>
      <c r="K424" s="84"/>
      <c r="L424" s="84"/>
      <c r="M424" s="84"/>
      <c r="N424" s="84"/>
      <c r="O424" s="86"/>
      <c r="P424" s="86"/>
      <c r="Q424" s="86"/>
      <c r="R424" s="8"/>
    </row>
    <row r="425" spans="1:19" ht="9.75" outlineLevel="4">
      <c r="A425" s="80"/>
      <c r="B425" s="81"/>
      <c r="C425" s="81"/>
      <c r="D425" s="82"/>
      <c r="E425" s="87"/>
      <c r="F425" s="83" t="s">
        <v>1190</v>
      </c>
      <c r="G425" s="82"/>
      <c r="H425" s="84">
        <v>5.0460000000000003</v>
      </c>
      <c r="I425" s="85"/>
      <c r="J425" s="131"/>
      <c r="K425" s="84"/>
      <c r="L425" s="84"/>
      <c r="M425" s="84"/>
      <c r="N425" s="84"/>
      <c r="O425" s="86"/>
      <c r="P425" s="86"/>
      <c r="Q425" s="86"/>
      <c r="R425" s="8"/>
    </row>
    <row r="426" spans="1:19" ht="7.5" customHeight="1" outlineLevel="4">
      <c r="A426" s="8"/>
      <c r="B426" s="46"/>
      <c r="C426" s="45"/>
      <c r="D426" s="48"/>
      <c r="E426" s="13"/>
      <c r="F426" s="49"/>
      <c r="G426" s="48"/>
      <c r="H426" s="50"/>
      <c r="I426" s="52"/>
      <c r="J426" s="132"/>
      <c r="K426" s="19"/>
      <c r="L426" s="19"/>
      <c r="M426" s="19"/>
      <c r="N426" s="19"/>
      <c r="O426" s="15"/>
      <c r="P426" s="15"/>
      <c r="Q426" s="15"/>
      <c r="R426" s="8"/>
    </row>
    <row r="427" spans="1:19" ht="11.25" outlineLevel="3">
      <c r="A427" s="9"/>
      <c r="B427" s="72"/>
      <c r="C427" s="73">
        <v>3</v>
      </c>
      <c r="D427" s="74" t="s">
        <v>103</v>
      </c>
      <c r="E427" s="75" t="s">
        <v>1191</v>
      </c>
      <c r="F427" s="76" t="s">
        <v>1192</v>
      </c>
      <c r="G427" s="74" t="s">
        <v>126</v>
      </c>
      <c r="H427" s="77">
        <v>1.1100000000000001</v>
      </c>
      <c r="I427" s="78"/>
      <c r="J427" s="130">
        <f>H427*I427</f>
        <v>0</v>
      </c>
      <c r="K427" s="77"/>
      <c r="L427" s="77">
        <f>H427*K427</f>
        <v>0</v>
      </c>
      <c r="M427" s="77"/>
      <c r="N427" s="77">
        <f>H427*M427</f>
        <v>0</v>
      </c>
      <c r="O427" s="79">
        <v>21</v>
      </c>
      <c r="P427" s="79">
        <f>J427*(O427/100)</f>
        <v>0</v>
      </c>
      <c r="Q427" s="79">
        <f>J427+P427</f>
        <v>0</v>
      </c>
      <c r="R427" s="8"/>
      <c r="S427" s="8"/>
    </row>
    <row r="428" spans="1:19" outlineLevel="3">
      <c r="B428" s="6"/>
      <c r="C428" s="6"/>
      <c r="D428" s="6"/>
      <c r="E428" s="6"/>
      <c r="F428" s="6"/>
      <c r="G428" s="6"/>
      <c r="H428" s="6"/>
      <c r="I428" s="8"/>
      <c r="J428" s="133"/>
      <c r="K428" s="6"/>
      <c r="L428" s="6"/>
      <c r="M428" s="6"/>
      <c r="N428" s="6"/>
      <c r="O428" s="6"/>
      <c r="P428" s="8"/>
      <c r="Q428" s="8"/>
    </row>
    <row r="429" spans="1:19" ht="11.25" outlineLevel="2">
      <c r="A429" s="40" t="s">
        <v>1193</v>
      </c>
      <c r="B429" s="65">
        <v>3</v>
      </c>
      <c r="C429" s="66"/>
      <c r="D429" s="67" t="s">
        <v>32</v>
      </c>
      <c r="E429" s="67"/>
      <c r="F429" s="68" t="s">
        <v>1194</v>
      </c>
      <c r="G429" s="67"/>
      <c r="H429" s="69"/>
      <c r="I429" s="70"/>
      <c r="J429" s="129">
        <f>SUBTOTAL(9,J430:J456)</f>
        <v>0</v>
      </c>
      <c r="K429" s="69"/>
      <c r="L429" s="42">
        <f>SUBTOTAL(9,L430:L456)</f>
        <v>0.74045170000000005</v>
      </c>
      <c r="M429" s="69"/>
      <c r="N429" s="42">
        <f>SUBTOTAL(9,N430:N456)</f>
        <v>8.2719000000000001E-2</v>
      </c>
      <c r="O429" s="71"/>
      <c r="P429" s="41">
        <f>SUBTOTAL(9,P430:P456)</f>
        <v>0</v>
      </c>
      <c r="Q429" s="41">
        <f>SUBTOTAL(9,Q430:Q456)</f>
        <v>0</v>
      </c>
      <c r="R429" s="8"/>
      <c r="S429" s="8"/>
    </row>
    <row r="430" spans="1:19" ht="11.25" outlineLevel="3">
      <c r="A430" s="9"/>
      <c r="B430" s="72"/>
      <c r="C430" s="73">
        <v>1</v>
      </c>
      <c r="D430" s="74" t="s">
        <v>103</v>
      </c>
      <c r="E430" s="75" t="s">
        <v>1195</v>
      </c>
      <c r="F430" s="76" t="s">
        <v>1196</v>
      </c>
      <c r="G430" s="74" t="s">
        <v>106</v>
      </c>
      <c r="H430" s="77">
        <v>39.39</v>
      </c>
      <c r="I430" s="78"/>
      <c r="J430" s="130">
        <f>H430*I430</f>
        <v>0</v>
      </c>
      <c r="K430" s="77"/>
      <c r="L430" s="77">
        <f>H430*K430</f>
        <v>0</v>
      </c>
      <c r="M430" s="77">
        <v>2.0999999999999999E-3</v>
      </c>
      <c r="N430" s="77">
        <f>H430*M430</f>
        <v>8.2719000000000001E-2</v>
      </c>
      <c r="O430" s="79">
        <v>21</v>
      </c>
      <c r="P430" s="79">
        <f>J430*(O430/100)</f>
        <v>0</v>
      </c>
      <c r="Q430" s="79">
        <f>J430+P430</f>
        <v>0</v>
      </c>
      <c r="R430" s="8"/>
      <c r="S430" s="8"/>
    </row>
    <row r="431" spans="1:19" ht="9.75" outlineLevel="4">
      <c r="A431" s="80"/>
      <c r="B431" s="81"/>
      <c r="C431" s="81"/>
      <c r="D431" s="82"/>
      <c r="E431" s="87" t="s">
        <v>16</v>
      </c>
      <c r="F431" s="83" t="s">
        <v>1197</v>
      </c>
      <c r="G431" s="82"/>
      <c r="H431" s="84">
        <v>39.39</v>
      </c>
      <c r="I431" s="85"/>
      <c r="J431" s="131"/>
      <c r="K431" s="84"/>
      <c r="L431" s="84"/>
      <c r="M431" s="84"/>
      <c r="N431" s="84"/>
      <c r="O431" s="86"/>
      <c r="P431" s="86"/>
      <c r="Q431" s="86"/>
      <c r="R431" s="8"/>
    </row>
    <row r="432" spans="1:19" ht="7.5" customHeight="1" outlineLevel="4">
      <c r="A432" s="8"/>
      <c r="B432" s="46"/>
      <c r="C432" s="45"/>
      <c r="D432" s="48"/>
      <c r="E432" s="13"/>
      <c r="F432" s="49"/>
      <c r="G432" s="48"/>
      <c r="H432" s="50"/>
      <c r="I432" s="52"/>
      <c r="J432" s="132"/>
      <c r="K432" s="19"/>
      <c r="L432" s="19"/>
      <c r="M432" s="19"/>
      <c r="N432" s="19"/>
      <c r="O432" s="15"/>
      <c r="P432" s="15"/>
      <c r="Q432" s="15"/>
      <c r="R432" s="8"/>
    </row>
    <row r="433" spans="1:19" ht="11.25" outlineLevel="3">
      <c r="A433" s="9"/>
      <c r="B433" s="72"/>
      <c r="C433" s="73">
        <v>2</v>
      </c>
      <c r="D433" s="74" t="s">
        <v>103</v>
      </c>
      <c r="E433" s="75" t="s">
        <v>1198</v>
      </c>
      <c r="F433" s="76" t="s">
        <v>1199</v>
      </c>
      <c r="G433" s="74" t="s">
        <v>106</v>
      </c>
      <c r="H433" s="77">
        <v>39.39</v>
      </c>
      <c r="I433" s="78"/>
      <c r="J433" s="130">
        <f>H433*I433</f>
        <v>0</v>
      </c>
      <c r="K433" s="77">
        <v>7.0499999999999998E-3</v>
      </c>
      <c r="L433" s="77">
        <f>H433*K433</f>
        <v>0.27769949999999999</v>
      </c>
      <c r="M433" s="77"/>
      <c r="N433" s="77">
        <f>H433*M433</f>
        <v>0</v>
      </c>
      <c r="O433" s="79">
        <v>21</v>
      </c>
      <c r="P433" s="79">
        <f>J433*(O433/100)</f>
        <v>0</v>
      </c>
      <c r="Q433" s="79">
        <f>J433+P433</f>
        <v>0</v>
      </c>
      <c r="R433" s="8"/>
      <c r="S433" s="8"/>
    </row>
    <row r="434" spans="1:19" ht="9.75" outlineLevel="4">
      <c r="A434" s="80"/>
      <c r="B434" s="81"/>
      <c r="C434" s="81"/>
      <c r="D434" s="82"/>
      <c r="E434" s="87" t="s">
        <v>16</v>
      </c>
      <c r="F434" s="83" t="s">
        <v>1200</v>
      </c>
      <c r="G434" s="82"/>
      <c r="H434" s="84">
        <v>39.39</v>
      </c>
      <c r="I434" s="85"/>
      <c r="J434" s="131"/>
      <c r="K434" s="84"/>
      <c r="L434" s="84"/>
      <c r="M434" s="84"/>
      <c r="N434" s="84"/>
      <c r="O434" s="86"/>
      <c r="P434" s="86"/>
      <c r="Q434" s="86"/>
      <c r="R434" s="8"/>
    </row>
    <row r="435" spans="1:19" ht="7.5" customHeight="1" outlineLevel="4">
      <c r="A435" s="8"/>
      <c r="B435" s="46"/>
      <c r="C435" s="45"/>
      <c r="D435" s="48"/>
      <c r="E435" s="13"/>
      <c r="F435" s="49"/>
      <c r="G435" s="48"/>
      <c r="H435" s="50"/>
      <c r="I435" s="52"/>
      <c r="J435" s="132"/>
      <c r="K435" s="19"/>
      <c r="L435" s="19"/>
      <c r="M435" s="19"/>
      <c r="N435" s="19"/>
      <c r="O435" s="15"/>
      <c r="P435" s="15"/>
      <c r="Q435" s="15"/>
      <c r="R435" s="8"/>
    </row>
    <row r="436" spans="1:19" ht="22.5" outlineLevel="3">
      <c r="A436" s="9"/>
      <c r="B436" s="72"/>
      <c r="C436" s="73">
        <v>3</v>
      </c>
      <c r="D436" s="74" t="s">
        <v>151</v>
      </c>
      <c r="E436" s="75" t="s">
        <v>1201</v>
      </c>
      <c r="F436" s="76" t="s">
        <v>1202</v>
      </c>
      <c r="G436" s="74" t="s">
        <v>106</v>
      </c>
      <c r="H436" s="77">
        <v>43.329000000000001</v>
      </c>
      <c r="I436" s="78"/>
      <c r="J436" s="130">
        <f>H436*I436</f>
        <v>0</v>
      </c>
      <c r="K436" s="77">
        <v>3.8999999999999998E-3</v>
      </c>
      <c r="L436" s="77">
        <f>H436*K436</f>
        <v>0.1689831</v>
      </c>
      <c r="M436" s="77"/>
      <c r="N436" s="77">
        <f>H436*M436</f>
        <v>0</v>
      </c>
      <c r="O436" s="79">
        <v>21</v>
      </c>
      <c r="P436" s="79">
        <f>J436*(O436/100)</f>
        <v>0</v>
      </c>
      <c r="Q436" s="79">
        <f>J436+P436</f>
        <v>0</v>
      </c>
      <c r="R436" s="8"/>
      <c r="S436" s="8"/>
    </row>
    <row r="437" spans="1:19" ht="9.75" outlineLevel="4">
      <c r="A437" s="80"/>
      <c r="B437" s="81"/>
      <c r="C437" s="81"/>
      <c r="D437" s="82"/>
      <c r="E437" s="87" t="s">
        <v>16</v>
      </c>
      <c r="F437" s="83" t="s">
        <v>1203</v>
      </c>
      <c r="G437" s="82"/>
      <c r="H437" s="84">
        <v>39.39</v>
      </c>
      <c r="I437" s="85"/>
      <c r="J437" s="131"/>
      <c r="K437" s="84"/>
      <c r="L437" s="84"/>
      <c r="M437" s="84"/>
      <c r="N437" s="84"/>
      <c r="O437" s="86"/>
      <c r="P437" s="86"/>
      <c r="Q437" s="86"/>
      <c r="R437" s="8"/>
    </row>
    <row r="438" spans="1:19" ht="9.75" outlineLevel="4">
      <c r="A438" s="80"/>
      <c r="B438" s="81"/>
      <c r="C438" s="81"/>
      <c r="D438" s="82"/>
      <c r="E438" s="87"/>
      <c r="F438" s="83" t="s">
        <v>1204</v>
      </c>
      <c r="G438" s="82"/>
      <c r="H438" s="84">
        <v>3.9390000000000001</v>
      </c>
      <c r="I438" s="85"/>
      <c r="J438" s="131"/>
      <c r="K438" s="84"/>
      <c r="L438" s="84"/>
      <c r="M438" s="84"/>
      <c r="N438" s="84"/>
      <c r="O438" s="86"/>
      <c r="P438" s="86"/>
      <c r="Q438" s="86"/>
      <c r="R438" s="8"/>
    </row>
    <row r="439" spans="1:19" ht="7.5" customHeight="1" outlineLevel="4">
      <c r="A439" s="8"/>
      <c r="B439" s="46"/>
      <c r="C439" s="45"/>
      <c r="D439" s="48"/>
      <c r="E439" s="13"/>
      <c r="F439" s="49"/>
      <c r="G439" s="48"/>
      <c r="H439" s="50"/>
      <c r="I439" s="52"/>
      <c r="J439" s="132"/>
      <c r="K439" s="19"/>
      <c r="L439" s="19"/>
      <c r="M439" s="19"/>
      <c r="N439" s="19"/>
      <c r="O439" s="15"/>
      <c r="P439" s="15"/>
      <c r="Q439" s="15"/>
      <c r="R439" s="8"/>
    </row>
    <row r="440" spans="1:19" ht="11.25" outlineLevel="3">
      <c r="A440" s="9"/>
      <c r="B440" s="72"/>
      <c r="C440" s="73">
        <v>4</v>
      </c>
      <c r="D440" s="74" t="s">
        <v>103</v>
      </c>
      <c r="E440" s="75" t="s">
        <v>1205</v>
      </c>
      <c r="F440" s="76" t="s">
        <v>1206</v>
      </c>
      <c r="G440" s="74" t="s">
        <v>106</v>
      </c>
      <c r="H440" s="77">
        <v>30.502500000000001</v>
      </c>
      <c r="I440" s="78"/>
      <c r="J440" s="130">
        <f>H440*I440</f>
        <v>0</v>
      </c>
      <c r="K440" s="77">
        <v>4.0000000000000003E-5</v>
      </c>
      <c r="L440" s="77">
        <f>H440*K440</f>
        <v>1.2201000000000002E-3</v>
      </c>
      <c r="M440" s="77"/>
      <c r="N440" s="77">
        <f>H440*M440</f>
        <v>0</v>
      </c>
      <c r="O440" s="79">
        <v>21</v>
      </c>
      <c r="P440" s="79">
        <f>J440*(O440/100)</f>
        <v>0</v>
      </c>
      <c r="Q440" s="79">
        <f>J440+P440</f>
        <v>0</v>
      </c>
      <c r="R440" s="8"/>
      <c r="S440" s="8"/>
    </row>
    <row r="441" spans="1:19" ht="9.75" outlineLevel="4">
      <c r="A441" s="80"/>
      <c r="B441" s="81"/>
      <c r="C441" s="81"/>
      <c r="D441" s="82"/>
      <c r="E441" s="87" t="s">
        <v>16</v>
      </c>
      <c r="F441" s="83" t="s">
        <v>1207</v>
      </c>
      <c r="G441" s="82"/>
      <c r="H441" s="84">
        <v>30.502500000000001</v>
      </c>
      <c r="I441" s="85"/>
      <c r="J441" s="131"/>
      <c r="K441" s="84"/>
      <c r="L441" s="84"/>
      <c r="M441" s="84"/>
      <c r="N441" s="84"/>
      <c r="O441" s="86"/>
      <c r="P441" s="86"/>
      <c r="Q441" s="86"/>
      <c r="R441" s="8"/>
    </row>
    <row r="442" spans="1:19" ht="7.5" customHeight="1" outlineLevel="4">
      <c r="A442" s="8"/>
      <c r="B442" s="46"/>
      <c r="C442" s="45"/>
      <c r="D442" s="48"/>
      <c r="E442" s="13"/>
      <c r="F442" s="49"/>
      <c r="G442" s="48"/>
      <c r="H442" s="50"/>
      <c r="I442" s="52"/>
      <c r="J442" s="132"/>
      <c r="K442" s="19"/>
      <c r="L442" s="19"/>
      <c r="M442" s="19"/>
      <c r="N442" s="19"/>
      <c r="O442" s="15"/>
      <c r="P442" s="15"/>
      <c r="Q442" s="15"/>
      <c r="R442" s="8"/>
    </row>
    <row r="443" spans="1:19" ht="11.25" outlineLevel="3">
      <c r="A443" s="9"/>
      <c r="B443" s="72"/>
      <c r="C443" s="73">
        <v>5</v>
      </c>
      <c r="D443" s="74" t="s">
        <v>103</v>
      </c>
      <c r="E443" s="75" t="s">
        <v>1208</v>
      </c>
      <c r="F443" s="76" t="s">
        <v>1209</v>
      </c>
      <c r="G443" s="74" t="s">
        <v>120</v>
      </c>
      <c r="H443" s="77">
        <v>55.440000000000005</v>
      </c>
      <c r="I443" s="78"/>
      <c r="J443" s="130">
        <f>H443*I443</f>
        <v>0</v>
      </c>
      <c r="K443" s="77">
        <v>2.0000000000000001E-4</v>
      </c>
      <c r="L443" s="77">
        <f>H443*K443</f>
        <v>1.1088000000000001E-2</v>
      </c>
      <c r="M443" s="77"/>
      <c r="N443" s="77">
        <f>H443*M443</f>
        <v>0</v>
      </c>
      <c r="O443" s="79">
        <v>21</v>
      </c>
      <c r="P443" s="79">
        <f>J443*(O443/100)</f>
        <v>0</v>
      </c>
      <c r="Q443" s="79">
        <f>J443+P443</f>
        <v>0</v>
      </c>
      <c r="R443" s="8"/>
      <c r="S443" s="8"/>
    </row>
    <row r="444" spans="1:19" ht="9.75" outlineLevel="4">
      <c r="A444" s="80"/>
      <c r="B444" s="81"/>
      <c r="C444" s="81"/>
      <c r="D444" s="82"/>
      <c r="E444" s="87" t="s">
        <v>16</v>
      </c>
      <c r="F444" s="83" t="s">
        <v>1210</v>
      </c>
      <c r="G444" s="82"/>
      <c r="H444" s="84">
        <v>55.440000000000005</v>
      </c>
      <c r="I444" s="85"/>
      <c r="J444" s="131"/>
      <c r="K444" s="84"/>
      <c r="L444" s="84"/>
      <c r="M444" s="84"/>
      <c r="N444" s="84"/>
      <c r="O444" s="86"/>
      <c r="P444" s="86"/>
      <c r="Q444" s="86"/>
      <c r="R444" s="8"/>
    </row>
    <row r="445" spans="1:19" ht="7.5" customHeight="1" outlineLevel="4">
      <c r="A445" s="8"/>
      <c r="B445" s="46"/>
      <c r="C445" s="45"/>
      <c r="D445" s="48"/>
      <c r="E445" s="13"/>
      <c r="F445" s="49"/>
      <c r="G445" s="48"/>
      <c r="H445" s="50"/>
      <c r="I445" s="52"/>
      <c r="J445" s="132"/>
      <c r="K445" s="19"/>
      <c r="L445" s="19"/>
      <c r="M445" s="19"/>
      <c r="N445" s="19"/>
      <c r="O445" s="15"/>
      <c r="P445" s="15"/>
      <c r="Q445" s="15"/>
      <c r="R445" s="8"/>
    </row>
    <row r="446" spans="1:19" ht="11.25" outlineLevel="3">
      <c r="A446" s="9"/>
      <c r="B446" s="72"/>
      <c r="C446" s="73">
        <v>6</v>
      </c>
      <c r="D446" s="74" t="s">
        <v>103</v>
      </c>
      <c r="E446" s="75" t="s">
        <v>1211</v>
      </c>
      <c r="F446" s="76" t="s">
        <v>1212</v>
      </c>
      <c r="G446" s="74" t="s">
        <v>106</v>
      </c>
      <c r="H446" s="77">
        <v>3.86</v>
      </c>
      <c r="I446" s="78"/>
      <c r="J446" s="130">
        <f>H446*I446</f>
        <v>0</v>
      </c>
      <c r="K446" s="77">
        <v>4.725E-2</v>
      </c>
      <c r="L446" s="77">
        <f>H446*K446</f>
        <v>0.18238499999999999</v>
      </c>
      <c r="M446" s="77"/>
      <c r="N446" s="77">
        <f>H446*M446</f>
        <v>0</v>
      </c>
      <c r="O446" s="79">
        <v>21</v>
      </c>
      <c r="P446" s="79">
        <f>J446*(O446/100)</f>
        <v>0</v>
      </c>
      <c r="Q446" s="79">
        <f>J446+P446</f>
        <v>0</v>
      </c>
      <c r="R446" s="8"/>
      <c r="S446" s="8"/>
    </row>
    <row r="447" spans="1:19" ht="9.75" outlineLevel="4">
      <c r="A447" s="80"/>
      <c r="B447" s="81"/>
      <c r="C447" s="81"/>
      <c r="D447" s="82"/>
      <c r="E447" s="87" t="s">
        <v>16</v>
      </c>
      <c r="F447" s="83" t="s">
        <v>1213</v>
      </c>
      <c r="G447" s="82"/>
      <c r="H447" s="84">
        <v>3.86</v>
      </c>
      <c r="I447" s="85"/>
      <c r="J447" s="131"/>
      <c r="K447" s="84"/>
      <c r="L447" s="84"/>
      <c r="M447" s="84"/>
      <c r="N447" s="84"/>
      <c r="O447" s="86"/>
      <c r="P447" s="86"/>
      <c r="Q447" s="86"/>
      <c r="R447" s="8"/>
    </row>
    <row r="448" spans="1:19" ht="7.5" customHeight="1" outlineLevel="4">
      <c r="A448" s="8"/>
      <c r="B448" s="46"/>
      <c r="C448" s="45"/>
      <c r="D448" s="48"/>
      <c r="E448" s="13"/>
      <c r="F448" s="49"/>
      <c r="G448" s="48"/>
      <c r="H448" s="50"/>
      <c r="I448" s="52"/>
      <c r="J448" s="132"/>
      <c r="K448" s="19"/>
      <c r="L448" s="19"/>
      <c r="M448" s="19"/>
      <c r="N448" s="19"/>
      <c r="O448" s="15"/>
      <c r="P448" s="15"/>
      <c r="Q448" s="15"/>
      <c r="R448" s="8"/>
    </row>
    <row r="449" spans="1:19" ht="11.25" outlineLevel="3">
      <c r="A449" s="9"/>
      <c r="B449" s="72"/>
      <c r="C449" s="73">
        <v>7</v>
      </c>
      <c r="D449" s="74" t="s">
        <v>103</v>
      </c>
      <c r="E449" s="75" t="s">
        <v>1214</v>
      </c>
      <c r="F449" s="76" t="s">
        <v>1215</v>
      </c>
      <c r="G449" s="74" t="s">
        <v>94</v>
      </c>
      <c r="H449" s="77">
        <v>2</v>
      </c>
      <c r="I449" s="78"/>
      <c r="J449" s="130">
        <f>H449*I449</f>
        <v>0</v>
      </c>
      <c r="K449" s="77">
        <v>4.3959999999999999E-2</v>
      </c>
      <c r="L449" s="77">
        <f>H449*K449</f>
        <v>8.7919999999999998E-2</v>
      </c>
      <c r="M449" s="77"/>
      <c r="N449" s="77">
        <f>H449*M449</f>
        <v>0</v>
      </c>
      <c r="O449" s="79">
        <v>21</v>
      </c>
      <c r="P449" s="79">
        <f>J449*(O449/100)</f>
        <v>0</v>
      </c>
      <c r="Q449" s="79">
        <f>J449+P449</f>
        <v>0</v>
      </c>
      <c r="R449" s="8"/>
      <c r="S449" s="8"/>
    </row>
    <row r="450" spans="1:19" ht="9.75" outlineLevel="4">
      <c r="A450" s="80"/>
      <c r="B450" s="81"/>
      <c r="C450" s="81"/>
      <c r="D450" s="82"/>
      <c r="E450" s="87" t="s">
        <v>16</v>
      </c>
      <c r="F450" s="83" t="s">
        <v>1216</v>
      </c>
      <c r="G450" s="82"/>
      <c r="H450" s="84">
        <v>2</v>
      </c>
      <c r="I450" s="85"/>
      <c r="J450" s="131"/>
      <c r="K450" s="84"/>
      <c r="L450" s="84"/>
      <c r="M450" s="84"/>
      <c r="N450" s="84"/>
      <c r="O450" s="86"/>
      <c r="P450" s="86"/>
      <c r="Q450" s="86"/>
      <c r="R450" s="8"/>
    </row>
    <row r="451" spans="1:19" ht="7.5" customHeight="1" outlineLevel="4">
      <c r="A451" s="8"/>
      <c r="B451" s="46"/>
      <c r="C451" s="45"/>
      <c r="D451" s="48"/>
      <c r="E451" s="13"/>
      <c r="F451" s="49"/>
      <c r="G451" s="48"/>
      <c r="H451" s="50"/>
      <c r="I451" s="52"/>
      <c r="J451" s="132"/>
      <c r="K451" s="19"/>
      <c r="L451" s="19"/>
      <c r="M451" s="19"/>
      <c r="N451" s="19"/>
      <c r="O451" s="15"/>
      <c r="P451" s="15"/>
      <c r="Q451" s="15"/>
      <c r="R451" s="8"/>
    </row>
    <row r="452" spans="1:19" ht="11.25" outlineLevel="3">
      <c r="A452" s="9"/>
      <c r="B452" s="72"/>
      <c r="C452" s="73">
        <v>8</v>
      </c>
      <c r="D452" s="74" t="s">
        <v>103</v>
      </c>
      <c r="E452" s="75" t="s">
        <v>1217</v>
      </c>
      <c r="F452" s="76" t="s">
        <v>1218</v>
      </c>
      <c r="G452" s="74" t="s">
        <v>106</v>
      </c>
      <c r="H452" s="77">
        <v>0.4</v>
      </c>
      <c r="I452" s="78"/>
      <c r="J452" s="130">
        <f>H452*I452</f>
        <v>0</v>
      </c>
      <c r="K452" s="77">
        <v>2.7890000000000002E-2</v>
      </c>
      <c r="L452" s="77">
        <f>H452*K452</f>
        <v>1.1156000000000001E-2</v>
      </c>
      <c r="M452" s="77"/>
      <c r="N452" s="77">
        <f>H452*M452</f>
        <v>0</v>
      </c>
      <c r="O452" s="79">
        <v>21</v>
      </c>
      <c r="P452" s="79">
        <f>J452*(O452/100)</f>
        <v>0</v>
      </c>
      <c r="Q452" s="79">
        <f>J452+P452</f>
        <v>0</v>
      </c>
      <c r="R452" s="8"/>
      <c r="S452" s="8"/>
    </row>
    <row r="453" spans="1:19" ht="9.75" outlineLevel="4">
      <c r="A453" s="80"/>
      <c r="B453" s="81"/>
      <c r="C453" s="81"/>
      <c r="D453" s="82"/>
      <c r="E453" s="87" t="s">
        <v>16</v>
      </c>
      <c r="F453" s="83" t="s">
        <v>1219</v>
      </c>
      <c r="G453" s="82"/>
      <c r="H453" s="84">
        <v>0.4</v>
      </c>
      <c r="I453" s="85"/>
      <c r="J453" s="131"/>
      <c r="K453" s="84"/>
      <c r="L453" s="84"/>
      <c r="M453" s="84"/>
      <c r="N453" s="84"/>
      <c r="O453" s="86"/>
      <c r="P453" s="86"/>
      <c r="Q453" s="86"/>
      <c r="R453" s="8"/>
    </row>
    <row r="454" spans="1:19" ht="7.5" customHeight="1" outlineLevel="4">
      <c r="A454" s="8"/>
      <c r="B454" s="46"/>
      <c r="C454" s="45"/>
      <c r="D454" s="48"/>
      <c r="E454" s="13"/>
      <c r="F454" s="49"/>
      <c r="G454" s="48"/>
      <c r="H454" s="50"/>
      <c r="I454" s="52"/>
      <c r="J454" s="132"/>
      <c r="K454" s="19"/>
      <c r="L454" s="19"/>
      <c r="M454" s="19"/>
      <c r="N454" s="19"/>
      <c r="O454" s="15"/>
      <c r="P454" s="15"/>
      <c r="Q454" s="15"/>
      <c r="R454" s="8"/>
    </row>
    <row r="455" spans="1:19" ht="11.25" outlineLevel="3">
      <c r="A455" s="9"/>
      <c r="B455" s="72"/>
      <c r="C455" s="73">
        <v>9</v>
      </c>
      <c r="D455" s="74" t="s">
        <v>103</v>
      </c>
      <c r="E455" s="75" t="s">
        <v>1220</v>
      </c>
      <c r="F455" s="76" t="s">
        <v>1221</v>
      </c>
      <c r="G455" s="74" t="s">
        <v>126</v>
      </c>
      <c r="H455" s="77">
        <v>0.74045169999999982</v>
      </c>
      <c r="I455" s="78"/>
      <c r="J455" s="130">
        <f>H455*I455</f>
        <v>0</v>
      </c>
      <c r="K455" s="77"/>
      <c r="L455" s="77">
        <f>H455*K455</f>
        <v>0</v>
      </c>
      <c r="M455" s="77"/>
      <c r="N455" s="77">
        <f>H455*M455</f>
        <v>0</v>
      </c>
      <c r="O455" s="79">
        <v>21</v>
      </c>
      <c r="P455" s="79">
        <f>J455*(O455/100)</f>
        <v>0</v>
      </c>
      <c r="Q455" s="79">
        <f>J455+P455</f>
        <v>0</v>
      </c>
      <c r="R455" s="8"/>
      <c r="S455" s="8"/>
    </row>
    <row r="456" spans="1:19" outlineLevel="3">
      <c r="B456" s="6"/>
      <c r="C456" s="6"/>
      <c r="D456" s="6"/>
      <c r="E456" s="6"/>
      <c r="F456" s="6"/>
      <c r="G456" s="6"/>
      <c r="H456" s="6"/>
      <c r="I456" s="8"/>
      <c r="J456" s="133"/>
      <c r="K456" s="6"/>
      <c r="L456" s="6"/>
      <c r="M456" s="6"/>
      <c r="N456" s="6"/>
      <c r="O456" s="6"/>
      <c r="P456" s="8"/>
      <c r="Q456" s="8"/>
    </row>
    <row r="457" spans="1:19" ht="11.25" outlineLevel="2">
      <c r="A457" s="40" t="s">
        <v>1222</v>
      </c>
      <c r="B457" s="65">
        <v>3</v>
      </c>
      <c r="C457" s="66"/>
      <c r="D457" s="67" t="s">
        <v>32</v>
      </c>
      <c r="E457" s="67"/>
      <c r="F457" s="68" t="s">
        <v>1223</v>
      </c>
      <c r="G457" s="67"/>
      <c r="H457" s="69"/>
      <c r="I457" s="70"/>
      <c r="J457" s="129">
        <f>SUBTOTAL(9,J458:J524)</f>
        <v>0</v>
      </c>
      <c r="K457" s="69"/>
      <c r="L457" s="42">
        <f>SUBTOTAL(9,L458:L524)</f>
        <v>0.52405652800000002</v>
      </c>
      <c r="M457" s="69"/>
      <c r="N457" s="42">
        <f>SUBTOTAL(9,N458:N524)</f>
        <v>0.12664251199999998</v>
      </c>
      <c r="O457" s="71"/>
      <c r="P457" s="41">
        <f>SUBTOTAL(9,P458:P524)</f>
        <v>0</v>
      </c>
      <c r="Q457" s="41">
        <f>SUBTOTAL(9,Q458:Q524)</f>
        <v>0</v>
      </c>
      <c r="R457" s="8"/>
      <c r="S457" s="8"/>
    </row>
    <row r="458" spans="1:19" ht="11.25" outlineLevel="3">
      <c r="A458" s="9"/>
      <c r="B458" s="72"/>
      <c r="C458" s="73">
        <v>1</v>
      </c>
      <c r="D458" s="74" t="s">
        <v>103</v>
      </c>
      <c r="E458" s="75" t="s">
        <v>1224</v>
      </c>
      <c r="F458" s="76" t="s">
        <v>1225</v>
      </c>
      <c r="G458" s="74" t="s">
        <v>144</v>
      </c>
      <c r="H458" s="77">
        <v>60</v>
      </c>
      <c r="I458" s="78"/>
      <c r="J458" s="130">
        <f>H458*I458</f>
        <v>0</v>
      </c>
      <c r="K458" s="77"/>
      <c r="L458" s="77">
        <f>H458*K458</f>
        <v>0</v>
      </c>
      <c r="M458" s="77"/>
      <c r="N458" s="77">
        <f>H458*M458</f>
        <v>0</v>
      </c>
      <c r="O458" s="79">
        <v>21</v>
      </c>
      <c r="P458" s="79">
        <f>J458*(O458/100)</f>
        <v>0</v>
      </c>
      <c r="Q458" s="79">
        <f>J458+P458</f>
        <v>0</v>
      </c>
      <c r="R458" s="8"/>
      <c r="S458" s="8"/>
    </row>
    <row r="459" spans="1:19" ht="19.5" outlineLevel="4">
      <c r="A459" s="80"/>
      <c r="B459" s="81"/>
      <c r="C459" s="81"/>
      <c r="D459" s="82"/>
      <c r="E459" s="87" t="s">
        <v>16</v>
      </c>
      <c r="F459" s="83" t="s">
        <v>1226</v>
      </c>
      <c r="G459" s="82"/>
      <c r="H459" s="84">
        <v>60</v>
      </c>
      <c r="I459" s="85"/>
      <c r="J459" s="131"/>
      <c r="K459" s="84"/>
      <c r="L459" s="84"/>
      <c r="M459" s="84"/>
      <c r="N459" s="84"/>
      <c r="O459" s="86"/>
      <c r="P459" s="86"/>
      <c r="Q459" s="86"/>
      <c r="R459" s="8"/>
    </row>
    <row r="460" spans="1:19" ht="7.5" customHeight="1" outlineLevel="4">
      <c r="A460" s="8"/>
      <c r="B460" s="46"/>
      <c r="C460" s="45"/>
      <c r="D460" s="48"/>
      <c r="E460" s="13"/>
      <c r="F460" s="49"/>
      <c r="G460" s="48"/>
      <c r="H460" s="50"/>
      <c r="I460" s="52"/>
      <c r="J460" s="132"/>
      <c r="K460" s="19"/>
      <c r="L460" s="19"/>
      <c r="M460" s="19"/>
      <c r="N460" s="19"/>
      <c r="O460" s="15"/>
      <c r="P460" s="15"/>
      <c r="Q460" s="15"/>
      <c r="R460" s="8"/>
    </row>
    <row r="461" spans="1:19" ht="11.25" outlineLevel="3">
      <c r="A461" s="9"/>
      <c r="B461" s="72"/>
      <c r="C461" s="73">
        <v>2</v>
      </c>
      <c r="D461" s="74" t="s">
        <v>103</v>
      </c>
      <c r="E461" s="75" t="s">
        <v>1227</v>
      </c>
      <c r="F461" s="76" t="s">
        <v>1228</v>
      </c>
      <c r="G461" s="74" t="s">
        <v>106</v>
      </c>
      <c r="H461" s="77">
        <v>11.306899999999999</v>
      </c>
      <c r="I461" s="78"/>
      <c r="J461" s="130">
        <f>H461*I461</f>
        <v>0</v>
      </c>
      <c r="K461" s="77"/>
      <c r="L461" s="77">
        <f>H461*K461</f>
        <v>0</v>
      </c>
      <c r="M461" s="77">
        <v>8.4799999999999997E-3</v>
      </c>
      <c r="N461" s="77">
        <f>H461*M461</f>
        <v>9.5882511999999989E-2</v>
      </c>
      <c r="O461" s="79">
        <v>21</v>
      </c>
      <c r="P461" s="79">
        <f>J461*(O461/100)</f>
        <v>0</v>
      </c>
      <c r="Q461" s="79">
        <f>J461+P461</f>
        <v>0</v>
      </c>
      <c r="R461" s="8"/>
      <c r="S461" s="8"/>
    </row>
    <row r="462" spans="1:19" ht="9.75" outlineLevel="4">
      <c r="A462" s="80"/>
      <c r="B462" s="81"/>
      <c r="C462" s="81"/>
      <c r="D462" s="82"/>
      <c r="E462" s="87" t="s">
        <v>16</v>
      </c>
      <c r="F462" s="83" t="s">
        <v>1003</v>
      </c>
      <c r="G462" s="82"/>
      <c r="H462" s="84">
        <v>0</v>
      </c>
      <c r="I462" s="85"/>
      <c r="J462" s="131"/>
      <c r="K462" s="84"/>
      <c r="L462" s="84"/>
      <c r="M462" s="84"/>
      <c r="N462" s="84"/>
      <c r="O462" s="86"/>
      <c r="P462" s="86"/>
      <c r="Q462" s="86"/>
      <c r="R462" s="8"/>
    </row>
    <row r="463" spans="1:19" ht="9.75" outlineLevel="4">
      <c r="A463" s="80"/>
      <c r="B463" s="81"/>
      <c r="C463" s="81"/>
      <c r="D463" s="82"/>
      <c r="E463" s="87"/>
      <c r="F463" s="83" t="s">
        <v>1229</v>
      </c>
      <c r="G463" s="82"/>
      <c r="H463" s="84">
        <v>11.306899999999999</v>
      </c>
      <c r="I463" s="85"/>
      <c r="J463" s="131"/>
      <c r="K463" s="84"/>
      <c r="L463" s="84"/>
      <c r="M463" s="84"/>
      <c r="N463" s="84"/>
      <c r="O463" s="86"/>
      <c r="P463" s="86"/>
      <c r="Q463" s="86"/>
      <c r="R463" s="8"/>
    </row>
    <row r="464" spans="1:19" ht="7.5" customHeight="1" outlineLevel="4">
      <c r="A464" s="8"/>
      <c r="B464" s="46"/>
      <c r="C464" s="45"/>
      <c r="D464" s="48"/>
      <c r="E464" s="13"/>
      <c r="F464" s="49"/>
      <c r="G464" s="48"/>
      <c r="H464" s="50"/>
      <c r="I464" s="52"/>
      <c r="J464" s="132"/>
      <c r="K464" s="19"/>
      <c r="L464" s="19"/>
      <c r="M464" s="19"/>
      <c r="N464" s="19"/>
      <c r="O464" s="15"/>
      <c r="P464" s="15"/>
      <c r="Q464" s="15"/>
      <c r="R464" s="8"/>
    </row>
    <row r="465" spans="1:19" ht="11.25" outlineLevel="3">
      <c r="A465" s="9"/>
      <c r="B465" s="72"/>
      <c r="C465" s="73">
        <v>3</v>
      </c>
      <c r="D465" s="74" t="s">
        <v>103</v>
      </c>
      <c r="E465" s="75" t="s">
        <v>1230</v>
      </c>
      <c r="F465" s="76" t="s">
        <v>1231</v>
      </c>
      <c r="G465" s="74" t="s">
        <v>94</v>
      </c>
      <c r="H465" s="77">
        <v>4</v>
      </c>
      <c r="I465" s="78"/>
      <c r="J465" s="130">
        <f>H465*I465</f>
        <v>0</v>
      </c>
      <c r="K465" s="77"/>
      <c r="L465" s="77">
        <f>H465*K465</f>
        <v>0</v>
      </c>
      <c r="M465" s="77">
        <v>1E-3</v>
      </c>
      <c r="N465" s="77">
        <f>H465*M465</f>
        <v>4.0000000000000001E-3</v>
      </c>
      <c r="O465" s="79">
        <v>21</v>
      </c>
      <c r="P465" s="79">
        <f>J465*(O465/100)</f>
        <v>0</v>
      </c>
      <c r="Q465" s="79">
        <f>J465+P465</f>
        <v>0</v>
      </c>
      <c r="R465" s="8"/>
      <c r="S465" s="8"/>
    </row>
    <row r="466" spans="1:19" ht="9.75" outlineLevel="4">
      <c r="A466" s="80"/>
      <c r="B466" s="81"/>
      <c r="C466" s="81"/>
      <c r="D466" s="82"/>
      <c r="E466" s="87" t="s">
        <v>16</v>
      </c>
      <c r="F466" s="83" t="s">
        <v>1232</v>
      </c>
      <c r="G466" s="82"/>
      <c r="H466" s="84">
        <v>4</v>
      </c>
      <c r="I466" s="85"/>
      <c r="J466" s="131"/>
      <c r="K466" s="84"/>
      <c r="L466" s="84"/>
      <c r="M466" s="84"/>
      <c r="N466" s="84"/>
      <c r="O466" s="86"/>
      <c r="P466" s="86"/>
      <c r="Q466" s="86"/>
      <c r="R466" s="8"/>
    </row>
    <row r="467" spans="1:19" ht="7.5" customHeight="1" outlineLevel="4">
      <c r="A467" s="8"/>
      <c r="B467" s="46"/>
      <c r="C467" s="45"/>
      <c r="D467" s="48"/>
      <c r="E467" s="13"/>
      <c r="F467" s="49"/>
      <c r="G467" s="48"/>
      <c r="H467" s="50"/>
      <c r="I467" s="52"/>
      <c r="J467" s="132"/>
      <c r="K467" s="19"/>
      <c r="L467" s="19"/>
      <c r="M467" s="19"/>
      <c r="N467" s="19"/>
      <c r="O467" s="15"/>
      <c r="P467" s="15"/>
      <c r="Q467" s="15"/>
      <c r="R467" s="8"/>
    </row>
    <row r="468" spans="1:19" ht="11.25" outlineLevel="3">
      <c r="A468" s="9"/>
      <c r="B468" s="72"/>
      <c r="C468" s="73">
        <v>4</v>
      </c>
      <c r="D468" s="74" t="s">
        <v>103</v>
      </c>
      <c r="E468" s="75" t="s">
        <v>1233</v>
      </c>
      <c r="F468" s="76" t="s">
        <v>1234</v>
      </c>
      <c r="G468" s="74" t="s">
        <v>94</v>
      </c>
      <c r="H468" s="77">
        <v>3</v>
      </c>
      <c r="I468" s="78"/>
      <c r="J468" s="130">
        <f>H468*I468</f>
        <v>0</v>
      </c>
      <c r="K468" s="77"/>
      <c r="L468" s="77">
        <f>H468*K468</f>
        <v>0</v>
      </c>
      <c r="M468" s="77">
        <v>3.0000000000000001E-3</v>
      </c>
      <c r="N468" s="77">
        <f>H468*M468</f>
        <v>9.0000000000000011E-3</v>
      </c>
      <c r="O468" s="79">
        <v>21</v>
      </c>
      <c r="P468" s="79">
        <f>J468*(O468/100)</f>
        <v>0</v>
      </c>
      <c r="Q468" s="79">
        <f>J468+P468</f>
        <v>0</v>
      </c>
      <c r="R468" s="8"/>
      <c r="S468" s="8"/>
    </row>
    <row r="469" spans="1:19" ht="9.75" outlineLevel="4">
      <c r="A469" s="80"/>
      <c r="B469" s="81"/>
      <c r="C469" s="81"/>
      <c r="D469" s="82"/>
      <c r="E469" s="87" t="s">
        <v>16</v>
      </c>
      <c r="F469" s="83" t="s">
        <v>1235</v>
      </c>
      <c r="G469" s="82"/>
      <c r="H469" s="84">
        <v>3</v>
      </c>
      <c r="I469" s="85"/>
      <c r="J469" s="131"/>
      <c r="K469" s="84"/>
      <c r="L469" s="84"/>
      <c r="M469" s="84"/>
      <c r="N469" s="84"/>
      <c r="O469" s="86"/>
      <c r="P469" s="86"/>
      <c r="Q469" s="86"/>
      <c r="R469" s="8"/>
    </row>
    <row r="470" spans="1:19" ht="7.5" customHeight="1" outlineLevel="4">
      <c r="A470" s="8"/>
      <c r="B470" s="46"/>
      <c r="C470" s="45"/>
      <c r="D470" s="48"/>
      <c r="E470" s="13"/>
      <c r="F470" s="49"/>
      <c r="G470" s="48"/>
      <c r="H470" s="50"/>
      <c r="I470" s="52"/>
      <c r="J470" s="132"/>
      <c r="K470" s="19"/>
      <c r="L470" s="19"/>
      <c r="M470" s="19"/>
      <c r="N470" s="19"/>
      <c r="O470" s="15"/>
      <c r="P470" s="15"/>
      <c r="Q470" s="15"/>
      <c r="R470" s="8"/>
    </row>
    <row r="471" spans="1:19" ht="11.25" outlineLevel="3">
      <c r="A471" s="9"/>
      <c r="B471" s="72"/>
      <c r="C471" s="73">
        <v>5</v>
      </c>
      <c r="D471" s="74" t="s">
        <v>103</v>
      </c>
      <c r="E471" s="75" t="s">
        <v>1236</v>
      </c>
      <c r="F471" s="76" t="s">
        <v>1237</v>
      </c>
      <c r="G471" s="74" t="s">
        <v>120</v>
      </c>
      <c r="H471" s="77">
        <v>8.879999999999999</v>
      </c>
      <c r="I471" s="78"/>
      <c r="J471" s="130">
        <f>H471*I471</f>
        <v>0</v>
      </c>
      <c r="K471" s="77"/>
      <c r="L471" s="77">
        <f>H471*K471</f>
        <v>0</v>
      </c>
      <c r="M471" s="77">
        <v>2E-3</v>
      </c>
      <c r="N471" s="77">
        <f>H471*M471</f>
        <v>1.7759999999999998E-2</v>
      </c>
      <c r="O471" s="79">
        <v>21</v>
      </c>
      <c r="P471" s="79">
        <f>J471*(O471/100)</f>
        <v>0</v>
      </c>
      <c r="Q471" s="79">
        <f>J471+P471</f>
        <v>0</v>
      </c>
      <c r="R471" s="8"/>
      <c r="S471" s="8"/>
    </row>
    <row r="472" spans="1:19" ht="9.75" outlineLevel="4">
      <c r="A472" s="80"/>
      <c r="B472" s="81"/>
      <c r="C472" s="81"/>
      <c r="D472" s="82"/>
      <c r="E472" s="87" t="s">
        <v>16</v>
      </c>
      <c r="F472" s="83" t="s">
        <v>1238</v>
      </c>
      <c r="G472" s="82"/>
      <c r="H472" s="84">
        <v>8.879999999999999</v>
      </c>
      <c r="I472" s="85"/>
      <c r="J472" s="131"/>
      <c r="K472" s="84"/>
      <c r="L472" s="84"/>
      <c r="M472" s="84"/>
      <c r="N472" s="84"/>
      <c r="O472" s="86"/>
      <c r="P472" s="86"/>
      <c r="Q472" s="86"/>
      <c r="R472" s="8"/>
    </row>
    <row r="473" spans="1:19" ht="7.5" customHeight="1" outlineLevel="4">
      <c r="A473" s="8"/>
      <c r="B473" s="46"/>
      <c r="C473" s="45"/>
      <c r="D473" s="48"/>
      <c r="E473" s="13"/>
      <c r="F473" s="49"/>
      <c r="G473" s="48"/>
      <c r="H473" s="50"/>
      <c r="I473" s="52"/>
      <c r="J473" s="132"/>
      <c r="K473" s="19"/>
      <c r="L473" s="19"/>
      <c r="M473" s="19"/>
      <c r="N473" s="19"/>
      <c r="O473" s="15"/>
      <c r="P473" s="15"/>
      <c r="Q473" s="15"/>
      <c r="R473" s="8"/>
    </row>
    <row r="474" spans="1:19" ht="11.25" outlineLevel="3">
      <c r="A474" s="9"/>
      <c r="B474" s="72"/>
      <c r="C474" s="73">
        <v>6</v>
      </c>
      <c r="D474" s="74" t="s">
        <v>103</v>
      </c>
      <c r="E474" s="75" t="s">
        <v>1239</v>
      </c>
      <c r="F474" s="76" t="s">
        <v>1240</v>
      </c>
      <c r="G474" s="74" t="s">
        <v>120</v>
      </c>
      <c r="H474" s="77">
        <v>10.6</v>
      </c>
      <c r="I474" s="78"/>
      <c r="J474" s="130">
        <f>H474*I474</f>
        <v>0</v>
      </c>
      <c r="K474" s="77"/>
      <c r="L474" s="77">
        <f>H474*K474</f>
        <v>0</v>
      </c>
      <c r="M474" s="77"/>
      <c r="N474" s="77">
        <f>H474*M474</f>
        <v>0</v>
      </c>
      <c r="O474" s="79">
        <v>21</v>
      </c>
      <c r="P474" s="79">
        <f>J474*(O474/100)</f>
        <v>0</v>
      </c>
      <c r="Q474" s="79">
        <f>J474+P474</f>
        <v>0</v>
      </c>
      <c r="R474" s="8"/>
      <c r="S474" s="8"/>
    </row>
    <row r="475" spans="1:19" ht="9.75" outlineLevel="4">
      <c r="A475" s="80"/>
      <c r="B475" s="81"/>
      <c r="C475" s="81"/>
      <c r="D475" s="82"/>
      <c r="E475" s="87" t="s">
        <v>16</v>
      </c>
      <c r="F475" s="83" t="s">
        <v>1241</v>
      </c>
      <c r="G475" s="82"/>
      <c r="H475" s="84">
        <v>0.8</v>
      </c>
      <c r="I475" s="85"/>
      <c r="J475" s="131"/>
      <c r="K475" s="84"/>
      <c r="L475" s="84"/>
      <c r="M475" s="84"/>
      <c r="N475" s="84"/>
      <c r="O475" s="86"/>
      <c r="P475" s="86"/>
      <c r="Q475" s="86"/>
      <c r="R475" s="8"/>
    </row>
    <row r="476" spans="1:19" ht="9.75" outlineLevel="4">
      <c r="A476" s="80"/>
      <c r="B476" s="81"/>
      <c r="C476" s="81"/>
      <c r="D476" s="82"/>
      <c r="E476" s="87"/>
      <c r="F476" s="83" t="s">
        <v>1242</v>
      </c>
      <c r="G476" s="82"/>
      <c r="H476" s="84">
        <v>5.16</v>
      </c>
      <c r="I476" s="85"/>
      <c r="J476" s="131"/>
      <c r="K476" s="84"/>
      <c r="L476" s="84"/>
      <c r="M476" s="84"/>
      <c r="N476" s="84"/>
      <c r="O476" s="86"/>
      <c r="P476" s="86"/>
      <c r="Q476" s="86"/>
      <c r="R476" s="8"/>
    </row>
    <row r="477" spans="1:19" ht="9.75" outlineLevel="4">
      <c r="A477" s="80"/>
      <c r="B477" s="81"/>
      <c r="C477" s="81"/>
      <c r="D477" s="82"/>
      <c r="E477" s="87"/>
      <c r="F477" s="83" t="s">
        <v>1243</v>
      </c>
      <c r="G477" s="82"/>
      <c r="H477" s="84">
        <v>4.6399999999999997</v>
      </c>
      <c r="I477" s="85"/>
      <c r="J477" s="131"/>
      <c r="K477" s="84"/>
      <c r="L477" s="84"/>
      <c r="M477" s="84"/>
      <c r="N477" s="84"/>
      <c r="O477" s="86"/>
      <c r="P477" s="86"/>
      <c r="Q477" s="86"/>
      <c r="R477" s="8"/>
    </row>
    <row r="478" spans="1:19" ht="7.5" customHeight="1" outlineLevel="4">
      <c r="A478" s="8"/>
      <c r="B478" s="46"/>
      <c r="C478" s="45"/>
      <c r="D478" s="48"/>
      <c r="E478" s="13"/>
      <c r="F478" s="49"/>
      <c r="G478" s="48"/>
      <c r="H478" s="50"/>
      <c r="I478" s="52"/>
      <c r="J478" s="132"/>
      <c r="K478" s="19"/>
      <c r="L478" s="19"/>
      <c r="M478" s="19"/>
      <c r="N478" s="19"/>
      <c r="O478" s="15"/>
      <c r="P478" s="15"/>
      <c r="Q478" s="15"/>
      <c r="R478" s="8"/>
    </row>
    <row r="479" spans="1:19" ht="11.25" outlineLevel="3">
      <c r="A479" s="9"/>
      <c r="B479" s="72"/>
      <c r="C479" s="73">
        <v>7</v>
      </c>
      <c r="D479" s="74" t="s">
        <v>151</v>
      </c>
      <c r="E479" s="75" t="s">
        <v>1244</v>
      </c>
      <c r="F479" s="76" t="s">
        <v>1245</v>
      </c>
      <c r="G479" s="74" t="s">
        <v>120</v>
      </c>
      <c r="H479" s="77">
        <v>12</v>
      </c>
      <c r="I479" s="78"/>
      <c r="J479" s="130">
        <f>H479*I479</f>
        <v>0</v>
      </c>
      <c r="K479" s="77">
        <v>4.0000000000000001E-3</v>
      </c>
      <c r="L479" s="77">
        <f>H479*K479</f>
        <v>4.8000000000000001E-2</v>
      </c>
      <c r="M479" s="77"/>
      <c r="N479" s="77">
        <f>H479*M479</f>
        <v>0</v>
      </c>
      <c r="O479" s="79">
        <v>21</v>
      </c>
      <c r="P479" s="79">
        <f>J479*(O479/100)</f>
        <v>0</v>
      </c>
      <c r="Q479" s="79">
        <f>J479+P479</f>
        <v>0</v>
      </c>
      <c r="R479" s="8"/>
      <c r="S479" s="8"/>
    </row>
    <row r="480" spans="1:19" ht="9.75" outlineLevel="4">
      <c r="A480" s="80"/>
      <c r="B480" s="81"/>
      <c r="C480" s="81"/>
      <c r="D480" s="82"/>
      <c r="E480" s="87" t="s">
        <v>16</v>
      </c>
      <c r="F480" s="83" t="s">
        <v>1246</v>
      </c>
      <c r="G480" s="82"/>
      <c r="H480" s="84">
        <v>0</v>
      </c>
      <c r="I480" s="85"/>
      <c r="J480" s="131"/>
      <c r="K480" s="84"/>
      <c r="L480" s="84"/>
      <c r="M480" s="84"/>
      <c r="N480" s="84"/>
      <c r="O480" s="86"/>
      <c r="P480" s="86"/>
      <c r="Q480" s="86"/>
      <c r="R480" s="8"/>
    </row>
    <row r="481" spans="1:19" ht="9.75" outlineLevel="4">
      <c r="A481" s="80"/>
      <c r="B481" s="81"/>
      <c r="C481" s="81"/>
      <c r="D481" s="82"/>
      <c r="E481" s="87"/>
      <c r="F481" s="83" t="s">
        <v>1247</v>
      </c>
      <c r="G481" s="82"/>
      <c r="H481" s="84">
        <v>1</v>
      </c>
      <c r="I481" s="85"/>
      <c r="J481" s="131"/>
      <c r="K481" s="84"/>
      <c r="L481" s="84"/>
      <c r="M481" s="84"/>
      <c r="N481" s="84"/>
      <c r="O481" s="86"/>
      <c r="P481" s="86"/>
      <c r="Q481" s="86"/>
      <c r="R481" s="8"/>
    </row>
    <row r="482" spans="1:19" ht="9.75" outlineLevel="4">
      <c r="A482" s="80"/>
      <c r="B482" s="81"/>
      <c r="C482" s="81"/>
      <c r="D482" s="82"/>
      <c r="E482" s="87"/>
      <c r="F482" s="83" t="s">
        <v>1248</v>
      </c>
      <c r="G482" s="82"/>
      <c r="H482" s="84">
        <v>6</v>
      </c>
      <c r="I482" s="85"/>
      <c r="J482" s="131"/>
      <c r="K482" s="84"/>
      <c r="L482" s="84"/>
      <c r="M482" s="84"/>
      <c r="N482" s="84"/>
      <c r="O482" s="86"/>
      <c r="P482" s="86"/>
      <c r="Q482" s="86"/>
      <c r="R482" s="8"/>
    </row>
    <row r="483" spans="1:19" ht="9.75" outlineLevel="4">
      <c r="A483" s="80"/>
      <c r="B483" s="81"/>
      <c r="C483" s="81"/>
      <c r="D483" s="82"/>
      <c r="E483" s="87"/>
      <c r="F483" s="83" t="s">
        <v>1249</v>
      </c>
      <c r="G483" s="82"/>
      <c r="H483" s="84">
        <v>5</v>
      </c>
      <c r="I483" s="85"/>
      <c r="J483" s="131"/>
      <c r="K483" s="84"/>
      <c r="L483" s="84"/>
      <c r="M483" s="84"/>
      <c r="N483" s="84"/>
      <c r="O483" s="86"/>
      <c r="P483" s="86"/>
      <c r="Q483" s="86"/>
      <c r="R483" s="8"/>
    </row>
    <row r="484" spans="1:19" ht="7.5" customHeight="1" outlineLevel="4">
      <c r="A484" s="8"/>
      <c r="B484" s="46"/>
      <c r="C484" s="45"/>
      <c r="D484" s="48"/>
      <c r="E484" s="13"/>
      <c r="F484" s="49"/>
      <c r="G484" s="48"/>
      <c r="H484" s="50"/>
      <c r="I484" s="52"/>
      <c r="J484" s="132"/>
      <c r="K484" s="19"/>
      <c r="L484" s="19"/>
      <c r="M484" s="19"/>
      <c r="N484" s="19"/>
      <c r="O484" s="15"/>
      <c r="P484" s="15"/>
      <c r="Q484" s="15"/>
      <c r="R484" s="8"/>
    </row>
    <row r="485" spans="1:19" ht="11.25" outlineLevel="3">
      <c r="A485" s="9"/>
      <c r="B485" s="72"/>
      <c r="C485" s="73">
        <v>8</v>
      </c>
      <c r="D485" s="74" t="s">
        <v>151</v>
      </c>
      <c r="E485" s="75" t="s">
        <v>1250</v>
      </c>
      <c r="F485" s="76" t="s">
        <v>1251</v>
      </c>
      <c r="G485" s="74" t="s">
        <v>94</v>
      </c>
      <c r="H485" s="77">
        <v>12</v>
      </c>
      <c r="I485" s="78"/>
      <c r="J485" s="130">
        <f>H485*I485</f>
        <v>0</v>
      </c>
      <c r="K485" s="77">
        <v>6.0000000000000002E-5</v>
      </c>
      <c r="L485" s="77">
        <f>H485*K485</f>
        <v>7.2000000000000005E-4</v>
      </c>
      <c r="M485" s="77"/>
      <c r="N485" s="77">
        <f>H485*M485</f>
        <v>0</v>
      </c>
      <c r="O485" s="79">
        <v>21</v>
      </c>
      <c r="P485" s="79">
        <f>J485*(O485/100)</f>
        <v>0</v>
      </c>
      <c r="Q485" s="79">
        <f>J485+P485</f>
        <v>0</v>
      </c>
      <c r="R485" s="8"/>
      <c r="S485" s="8"/>
    </row>
    <row r="486" spans="1:19" ht="9.75" outlineLevel="4">
      <c r="A486" s="80"/>
      <c r="B486" s="81"/>
      <c r="C486" s="81"/>
      <c r="D486" s="82"/>
      <c r="E486" s="87" t="s">
        <v>16</v>
      </c>
      <c r="F486" s="83" t="s">
        <v>1252</v>
      </c>
      <c r="G486" s="82"/>
      <c r="H486" s="84">
        <v>2</v>
      </c>
      <c r="I486" s="85"/>
      <c r="J486" s="131"/>
      <c r="K486" s="84"/>
      <c r="L486" s="84"/>
      <c r="M486" s="84"/>
      <c r="N486" s="84"/>
      <c r="O486" s="86"/>
      <c r="P486" s="86"/>
      <c r="Q486" s="86"/>
      <c r="R486" s="8"/>
    </row>
    <row r="487" spans="1:19" ht="9.75" outlineLevel="4">
      <c r="A487" s="80"/>
      <c r="B487" s="81"/>
      <c r="C487" s="81"/>
      <c r="D487" s="82"/>
      <c r="E487" s="87"/>
      <c r="F487" s="83" t="s">
        <v>1248</v>
      </c>
      <c r="G487" s="82"/>
      <c r="H487" s="84">
        <v>6</v>
      </c>
      <c r="I487" s="85"/>
      <c r="J487" s="131"/>
      <c r="K487" s="84"/>
      <c r="L487" s="84"/>
      <c r="M487" s="84"/>
      <c r="N487" s="84"/>
      <c r="O487" s="86"/>
      <c r="P487" s="86"/>
      <c r="Q487" s="86"/>
      <c r="R487" s="8"/>
    </row>
    <row r="488" spans="1:19" ht="9.75" outlineLevel="4">
      <c r="A488" s="80"/>
      <c r="B488" s="81"/>
      <c r="C488" s="81"/>
      <c r="D488" s="82"/>
      <c r="E488" s="87"/>
      <c r="F488" s="83" t="s">
        <v>1253</v>
      </c>
      <c r="G488" s="82"/>
      <c r="H488" s="84">
        <v>4</v>
      </c>
      <c r="I488" s="85"/>
      <c r="J488" s="131"/>
      <c r="K488" s="84"/>
      <c r="L488" s="84"/>
      <c r="M488" s="84"/>
      <c r="N488" s="84"/>
      <c r="O488" s="86"/>
      <c r="P488" s="86"/>
      <c r="Q488" s="86"/>
      <c r="R488" s="8"/>
    </row>
    <row r="489" spans="1:19" ht="7.5" customHeight="1" outlineLevel="4">
      <c r="A489" s="8"/>
      <c r="B489" s="46"/>
      <c r="C489" s="45"/>
      <c r="D489" s="48"/>
      <c r="E489" s="13"/>
      <c r="F489" s="49"/>
      <c r="G489" s="48"/>
      <c r="H489" s="50"/>
      <c r="I489" s="52"/>
      <c r="J489" s="132"/>
      <c r="K489" s="19"/>
      <c r="L489" s="19"/>
      <c r="M489" s="19"/>
      <c r="N489" s="19"/>
      <c r="O489" s="15"/>
      <c r="P489" s="15"/>
      <c r="Q489" s="15"/>
      <c r="R489" s="8"/>
    </row>
    <row r="490" spans="1:19" ht="11.25" outlineLevel="3">
      <c r="A490" s="9"/>
      <c r="B490" s="72"/>
      <c r="C490" s="73">
        <v>9</v>
      </c>
      <c r="D490" s="74" t="s">
        <v>103</v>
      </c>
      <c r="E490" s="75" t="s">
        <v>1254</v>
      </c>
      <c r="F490" s="76" t="s">
        <v>1255</v>
      </c>
      <c r="G490" s="74" t="s">
        <v>94</v>
      </c>
      <c r="H490" s="77">
        <v>4</v>
      </c>
      <c r="I490" s="78"/>
      <c r="J490" s="130">
        <f>H490*I490</f>
        <v>0</v>
      </c>
      <c r="K490" s="77"/>
      <c r="L490" s="77">
        <f>H490*K490</f>
        <v>0</v>
      </c>
      <c r="M490" s="77"/>
      <c r="N490" s="77">
        <f>H490*M490</f>
        <v>0</v>
      </c>
      <c r="O490" s="79">
        <v>21</v>
      </c>
      <c r="P490" s="79">
        <f>J490*(O490/100)</f>
        <v>0</v>
      </c>
      <c r="Q490" s="79">
        <f>J490+P490</f>
        <v>0</v>
      </c>
      <c r="R490" s="8"/>
      <c r="S490" s="8"/>
    </row>
    <row r="491" spans="1:19" ht="9.75" outlineLevel="4">
      <c r="A491" s="80"/>
      <c r="B491" s="81"/>
      <c r="C491" s="81"/>
      <c r="D491" s="82"/>
      <c r="E491" s="87" t="s">
        <v>16</v>
      </c>
      <c r="F491" s="83" t="s">
        <v>978</v>
      </c>
      <c r="G491" s="82"/>
      <c r="H491" s="84">
        <v>2</v>
      </c>
      <c r="I491" s="85"/>
      <c r="J491" s="131"/>
      <c r="K491" s="84"/>
      <c r="L491" s="84"/>
      <c r="M491" s="84"/>
      <c r="N491" s="84"/>
      <c r="O491" s="86"/>
      <c r="P491" s="86"/>
      <c r="Q491" s="86"/>
      <c r="R491" s="8"/>
    </row>
    <row r="492" spans="1:19" ht="9.75" outlineLevel="4">
      <c r="A492" s="80"/>
      <c r="B492" s="81"/>
      <c r="C492" s="81"/>
      <c r="D492" s="82"/>
      <c r="E492" s="87"/>
      <c r="F492" s="83" t="s">
        <v>979</v>
      </c>
      <c r="G492" s="82"/>
      <c r="H492" s="84">
        <v>1</v>
      </c>
      <c r="I492" s="85"/>
      <c r="J492" s="131"/>
      <c r="K492" s="84"/>
      <c r="L492" s="84"/>
      <c r="M492" s="84"/>
      <c r="N492" s="84"/>
      <c r="O492" s="86"/>
      <c r="P492" s="86"/>
      <c r="Q492" s="86"/>
      <c r="R492" s="8"/>
    </row>
    <row r="493" spans="1:19" ht="9.75" outlineLevel="4">
      <c r="A493" s="80"/>
      <c r="B493" s="81"/>
      <c r="C493" s="81"/>
      <c r="D493" s="82"/>
      <c r="E493" s="87"/>
      <c r="F493" s="83" t="s">
        <v>982</v>
      </c>
      <c r="G493" s="82"/>
      <c r="H493" s="84">
        <v>1</v>
      </c>
      <c r="I493" s="85"/>
      <c r="J493" s="131"/>
      <c r="K493" s="84"/>
      <c r="L493" s="84"/>
      <c r="M493" s="84"/>
      <c r="N493" s="84"/>
      <c r="O493" s="86"/>
      <c r="P493" s="86"/>
      <c r="Q493" s="86"/>
      <c r="R493" s="8"/>
    </row>
    <row r="494" spans="1:19" ht="7.5" customHeight="1" outlineLevel="4">
      <c r="A494" s="8"/>
      <c r="B494" s="46"/>
      <c r="C494" s="45"/>
      <c r="D494" s="48"/>
      <c r="E494" s="13"/>
      <c r="F494" s="49"/>
      <c r="G494" s="48"/>
      <c r="H494" s="50"/>
      <c r="I494" s="52"/>
      <c r="J494" s="132"/>
      <c r="K494" s="19"/>
      <c r="L494" s="19"/>
      <c r="M494" s="19"/>
      <c r="N494" s="19"/>
      <c r="O494" s="15"/>
      <c r="P494" s="15"/>
      <c r="Q494" s="15"/>
      <c r="R494" s="8"/>
    </row>
    <row r="495" spans="1:19" ht="11.25" outlineLevel="3">
      <c r="A495" s="9"/>
      <c r="B495" s="72"/>
      <c r="C495" s="73">
        <v>10</v>
      </c>
      <c r="D495" s="74" t="s">
        <v>151</v>
      </c>
      <c r="E495" s="75" t="s">
        <v>1256</v>
      </c>
      <c r="F495" s="76" t="s">
        <v>1257</v>
      </c>
      <c r="G495" s="74" t="s">
        <v>94</v>
      </c>
      <c r="H495" s="77">
        <v>3</v>
      </c>
      <c r="I495" s="78"/>
      <c r="J495" s="130">
        <f>H495*I495</f>
        <v>0</v>
      </c>
      <c r="K495" s="77">
        <v>1.95E-2</v>
      </c>
      <c r="L495" s="77">
        <f>H495*K495</f>
        <v>5.8499999999999996E-2</v>
      </c>
      <c r="M495" s="77"/>
      <c r="N495" s="77">
        <f>H495*M495</f>
        <v>0</v>
      </c>
      <c r="O495" s="79">
        <v>21</v>
      </c>
      <c r="P495" s="79">
        <f>J495*(O495/100)</f>
        <v>0</v>
      </c>
      <c r="Q495" s="79">
        <f>J495+P495</f>
        <v>0</v>
      </c>
      <c r="R495" s="8"/>
      <c r="S495" s="8"/>
    </row>
    <row r="496" spans="1:19" ht="9.75" outlineLevel="4">
      <c r="A496" s="80"/>
      <c r="B496" s="81"/>
      <c r="C496" s="81"/>
      <c r="D496" s="82"/>
      <c r="E496" s="87" t="s">
        <v>16</v>
      </c>
      <c r="F496" s="83" t="s">
        <v>978</v>
      </c>
      <c r="G496" s="82"/>
      <c r="H496" s="84">
        <v>2</v>
      </c>
      <c r="I496" s="85"/>
      <c r="J496" s="131"/>
      <c r="K496" s="84"/>
      <c r="L496" s="84"/>
      <c r="M496" s="84"/>
      <c r="N496" s="84"/>
      <c r="O496" s="86"/>
      <c r="P496" s="86"/>
      <c r="Q496" s="86"/>
      <c r="R496" s="8"/>
    </row>
    <row r="497" spans="1:19" ht="9.75" outlineLevel="4">
      <c r="A497" s="80"/>
      <c r="B497" s="81"/>
      <c r="C497" s="81"/>
      <c r="D497" s="82"/>
      <c r="E497" s="87"/>
      <c r="F497" s="83" t="s">
        <v>979</v>
      </c>
      <c r="G497" s="82"/>
      <c r="H497" s="84">
        <v>1</v>
      </c>
      <c r="I497" s="85"/>
      <c r="J497" s="131"/>
      <c r="K497" s="84"/>
      <c r="L497" s="84"/>
      <c r="M497" s="84"/>
      <c r="N497" s="84"/>
      <c r="O497" s="86"/>
      <c r="P497" s="86"/>
      <c r="Q497" s="86"/>
      <c r="R497" s="8"/>
    </row>
    <row r="498" spans="1:19" ht="7.5" customHeight="1" outlineLevel="4">
      <c r="A498" s="8"/>
      <c r="B498" s="46"/>
      <c r="C498" s="45"/>
      <c r="D498" s="48"/>
      <c r="E498" s="13"/>
      <c r="F498" s="49"/>
      <c r="G498" s="48"/>
      <c r="H498" s="50"/>
      <c r="I498" s="52"/>
      <c r="J498" s="132"/>
      <c r="K498" s="19"/>
      <c r="L498" s="19"/>
      <c r="M498" s="19"/>
      <c r="N498" s="19"/>
      <c r="O498" s="15"/>
      <c r="P498" s="15"/>
      <c r="Q498" s="15"/>
      <c r="R498" s="8"/>
    </row>
    <row r="499" spans="1:19" ht="11.25" outlineLevel="3">
      <c r="A499" s="9"/>
      <c r="B499" s="72"/>
      <c r="C499" s="73">
        <v>11</v>
      </c>
      <c r="D499" s="74" t="s">
        <v>151</v>
      </c>
      <c r="E499" s="75" t="s">
        <v>1258</v>
      </c>
      <c r="F499" s="76" t="s">
        <v>1259</v>
      </c>
      <c r="G499" s="74" t="s">
        <v>94</v>
      </c>
      <c r="H499" s="77">
        <v>1</v>
      </c>
      <c r="I499" s="78"/>
      <c r="J499" s="130">
        <f>H499*I499</f>
        <v>0</v>
      </c>
      <c r="K499" s="77">
        <v>1.7500000000000002E-2</v>
      </c>
      <c r="L499" s="77">
        <f>H499*K499</f>
        <v>1.7500000000000002E-2</v>
      </c>
      <c r="M499" s="77"/>
      <c r="N499" s="77">
        <f>H499*M499</f>
        <v>0</v>
      </c>
      <c r="O499" s="79">
        <v>21</v>
      </c>
      <c r="P499" s="79">
        <f>J499*(O499/100)</f>
        <v>0</v>
      </c>
      <c r="Q499" s="79">
        <f>J499+P499</f>
        <v>0</v>
      </c>
      <c r="R499" s="8"/>
      <c r="S499" s="8"/>
    </row>
    <row r="500" spans="1:19" ht="9.75" outlineLevel="4">
      <c r="A500" s="80"/>
      <c r="B500" s="81"/>
      <c r="C500" s="81"/>
      <c r="D500" s="82"/>
      <c r="E500" s="87" t="s">
        <v>16</v>
      </c>
      <c r="F500" s="83" t="s">
        <v>982</v>
      </c>
      <c r="G500" s="82"/>
      <c r="H500" s="84">
        <v>1</v>
      </c>
      <c r="I500" s="85"/>
      <c r="J500" s="131"/>
      <c r="K500" s="84"/>
      <c r="L500" s="84"/>
      <c r="M500" s="84"/>
      <c r="N500" s="84"/>
      <c r="O500" s="86"/>
      <c r="P500" s="86"/>
      <c r="Q500" s="86"/>
      <c r="R500" s="8"/>
    </row>
    <row r="501" spans="1:19" ht="7.5" customHeight="1" outlineLevel="4">
      <c r="A501" s="8"/>
      <c r="B501" s="46"/>
      <c r="C501" s="45"/>
      <c r="D501" s="48"/>
      <c r="E501" s="13"/>
      <c r="F501" s="49"/>
      <c r="G501" s="48"/>
      <c r="H501" s="50"/>
      <c r="I501" s="52"/>
      <c r="J501" s="132"/>
      <c r="K501" s="19"/>
      <c r="L501" s="19"/>
      <c r="M501" s="19"/>
      <c r="N501" s="19"/>
      <c r="O501" s="15"/>
      <c r="P501" s="15"/>
      <c r="Q501" s="15"/>
      <c r="R501" s="8"/>
    </row>
    <row r="502" spans="1:19" ht="11.25" outlineLevel="3">
      <c r="A502" s="9"/>
      <c r="B502" s="72"/>
      <c r="C502" s="73">
        <v>12</v>
      </c>
      <c r="D502" s="74" t="s">
        <v>103</v>
      </c>
      <c r="E502" s="75" t="s">
        <v>1260</v>
      </c>
      <c r="F502" s="76" t="s">
        <v>1261</v>
      </c>
      <c r="G502" s="74" t="s">
        <v>94</v>
      </c>
      <c r="H502" s="77">
        <v>2</v>
      </c>
      <c r="I502" s="78"/>
      <c r="J502" s="130">
        <f>H502*I502</f>
        <v>0</v>
      </c>
      <c r="K502" s="77"/>
      <c r="L502" s="77">
        <f>H502*K502</f>
        <v>0</v>
      </c>
      <c r="M502" s="77"/>
      <c r="N502" s="77">
        <f>H502*M502</f>
        <v>0</v>
      </c>
      <c r="O502" s="79">
        <v>21</v>
      </c>
      <c r="P502" s="79">
        <f>J502*(O502/100)</f>
        <v>0</v>
      </c>
      <c r="Q502" s="79">
        <f>J502+P502</f>
        <v>0</v>
      </c>
      <c r="R502" s="8"/>
      <c r="S502" s="8"/>
    </row>
    <row r="503" spans="1:19" ht="9.75" outlineLevel="4">
      <c r="A503" s="80"/>
      <c r="B503" s="81"/>
      <c r="C503" s="81"/>
      <c r="D503" s="82"/>
      <c r="E503" s="87" t="s">
        <v>16</v>
      </c>
      <c r="F503" s="83" t="s">
        <v>1262</v>
      </c>
      <c r="G503" s="82"/>
      <c r="H503" s="84">
        <v>2</v>
      </c>
      <c r="I503" s="85"/>
      <c r="J503" s="131"/>
      <c r="K503" s="84"/>
      <c r="L503" s="84"/>
      <c r="M503" s="84"/>
      <c r="N503" s="84"/>
      <c r="O503" s="86"/>
      <c r="P503" s="86"/>
      <c r="Q503" s="86"/>
      <c r="R503" s="8"/>
    </row>
    <row r="504" spans="1:19" ht="7.5" customHeight="1" outlineLevel="4">
      <c r="A504" s="8"/>
      <c r="B504" s="46"/>
      <c r="C504" s="45"/>
      <c r="D504" s="48"/>
      <c r="E504" s="13"/>
      <c r="F504" s="49"/>
      <c r="G504" s="48"/>
      <c r="H504" s="50"/>
      <c r="I504" s="52"/>
      <c r="J504" s="132"/>
      <c r="K504" s="19"/>
      <c r="L504" s="19"/>
      <c r="M504" s="19"/>
      <c r="N504" s="19"/>
      <c r="O504" s="15"/>
      <c r="P504" s="15"/>
      <c r="Q504" s="15"/>
      <c r="R504" s="8"/>
    </row>
    <row r="505" spans="1:19" ht="11.25" outlineLevel="3">
      <c r="A505" s="9"/>
      <c r="B505" s="72"/>
      <c r="C505" s="73">
        <v>13</v>
      </c>
      <c r="D505" s="74" t="s">
        <v>151</v>
      </c>
      <c r="E505" s="75" t="s">
        <v>1263</v>
      </c>
      <c r="F505" s="76" t="s">
        <v>1264</v>
      </c>
      <c r="G505" s="74" t="s">
        <v>94</v>
      </c>
      <c r="H505" s="77">
        <v>2</v>
      </c>
      <c r="I505" s="78"/>
      <c r="J505" s="130">
        <f t="shared" ref="J505:J512" si="0">H505*I505</f>
        <v>0</v>
      </c>
      <c r="K505" s="77">
        <v>0.04</v>
      </c>
      <c r="L505" s="77">
        <f t="shared" ref="L505:L512" si="1">H505*K505</f>
        <v>0.08</v>
      </c>
      <c r="M505" s="77"/>
      <c r="N505" s="77">
        <f t="shared" ref="N505:N512" si="2">H505*M505</f>
        <v>0</v>
      </c>
      <c r="O505" s="79">
        <v>21</v>
      </c>
      <c r="P505" s="79">
        <f t="shared" ref="P505:P512" si="3">J505*(O505/100)</f>
        <v>0</v>
      </c>
      <c r="Q505" s="79">
        <f t="shared" ref="Q505:Q512" si="4">J505+P505</f>
        <v>0</v>
      </c>
      <c r="R505" s="8"/>
      <c r="S505" s="8"/>
    </row>
    <row r="506" spans="1:19" ht="11.25" outlineLevel="3">
      <c r="A506" s="9"/>
      <c r="B506" s="72"/>
      <c r="C506" s="73">
        <v>14</v>
      </c>
      <c r="D506" s="74" t="s">
        <v>103</v>
      </c>
      <c r="E506" s="75" t="s">
        <v>1265</v>
      </c>
      <c r="F506" s="76" t="s">
        <v>1266</v>
      </c>
      <c r="G506" s="74" t="s">
        <v>94</v>
      </c>
      <c r="H506" s="77">
        <v>6</v>
      </c>
      <c r="I506" s="78"/>
      <c r="J506" s="130">
        <f t="shared" si="0"/>
        <v>0</v>
      </c>
      <c r="K506" s="77"/>
      <c r="L506" s="77">
        <f t="shared" si="1"/>
        <v>0</v>
      </c>
      <c r="M506" s="77"/>
      <c r="N506" s="77">
        <f t="shared" si="2"/>
        <v>0</v>
      </c>
      <c r="O506" s="79">
        <v>21</v>
      </c>
      <c r="P506" s="79">
        <f t="shared" si="3"/>
        <v>0</v>
      </c>
      <c r="Q506" s="79">
        <f t="shared" si="4"/>
        <v>0</v>
      </c>
      <c r="R506" s="8"/>
      <c r="S506" s="8"/>
    </row>
    <row r="507" spans="1:19" ht="11.25" outlineLevel="3">
      <c r="A507" s="9"/>
      <c r="B507" s="72"/>
      <c r="C507" s="73">
        <v>15</v>
      </c>
      <c r="D507" s="74" t="s">
        <v>151</v>
      </c>
      <c r="E507" s="75" t="s">
        <v>1267</v>
      </c>
      <c r="F507" s="76" t="s">
        <v>1268</v>
      </c>
      <c r="G507" s="74" t="s">
        <v>94</v>
      </c>
      <c r="H507" s="77">
        <v>5</v>
      </c>
      <c r="I507" s="78"/>
      <c r="J507" s="130">
        <f t="shared" si="0"/>
        <v>0</v>
      </c>
      <c r="K507" s="77">
        <v>1.4999999999999999E-4</v>
      </c>
      <c r="L507" s="77">
        <f t="shared" si="1"/>
        <v>7.4999999999999991E-4</v>
      </c>
      <c r="M507" s="77"/>
      <c r="N507" s="77">
        <f t="shared" si="2"/>
        <v>0</v>
      </c>
      <c r="O507" s="79">
        <v>21</v>
      </c>
      <c r="P507" s="79">
        <f t="shared" si="3"/>
        <v>0</v>
      </c>
      <c r="Q507" s="79">
        <f t="shared" si="4"/>
        <v>0</v>
      </c>
      <c r="R507" s="8"/>
      <c r="S507" s="8"/>
    </row>
    <row r="508" spans="1:19" ht="11.25" outlineLevel="3">
      <c r="A508" s="9"/>
      <c r="B508" s="72"/>
      <c r="C508" s="73">
        <v>16</v>
      </c>
      <c r="D508" s="74" t="s">
        <v>151</v>
      </c>
      <c r="E508" s="75" t="s">
        <v>1269</v>
      </c>
      <c r="F508" s="76" t="s">
        <v>1270</v>
      </c>
      <c r="G508" s="74" t="s">
        <v>94</v>
      </c>
      <c r="H508" s="77">
        <v>1</v>
      </c>
      <c r="I508" s="78"/>
      <c r="J508" s="130">
        <f t="shared" si="0"/>
        <v>0</v>
      </c>
      <c r="K508" s="77">
        <v>1.4999999999999999E-4</v>
      </c>
      <c r="L508" s="77">
        <f t="shared" si="1"/>
        <v>1.4999999999999999E-4</v>
      </c>
      <c r="M508" s="77"/>
      <c r="N508" s="77">
        <f t="shared" si="2"/>
        <v>0</v>
      </c>
      <c r="O508" s="79">
        <v>21</v>
      </c>
      <c r="P508" s="79">
        <f t="shared" si="3"/>
        <v>0</v>
      </c>
      <c r="Q508" s="79">
        <f t="shared" si="4"/>
        <v>0</v>
      </c>
      <c r="R508" s="8"/>
      <c r="S508" s="8"/>
    </row>
    <row r="509" spans="1:19" ht="11.25" outlineLevel="3">
      <c r="A509" s="9"/>
      <c r="B509" s="72"/>
      <c r="C509" s="73">
        <v>17</v>
      </c>
      <c r="D509" s="74" t="s">
        <v>103</v>
      </c>
      <c r="E509" s="75" t="s">
        <v>1271</v>
      </c>
      <c r="F509" s="76" t="s">
        <v>1272</v>
      </c>
      <c r="G509" s="74" t="s">
        <v>94</v>
      </c>
      <c r="H509" s="77">
        <v>6</v>
      </c>
      <c r="I509" s="78"/>
      <c r="J509" s="130">
        <f t="shared" si="0"/>
        <v>0</v>
      </c>
      <c r="K509" s="77"/>
      <c r="L509" s="77">
        <f t="shared" si="1"/>
        <v>0</v>
      </c>
      <c r="M509" s="77"/>
      <c r="N509" s="77">
        <f t="shared" si="2"/>
        <v>0</v>
      </c>
      <c r="O509" s="79">
        <v>21</v>
      </c>
      <c r="P509" s="79">
        <f t="shared" si="3"/>
        <v>0</v>
      </c>
      <c r="Q509" s="79">
        <f t="shared" si="4"/>
        <v>0</v>
      </c>
      <c r="R509" s="8"/>
      <c r="S509" s="8"/>
    </row>
    <row r="510" spans="1:19" ht="11.25" outlineLevel="3">
      <c r="A510" s="9"/>
      <c r="B510" s="72"/>
      <c r="C510" s="73">
        <v>18</v>
      </c>
      <c r="D510" s="74" t="s">
        <v>151</v>
      </c>
      <c r="E510" s="75" t="s">
        <v>1273</v>
      </c>
      <c r="F510" s="76" t="s">
        <v>1274</v>
      </c>
      <c r="G510" s="74" t="s">
        <v>94</v>
      </c>
      <c r="H510" s="77">
        <v>6</v>
      </c>
      <c r="I510" s="78"/>
      <c r="J510" s="130">
        <f t="shared" si="0"/>
        <v>0</v>
      </c>
      <c r="K510" s="77">
        <v>2.2000000000000001E-3</v>
      </c>
      <c r="L510" s="77">
        <f t="shared" si="1"/>
        <v>1.32E-2</v>
      </c>
      <c r="M510" s="77"/>
      <c r="N510" s="77">
        <f t="shared" si="2"/>
        <v>0</v>
      </c>
      <c r="O510" s="79">
        <v>21</v>
      </c>
      <c r="P510" s="79">
        <f t="shared" si="3"/>
        <v>0</v>
      </c>
      <c r="Q510" s="79">
        <f t="shared" si="4"/>
        <v>0</v>
      </c>
      <c r="R510" s="8"/>
      <c r="S510" s="8"/>
    </row>
    <row r="511" spans="1:19" ht="11.25" outlineLevel="3">
      <c r="A511" s="9"/>
      <c r="B511" s="72"/>
      <c r="C511" s="73">
        <v>19</v>
      </c>
      <c r="D511" s="74" t="s">
        <v>103</v>
      </c>
      <c r="E511" s="75" t="s">
        <v>1275</v>
      </c>
      <c r="F511" s="76" t="s">
        <v>1276</v>
      </c>
      <c r="G511" s="74" t="s">
        <v>94</v>
      </c>
      <c r="H511" s="77">
        <v>5</v>
      </c>
      <c r="I511" s="78"/>
      <c r="J511" s="130">
        <f t="shared" si="0"/>
        <v>0</v>
      </c>
      <c r="K511" s="77">
        <v>2.1000000000000001E-4</v>
      </c>
      <c r="L511" s="77">
        <f t="shared" si="1"/>
        <v>1.0500000000000002E-3</v>
      </c>
      <c r="M511" s="77"/>
      <c r="N511" s="77">
        <f t="shared" si="2"/>
        <v>0</v>
      </c>
      <c r="O511" s="79">
        <v>21</v>
      </c>
      <c r="P511" s="79">
        <f t="shared" si="3"/>
        <v>0</v>
      </c>
      <c r="Q511" s="79">
        <f t="shared" si="4"/>
        <v>0</v>
      </c>
      <c r="R511" s="8"/>
      <c r="S511" s="8"/>
    </row>
    <row r="512" spans="1:19" ht="11.25" outlineLevel="3">
      <c r="A512" s="9"/>
      <c r="B512" s="72"/>
      <c r="C512" s="73">
        <v>20</v>
      </c>
      <c r="D512" s="74" t="s">
        <v>103</v>
      </c>
      <c r="E512" s="75" t="s">
        <v>1562</v>
      </c>
      <c r="F512" s="76" t="s">
        <v>1563</v>
      </c>
      <c r="G512" s="74" t="s">
        <v>120</v>
      </c>
      <c r="H512" s="77">
        <v>171.28</v>
      </c>
      <c r="I512" s="78"/>
      <c r="J512" s="130">
        <f t="shared" si="0"/>
        <v>0</v>
      </c>
      <c r="K512" s="77"/>
      <c r="L512" s="77">
        <f t="shared" si="1"/>
        <v>0</v>
      </c>
      <c r="M512" s="77"/>
      <c r="N512" s="77">
        <f t="shared" si="2"/>
        <v>0</v>
      </c>
      <c r="O512" s="79">
        <v>21</v>
      </c>
      <c r="P512" s="79">
        <f t="shared" si="3"/>
        <v>0</v>
      </c>
      <c r="Q512" s="79">
        <f t="shared" si="4"/>
        <v>0</v>
      </c>
      <c r="R512" s="8"/>
      <c r="S512" s="8"/>
    </row>
    <row r="513" spans="1:19" ht="9.75" outlineLevel="4">
      <c r="A513" s="80"/>
      <c r="B513" s="81"/>
      <c r="C513" s="81"/>
      <c r="D513" s="82"/>
      <c r="E513" s="87" t="s">
        <v>16</v>
      </c>
      <c r="F513" s="83" t="s">
        <v>1564</v>
      </c>
      <c r="G513" s="82"/>
      <c r="H513" s="84">
        <v>90</v>
      </c>
      <c r="I513" s="85"/>
      <c r="J513" s="131"/>
      <c r="K513" s="84"/>
      <c r="L513" s="84"/>
      <c r="M513" s="84"/>
      <c r="N513" s="84"/>
      <c r="O513" s="86"/>
      <c r="P513" s="86"/>
      <c r="Q513" s="86"/>
      <c r="R513" s="8"/>
    </row>
    <row r="514" spans="1:19" ht="9.75" outlineLevel="4">
      <c r="A514" s="80"/>
      <c r="B514" s="81"/>
      <c r="C514" s="81"/>
      <c r="D514" s="82"/>
      <c r="E514" s="87"/>
      <c r="F514" s="83" t="s">
        <v>1565</v>
      </c>
      <c r="G514" s="82"/>
      <c r="H514" s="84">
        <v>64.8</v>
      </c>
      <c r="I514" s="85"/>
      <c r="J514" s="131"/>
      <c r="K514" s="84"/>
      <c r="L514" s="84"/>
      <c r="M514" s="84"/>
      <c r="N514" s="84"/>
      <c r="O514" s="86"/>
      <c r="P514" s="86"/>
      <c r="Q514" s="86"/>
      <c r="R514" s="8"/>
    </row>
    <row r="515" spans="1:19" ht="9.75" outlineLevel="4">
      <c r="A515" s="80"/>
      <c r="B515" s="81"/>
      <c r="C515" s="81"/>
      <c r="D515" s="82"/>
      <c r="E515" s="87"/>
      <c r="F515" s="83" t="s">
        <v>1566</v>
      </c>
      <c r="G515" s="82"/>
      <c r="H515" s="84">
        <v>6.4</v>
      </c>
      <c r="I515" s="85"/>
      <c r="J515" s="131"/>
      <c r="K515" s="84"/>
      <c r="L515" s="84"/>
      <c r="M515" s="84"/>
      <c r="N515" s="84"/>
      <c r="O515" s="86"/>
      <c r="P515" s="86"/>
      <c r="Q515" s="86"/>
      <c r="R515" s="8"/>
    </row>
    <row r="516" spans="1:19" ht="9.75" outlineLevel="4">
      <c r="A516" s="80"/>
      <c r="B516" s="81"/>
      <c r="C516" s="81"/>
      <c r="D516" s="82"/>
      <c r="E516" s="87"/>
      <c r="F516" s="83" t="s">
        <v>1567</v>
      </c>
      <c r="G516" s="82"/>
      <c r="H516" s="84">
        <v>4.4000000000000004</v>
      </c>
      <c r="I516" s="85"/>
      <c r="J516" s="131"/>
      <c r="K516" s="84"/>
      <c r="L516" s="84"/>
      <c r="M516" s="84"/>
      <c r="N516" s="84"/>
      <c r="O516" s="86"/>
      <c r="P516" s="86"/>
      <c r="Q516" s="86"/>
      <c r="R516" s="8"/>
    </row>
    <row r="517" spans="1:19" ht="9.75" outlineLevel="4">
      <c r="A517" s="80"/>
      <c r="B517" s="81"/>
      <c r="C517" s="81"/>
      <c r="D517" s="82"/>
      <c r="E517" s="87"/>
      <c r="F517" s="83" t="s">
        <v>1568</v>
      </c>
      <c r="G517" s="82"/>
      <c r="H517" s="84">
        <v>5.68</v>
      </c>
      <c r="I517" s="85"/>
      <c r="J517" s="131"/>
      <c r="K517" s="84"/>
      <c r="L517" s="84"/>
      <c r="M517" s="84"/>
      <c r="N517" s="84"/>
      <c r="O517" s="86"/>
      <c r="P517" s="86"/>
      <c r="Q517" s="86"/>
      <c r="R517" s="8"/>
    </row>
    <row r="518" spans="1:19" ht="7.5" customHeight="1" outlineLevel="4">
      <c r="A518" s="8"/>
      <c r="B518" s="46"/>
      <c r="C518" s="45"/>
      <c r="D518" s="48"/>
      <c r="E518" s="13"/>
      <c r="F518" s="49"/>
      <c r="G518" s="48"/>
      <c r="H518" s="50"/>
      <c r="I518" s="52"/>
      <c r="J518" s="132"/>
      <c r="K518" s="19"/>
      <c r="L518" s="19"/>
      <c r="M518" s="19"/>
      <c r="N518" s="19"/>
      <c r="O518" s="15"/>
      <c r="P518" s="15"/>
      <c r="Q518" s="15"/>
      <c r="R518" s="8"/>
    </row>
    <row r="519" spans="1:19" ht="11.25" outlineLevel="3">
      <c r="A519" s="9"/>
      <c r="B519" s="72"/>
      <c r="C519" s="73">
        <v>21</v>
      </c>
      <c r="D519" s="74" t="s">
        <v>151</v>
      </c>
      <c r="E519" s="75" t="s">
        <v>1277</v>
      </c>
      <c r="F519" s="76" t="s">
        <v>1278</v>
      </c>
      <c r="G519" s="74" t="s">
        <v>567</v>
      </c>
      <c r="H519" s="77">
        <v>0.65771520000000017</v>
      </c>
      <c r="I519" s="78"/>
      <c r="J519" s="130">
        <f>H519*I519</f>
        <v>0</v>
      </c>
      <c r="K519" s="77">
        <v>0.44</v>
      </c>
      <c r="L519" s="77">
        <f>H519*K519</f>
        <v>0.28939468800000007</v>
      </c>
      <c r="M519" s="77"/>
      <c r="N519" s="77">
        <f>H519*M519</f>
        <v>0</v>
      </c>
      <c r="O519" s="79">
        <v>21</v>
      </c>
      <c r="P519" s="79">
        <f>J519*(O519/100)</f>
        <v>0</v>
      </c>
      <c r="Q519" s="79">
        <f>J519+P519</f>
        <v>0</v>
      </c>
      <c r="R519" s="8"/>
      <c r="S519" s="8"/>
    </row>
    <row r="520" spans="1:19" ht="9.75" outlineLevel="4">
      <c r="A520" s="80"/>
      <c r="B520" s="81"/>
      <c r="C520" s="81"/>
      <c r="D520" s="82"/>
      <c r="E520" s="87" t="s">
        <v>16</v>
      </c>
      <c r="F520" s="83" t="s">
        <v>1279</v>
      </c>
      <c r="G520" s="82"/>
      <c r="H520" s="84">
        <v>0.65771520000000017</v>
      </c>
      <c r="I520" s="85"/>
      <c r="J520" s="131"/>
      <c r="K520" s="84"/>
      <c r="L520" s="84"/>
      <c r="M520" s="84"/>
      <c r="N520" s="84"/>
      <c r="O520" s="86"/>
      <c r="P520" s="86"/>
      <c r="Q520" s="86"/>
      <c r="R520" s="8"/>
    </row>
    <row r="521" spans="1:19" ht="7.5" customHeight="1" outlineLevel="4">
      <c r="A521" s="8"/>
      <c r="B521" s="46"/>
      <c r="C521" s="45"/>
      <c r="D521" s="48"/>
      <c r="E521" s="13"/>
      <c r="F521" s="49"/>
      <c r="G521" s="48"/>
      <c r="H521" s="50"/>
      <c r="I521" s="52"/>
      <c r="J521" s="132"/>
      <c r="K521" s="19"/>
      <c r="L521" s="19"/>
      <c r="M521" s="19"/>
      <c r="N521" s="19"/>
      <c r="O521" s="15"/>
      <c r="P521" s="15"/>
      <c r="Q521" s="15"/>
      <c r="R521" s="8"/>
    </row>
    <row r="522" spans="1:19" ht="11.25" outlineLevel="3">
      <c r="A522" s="9"/>
      <c r="B522" s="72"/>
      <c r="C522" s="73">
        <v>22</v>
      </c>
      <c r="D522" s="74" t="s">
        <v>103</v>
      </c>
      <c r="E522" s="75" t="s">
        <v>1280</v>
      </c>
      <c r="F522" s="76" t="s">
        <v>1281</v>
      </c>
      <c r="G522" s="74" t="s">
        <v>567</v>
      </c>
      <c r="H522" s="77">
        <v>0.65800000000000003</v>
      </c>
      <c r="I522" s="78"/>
      <c r="J522" s="130">
        <f>H522*I522</f>
        <v>0</v>
      </c>
      <c r="K522" s="77">
        <v>2.248E-2</v>
      </c>
      <c r="L522" s="77">
        <f>H522*K522</f>
        <v>1.4791840000000001E-2</v>
      </c>
      <c r="M522" s="77"/>
      <c r="N522" s="77">
        <f>H522*M522</f>
        <v>0</v>
      </c>
      <c r="O522" s="79">
        <v>21</v>
      </c>
      <c r="P522" s="79">
        <f>J522*(O522/100)</f>
        <v>0</v>
      </c>
      <c r="Q522" s="79">
        <f>J522+P522</f>
        <v>0</v>
      </c>
      <c r="R522" s="8"/>
      <c r="S522" s="8"/>
    </row>
    <row r="523" spans="1:19" ht="11.25" outlineLevel="3">
      <c r="A523" s="9"/>
      <c r="B523" s="72"/>
      <c r="C523" s="73">
        <v>23</v>
      </c>
      <c r="D523" s="74" t="s">
        <v>103</v>
      </c>
      <c r="E523" s="75" t="s">
        <v>1282</v>
      </c>
      <c r="F523" s="76" t="s">
        <v>1283</v>
      </c>
      <c r="G523" s="74" t="s">
        <v>126</v>
      </c>
      <c r="H523" s="77">
        <v>0.52405652800000002</v>
      </c>
      <c r="I523" s="78"/>
      <c r="J523" s="130">
        <f>H523*I523</f>
        <v>0</v>
      </c>
      <c r="K523" s="77"/>
      <c r="L523" s="77">
        <f>H523*K523</f>
        <v>0</v>
      </c>
      <c r="M523" s="77"/>
      <c r="N523" s="77">
        <f>H523*M523</f>
        <v>0</v>
      </c>
      <c r="O523" s="79">
        <v>21</v>
      </c>
      <c r="P523" s="79">
        <f>J523*(O523/100)</f>
        <v>0</v>
      </c>
      <c r="Q523" s="79">
        <f>J523+P523</f>
        <v>0</v>
      </c>
      <c r="R523" s="8"/>
      <c r="S523" s="8"/>
    </row>
    <row r="524" spans="1:19" outlineLevel="3">
      <c r="B524" s="6"/>
      <c r="C524" s="6"/>
      <c r="D524" s="6"/>
      <c r="E524" s="6"/>
      <c r="F524" s="6"/>
      <c r="G524" s="6"/>
      <c r="H524" s="6"/>
      <c r="I524" s="8"/>
      <c r="J524" s="133"/>
      <c r="K524" s="6"/>
      <c r="L524" s="6"/>
      <c r="M524" s="6"/>
      <c r="N524" s="6"/>
      <c r="O524" s="6"/>
      <c r="P524" s="8"/>
      <c r="Q524" s="8"/>
    </row>
    <row r="525" spans="1:19" ht="11.25" outlineLevel="2">
      <c r="A525" s="40" t="s">
        <v>1284</v>
      </c>
      <c r="B525" s="65">
        <v>3</v>
      </c>
      <c r="C525" s="66"/>
      <c r="D525" s="67" t="s">
        <v>32</v>
      </c>
      <c r="E525" s="67"/>
      <c r="F525" s="68" t="s">
        <v>1285</v>
      </c>
      <c r="G525" s="67"/>
      <c r="H525" s="69"/>
      <c r="I525" s="70"/>
      <c r="J525" s="129">
        <f>SUBTOTAL(9,J526:J535)</f>
        <v>0</v>
      </c>
      <c r="K525" s="69"/>
      <c r="L525" s="42">
        <f>SUBTOTAL(9,L526:L535)</f>
        <v>5.3328E-2</v>
      </c>
      <c r="M525" s="69"/>
      <c r="N525" s="42">
        <f>SUBTOTAL(9,N526:N535)</f>
        <v>0</v>
      </c>
      <c r="O525" s="71"/>
      <c r="P525" s="41">
        <f>SUBTOTAL(9,P526:P535)</f>
        <v>0</v>
      </c>
      <c r="Q525" s="41">
        <f>SUBTOTAL(9,Q526:Q535)</f>
        <v>0</v>
      </c>
      <c r="R525" s="8"/>
      <c r="S525" s="8"/>
    </row>
    <row r="526" spans="1:19" ht="11.25" outlineLevel="3">
      <c r="A526" s="9"/>
      <c r="B526" s="72"/>
      <c r="C526" s="73">
        <v>1</v>
      </c>
      <c r="D526" s="74" t="s">
        <v>103</v>
      </c>
      <c r="E526" s="75" t="s">
        <v>1286</v>
      </c>
      <c r="F526" s="76" t="s">
        <v>1287</v>
      </c>
      <c r="G526" s="74" t="s">
        <v>120</v>
      </c>
      <c r="H526" s="77">
        <v>1.2</v>
      </c>
      <c r="I526" s="78"/>
      <c r="J526" s="130">
        <f>H526*I526</f>
        <v>0</v>
      </c>
      <c r="K526" s="77"/>
      <c r="L526" s="77">
        <f>H526*K526</f>
        <v>0</v>
      </c>
      <c r="M526" s="77"/>
      <c r="N526" s="77">
        <f>H526*M526</f>
        <v>0</v>
      </c>
      <c r="O526" s="79">
        <v>21</v>
      </c>
      <c r="P526" s="79">
        <f>J526*(O526/100)</f>
        <v>0</v>
      </c>
      <c r="Q526" s="79">
        <f>J526+P526</f>
        <v>0</v>
      </c>
      <c r="R526" s="8"/>
      <c r="S526" s="8"/>
    </row>
    <row r="527" spans="1:19" ht="9.75" outlineLevel="4">
      <c r="A527" s="80"/>
      <c r="B527" s="81"/>
      <c r="C527" s="81"/>
      <c r="D527" s="82"/>
      <c r="E527" s="87" t="s">
        <v>16</v>
      </c>
      <c r="F527" s="83" t="s">
        <v>1288</v>
      </c>
      <c r="G527" s="82"/>
      <c r="H527" s="84">
        <v>1.2</v>
      </c>
      <c r="I527" s="85"/>
      <c r="J527" s="131"/>
      <c r="K527" s="84"/>
      <c r="L527" s="84"/>
      <c r="M527" s="84"/>
      <c r="N527" s="84"/>
      <c r="O527" s="86"/>
      <c r="P527" s="86"/>
      <c r="Q527" s="86"/>
      <c r="R527" s="8"/>
    </row>
    <row r="528" spans="1:19" ht="7.5" customHeight="1" outlineLevel="4">
      <c r="A528" s="8"/>
      <c r="B528" s="46"/>
      <c r="C528" s="45"/>
      <c r="D528" s="48"/>
      <c r="E528" s="13"/>
      <c r="F528" s="49"/>
      <c r="G528" s="48"/>
      <c r="H528" s="50"/>
      <c r="I528" s="52"/>
      <c r="J528" s="132"/>
      <c r="K528" s="19"/>
      <c r="L528" s="19"/>
      <c r="M528" s="19"/>
      <c r="N528" s="19"/>
      <c r="O528" s="15"/>
      <c r="P528" s="15"/>
      <c r="Q528" s="15"/>
      <c r="R528" s="8"/>
    </row>
    <row r="529" spans="1:19" ht="11.25" outlineLevel="3">
      <c r="A529" s="9"/>
      <c r="B529" s="72"/>
      <c r="C529" s="73">
        <v>2</v>
      </c>
      <c r="D529" s="74" t="s">
        <v>151</v>
      </c>
      <c r="E529" s="75" t="s">
        <v>1289</v>
      </c>
      <c r="F529" s="76" t="s">
        <v>1290</v>
      </c>
      <c r="G529" s="74" t="s">
        <v>120</v>
      </c>
      <c r="H529" s="77">
        <v>1.2</v>
      </c>
      <c r="I529" s="78"/>
      <c r="J529" s="130">
        <f>H529*I529</f>
        <v>0</v>
      </c>
      <c r="K529" s="77">
        <v>3.0000000000000001E-3</v>
      </c>
      <c r="L529" s="77">
        <f>H529*K529</f>
        <v>3.5999999999999999E-3</v>
      </c>
      <c r="M529" s="77"/>
      <c r="N529" s="77">
        <f>H529*M529</f>
        <v>0</v>
      </c>
      <c r="O529" s="79">
        <v>21</v>
      </c>
      <c r="P529" s="79">
        <f>J529*(O529/100)</f>
        <v>0</v>
      </c>
      <c r="Q529" s="79">
        <f>J529+P529</f>
        <v>0</v>
      </c>
      <c r="R529" s="8"/>
      <c r="S529" s="8"/>
    </row>
    <row r="530" spans="1:19" ht="11.25" outlineLevel="3">
      <c r="A530" s="9"/>
      <c r="B530" s="72"/>
      <c r="C530" s="73">
        <v>3</v>
      </c>
      <c r="D530" s="74" t="s">
        <v>103</v>
      </c>
      <c r="E530" s="75" t="s">
        <v>1291</v>
      </c>
      <c r="F530" s="76" t="s">
        <v>1292</v>
      </c>
      <c r="G530" s="74" t="s">
        <v>120</v>
      </c>
      <c r="H530" s="77">
        <v>2.4</v>
      </c>
      <c r="I530" s="78"/>
      <c r="J530" s="130">
        <f>H530*I530</f>
        <v>0</v>
      </c>
      <c r="K530" s="77">
        <v>7.2000000000000005E-4</v>
      </c>
      <c r="L530" s="77">
        <f>H530*K530</f>
        <v>1.7280000000000002E-3</v>
      </c>
      <c r="M530" s="77"/>
      <c r="N530" s="77">
        <f>H530*M530</f>
        <v>0</v>
      </c>
      <c r="O530" s="79">
        <v>21</v>
      </c>
      <c r="P530" s="79">
        <f>J530*(O530/100)</f>
        <v>0</v>
      </c>
      <c r="Q530" s="79">
        <f>J530+P530</f>
        <v>0</v>
      </c>
      <c r="R530" s="8"/>
      <c r="S530" s="8"/>
    </row>
    <row r="531" spans="1:19" ht="9.75" outlineLevel="4">
      <c r="A531" s="80"/>
      <c r="B531" s="81"/>
      <c r="C531" s="81"/>
      <c r="D531" s="82"/>
      <c r="E531" s="87" t="s">
        <v>16</v>
      </c>
      <c r="F531" s="83" t="s">
        <v>1293</v>
      </c>
      <c r="G531" s="82"/>
      <c r="H531" s="84">
        <v>2.4</v>
      </c>
      <c r="I531" s="85"/>
      <c r="J531" s="131"/>
      <c r="K531" s="84"/>
      <c r="L531" s="84"/>
      <c r="M531" s="84"/>
      <c r="N531" s="84"/>
      <c r="O531" s="86"/>
      <c r="P531" s="86"/>
      <c r="Q531" s="86"/>
      <c r="R531" s="8"/>
    </row>
    <row r="532" spans="1:19" ht="7.5" customHeight="1" outlineLevel="4">
      <c r="A532" s="8"/>
      <c r="B532" s="46"/>
      <c r="C532" s="45"/>
      <c r="D532" s="48"/>
      <c r="E532" s="13"/>
      <c r="F532" s="49"/>
      <c r="G532" s="48"/>
      <c r="H532" s="50"/>
      <c r="I532" s="52"/>
      <c r="J532" s="132"/>
      <c r="K532" s="19"/>
      <c r="L532" s="19"/>
      <c r="M532" s="19"/>
      <c r="N532" s="19"/>
      <c r="O532" s="15"/>
      <c r="P532" s="15"/>
      <c r="Q532" s="15"/>
      <c r="R532" s="8"/>
    </row>
    <row r="533" spans="1:19" ht="11.25" outlineLevel="3">
      <c r="A533" s="9"/>
      <c r="B533" s="72"/>
      <c r="C533" s="73">
        <v>4</v>
      </c>
      <c r="D533" s="74" t="s">
        <v>151</v>
      </c>
      <c r="E533" s="75" t="s">
        <v>1294</v>
      </c>
      <c r="F533" s="76" t="s">
        <v>1295</v>
      </c>
      <c r="G533" s="74" t="s">
        <v>120</v>
      </c>
      <c r="H533" s="77">
        <v>2.4</v>
      </c>
      <c r="I533" s="78"/>
      <c r="J533" s="130">
        <f>H533*I533</f>
        <v>0</v>
      </c>
      <c r="K533" s="77">
        <v>0.02</v>
      </c>
      <c r="L533" s="77">
        <f>H533*K533</f>
        <v>4.8000000000000001E-2</v>
      </c>
      <c r="M533" s="77"/>
      <c r="N533" s="77">
        <f>H533*M533</f>
        <v>0</v>
      </c>
      <c r="O533" s="79">
        <v>21</v>
      </c>
      <c r="P533" s="79">
        <f>J533*(O533/100)</f>
        <v>0</v>
      </c>
      <c r="Q533" s="79">
        <f>J533+P533</f>
        <v>0</v>
      </c>
      <c r="R533" s="8"/>
      <c r="S533" s="8"/>
    </row>
    <row r="534" spans="1:19" ht="11.25" outlineLevel="3">
      <c r="A534" s="9"/>
      <c r="B534" s="72"/>
      <c r="C534" s="73">
        <v>5</v>
      </c>
      <c r="D534" s="74" t="s">
        <v>103</v>
      </c>
      <c r="E534" s="75" t="s">
        <v>1296</v>
      </c>
      <c r="F534" s="76" t="s">
        <v>1297</v>
      </c>
      <c r="G534" s="74" t="s">
        <v>126</v>
      </c>
      <c r="H534" s="77">
        <v>5.3328E-2</v>
      </c>
      <c r="I534" s="78"/>
      <c r="J534" s="130">
        <f>H534*I534</f>
        <v>0</v>
      </c>
      <c r="K534" s="77"/>
      <c r="L534" s="77">
        <f>H534*K534</f>
        <v>0</v>
      </c>
      <c r="M534" s="77"/>
      <c r="N534" s="77">
        <f>H534*M534</f>
        <v>0</v>
      </c>
      <c r="O534" s="79">
        <v>21</v>
      </c>
      <c r="P534" s="79">
        <f>J534*(O534/100)</f>
        <v>0</v>
      </c>
      <c r="Q534" s="79">
        <f>J534+P534</f>
        <v>0</v>
      </c>
      <c r="R534" s="8"/>
      <c r="S534" s="8"/>
    </row>
    <row r="535" spans="1:19" outlineLevel="3">
      <c r="B535" s="6"/>
      <c r="C535" s="6"/>
      <c r="D535" s="6"/>
      <c r="E535" s="6"/>
      <c r="F535" s="6"/>
      <c r="G535" s="6"/>
      <c r="H535" s="6"/>
      <c r="I535" s="8"/>
      <c r="J535" s="133"/>
      <c r="K535" s="6"/>
      <c r="L535" s="6"/>
      <c r="M535" s="6"/>
      <c r="N535" s="6"/>
      <c r="O535" s="6"/>
      <c r="P535" s="8"/>
      <c r="Q535" s="8"/>
    </row>
    <row r="536" spans="1:19" ht="11.25" outlineLevel="2">
      <c r="A536" s="40" t="s">
        <v>1298</v>
      </c>
      <c r="B536" s="65">
        <v>3</v>
      </c>
      <c r="C536" s="66"/>
      <c r="D536" s="67" t="s">
        <v>32</v>
      </c>
      <c r="E536" s="67"/>
      <c r="F536" s="68" t="s">
        <v>1299</v>
      </c>
      <c r="G536" s="67"/>
      <c r="H536" s="69"/>
      <c r="I536" s="70"/>
      <c r="J536" s="129">
        <f>SUBTOTAL(9,J537:J593)</f>
        <v>0</v>
      </c>
      <c r="K536" s="69"/>
      <c r="L536" s="42">
        <f>SUBTOTAL(9,L537:L593)</f>
        <v>3.8737904000000007</v>
      </c>
      <c r="M536" s="69"/>
      <c r="N536" s="42">
        <f>SUBTOTAL(9,N537:N593)</f>
        <v>1.505517</v>
      </c>
      <c r="O536" s="71"/>
      <c r="P536" s="41">
        <f>SUBTOTAL(9,P537:P593)</f>
        <v>0</v>
      </c>
      <c r="Q536" s="41">
        <f>SUBTOTAL(9,Q537:Q593)</f>
        <v>0</v>
      </c>
      <c r="R536" s="8"/>
      <c r="S536" s="8"/>
    </row>
    <row r="537" spans="1:19" ht="11.25" outlineLevel="3">
      <c r="A537" s="9"/>
      <c r="B537" s="72"/>
      <c r="C537" s="73">
        <v>1</v>
      </c>
      <c r="D537" s="74" t="s">
        <v>103</v>
      </c>
      <c r="E537" s="75" t="s">
        <v>1300</v>
      </c>
      <c r="F537" s="76" t="s">
        <v>1301</v>
      </c>
      <c r="G537" s="74" t="s">
        <v>106</v>
      </c>
      <c r="H537" s="77">
        <v>39.39</v>
      </c>
      <c r="I537" s="78"/>
      <c r="J537" s="130">
        <f>H537*I537</f>
        <v>0</v>
      </c>
      <c r="K537" s="77"/>
      <c r="L537" s="77">
        <f>H537*K537</f>
        <v>0</v>
      </c>
      <c r="M537" s="77">
        <v>3.5299999999999998E-2</v>
      </c>
      <c r="N537" s="77">
        <f>H537*M537</f>
        <v>1.3904669999999999</v>
      </c>
      <c r="O537" s="79">
        <v>21</v>
      </c>
      <c r="P537" s="79">
        <f>J537*(O537/100)</f>
        <v>0</v>
      </c>
      <c r="Q537" s="79">
        <f>J537+P537</f>
        <v>0</v>
      </c>
      <c r="R537" s="8"/>
      <c r="S537" s="8"/>
    </row>
    <row r="538" spans="1:19" ht="9.75" outlineLevel="4">
      <c r="A538" s="80"/>
      <c r="B538" s="81"/>
      <c r="C538" s="81"/>
      <c r="D538" s="82"/>
      <c r="E538" s="87" t="s">
        <v>16</v>
      </c>
      <c r="F538" s="83" t="s">
        <v>1302</v>
      </c>
      <c r="G538" s="82"/>
      <c r="H538" s="84">
        <v>0</v>
      </c>
      <c r="I538" s="85"/>
      <c r="J538" s="131"/>
      <c r="K538" s="84"/>
      <c r="L538" s="84"/>
      <c r="M538" s="84"/>
      <c r="N538" s="84"/>
      <c r="O538" s="86"/>
      <c r="P538" s="86"/>
      <c r="Q538" s="86"/>
      <c r="R538" s="8"/>
    </row>
    <row r="539" spans="1:19" ht="9.75" outlineLevel="4">
      <c r="A539" s="80"/>
      <c r="B539" s="81"/>
      <c r="C539" s="81"/>
      <c r="D539" s="82"/>
      <c r="E539" s="87"/>
      <c r="F539" s="83" t="s">
        <v>1303</v>
      </c>
      <c r="G539" s="82"/>
      <c r="H539" s="84">
        <v>39.39</v>
      </c>
      <c r="I539" s="85"/>
      <c r="J539" s="131"/>
      <c r="K539" s="84"/>
      <c r="L539" s="84"/>
      <c r="M539" s="84"/>
      <c r="N539" s="84"/>
      <c r="O539" s="86"/>
      <c r="P539" s="86"/>
      <c r="Q539" s="86"/>
      <c r="R539" s="8"/>
    </row>
    <row r="540" spans="1:19" ht="7.5" customHeight="1" outlineLevel="4">
      <c r="A540" s="8"/>
      <c r="B540" s="46"/>
      <c r="C540" s="45"/>
      <c r="D540" s="48"/>
      <c r="E540" s="13"/>
      <c r="F540" s="49"/>
      <c r="G540" s="48"/>
      <c r="H540" s="50"/>
      <c r="I540" s="52"/>
      <c r="J540" s="132"/>
      <c r="K540" s="19"/>
      <c r="L540" s="19"/>
      <c r="M540" s="19"/>
      <c r="N540" s="19"/>
      <c r="O540" s="15"/>
      <c r="P540" s="15"/>
      <c r="Q540" s="15"/>
      <c r="R540" s="8"/>
    </row>
    <row r="541" spans="1:19" ht="11.25" outlineLevel="3">
      <c r="A541" s="9"/>
      <c r="B541" s="72"/>
      <c r="C541" s="73">
        <v>2</v>
      </c>
      <c r="D541" s="74" t="s">
        <v>103</v>
      </c>
      <c r="E541" s="75" t="s">
        <v>1304</v>
      </c>
      <c r="F541" s="76" t="s">
        <v>1305</v>
      </c>
      <c r="G541" s="74" t="s">
        <v>120</v>
      </c>
      <c r="H541" s="77">
        <v>35.400000000000006</v>
      </c>
      <c r="I541" s="78"/>
      <c r="J541" s="130">
        <f>H541*I541</f>
        <v>0</v>
      </c>
      <c r="K541" s="77"/>
      <c r="L541" s="77">
        <f>H541*K541</f>
        <v>0</v>
      </c>
      <c r="M541" s="77">
        <v>3.2499999999999999E-3</v>
      </c>
      <c r="N541" s="77">
        <f>H541*M541</f>
        <v>0.11505000000000001</v>
      </c>
      <c r="O541" s="79">
        <v>21</v>
      </c>
      <c r="P541" s="79">
        <f>J541*(O541/100)</f>
        <v>0</v>
      </c>
      <c r="Q541" s="79">
        <f>J541+P541</f>
        <v>0</v>
      </c>
      <c r="R541" s="8"/>
      <c r="S541" s="8"/>
    </row>
    <row r="542" spans="1:19" ht="9.75" outlineLevel="4">
      <c r="A542" s="80"/>
      <c r="B542" s="81"/>
      <c r="C542" s="81"/>
      <c r="D542" s="82"/>
      <c r="E542" s="87" t="s">
        <v>16</v>
      </c>
      <c r="F542" s="83" t="s">
        <v>876</v>
      </c>
      <c r="G542" s="82"/>
      <c r="H542" s="84">
        <v>0</v>
      </c>
      <c r="I542" s="85"/>
      <c r="J542" s="131"/>
      <c r="K542" s="84"/>
      <c r="L542" s="84"/>
      <c r="M542" s="84"/>
      <c r="N542" s="84"/>
      <c r="O542" s="86"/>
      <c r="P542" s="86"/>
      <c r="Q542" s="86"/>
      <c r="R542" s="8"/>
    </row>
    <row r="543" spans="1:19" ht="9.75" outlineLevel="4">
      <c r="A543" s="80"/>
      <c r="B543" s="81"/>
      <c r="C543" s="81"/>
      <c r="D543" s="82"/>
      <c r="E543" s="87"/>
      <c r="F543" s="83" t="s">
        <v>1306</v>
      </c>
      <c r="G543" s="82"/>
      <c r="H543" s="84">
        <v>35.400000000000006</v>
      </c>
      <c r="I543" s="85"/>
      <c r="J543" s="131"/>
      <c r="K543" s="84"/>
      <c r="L543" s="84"/>
      <c r="M543" s="84"/>
      <c r="N543" s="84"/>
      <c r="O543" s="86"/>
      <c r="P543" s="86"/>
      <c r="Q543" s="86"/>
      <c r="R543" s="8"/>
    </row>
    <row r="544" spans="1:19" ht="7.5" customHeight="1" outlineLevel="4">
      <c r="A544" s="8"/>
      <c r="B544" s="46"/>
      <c r="C544" s="45"/>
      <c r="D544" s="48"/>
      <c r="E544" s="13"/>
      <c r="F544" s="49"/>
      <c r="G544" s="48"/>
      <c r="H544" s="50"/>
      <c r="I544" s="52"/>
      <c r="J544" s="132"/>
      <c r="K544" s="19"/>
      <c r="L544" s="19"/>
      <c r="M544" s="19"/>
      <c r="N544" s="19"/>
      <c r="O544" s="15"/>
      <c r="P544" s="15"/>
      <c r="Q544" s="15"/>
      <c r="R544" s="8"/>
    </row>
    <row r="545" spans="1:19" ht="11.25" outlineLevel="3">
      <c r="A545" s="9"/>
      <c r="B545" s="72"/>
      <c r="C545" s="73">
        <v>3</v>
      </c>
      <c r="D545" s="74" t="s">
        <v>103</v>
      </c>
      <c r="E545" s="75" t="s">
        <v>1307</v>
      </c>
      <c r="F545" s="76" t="s">
        <v>1308</v>
      </c>
      <c r="G545" s="74" t="s">
        <v>106</v>
      </c>
      <c r="H545" s="77">
        <v>105.79</v>
      </c>
      <c r="I545" s="78"/>
      <c r="J545" s="130">
        <f>H545*I545</f>
        <v>0</v>
      </c>
      <c r="K545" s="77"/>
      <c r="L545" s="77">
        <f>H545*K545</f>
        <v>0</v>
      </c>
      <c r="M545" s="77"/>
      <c r="N545" s="77">
        <f>H545*M545</f>
        <v>0</v>
      </c>
      <c r="O545" s="79">
        <v>21</v>
      </c>
      <c r="P545" s="79">
        <f>J545*(O545/100)</f>
        <v>0</v>
      </c>
      <c r="Q545" s="79">
        <f>J545+P545</f>
        <v>0</v>
      </c>
      <c r="R545" s="8"/>
      <c r="S545" s="8"/>
    </row>
    <row r="546" spans="1:19" ht="11.25" outlineLevel="3">
      <c r="A546" s="9"/>
      <c r="B546" s="72"/>
      <c r="C546" s="73">
        <v>4</v>
      </c>
      <c r="D546" s="74" t="s">
        <v>103</v>
      </c>
      <c r="E546" s="75" t="s">
        <v>1309</v>
      </c>
      <c r="F546" s="76" t="s">
        <v>1310</v>
      </c>
      <c r="G546" s="74" t="s">
        <v>106</v>
      </c>
      <c r="H546" s="77">
        <v>105.79</v>
      </c>
      <c r="I546" s="78"/>
      <c r="J546" s="130">
        <f>H546*I546</f>
        <v>0</v>
      </c>
      <c r="K546" s="77"/>
      <c r="L546" s="77">
        <f>H546*K546</f>
        <v>0</v>
      </c>
      <c r="M546" s="77"/>
      <c r="N546" s="77">
        <f>H546*M546</f>
        <v>0</v>
      </c>
      <c r="O546" s="79">
        <v>21</v>
      </c>
      <c r="P546" s="79">
        <f>J546*(O546/100)</f>
        <v>0</v>
      </c>
      <c r="Q546" s="79">
        <f>J546+P546</f>
        <v>0</v>
      </c>
      <c r="R546" s="8"/>
      <c r="S546" s="8"/>
    </row>
    <row r="547" spans="1:19" ht="11.25" outlineLevel="3">
      <c r="A547" s="9"/>
      <c r="B547" s="72"/>
      <c r="C547" s="73">
        <v>5</v>
      </c>
      <c r="D547" s="74" t="s">
        <v>103</v>
      </c>
      <c r="E547" s="75" t="s">
        <v>1311</v>
      </c>
      <c r="F547" s="76" t="s">
        <v>1312</v>
      </c>
      <c r="G547" s="74" t="s">
        <v>106</v>
      </c>
      <c r="H547" s="77">
        <v>39.39</v>
      </c>
      <c r="I547" s="78"/>
      <c r="J547" s="130">
        <f>H547*I547</f>
        <v>0</v>
      </c>
      <c r="K547" s="77">
        <v>4.4999999999999997E-3</v>
      </c>
      <c r="L547" s="77">
        <f>H547*K547</f>
        <v>0.177255</v>
      </c>
      <c r="M547" s="77"/>
      <c r="N547" s="77">
        <f>H547*M547</f>
        <v>0</v>
      </c>
      <c r="O547" s="79">
        <v>21</v>
      </c>
      <c r="P547" s="79">
        <f>J547*(O547/100)</f>
        <v>0</v>
      </c>
      <c r="Q547" s="79">
        <f>J547+P547</f>
        <v>0</v>
      </c>
      <c r="R547" s="8"/>
      <c r="S547" s="8"/>
    </row>
    <row r="548" spans="1:19" ht="9.75" outlineLevel="4">
      <c r="A548" s="80"/>
      <c r="B548" s="81"/>
      <c r="C548" s="81"/>
      <c r="D548" s="82"/>
      <c r="E548" s="87" t="s">
        <v>16</v>
      </c>
      <c r="F548" s="83" t="s">
        <v>861</v>
      </c>
      <c r="G548" s="82"/>
      <c r="H548" s="84">
        <v>0</v>
      </c>
      <c r="I548" s="85"/>
      <c r="J548" s="131"/>
      <c r="K548" s="84"/>
      <c r="L548" s="84"/>
      <c r="M548" s="84"/>
      <c r="N548" s="84"/>
      <c r="O548" s="86"/>
      <c r="P548" s="86"/>
      <c r="Q548" s="86"/>
      <c r="R548" s="8"/>
    </row>
    <row r="549" spans="1:19" ht="9.75" outlineLevel="4">
      <c r="A549" s="80"/>
      <c r="B549" s="81"/>
      <c r="C549" s="81"/>
      <c r="D549" s="82"/>
      <c r="E549" s="87"/>
      <c r="F549" s="83" t="s">
        <v>1197</v>
      </c>
      <c r="G549" s="82"/>
      <c r="H549" s="84">
        <v>39.39</v>
      </c>
      <c r="I549" s="85"/>
      <c r="J549" s="131"/>
      <c r="K549" s="84"/>
      <c r="L549" s="84"/>
      <c r="M549" s="84"/>
      <c r="N549" s="84"/>
      <c r="O549" s="86"/>
      <c r="P549" s="86"/>
      <c r="Q549" s="86"/>
      <c r="R549" s="8"/>
    </row>
    <row r="550" spans="1:19" ht="7.5" customHeight="1" outlineLevel="4">
      <c r="A550" s="8"/>
      <c r="B550" s="46"/>
      <c r="C550" s="45"/>
      <c r="D550" s="48"/>
      <c r="E550" s="13"/>
      <c r="F550" s="49"/>
      <c r="G550" s="48"/>
      <c r="H550" s="50"/>
      <c r="I550" s="52"/>
      <c r="J550" s="132"/>
      <c r="K550" s="19"/>
      <c r="L550" s="19"/>
      <c r="M550" s="19"/>
      <c r="N550" s="19"/>
      <c r="O550" s="15"/>
      <c r="P550" s="15"/>
      <c r="Q550" s="15"/>
      <c r="R550" s="8"/>
    </row>
    <row r="551" spans="1:19" ht="11.25" outlineLevel="3">
      <c r="A551" s="9"/>
      <c r="B551" s="72"/>
      <c r="C551" s="73">
        <v>6</v>
      </c>
      <c r="D551" s="74" t="s">
        <v>103</v>
      </c>
      <c r="E551" s="75" t="s">
        <v>1313</v>
      </c>
      <c r="F551" s="76" t="s">
        <v>1314</v>
      </c>
      <c r="G551" s="74" t="s">
        <v>106</v>
      </c>
      <c r="H551" s="77">
        <v>105.79</v>
      </c>
      <c r="I551" s="78"/>
      <c r="J551" s="130">
        <f>H551*I551</f>
        <v>0</v>
      </c>
      <c r="K551" s="77">
        <v>2.9999999999999997E-4</v>
      </c>
      <c r="L551" s="77">
        <f>H551*K551</f>
        <v>3.1737000000000001E-2</v>
      </c>
      <c r="M551" s="77"/>
      <c r="N551" s="77">
        <f>H551*M551</f>
        <v>0</v>
      </c>
      <c r="O551" s="79">
        <v>21</v>
      </c>
      <c r="P551" s="79">
        <f>J551*(O551/100)</f>
        <v>0</v>
      </c>
      <c r="Q551" s="79">
        <f>J551+P551</f>
        <v>0</v>
      </c>
      <c r="R551" s="8"/>
      <c r="S551" s="8"/>
    </row>
    <row r="552" spans="1:19" ht="11.25" outlineLevel="3">
      <c r="A552" s="9"/>
      <c r="B552" s="72"/>
      <c r="C552" s="73">
        <v>7</v>
      </c>
      <c r="D552" s="74" t="s">
        <v>103</v>
      </c>
      <c r="E552" s="75" t="s">
        <v>1315</v>
      </c>
      <c r="F552" s="76" t="s">
        <v>1316</v>
      </c>
      <c r="G552" s="74" t="s">
        <v>106</v>
      </c>
      <c r="H552" s="77">
        <v>105.79</v>
      </c>
      <c r="I552" s="78"/>
      <c r="J552" s="130">
        <f>H552*I552</f>
        <v>0</v>
      </c>
      <c r="K552" s="77">
        <v>1.5E-3</v>
      </c>
      <c r="L552" s="77">
        <f>H552*K552</f>
        <v>0.15868500000000002</v>
      </c>
      <c r="M552" s="77"/>
      <c r="N552" s="77">
        <f>H552*M552</f>
        <v>0</v>
      </c>
      <c r="O552" s="79">
        <v>21</v>
      </c>
      <c r="P552" s="79">
        <f>J552*(O552/100)</f>
        <v>0</v>
      </c>
      <c r="Q552" s="79">
        <f>J552+P552</f>
        <v>0</v>
      </c>
      <c r="R552" s="8"/>
      <c r="S552" s="8"/>
    </row>
    <row r="553" spans="1:19" ht="11.25" outlineLevel="3">
      <c r="A553" s="9"/>
      <c r="B553" s="72"/>
      <c r="C553" s="73">
        <v>8</v>
      </c>
      <c r="D553" s="74" t="s">
        <v>103</v>
      </c>
      <c r="E553" s="75" t="s">
        <v>1317</v>
      </c>
      <c r="F553" s="76" t="s">
        <v>1318</v>
      </c>
      <c r="G553" s="74" t="s">
        <v>94</v>
      </c>
      <c r="H553" s="77">
        <v>26</v>
      </c>
      <c r="I553" s="78"/>
      <c r="J553" s="130">
        <f>H553*I553</f>
        <v>0</v>
      </c>
      <c r="K553" s="77">
        <v>2.1000000000000001E-4</v>
      </c>
      <c r="L553" s="77">
        <f>H553*K553</f>
        <v>5.4600000000000004E-3</v>
      </c>
      <c r="M553" s="77"/>
      <c r="N553" s="77">
        <f>H553*M553</f>
        <v>0</v>
      </c>
      <c r="O553" s="79">
        <v>21</v>
      </c>
      <c r="P553" s="79">
        <f>J553*(O553/100)</f>
        <v>0</v>
      </c>
      <c r="Q553" s="79">
        <f>J553+P553</f>
        <v>0</v>
      </c>
      <c r="R553" s="8"/>
      <c r="S553" s="8"/>
    </row>
    <row r="554" spans="1:19" ht="11.25" outlineLevel="3">
      <c r="A554" s="9"/>
      <c r="B554" s="72"/>
      <c r="C554" s="73">
        <v>9</v>
      </c>
      <c r="D554" s="74" t="s">
        <v>103</v>
      </c>
      <c r="E554" s="75" t="s">
        <v>1319</v>
      </c>
      <c r="F554" s="76" t="s">
        <v>1320</v>
      </c>
      <c r="G554" s="74" t="s">
        <v>94</v>
      </c>
      <c r="H554" s="77">
        <v>8</v>
      </c>
      <c r="I554" s="78"/>
      <c r="J554" s="130">
        <f>H554*I554</f>
        <v>0</v>
      </c>
      <c r="K554" s="77">
        <v>2.0000000000000001E-4</v>
      </c>
      <c r="L554" s="77">
        <f>H554*K554</f>
        <v>1.6000000000000001E-3</v>
      </c>
      <c r="M554" s="77"/>
      <c r="N554" s="77">
        <f>H554*M554</f>
        <v>0</v>
      </c>
      <c r="O554" s="79">
        <v>21</v>
      </c>
      <c r="P554" s="79">
        <f>J554*(O554/100)</f>
        <v>0</v>
      </c>
      <c r="Q554" s="79">
        <f>J554+P554</f>
        <v>0</v>
      </c>
      <c r="R554" s="8"/>
      <c r="S554" s="8"/>
    </row>
    <row r="555" spans="1:19" ht="11.25" outlineLevel="3">
      <c r="A555" s="9"/>
      <c r="B555" s="72"/>
      <c r="C555" s="73">
        <v>10</v>
      </c>
      <c r="D555" s="74" t="s">
        <v>103</v>
      </c>
      <c r="E555" s="75" t="s">
        <v>1321</v>
      </c>
      <c r="F555" s="76" t="s">
        <v>1322</v>
      </c>
      <c r="G555" s="74" t="s">
        <v>120</v>
      </c>
      <c r="H555" s="77">
        <v>105.28</v>
      </c>
      <c r="I555" s="78"/>
      <c r="J555" s="130">
        <f>H555*I555</f>
        <v>0</v>
      </c>
      <c r="K555" s="77">
        <v>1.42E-3</v>
      </c>
      <c r="L555" s="77">
        <f>H555*K555</f>
        <v>0.14949760000000001</v>
      </c>
      <c r="M555" s="77"/>
      <c r="N555" s="77">
        <f>H555*M555</f>
        <v>0</v>
      </c>
      <c r="O555" s="79">
        <v>21</v>
      </c>
      <c r="P555" s="79">
        <f>J555*(O555/100)</f>
        <v>0</v>
      </c>
      <c r="Q555" s="79">
        <f>J555+P555</f>
        <v>0</v>
      </c>
      <c r="R555" s="8"/>
      <c r="S555" s="8"/>
    </row>
    <row r="556" spans="1:19" ht="9.75" outlineLevel="4">
      <c r="A556" s="80"/>
      <c r="B556" s="81"/>
      <c r="C556" s="81"/>
      <c r="D556" s="82"/>
      <c r="E556" s="87" t="s">
        <v>16</v>
      </c>
      <c r="F556" s="83" t="s">
        <v>876</v>
      </c>
      <c r="G556" s="82"/>
      <c r="H556" s="84">
        <v>0</v>
      </c>
      <c r="I556" s="85"/>
      <c r="J556" s="131"/>
      <c r="K556" s="84"/>
      <c r="L556" s="84"/>
      <c r="M556" s="84"/>
      <c r="N556" s="84"/>
      <c r="O556" s="86"/>
      <c r="P556" s="86"/>
      <c r="Q556" s="86"/>
      <c r="R556" s="8"/>
    </row>
    <row r="557" spans="1:19" ht="9.75" outlineLevel="4">
      <c r="A557" s="80"/>
      <c r="B557" s="81"/>
      <c r="C557" s="81"/>
      <c r="D557" s="82"/>
      <c r="E557" s="87"/>
      <c r="F557" s="83" t="s">
        <v>1323</v>
      </c>
      <c r="G557" s="82"/>
      <c r="H557" s="84">
        <v>35.44</v>
      </c>
      <c r="I557" s="85"/>
      <c r="J557" s="131"/>
      <c r="K557" s="84"/>
      <c r="L557" s="84"/>
      <c r="M557" s="84"/>
      <c r="N557" s="84"/>
      <c r="O557" s="86"/>
      <c r="P557" s="86"/>
      <c r="Q557" s="86"/>
      <c r="R557" s="8"/>
    </row>
    <row r="558" spans="1:19" ht="9.75" outlineLevel="4">
      <c r="A558" s="80"/>
      <c r="B558" s="81"/>
      <c r="C558" s="81"/>
      <c r="D558" s="82"/>
      <c r="E558" s="87"/>
      <c r="F558" s="83" t="s">
        <v>903</v>
      </c>
      <c r="G558" s="82"/>
      <c r="H558" s="84">
        <v>0</v>
      </c>
      <c r="I558" s="85"/>
      <c r="J558" s="131"/>
      <c r="K558" s="84"/>
      <c r="L558" s="84"/>
      <c r="M558" s="84"/>
      <c r="N558" s="84"/>
      <c r="O558" s="86"/>
      <c r="P558" s="86"/>
      <c r="Q558" s="86"/>
      <c r="R558" s="8"/>
    </row>
    <row r="559" spans="1:19" ht="9.75" outlineLevel="4">
      <c r="A559" s="80"/>
      <c r="B559" s="81"/>
      <c r="C559" s="81"/>
      <c r="D559" s="82"/>
      <c r="E559" s="87"/>
      <c r="F559" s="83" t="s">
        <v>1324</v>
      </c>
      <c r="G559" s="82"/>
      <c r="H559" s="84">
        <v>20.91</v>
      </c>
      <c r="I559" s="85"/>
      <c r="J559" s="131"/>
      <c r="K559" s="84"/>
      <c r="L559" s="84"/>
      <c r="M559" s="84"/>
      <c r="N559" s="84"/>
      <c r="O559" s="86"/>
      <c r="P559" s="86"/>
      <c r="Q559" s="86"/>
      <c r="R559" s="8"/>
    </row>
    <row r="560" spans="1:19" ht="9.75" outlineLevel="4">
      <c r="A560" s="80"/>
      <c r="B560" s="81"/>
      <c r="C560" s="81"/>
      <c r="D560" s="82"/>
      <c r="E560" s="87"/>
      <c r="F560" s="83" t="s">
        <v>915</v>
      </c>
      <c r="G560" s="82"/>
      <c r="H560" s="84">
        <v>0</v>
      </c>
      <c r="I560" s="85"/>
      <c r="J560" s="131"/>
      <c r="K560" s="84"/>
      <c r="L560" s="84"/>
      <c r="M560" s="84"/>
      <c r="N560" s="84"/>
      <c r="O560" s="86"/>
      <c r="P560" s="86"/>
      <c r="Q560" s="86"/>
      <c r="R560" s="8"/>
    </row>
    <row r="561" spans="1:19" ht="9.75" outlineLevel="4">
      <c r="A561" s="80"/>
      <c r="B561" s="81"/>
      <c r="C561" s="81"/>
      <c r="D561" s="82"/>
      <c r="E561" s="87"/>
      <c r="F561" s="83" t="s">
        <v>1325</v>
      </c>
      <c r="G561" s="82"/>
      <c r="H561" s="84">
        <v>15.57</v>
      </c>
      <c r="I561" s="85"/>
      <c r="J561" s="131"/>
      <c r="K561" s="84"/>
      <c r="L561" s="84"/>
      <c r="M561" s="84"/>
      <c r="N561" s="84"/>
      <c r="O561" s="86"/>
      <c r="P561" s="86"/>
      <c r="Q561" s="86"/>
      <c r="R561" s="8"/>
    </row>
    <row r="562" spans="1:19" ht="9.75" outlineLevel="4">
      <c r="A562" s="80"/>
      <c r="B562" s="81"/>
      <c r="C562" s="81"/>
      <c r="D562" s="82"/>
      <c r="E562" s="87"/>
      <c r="F562" s="83" t="s">
        <v>1326</v>
      </c>
      <c r="G562" s="82"/>
      <c r="H562" s="84">
        <v>0</v>
      </c>
      <c r="I562" s="85"/>
      <c r="J562" s="131"/>
      <c r="K562" s="84"/>
      <c r="L562" s="84"/>
      <c r="M562" s="84"/>
      <c r="N562" s="84"/>
      <c r="O562" s="86"/>
      <c r="P562" s="86"/>
      <c r="Q562" s="86"/>
      <c r="R562" s="8"/>
    </row>
    <row r="563" spans="1:19" ht="9.75" outlineLevel="4">
      <c r="A563" s="80"/>
      <c r="B563" s="81"/>
      <c r="C563" s="81"/>
      <c r="D563" s="82"/>
      <c r="E563" s="87"/>
      <c r="F563" s="83" t="s">
        <v>1327</v>
      </c>
      <c r="G563" s="82"/>
      <c r="H563" s="84">
        <v>21.96</v>
      </c>
      <c r="I563" s="85"/>
      <c r="J563" s="131"/>
      <c r="K563" s="84"/>
      <c r="L563" s="84"/>
      <c r="M563" s="84"/>
      <c r="N563" s="84"/>
      <c r="O563" s="86"/>
      <c r="P563" s="86"/>
      <c r="Q563" s="86"/>
      <c r="R563" s="8"/>
    </row>
    <row r="564" spans="1:19" ht="9.75" outlineLevel="4">
      <c r="A564" s="80"/>
      <c r="B564" s="81"/>
      <c r="C564" s="81"/>
      <c r="D564" s="82"/>
      <c r="E564" s="87"/>
      <c r="F564" s="83" t="s">
        <v>1109</v>
      </c>
      <c r="G564" s="82"/>
      <c r="H564" s="84">
        <v>0</v>
      </c>
      <c r="I564" s="85"/>
      <c r="J564" s="131"/>
      <c r="K564" s="84"/>
      <c r="L564" s="84"/>
      <c r="M564" s="84"/>
      <c r="N564" s="84"/>
      <c r="O564" s="86"/>
      <c r="P564" s="86"/>
      <c r="Q564" s="86"/>
      <c r="R564" s="8"/>
    </row>
    <row r="565" spans="1:19" ht="9.75" outlineLevel="4">
      <c r="A565" s="80"/>
      <c r="B565" s="81"/>
      <c r="C565" s="81"/>
      <c r="D565" s="82"/>
      <c r="E565" s="87"/>
      <c r="F565" s="83" t="s">
        <v>1328</v>
      </c>
      <c r="G565" s="82"/>
      <c r="H565" s="84">
        <v>11.399999999999999</v>
      </c>
      <c r="I565" s="85"/>
      <c r="J565" s="131"/>
      <c r="K565" s="84"/>
      <c r="L565" s="84"/>
      <c r="M565" s="84"/>
      <c r="N565" s="84"/>
      <c r="O565" s="86"/>
      <c r="P565" s="86"/>
      <c r="Q565" s="86"/>
      <c r="R565" s="8"/>
    </row>
    <row r="566" spans="1:19" ht="7.5" customHeight="1" outlineLevel="4">
      <c r="A566" s="8"/>
      <c r="B566" s="46"/>
      <c r="C566" s="45"/>
      <c r="D566" s="48"/>
      <c r="E566" s="13"/>
      <c r="F566" s="49"/>
      <c r="G566" s="48"/>
      <c r="H566" s="50"/>
      <c r="I566" s="52"/>
      <c r="J566" s="132"/>
      <c r="K566" s="19"/>
      <c r="L566" s="19"/>
      <c r="M566" s="19"/>
      <c r="N566" s="19"/>
      <c r="O566" s="15"/>
      <c r="P566" s="15"/>
      <c r="Q566" s="15"/>
      <c r="R566" s="8"/>
    </row>
    <row r="567" spans="1:19" ht="11.25" outlineLevel="3">
      <c r="A567" s="9"/>
      <c r="B567" s="72"/>
      <c r="C567" s="73">
        <v>11</v>
      </c>
      <c r="D567" s="74" t="s">
        <v>103</v>
      </c>
      <c r="E567" s="75" t="s">
        <v>1329</v>
      </c>
      <c r="F567" s="76" t="s">
        <v>1330</v>
      </c>
      <c r="G567" s="74" t="s">
        <v>106</v>
      </c>
      <c r="H567" s="77">
        <v>105.79</v>
      </c>
      <c r="I567" s="78"/>
      <c r="J567" s="130">
        <f>H567*I567</f>
        <v>0</v>
      </c>
      <c r="K567" s="77">
        <v>6.0000000000000001E-3</v>
      </c>
      <c r="L567" s="77">
        <f>H567*K567</f>
        <v>0.63474000000000008</v>
      </c>
      <c r="M567" s="77"/>
      <c r="N567" s="77">
        <f>H567*M567</f>
        <v>0</v>
      </c>
      <c r="O567" s="79">
        <v>21</v>
      </c>
      <c r="P567" s="79">
        <f>J567*(O567/100)</f>
        <v>0</v>
      </c>
      <c r="Q567" s="79">
        <f>J567+P567</f>
        <v>0</v>
      </c>
      <c r="R567" s="8"/>
      <c r="S567" s="8"/>
    </row>
    <row r="568" spans="1:19" ht="9.75" outlineLevel="4">
      <c r="A568" s="80"/>
      <c r="B568" s="81"/>
      <c r="C568" s="81"/>
      <c r="D568" s="82"/>
      <c r="E568" s="87" t="s">
        <v>16</v>
      </c>
      <c r="F568" s="83" t="s">
        <v>1331</v>
      </c>
      <c r="G568" s="82"/>
      <c r="H568" s="84">
        <v>105.79</v>
      </c>
      <c r="I568" s="85"/>
      <c r="J568" s="131"/>
      <c r="K568" s="84"/>
      <c r="L568" s="84"/>
      <c r="M568" s="84"/>
      <c r="N568" s="84"/>
      <c r="O568" s="86"/>
      <c r="P568" s="86"/>
      <c r="Q568" s="86"/>
      <c r="R568" s="8"/>
    </row>
    <row r="569" spans="1:19" ht="7.5" customHeight="1" outlineLevel="4">
      <c r="A569" s="8"/>
      <c r="B569" s="46"/>
      <c r="C569" s="45"/>
      <c r="D569" s="48"/>
      <c r="E569" s="13"/>
      <c r="F569" s="49"/>
      <c r="G569" s="48"/>
      <c r="H569" s="50"/>
      <c r="I569" s="52"/>
      <c r="J569" s="132"/>
      <c r="K569" s="19"/>
      <c r="L569" s="19"/>
      <c r="M569" s="19"/>
      <c r="N569" s="19"/>
      <c r="O569" s="15"/>
      <c r="P569" s="15"/>
      <c r="Q569" s="15"/>
      <c r="R569" s="8"/>
    </row>
    <row r="570" spans="1:19" ht="22.5" outlineLevel="3">
      <c r="A570" s="9"/>
      <c r="B570" s="72"/>
      <c r="C570" s="73">
        <v>12</v>
      </c>
      <c r="D570" s="74" t="s">
        <v>103</v>
      </c>
      <c r="E570" s="75" t="s">
        <v>1335</v>
      </c>
      <c r="F570" s="76" t="s">
        <v>1336</v>
      </c>
      <c r="G570" s="74" t="s">
        <v>120</v>
      </c>
      <c r="H570" s="77">
        <v>61.32</v>
      </c>
      <c r="I570" s="78"/>
      <c r="J570" s="130">
        <f>H570*I570</f>
        <v>0</v>
      </c>
      <c r="K570" s="77">
        <v>4.2999999999999999E-4</v>
      </c>
      <c r="L570" s="77">
        <f>H570*K570</f>
        <v>2.6367599999999998E-2</v>
      </c>
      <c r="M570" s="77"/>
      <c r="N570" s="77">
        <f>H570*M570</f>
        <v>0</v>
      </c>
      <c r="O570" s="79">
        <v>21</v>
      </c>
      <c r="P570" s="79">
        <f>J570*(O570/100)</f>
        <v>0</v>
      </c>
      <c r="Q570" s="79">
        <f>J570+P570</f>
        <v>0</v>
      </c>
      <c r="R570" s="8"/>
      <c r="S570" s="8"/>
    </row>
    <row r="571" spans="1:19" ht="9.75" outlineLevel="4">
      <c r="A571" s="80"/>
      <c r="B571" s="81"/>
      <c r="C571" s="81"/>
      <c r="D571" s="82"/>
      <c r="E571" s="87" t="s">
        <v>16</v>
      </c>
      <c r="F571" s="83" t="s">
        <v>876</v>
      </c>
      <c r="G571" s="82"/>
      <c r="H571" s="84">
        <v>0</v>
      </c>
      <c r="I571" s="85"/>
      <c r="J571" s="131"/>
      <c r="K571" s="84"/>
      <c r="L571" s="84"/>
      <c r="M571" s="84"/>
      <c r="N571" s="84"/>
      <c r="O571" s="86"/>
      <c r="P571" s="86"/>
      <c r="Q571" s="86"/>
      <c r="R571" s="8"/>
    </row>
    <row r="572" spans="1:19" ht="9.75" outlineLevel="4">
      <c r="A572" s="80"/>
      <c r="B572" s="81"/>
      <c r="C572" s="81"/>
      <c r="D572" s="82"/>
      <c r="E572" s="87"/>
      <c r="F572" s="83" t="s">
        <v>1323</v>
      </c>
      <c r="G572" s="82"/>
      <c r="H572" s="84">
        <v>35.44</v>
      </c>
      <c r="I572" s="85"/>
      <c r="J572" s="131"/>
      <c r="K572" s="84"/>
      <c r="L572" s="84"/>
      <c r="M572" s="84"/>
      <c r="N572" s="84"/>
      <c r="O572" s="86"/>
      <c r="P572" s="86"/>
      <c r="Q572" s="86"/>
      <c r="R572" s="8"/>
    </row>
    <row r="573" spans="1:19" ht="9.75" outlineLevel="4">
      <c r="A573" s="80"/>
      <c r="B573" s="81"/>
      <c r="C573" s="81"/>
      <c r="D573" s="82"/>
      <c r="E573" s="87"/>
      <c r="F573" s="83" t="s">
        <v>903</v>
      </c>
      <c r="G573" s="82"/>
      <c r="H573" s="84">
        <v>0</v>
      </c>
      <c r="I573" s="85"/>
      <c r="J573" s="131"/>
      <c r="K573" s="84"/>
      <c r="L573" s="84"/>
      <c r="M573" s="84"/>
      <c r="N573" s="84"/>
      <c r="O573" s="86"/>
      <c r="P573" s="86"/>
      <c r="Q573" s="86"/>
      <c r="R573" s="8"/>
    </row>
    <row r="574" spans="1:19" ht="9.75" outlineLevel="4">
      <c r="A574" s="80"/>
      <c r="B574" s="81"/>
      <c r="C574" s="81"/>
      <c r="D574" s="82"/>
      <c r="E574" s="87"/>
      <c r="F574" s="83" t="s">
        <v>1337</v>
      </c>
      <c r="G574" s="82"/>
      <c r="H574" s="84">
        <v>14.480000000000002</v>
      </c>
      <c r="I574" s="85"/>
      <c r="J574" s="131"/>
      <c r="K574" s="84"/>
      <c r="L574" s="84"/>
      <c r="M574" s="84"/>
      <c r="N574" s="84"/>
      <c r="O574" s="86"/>
      <c r="P574" s="86"/>
      <c r="Q574" s="86"/>
      <c r="R574" s="8"/>
    </row>
    <row r="575" spans="1:19" ht="9.75" outlineLevel="4">
      <c r="A575" s="80"/>
      <c r="B575" s="81"/>
      <c r="C575" s="81"/>
      <c r="D575" s="82"/>
      <c r="E575" s="87"/>
      <c r="F575" s="83" t="s">
        <v>1109</v>
      </c>
      <c r="G575" s="82"/>
      <c r="H575" s="84">
        <v>0</v>
      </c>
      <c r="I575" s="85"/>
      <c r="J575" s="131"/>
      <c r="K575" s="84"/>
      <c r="L575" s="84"/>
      <c r="M575" s="84"/>
      <c r="N575" s="84"/>
      <c r="O575" s="86"/>
      <c r="P575" s="86"/>
      <c r="Q575" s="86"/>
      <c r="R575" s="8"/>
    </row>
    <row r="576" spans="1:19" ht="9.75" outlineLevel="4">
      <c r="A576" s="80"/>
      <c r="B576" s="81"/>
      <c r="C576" s="81"/>
      <c r="D576" s="82"/>
      <c r="E576" s="87"/>
      <c r="F576" s="83" t="s">
        <v>1328</v>
      </c>
      <c r="G576" s="82"/>
      <c r="H576" s="84">
        <v>11.399999999999999</v>
      </c>
      <c r="I576" s="85"/>
      <c r="J576" s="131"/>
      <c r="K576" s="84"/>
      <c r="L576" s="84"/>
      <c r="M576" s="84"/>
      <c r="N576" s="84"/>
      <c r="O576" s="86"/>
      <c r="P576" s="86"/>
      <c r="Q576" s="86"/>
      <c r="R576" s="8"/>
    </row>
    <row r="577" spans="1:19" ht="7.5" customHeight="1" outlineLevel="4">
      <c r="A577" s="8"/>
      <c r="B577" s="46"/>
      <c r="C577" s="45"/>
      <c r="D577" s="48"/>
      <c r="E577" s="13"/>
      <c r="F577" s="49"/>
      <c r="G577" s="48"/>
      <c r="H577" s="50"/>
      <c r="I577" s="52"/>
      <c r="J577" s="132"/>
      <c r="K577" s="19"/>
      <c r="L577" s="19"/>
      <c r="M577" s="19"/>
      <c r="N577" s="19"/>
      <c r="O577" s="15"/>
      <c r="P577" s="15"/>
      <c r="Q577" s="15"/>
      <c r="R577" s="8"/>
    </row>
    <row r="578" spans="1:19" ht="11.25" outlineLevel="3">
      <c r="A578" s="9"/>
      <c r="B578" s="72"/>
      <c r="C578" s="73">
        <v>13</v>
      </c>
      <c r="D578" s="74" t="s">
        <v>151</v>
      </c>
      <c r="E578" s="75" t="s">
        <v>1332</v>
      </c>
      <c r="F578" s="76" t="s">
        <v>1333</v>
      </c>
      <c r="G578" s="74" t="s">
        <v>106</v>
      </c>
      <c r="H578" s="77">
        <v>121.76520000000004</v>
      </c>
      <c r="I578" s="78"/>
      <c r="J578" s="130">
        <f>H578*I578</f>
        <v>0</v>
      </c>
      <c r="K578" s="77">
        <v>2.1999999999999999E-2</v>
      </c>
      <c r="L578" s="77">
        <f>H578*K578</f>
        <v>2.6788344000000008</v>
      </c>
      <c r="M578" s="77"/>
      <c r="N578" s="77">
        <f>H578*M578</f>
        <v>0</v>
      </c>
      <c r="O578" s="79">
        <v>21</v>
      </c>
      <c r="P578" s="79">
        <f>J578*(O578/100)</f>
        <v>0</v>
      </c>
      <c r="Q578" s="79">
        <f>J578+P578</f>
        <v>0</v>
      </c>
      <c r="R578" s="8"/>
      <c r="S578" s="8"/>
    </row>
    <row r="579" spans="1:19" ht="9.75" outlineLevel="4">
      <c r="A579" s="80"/>
      <c r="B579" s="81"/>
      <c r="C579" s="81"/>
      <c r="D579" s="82"/>
      <c r="E579" s="87" t="s">
        <v>16</v>
      </c>
      <c r="F579" s="83" t="s">
        <v>1334</v>
      </c>
      <c r="G579" s="82"/>
      <c r="H579" s="84">
        <v>105.79</v>
      </c>
      <c r="I579" s="85"/>
      <c r="J579" s="131"/>
      <c r="K579" s="84"/>
      <c r="L579" s="84"/>
      <c r="M579" s="84"/>
      <c r="N579" s="84"/>
      <c r="O579" s="86"/>
      <c r="P579" s="86"/>
      <c r="Q579" s="86"/>
      <c r="R579" s="8"/>
    </row>
    <row r="580" spans="1:19" ht="9.75" outlineLevel="4">
      <c r="A580" s="80"/>
      <c r="B580" s="81"/>
      <c r="C580" s="81"/>
      <c r="D580" s="82"/>
      <c r="E580" s="87"/>
      <c r="F580" s="83" t="s">
        <v>1345</v>
      </c>
      <c r="G580" s="82"/>
      <c r="H580" s="84">
        <v>4.9055999999999997</v>
      </c>
      <c r="I580" s="85"/>
      <c r="J580" s="131"/>
      <c r="K580" s="84"/>
      <c r="L580" s="84"/>
      <c r="M580" s="84"/>
      <c r="N580" s="84"/>
      <c r="O580" s="86"/>
      <c r="P580" s="86"/>
      <c r="Q580" s="86"/>
      <c r="R580" s="8"/>
    </row>
    <row r="581" spans="1:19" ht="9.75" outlineLevel="4">
      <c r="A581" s="80"/>
      <c r="B581" s="81"/>
      <c r="C581" s="81"/>
      <c r="D581" s="82"/>
      <c r="E581" s="87"/>
      <c r="F581" s="83" t="s">
        <v>1558</v>
      </c>
      <c r="G581" s="82"/>
      <c r="H581" s="84">
        <v>11.069600000000001</v>
      </c>
      <c r="I581" s="85"/>
      <c r="J581" s="131"/>
      <c r="K581" s="84"/>
      <c r="L581" s="84"/>
      <c r="M581" s="84"/>
      <c r="N581" s="84"/>
      <c r="O581" s="86"/>
      <c r="P581" s="86"/>
      <c r="Q581" s="86"/>
      <c r="R581" s="8"/>
    </row>
    <row r="582" spans="1:19" ht="7.5" customHeight="1" outlineLevel="4">
      <c r="A582" s="8"/>
      <c r="B582" s="46"/>
      <c r="C582" s="45"/>
      <c r="D582" s="48"/>
      <c r="E582" s="13"/>
      <c r="F582" s="49"/>
      <c r="G582" s="48"/>
      <c r="H582" s="50"/>
      <c r="I582" s="52"/>
      <c r="J582" s="132"/>
      <c r="K582" s="19"/>
      <c r="L582" s="19"/>
      <c r="M582" s="19"/>
      <c r="N582" s="19"/>
      <c r="O582" s="15"/>
      <c r="P582" s="15"/>
      <c r="Q582" s="15"/>
      <c r="R582" s="8"/>
    </row>
    <row r="583" spans="1:19" ht="11.25" outlineLevel="3">
      <c r="A583" s="9"/>
      <c r="B583" s="72"/>
      <c r="C583" s="73">
        <v>14</v>
      </c>
      <c r="D583" s="74" t="s">
        <v>103</v>
      </c>
      <c r="E583" s="75" t="s">
        <v>1559</v>
      </c>
      <c r="F583" s="76" t="s">
        <v>1560</v>
      </c>
      <c r="G583" s="74" t="s">
        <v>120</v>
      </c>
      <c r="H583" s="77">
        <v>61.32</v>
      </c>
      <c r="I583" s="78"/>
      <c r="J583" s="130">
        <f>H583*I583</f>
        <v>0</v>
      </c>
      <c r="K583" s="77"/>
      <c r="L583" s="77">
        <f>H583*K583</f>
        <v>0</v>
      </c>
      <c r="M583" s="77"/>
      <c r="N583" s="77">
        <f>H583*M583</f>
        <v>0</v>
      </c>
      <c r="O583" s="79">
        <v>21</v>
      </c>
      <c r="P583" s="79">
        <f>J583*(O583/100)</f>
        <v>0</v>
      </c>
      <c r="Q583" s="79">
        <f>J583+P583</f>
        <v>0</v>
      </c>
      <c r="R583" s="8"/>
      <c r="S583" s="8"/>
    </row>
    <row r="584" spans="1:19" ht="11.25" outlineLevel="3">
      <c r="A584" s="9"/>
      <c r="B584" s="72"/>
      <c r="C584" s="73">
        <v>15</v>
      </c>
      <c r="D584" s="74" t="s">
        <v>103</v>
      </c>
      <c r="E584" s="75" t="s">
        <v>1338</v>
      </c>
      <c r="F584" s="76" t="s">
        <v>1339</v>
      </c>
      <c r="G584" s="74" t="s">
        <v>120</v>
      </c>
      <c r="H584" s="77">
        <v>106.82</v>
      </c>
      <c r="I584" s="78"/>
      <c r="J584" s="130">
        <f>H584*I584</f>
        <v>0</v>
      </c>
      <c r="K584" s="77">
        <v>9.0000000000000006E-5</v>
      </c>
      <c r="L584" s="77">
        <f>H584*K584</f>
        <v>9.6138000000000005E-3</v>
      </c>
      <c r="M584" s="77"/>
      <c r="N584" s="77">
        <f>H584*M584</f>
        <v>0</v>
      </c>
      <c r="O584" s="79">
        <v>21</v>
      </c>
      <c r="P584" s="79">
        <f>J584*(O584/100)</f>
        <v>0</v>
      </c>
      <c r="Q584" s="79">
        <f>J584+P584</f>
        <v>0</v>
      </c>
      <c r="R584" s="8"/>
      <c r="S584" s="8"/>
    </row>
    <row r="585" spans="1:19" ht="9.75" outlineLevel="4">
      <c r="A585" s="80"/>
      <c r="B585" s="81"/>
      <c r="C585" s="81"/>
      <c r="D585" s="82"/>
      <c r="E585" s="87" t="s">
        <v>16</v>
      </c>
      <c r="F585" s="83" t="s">
        <v>1340</v>
      </c>
      <c r="G585" s="82"/>
      <c r="H585" s="84">
        <v>61.32</v>
      </c>
      <c r="I585" s="85"/>
      <c r="J585" s="131"/>
      <c r="K585" s="84"/>
      <c r="L585" s="84"/>
      <c r="M585" s="84"/>
      <c r="N585" s="84"/>
      <c r="O585" s="86"/>
      <c r="P585" s="86"/>
      <c r="Q585" s="86"/>
      <c r="R585" s="8"/>
    </row>
    <row r="586" spans="1:19" ht="9.75" outlineLevel="4">
      <c r="A586" s="80"/>
      <c r="B586" s="81"/>
      <c r="C586" s="81"/>
      <c r="D586" s="82"/>
      <c r="E586" s="87"/>
      <c r="F586" s="83" t="s">
        <v>1341</v>
      </c>
      <c r="G586" s="82"/>
      <c r="H586" s="84">
        <v>45.5</v>
      </c>
      <c r="I586" s="85"/>
      <c r="J586" s="131"/>
      <c r="K586" s="84"/>
      <c r="L586" s="84"/>
      <c r="M586" s="84"/>
      <c r="N586" s="84"/>
      <c r="O586" s="86"/>
      <c r="P586" s="86"/>
      <c r="Q586" s="86"/>
      <c r="R586" s="8"/>
    </row>
    <row r="587" spans="1:19" ht="7.5" customHeight="1" outlineLevel="4">
      <c r="A587" s="8"/>
      <c r="B587" s="46"/>
      <c r="C587" s="45"/>
      <c r="D587" s="48"/>
      <c r="E587" s="13"/>
      <c r="F587" s="49"/>
      <c r="G587" s="48"/>
      <c r="H587" s="50"/>
      <c r="I587" s="52"/>
      <c r="J587" s="132"/>
      <c r="K587" s="19"/>
      <c r="L587" s="19"/>
      <c r="M587" s="19"/>
      <c r="N587" s="19"/>
      <c r="O587" s="15"/>
      <c r="P587" s="15"/>
      <c r="Q587" s="15"/>
      <c r="R587" s="8"/>
    </row>
    <row r="588" spans="1:19" ht="11.25" outlineLevel="3">
      <c r="A588" s="9"/>
      <c r="B588" s="72"/>
      <c r="C588" s="73">
        <v>16</v>
      </c>
      <c r="D588" s="74" t="s">
        <v>103</v>
      </c>
      <c r="E588" s="75" t="s">
        <v>1342</v>
      </c>
      <c r="F588" s="76" t="s">
        <v>1343</v>
      </c>
      <c r="G588" s="74" t="s">
        <v>106</v>
      </c>
      <c r="H588" s="77">
        <v>6.3455999999999984</v>
      </c>
      <c r="I588" s="78"/>
      <c r="J588" s="130">
        <f>H588*I588</f>
        <v>0</v>
      </c>
      <c r="K588" s="77"/>
      <c r="L588" s="77">
        <f>H588*K588</f>
        <v>0</v>
      </c>
      <c r="M588" s="77"/>
      <c r="N588" s="77">
        <f>H588*M588</f>
        <v>0</v>
      </c>
      <c r="O588" s="79">
        <v>21</v>
      </c>
      <c r="P588" s="79">
        <f>J588*(O588/100)</f>
        <v>0</v>
      </c>
      <c r="Q588" s="79">
        <f>J588+P588</f>
        <v>0</v>
      </c>
      <c r="R588" s="8"/>
      <c r="S588" s="8"/>
    </row>
    <row r="589" spans="1:19" ht="9.75" outlineLevel="4">
      <c r="A589" s="80"/>
      <c r="B589" s="81"/>
      <c r="C589" s="81"/>
      <c r="D589" s="82"/>
      <c r="E589" s="87" t="s">
        <v>16</v>
      </c>
      <c r="F589" s="83" t="s">
        <v>1344</v>
      </c>
      <c r="G589" s="82"/>
      <c r="H589" s="84">
        <v>1.44</v>
      </c>
      <c r="I589" s="85"/>
      <c r="J589" s="131"/>
      <c r="K589" s="84"/>
      <c r="L589" s="84"/>
      <c r="M589" s="84"/>
      <c r="N589" s="84"/>
      <c r="O589" s="86"/>
      <c r="P589" s="86"/>
      <c r="Q589" s="86"/>
      <c r="R589" s="8"/>
    </row>
    <row r="590" spans="1:19" ht="9.75" outlineLevel="4">
      <c r="A590" s="80"/>
      <c r="B590" s="81"/>
      <c r="C590" s="81"/>
      <c r="D590" s="82"/>
      <c r="E590" s="87"/>
      <c r="F590" s="83" t="s">
        <v>1345</v>
      </c>
      <c r="G590" s="82"/>
      <c r="H590" s="84">
        <v>4.9055999999999997</v>
      </c>
      <c r="I590" s="85"/>
      <c r="J590" s="131"/>
      <c r="K590" s="84"/>
      <c r="L590" s="84"/>
      <c r="M590" s="84"/>
      <c r="N590" s="84"/>
      <c r="O590" s="86"/>
      <c r="P590" s="86"/>
      <c r="Q590" s="86"/>
      <c r="R590" s="8"/>
    </row>
    <row r="591" spans="1:19" ht="7.5" customHeight="1" outlineLevel="4">
      <c r="A591" s="8"/>
      <c r="B591" s="46"/>
      <c r="C591" s="45"/>
      <c r="D591" s="48"/>
      <c r="E591" s="13"/>
      <c r="F591" s="49"/>
      <c r="G591" s="48"/>
      <c r="H591" s="50"/>
      <c r="I591" s="52"/>
      <c r="J591" s="132"/>
      <c r="K591" s="19"/>
      <c r="L591" s="19"/>
      <c r="M591" s="19"/>
      <c r="N591" s="19"/>
      <c r="O591" s="15"/>
      <c r="P591" s="15"/>
      <c r="Q591" s="15"/>
      <c r="R591" s="8"/>
    </row>
    <row r="592" spans="1:19" ht="11.25" outlineLevel="3">
      <c r="A592" s="9"/>
      <c r="B592" s="72"/>
      <c r="C592" s="73">
        <v>17</v>
      </c>
      <c r="D592" s="74" t="s">
        <v>103</v>
      </c>
      <c r="E592" s="75" t="s">
        <v>1346</v>
      </c>
      <c r="F592" s="76" t="s">
        <v>1347</v>
      </c>
      <c r="G592" s="74" t="s">
        <v>126</v>
      </c>
      <c r="H592" s="77">
        <v>3.8737903999999999</v>
      </c>
      <c r="I592" s="78"/>
      <c r="J592" s="130">
        <f>H592*I592</f>
        <v>0</v>
      </c>
      <c r="K592" s="77"/>
      <c r="L592" s="77">
        <f>H592*K592</f>
        <v>0</v>
      </c>
      <c r="M592" s="77"/>
      <c r="N592" s="77">
        <f>H592*M592</f>
        <v>0</v>
      </c>
      <c r="O592" s="79">
        <v>21</v>
      </c>
      <c r="P592" s="79">
        <f>J592*(O592/100)</f>
        <v>0</v>
      </c>
      <c r="Q592" s="79">
        <f>J592+P592</f>
        <v>0</v>
      </c>
      <c r="R592" s="8"/>
      <c r="S592" s="8"/>
    </row>
    <row r="593" spans="1:19" outlineLevel="3">
      <c r="B593" s="6"/>
      <c r="C593" s="6"/>
      <c r="D593" s="6"/>
      <c r="E593" s="6"/>
      <c r="F593" s="6"/>
      <c r="G593" s="6"/>
      <c r="H593" s="6"/>
      <c r="I593" s="8"/>
      <c r="J593" s="133"/>
      <c r="K593" s="6"/>
      <c r="L593" s="6"/>
      <c r="M593" s="6"/>
      <c r="N593" s="6"/>
      <c r="O593" s="6"/>
      <c r="P593" s="8"/>
      <c r="Q593" s="8"/>
    </row>
    <row r="594" spans="1:19" ht="11.25" outlineLevel="2">
      <c r="A594" s="40" t="s">
        <v>1348</v>
      </c>
      <c r="B594" s="65">
        <v>3</v>
      </c>
      <c r="C594" s="66"/>
      <c r="D594" s="67" t="s">
        <v>32</v>
      </c>
      <c r="E594" s="67"/>
      <c r="F594" s="68" t="s">
        <v>1349</v>
      </c>
      <c r="G594" s="67"/>
      <c r="H594" s="69"/>
      <c r="I594" s="70"/>
      <c r="J594" s="129">
        <f>SUBTOTAL(9,J595:J678)</f>
        <v>0</v>
      </c>
      <c r="K594" s="69"/>
      <c r="L594" s="42">
        <f>SUBTOTAL(9,L595:L678)</f>
        <v>1.4601894899999999</v>
      </c>
      <c r="M594" s="69"/>
      <c r="N594" s="42">
        <f>SUBTOTAL(9,N595:N678)</f>
        <v>0.596445</v>
      </c>
      <c r="O594" s="71"/>
      <c r="P594" s="41">
        <f>SUBTOTAL(9,P595:P678)</f>
        <v>0</v>
      </c>
      <c r="Q594" s="41">
        <f>SUBTOTAL(9,Q595:Q678)</f>
        <v>0</v>
      </c>
      <c r="R594" s="8"/>
      <c r="S594" s="8"/>
    </row>
    <row r="595" spans="1:19" ht="11.25" outlineLevel="3">
      <c r="A595" s="9"/>
      <c r="B595" s="72"/>
      <c r="C595" s="73">
        <v>1</v>
      </c>
      <c r="D595" s="74" t="s">
        <v>103</v>
      </c>
      <c r="E595" s="75" t="s">
        <v>1350</v>
      </c>
      <c r="F595" s="76" t="s">
        <v>1351</v>
      </c>
      <c r="G595" s="74" t="s">
        <v>106</v>
      </c>
      <c r="H595" s="77">
        <v>102.99</v>
      </c>
      <c r="I595" s="78"/>
      <c r="J595" s="130">
        <f>H595*I595</f>
        <v>0</v>
      </c>
      <c r="K595" s="77"/>
      <c r="L595" s="77">
        <f>H595*K595</f>
        <v>0</v>
      </c>
      <c r="M595" s="77">
        <v>2.5000000000000001E-3</v>
      </c>
      <c r="N595" s="77">
        <f>H595*M595</f>
        <v>0.25747500000000001</v>
      </c>
      <c r="O595" s="79">
        <v>21</v>
      </c>
      <c r="P595" s="79">
        <f>J595*(O595/100)</f>
        <v>0</v>
      </c>
      <c r="Q595" s="79">
        <f>J595+P595</f>
        <v>0</v>
      </c>
      <c r="R595" s="8"/>
      <c r="S595" s="8"/>
    </row>
    <row r="596" spans="1:19" ht="9.75" outlineLevel="4">
      <c r="A596" s="80"/>
      <c r="B596" s="81"/>
      <c r="C596" s="81"/>
      <c r="D596" s="82"/>
      <c r="E596" s="87" t="s">
        <v>16</v>
      </c>
      <c r="F596" s="83" t="s">
        <v>1352</v>
      </c>
      <c r="G596" s="82"/>
      <c r="H596" s="84">
        <v>102.99</v>
      </c>
      <c r="I596" s="85"/>
      <c r="J596" s="131"/>
      <c r="K596" s="84"/>
      <c r="L596" s="84"/>
      <c r="M596" s="84"/>
      <c r="N596" s="84"/>
      <c r="O596" s="86"/>
      <c r="P596" s="86"/>
      <c r="Q596" s="86"/>
      <c r="R596" s="8"/>
    </row>
    <row r="597" spans="1:19" ht="7.5" customHeight="1" outlineLevel="4">
      <c r="A597" s="8"/>
      <c r="B597" s="46"/>
      <c r="C597" s="45"/>
      <c r="D597" s="48"/>
      <c r="E597" s="13"/>
      <c r="F597" s="49"/>
      <c r="G597" s="48"/>
      <c r="H597" s="50"/>
      <c r="I597" s="52"/>
      <c r="J597" s="132"/>
      <c r="K597" s="19"/>
      <c r="L597" s="19"/>
      <c r="M597" s="19"/>
      <c r="N597" s="19"/>
      <c r="O597" s="15"/>
      <c r="P597" s="15"/>
      <c r="Q597" s="15"/>
      <c r="R597" s="8"/>
    </row>
    <row r="598" spans="1:19" ht="11.25" outlineLevel="3">
      <c r="A598" s="9"/>
      <c r="B598" s="72"/>
      <c r="C598" s="73">
        <v>2</v>
      </c>
      <c r="D598" s="74" t="s">
        <v>103</v>
      </c>
      <c r="E598" s="75" t="s">
        <v>1353</v>
      </c>
      <c r="F598" s="76" t="s">
        <v>1354</v>
      </c>
      <c r="G598" s="74" t="s">
        <v>106</v>
      </c>
      <c r="H598" s="77">
        <v>102.99</v>
      </c>
      <c r="I598" s="78"/>
      <c r="J598" s="130">
        <f>H598*I598</f>
        <v>0</v>
      </c>
      <c r="K598" s="77"/>
      <c r="L598" s="77">
        <f>H598*K598</f>
        <v>0</v>
      </c>
      <c r="M598" s="77">
        <v>3.0000000000000001E-3</v>
      </c>
      <c r="N598" s="77">
        <f>H598*M598</f>
        <v>0.30896999999999997</v>
      </c>
      <c r="O598" s="79">
        <v>21</v>
      </c>
      <c r="P598" s="79">
        <f>J598*(O598/100)</f>
        <v>0</v>
      </c>
      <c r="Q598" s="79">
        <f>J598+P598</f>
        <v>0</v>
      </c>
      <c r="R598" s="8"/>
      <c r="S598" s="8"/>
    </row>
    <row r="599" spans="1:19" ht="9.75" outlineLevel="4">
      <c r="A599" s="80"/>
      <c r="B599" s="81"/>
      <c r="C599" s="81"/>
      <c r="D599" s="82"/>
      <c r="E599" s="87" t="s">
        <v>16</v>
      </c>
      <c r="F599" s="83" t="s">
        <v>1355</v>
      </c>
      <c r="G599" s="82"/>
      <c r="H599" s="84">
        <v>102.99</v>
      </c>
      <c r="I599" s="85"/>
      <c r="J599" s="131"/>
      <c r="K599" s="84"/>
      <c r="L599" s="84"/>
      <c r="M599" s="84"/>
      <c r="N599" s="84"/>
      <c r="O599" s="86"/>
      <c r="P599" s="86"/>
      <c r="Q599" s="86"/>
      <c r="R599" s="8"/>
    </row>
    <row r="600" spans="1:19" ht="7.5" customHeight="1" outlineLevel="4">
      <c r="A600" s="8"/>
      <c r="B600" s="46"/>
      <c r="C600" s="45"/>
      <c r="D600" s="48"/>
      <c r="E600" s="13"/>
      <c r="F600" s="49"/>
      <c r="G600" s="48"/>
      <c r="H600" s="50"/>
      <c r="I600" s="52"/>
      <c r="J600" s="132"/>
      <c r="K600" s="19"/>
      <c r="L600" s="19"/>
      <c r="M600" s="19"/>
      <c r="N600" s="19"/>
      <c r="O600" s="15"/>
      <c r="P600" s="15"/>
      <c r="Q600" s="15"/>
      <c r="R600" s="8"/>
    </row>
    <row r="601" spans="1:19" ht="11.25" outlineLevel="3">
      <c r="A601" s="9"/>
      <c r="B601" s="72"/>
      <c r="C601" s="73">
        <v>3</v>
      </c>
      <c r="D601" s="74" t="s">
        <v>103</v>
      </c>
      <c r="E601" s="75" t="s">
        <v>1356</v>
      </c>
      <c r="F601" s="76" t="s">
        <v>1357</v>
      </c>
      <c r="G601" s="74" t="s">
        <v>106</v>
      </c>
      <c r="H601" s="77">
        <v>10</v>
      </c>
      <c r="I601" s="78"/>
      <c r="J601" s="130">
        <f>H601*I601</f>
        <v>0</v>
      </c>
      <c r="K601" s="77"/>
      <c r="L601" s="77">
        <f>H601*K601</f>
        <v>0</v>
      </c>
      <c r="M601" s="77">
        <v>3.0000000000000001E-3</v>
      </c>
      <c r="N601" s="77">
        <f>H601*M601</f>
        <v>0.03</v>
      </c>
      <c r="O601" s="79">
        <v>21</v>
      </c>
      <c r="P601" s="79">
        <f>J601*(O601/100)</f>
        <v>0</v>
      </c>
      <c r="Q601" s="79">
        <f>J601+P601</f>
        <v>0</v>
      </c>
      <c r="R601" s="8"/>
      <c r="S601" s="8"/>
    </row>
    <row r="602" spans="1:19" ht="9.75" outlineLevel="4">
      <c r="A602" s="80"/>
      <c r="B602" s="81"/>
      <c r="C602" s="81"/>
      <c r="D602" s="82"/>
      <c r="E602" s="87" t="s">
        <v>16</v>
      </c>
      <c r="F602" s="83" t="s">
        <v>1358</v>
      </c>
      <c r="G602" s="82"/>
      <c r="H602" s="84">
        <v>10</v>
      </c>
      <c r="I602" s="85"/>
      <c r="J602" s="131"/>
      <c r="K602" s="84"/>
      <c r="L602" s="84"/>
      <c r="M602" s="84"/>
      <c r="N602" s="84"/>
      <c r="O602" s="86"/>
      <c r="P602" s="86"/>
      <c r="Q602" s="86"/>
      <c r="R602" s="8"/>
    </row>
    <row r="603" spans="1:19" ht="7.5" customHeight="1" outlineLevel="4">
      <c r="A603" s="8"/>
      <c r="B603" s="46"/>
      <c r="C603" s="45"/>
      <c r="D603" s="48"/>
      <c r="E603" s="13"/>
      <c r="F603" s="49"/>
      <c r="G603" s="48"/>
      <c r="H603" s="50"/>
      <c r="I603" s="52"/>
      <c r="J603" s="132"/>
      <c r="K603" s="19"/>
      <c r="L603" s="19"/>
      <c r="M603" s="19"/>
      <c r="N603" s="19"/>
      <c r="O603" s="15"/>
      <c r="P603" s="15"/>
      <c r="Q603" s="15"/>
      <c r="R603" s="8"/>
    </row>
    <row r="604" spans="1:19" ht="11.25" outlineLevel="3">
      <c r="A604" s="9"/>
      <c r="B604" s="72"/>
      <c r="C604" s="73">
        <v>4</v>
      </c>
      <c r="D604" s="74" t="s">
        <v>103</v>
      </c>
      <c r="E604" s="75" t="s">
        <v>1359</v>
      </c>
      <c r="F604" s="76" t="s">
        <v>1360</v>
      </c>
      <c r="G604" s="74" t="s">
        <v>106</v>
      </c>
      <c r="H604" s="77">
        <v>111.43225</v>
      </c>
      <c r="I604" s="78"/>
      <c r="J604" s="130">
        <f>H604*I604</f>
        <v>0</v>
      </c>
      <c r="K604" s="77"/>
      <c r="L604" s="77">
        <f>H604*K604</f>
        <v>0</v>
      </c>
      <c r="M604" s="77"/>
      <c r="N604" s="77">
        <f>H604*M604</f>
        <v>0</v>
      </c>
      <c r="O604" s="79">
        <v>21</v>
      </c>
      <c r="P604" s="79">
        <f>J604*(O604/100)</f>
        <v>0</v>
      </c>
      <c r="Q604" s="79">
        <f>J604+P604</f>
        <v>0</v>
      </c>
      <c r="R604" s="8"/>
      <c r="S604" s="8"/>
    </row>
    <row r="605" spans="1:19" ht="9.75" outlineLevel="4">
      <c r="A605" s="80"/>
      <c r="B605" s="81"/>
      <c r="C605" s="81"/>
      <c r="D605" s="82"/>
      <c r="E605" s="87" t="s">
        <v>16</v>
      </c>
      <c r="F605" s="83" t="s">
        <v>1003</v>
      </c>
      <c r="G605" s="82"/>
      <c r="H605" s="84">
        <v>0</v>
      </c>
      <c r="I605" s="85"/>
      <c r="J605" s="131"/>
      <c r="K605" s="84"/>
      <c r="L605" s="84"/>
      <c r="M605" s="84"/>
      <c r="N605" s="84"/>
      <c r="O605" s="86"/>
      <c r="P605" s="86"/>
      <c r="Q605" s="86"/>
      <c r="R605" s="8"/>
    </row>
    <row r="606" spans="1:19" ht="9.75" outlineLevel="4">
      <c r="A606" s="80"/>
      <c r="B606" s="81"/>
      <c r="C606" s="81"/>
      <c r="D606" s="82"/>
      <c r="E606" s="87"/>
      <c r="F606" s="83" t="s">
        <v>1361</v>
      </c>
      <c r="G606" s="82"/>
      <c r="H606" s="84">
        <v>84.138249999999999</v>
      </c>
      <c r="I606" s="85"/>
      <c r="J606" s="131"/>
      <c r="K606" s="84"/>
      <c r="L606" s="84"/>
      <c r="M606" s="84"/>
      <c r="N606" s="84"/>
      <c r="O606" s="86"/>
      <c r="P606" s="86"/>
      <c r="Q606" s="86"/>
      <c r="R606" s="8"/>
    </row>
    <row r="607" spans="1:19" ht="9.75" outlineLevel="4">
      <c r="A607" s="80"/>
      <c r="B607" s="81"/>
      <c r="C607" s="81"/>
      <c r="D607" s="82"/>
      <c r="E607" s="87"/>
      <c r="F607" s="83" t="s">
        <v>874</v>
      </c>
      <c r="G607" s="82"/>
      <c r="H607" s="84">
        <v>3.0850000000000004</v>
      </c>
      <c r="I607" s="85"/>
      <c r="J607" s="131"/>
      <c r="K607" s="84"/>
      <c r="L607" s="84"/>
      <c r="M607" s="84"/>
      <c r="N607" s="84"/>
      <c r="O607" s="86"/>
      <c r="P607" s="86"/>
      <c r="Q607" s="86"/>
      <c r="R607" s="8"/>
    </row>
    <row r="608" spans="1:19" ht="9.75" outlineLevel="4">
      <c r="A608" s="80"/>
      <c r="B608" s="81"/>
      <c r="C608" s="81"/>
      <c r="D608" s="82"/>
      <c r="E608" s="87"/>
      <c r="F608" s="83" t="s">
        <v>1116</v>
      </c>
      <c r="G608" s="82"/>
      <c r="H608" s="84">
        <v>15.749999999999996</v>
      </c>
      <c r="I608" s="85"/>
      <c r="J608" s="131"/>
      <c r="K608" s="84"/>
      <c r="L608" s="84"/>
      <c r="M608" s="84"/>
      <c r="N608" s="84"/>
      <c r="O608" s="86"/>
      <c r="P608" s="86"/>
      <c r="Q608" s="86"/>
      <c r="R608" s="8"/>
    </row>
    <row r="609" spans="1:19" ht="9.75" outlineLevel="4">
      <c r="A609" s="80"/>
      <c r="B609" s="81"/>
      <c r="C609" s="81"/>
      <c r="D609" s="82"/>
      <c r="E609" s="87"/>
      <c r="F609" s="83" t="s">
        <v>1362</v>
      </c>
      <c r="G609" s="82"/>
      <c r="H609" s="84">
        <v>0</v>
      </c>
      <c r="I609" s="85"/>
      <c r="J609" s="131"/>
      <c r="K609" s="84"/>
      <c r="L609" s="84"/>
      <c r="M609" s="84"/>
      <c r="N609" s="84"/>
      <c r="O609" s="86"/>
      <c r="P609" s="86"/>
      <c r="Q609" s="86"/>
      <c r="R609" s="8"/>
    </row>
    <row r="610" spans="1:19" ht="9.75" outlineLevel="4">
      <c r="A610" s="80"/>
      <c r="B610" s="81"/>
      <c r="C610" s="81"/>
      <c r="D610" s="82"/>
      <c r="E610" s="87"/>
      <c r="F610" s="83" t="s">
        <v>1363</v>
      </c>
      <c r="G610" s="82"/>
      <c r="H610" s="84">
        <v>8.4590000000000014</v>
      </c>
      <c r="I610" s="85"/>
      <c r="J610" s="131"/>
      <c r="K610" s="84"/>
      <c r="L610" s="84"/>
      <c r="M610" s="84"/>
      <c r="N610" s="84"/>
      <c r="O610" s="86"/>
      <c r="P610" s="86"/>
      <c r="Q610" s="86"/>
      <c r="R610" s="8"/>
    </row>
    <row r="611" spans="1:19" ht="7.5" customHeight="1" outlineLevel="4">
      <c r="A611" s="8"/>
      <c r="B611" s="46"/>
      <c r="C611" s="45"/>
      <c r="D611" s="48"/>
      <c r="E611" s="13"/>
      <c r="F611" s="49"/>
      <c r="G611" s="48"/>
      <c r="H611" s="50"/>
      <c r="I611" s="52"/>
      <c r="J611" s="132"/>
      <c r="K611" s="19"/>
      <c r="L611" s="19"/>
      <c r="M611" s="19"/>
      <c r="N611" s="19"/>
      <c r="O611" s="15"/>
      <c r="P611" s="15"/>
      <c r="Q611" s="15"/>
      <c r="R611" s="8"/>
    </row>
    <row r="612" spans="1:19" ht="11.25" outlineLevel="3">
      <c r="A612" s="9"/>
      <c r="B612" s="72"/>
      <c r="C612" s="73">
        <v>5</v>
      </c>
      <c r="D612" s="74" t="s">
        <v>103</v>
      </c>
      <c r="E612" s="75" t="s">
        <v>1364</v>
      </c>
      <c r="F612" s="76" t="s">
        <v>1365</v>
      </c>
      <c r="G612" s="74" t="s">
        <v>106</v>
      </c>
      <c r="H612" s="77">
        <v>110.1675</v>
      </c>
      <c r="I612" s="78"/>
      <c r="J612" s="130">
        <f>H612*I612</f>
        <v>0</v>
      </c>
      <c r="K612" s="77"/>
      <c r="L612" s="77">
        <f>H612*K612</f>
        <v>0</v>
      </c>
      <c r="M612" s="77"/>
      <c r="N612" s="77">
        <f>H612*M612</f>
        <v>0</v>
      </c>
      <c r="O612" s="79">
        <v>21</v>
      </c>
      <c r="P612" s="79">
        <f>J612*(O612/100)</f>
        <v>0</v>
      </c>
      <c r="Q612" s="79">
        <f>J612+P612</f>
        <v>0</v>
      </c>
      <c r="R612" s="8"/>
      <c r="S612" s="8"/>
    </row>
    <row r="613" spans="1:19" ht="9.75" outlineLevel="4">
      <c r="A613" s="80"/>
      <c r="B613" s="81"/>
      <c r="C613" s="81"/>
      <c r="D613" s="82"/>
      <c r="E613" s="87" t="s">
        <v>16</v>
      </c>
      <c r="F613" s="83" t="s">
        <v>1366</v>
      </c>
      <c r="G613" s="82"/>
      <c r="H613" s="84">
        <v>102.99</v>
      </c>
      <c r="I613" s="85"/>
      <c r="J613" s="131"/>
      <c r="K613" s="84"/>
      <c r="L613" s="84"/>
      <c r="M613" s="84"/>
      <c r="N613" s="84"/>
      <c r="O613" s="86"/>
      <c r="P613" s="86"/>
      <c r="Q613" s="86"/>
      <c r="R613" s="8"/>
    </row>
    <row r="614" spans="1:19" ht="9.75" outlineLevel="4">
      <c r="A614" s="80"/>
      <c r="B614" s="81"/>
      <c r="C614" s="81"/>
      <c r="D614" s="82"/>
      <c r="E614" s="87"/>
      <c r="F614" s="83" t="s">
        <v>1367</v>
      </c>
      <c r="G614" s="82"/>
      <c r="H614" s="84">
        <v>0</v>
      </c>
      <c r="I614" s="85"/>
      <c r="J614" s="131"/>
      <c r="K614" s="84"/>
      <c r="L614" s="84"/>
      <c r="M614" s="84"/>
      <c r="N614" s="84"/>
      <c r="O614" s="86"/>
      <c r="P614" s="86"/>
      <c r="Q614" s="86"/>
      <c r="R614" s="8"/>
    </row>
    <row r="615" spans="1:19" ht="9.75" outlineLevel="4">
      <c r="A615" s="80"/>
      <c r="B615" s="81"/>
      <c r="C615" s="81"/>
      <c r="D615" s="82"/>
      <c r="E615" s="87"/>
      <c r="F615" s="83" t="s">
        <v>876</v>
      </c>
      <c r="G615" s="82"/>
      <c r="H615" s="84">
        <v>0</v>
      </c>
      <c r="I615" s="85"/>
      <c r="J615" s="131"/>
      <c r="K615" s="84"/>
      <c r="L615" s="84"/>
      <c r="M615" s="84"/>
      <c r="N615" s="84"/>
      <c r="O615" s="86"/>
      <c r="P615" s="86"/>
      <c r="Q615" s="86"/>
      <c r="R615" s="8"/>
    </row>
    <row r="616" spans="1:19" ht="9.75" outlineLevel="4">
      <c r="A616" s="80"/>
      <c r="B616" s="81"/>
      <c r="C616" s="81"/>
      <c r="D616" s="82"/>
      <c r="E616" s="87"/>
      <c r="F616" s="83" t="s">
        <v>1368</v>
      </c>
      <c r="G616" s="82"/>
      <c r="H616" s="84">
        <v>2.3490000000000002</v>
      </c>
      <c r="I616" s="85"/>
      <c r="J616" s="131"/>
      <c r="K616" s="84"/>
      <c r="L616" s="84"/>
      <c r="M616" s="84"/>
      <c r="N616" s="84"/>
      <c r="O616" s="86"/>
      <c r="P616" s="86"/>
      <c r="Q616" s="86"/>
      <c r="R616" s="8"/>
    </row>
    <row r="617" spans="1:19" ht="9.75" outlineLevel="4">
      <c r="A617" s="80"/>
      <c r="B617" s="81"/>
      <c r="C617" s="81"/>
      <c r="D617" s="82"/>
      <c r="E617" s="87"/>
      <c r="F617" s="83" t="s">
        <v>997</v>
      </c>
      <c r="G617" s="82"/>
      <c r="H617" s="84">
        <v>0</v>
      </c>
      <c r="I617" s="85"/>
      <c r="J617" s="131"/>
      <c r="K617" s="84"/>
      <c r="L617" s="84"/>
      <c r="M617" s="84"/>
      <c r="N617" s="84"/>
      <c r="O617" s="86"/>
      <c r="P617" s="86"/>
      <c r="Q617" s="86"/>
      <c r="R617" s="8"/>
    </row>
    <row r="618" spans="1:19" ht="9.75" outlineLevel="4">
      <c r="A618" s="80"/>
      <c r="B618" s="81"/>
      <c r="C618" s="81"/>
      <c r="D618" s="82"/>
      <c r="E618" s="87"/>
      <c r="F618" s="83" t="s">
        <v>1369</v>
      </c>
      <c r="G618" s="82"/>
      <c r="H618" s="84">
        <v>4.8285000000000009</v>
      </c>
      <c r="I618" s="85"/>
      <c r="J618" s="131"/>
      <c r="K618" s="84"/>
      <c r="L618" s="84"/>
      <c r="M618" s="84"/>
      <c r="N618" s="84"/>
      <c r="O618" s="86"/>
      <c r="P618" s="86"/>
      <c r="Q618" s="86"/>
      <c r="R618" s="8"/>
    </row>
    <row r="619" spans="1:19" ht="7.5" customHeight="1" outlineLevel="4">
      <c r="A619" s="8"/>
      <c r="B619" s="46"/>
      <c r="C619" s="45"/>
      <c r="D619" s="48"/>
      <c r="E619" s="13"/>
      <c r="F619" s="49"/>
      <c r="G619" s="48"/>
      <c r="H619" s="50"/>
      <c r="I619" s="52"/>
      <c r="J619" s="132"/>
      <c r="K619" s="19"/>
      <c r="L619" s="19"/>
      <c r="M619" s="19"/>
      <c r="N619" s="19"/>
      <c r="O619" s="15"/>
      <c r="P619" s="15"/>
      <c r="Q619" s="15"/>
      <c r="R619" s="8"/>
    </row>
    <row r="620" spans="1:19" ht="11.25" outlineLevel="3">
      <c r="A620" s="9"/>
      <c r="B620" s="72"/>
      <c r="C620" s="73">
        <v>6</v>
      </c>
      <c r="D620" s="74" t="s">
        <v>103</v>
      </c>
      <c r="E620" s="75" t="s">
        <v>1370</v>
      </c>
      <c r="F620" s="76" t="s">
        <v>1371</v>
      </c>
      <c r="G620" s="74" t="s">
        <v>106</v>
      </c>
      <c r="H620" s="77">
        <v>110.16800000000001</v>
      </c>
      <c r="I620" s="78"/>
      <c r="J620" s="130">
        <f>H620*I620</f>
        <v>0</v>
      </c>
      <c r="K620" s="77"/>
      <c r="L620" s="77">
        <f>H620*K620</f>
        <v>0</v>
      </c>
      <c r="M620" s="77"/>
      <c r="N620" s="77">
        <f>H620*M620</f>
        <v>0</v>
      </c>
      <c r="O620" s="79">
        <v>21</v>
      </c>
      <c r="P620" s="79">
        <f>J620*(O620/100)</f>
        <v>0</v>
      </c>
      <c r="Q620" s="79">
        <f>J620+P620</f>
        <v>0</v>
      </c>
      <c r="R620" s="8"/>
      <c r="S620" s="8"/>
    </row>
    <row r="621" spans="1:19" ht="11.25" outlineLevel="3">
      <c r="A621" s="9"/>
      <c r="B621" s="72"/>
      <c r="C621" s="73">
        <v>7</v>
      </c>
      <c r="D621" s="74" t="s">
        <v>103</v>
      </c>
      <c r="E621" s="75" t="s">
        <v>1372</v>
      </c>
      <c r="F621" s="76" t="s">
        <v>1373</v>
      </c>
      <c r="G621" s="74" t="s">
        <v>106</v>
      </c>
      <c r="H621" s="77">
        <v>110.16800000000001</v>
      </c>
      <c r="I621" s="78"/>
      <c r="J621" s="130">
        <f>H621*I621</f>
        <v>0</v>
      </c>
      <c r="K621" s="77">
        <v>4.4999999999999997E-3</v>
      </c>
      <c r="L621" s="77">
        <f>H621*K621</f>
        <v>0.49575599999999997</v>
      </c>
      <c r="M621" s="77"/>
      <c r="N621" s="77">
        <f>H621*M621</f>
        <v>0</v>
      </c>
      <c r="O621" s="79">
        <v>21</v>
      </c>
      <c r="P621" s="79">
        <f>J621*(O621/100)</f>
        <v>0</v>
      </c>
      <c r="Q621" s="79">
        <f>J621+P621</f>
        <v>0</v>
      </c>
      <c r="R621" s="8"/>
      <c r="S621" s="8"/>
    </row>
    <row r="622" spans="1:19" ht="11.25" outlineLevel="3">
      <c r="A622" s="9"/>
      <c r="B622" s="72"/>
      <c r="C622" s="73">
        <v>8</v>
      </c>
      <c r="D622" s="74" t="s">
        <v>103</v>
      </c>
      <c r="E622" s="75" t="s">
        <v>1374</v>
      </c>
      <c r="F622" s="76" t="s">
        <v>1375</v>
      </c>
      <c r="G622" s="74" t="s">
        <v>106</v>
      </c>
      <c r="H622" s="77">
        <v>110.16800000000001</v>
      </c>
      <c r="I622" s="78"/>
      <c r="J622" s="130">
        <f>H622*I622</f>
        <v>0</v>
      </c>
      <c r="K622" s="77">
        <v>2.0000000000000001E-4</v>
      </c>
      <c r="L622" s="77">
        <f>H622*K622</f>
        <v>2.2033600000000004E-2</v>
      </c>
      <c r="M622" s="77"/>
      <c r="N622" s="77">
        <f>H622*M622</f>
        <v>0</v>
      </c>
      <c r="O622" s="79">
        <v>21</v>
      </c>
      <c r="P622" s="79">
        <f>J622*(O622/100)</f>
        <v>0</v>
      </c>
      <c r="Q622" s="79">
        <f>J622+P622</f>
        <v>0</v>
      </c>
      <c r="R622" s="8"/>
      <c r="S622" s="8"/>
    </row>
    <row r="623" spans="1:19" ht="11.25" outlineLevel="3">
      <c r="A623" s="9"/>
      <c r="B623" s="72"/>
      <c r="C623" s="73">
        <v>9</v>
      </c>
      <c r="D623" s="74" t="s">
        <v>103</v>
      </c>
      <c r="E623" s="75" t="s">
        <v>1376</v>
      </c>
      <c r="F623" s="76" t="s">
        <v>1377</v>
      </c>
      <c r="G623" s="74" t="s">
        <v>120</v>
      </c>
      <c r="H623" s="77">
        <v>16.5</v>
      </c>
      <c r="I623" s="78"/>
      <c r="J623" s="130">
        <f>H623*I623</f>
        <v>0</v>
      </c>
      <c r="K623" s="77">
        <v>1.2E-4</v>
      </c>
      <c r="L623" s="77">
        <f>H623*K623</f>
        <v>1.98E-3</v>
      </c>
      <c r="M623" s="77"/>
      <c r="N623" s="77">
        <f>H623*M623</f>
        <v>0</v>
      </c>
      <c r="O623" s="79">
        <v>21</v>
      </c>
      <c r="P623" s="79">
        <f>J623*(O623/100)</f>
        <v>0</v>
      </c>
      <c r="Q623" s="79">
        <f>J623+P623</f>
        <v>0</v>
      </c>
      <c r="R623" s="8"/>
      <c r="S623" s="8"/>
    </row>
    <row r="624" spans="1:19" ht="9.75" outlineLevel="4">
      <c r="A624" s="80"/>
      <c r="B624" s="81"/>
      <c r="C624" s="81"/>
      <c r="D624" s="82"/>
      <c r="E624" s="87" t="s">
        <v>16</v>
      </c>
      <c r="F624" s="83" t="s">
        <v>1378</v>
      </c>
      <c r="G624" s="82"/>
      <c r="H624" s="84">
        <v>5.4</v>
      </c>
      <c r="I624" s="85"/>
      <c r="J624" s="131"/>
      <c r="K624" s="84"/>
      <c r="L624" s="84"/>
      <c r="M624" s="84"/>
      <c r="N624" s="84"/>
      <c r="O624" s="86"/>
      <c r="P624" s="86"/>
      <c r="Q624" s="86"/>
      <c r="R624" s="8"/>
    </row>
    <row r="625" spans="1:19" ht="9.75" outlineLevel="4">
      <c r="A625" s="80"/>
      <c r="B625" s="81"/>
      <c r="C625" s="81"/>
      <c r="D625" s="82"/>
      <c r="E625" s="87"/>
      <c r="F625" s="83" t="s">
        <v>1379</v>
      </c>
      <c r="G625" s="82"/>
      <c r="H625" s="84">
        <v>11.100000000000001</v>
      </c>
      <c r="I625" s="85"/>
      <c r="J625" s="131"/>
      <c r="K625" s="84"/>
      <c r="L625" s="84"/>
      <c r="M625" s="84"/>
      <c r="N625" s="84"/>
      <c r="O625" s="86"/>
      <c r="P625" s="86"/>
      <c r="Q625" s="86"/>
      <c r="R625" s="8"/>
    </row>
    <row r="626" spans="1:19" ht="7.5" customHeight="1" outlineLevel="4">
      <c r="A626" s="8"/>
      <c r="B626" s="46"/>
      <c r="C626" s="45"/>
      <c r="D626" s="48"/>
      <c r="E626" s="13"/>
      <c r="F626" s="49"/>
      <c r="G626" s="48"/>
      <c r="H626" s="50"/>
      <c r="I626" s="52"/>
      <c r="J626" s="132"/>
      <c r="K626" s="19"/>
      <c r="L626" s="19"/>
      <c r="M626" s="19"/>
      <c r="N626" s="19"/>
      <c r="O626" s="15"/>
      <c r="P626" s="15"/>
      <c r="Q626" s="15"/>
      <c r="R626" s="8"/>
    </row>
    <row r="627" spans="1:19" ht="11.25" outlineLevel="3">
      <c r="A627" s="9"/>
      <c r="B627" s="72"/>
      <c r="C627" s="73">
        <v>10</v>
      </c>
      <c r="D627" s="74" t="s">
        <v>103</v>
      </c>
      <c r="E627" s="75" t="s">
        <v>1380</v>
      </c>
      <c r="F627" s="76" t="s">
        <v>1381</v>
      </c>
      <c r="G627" s="74" t="s">
        <v>120</v>
      </c>
      <c r="H627" s="77">
        <v>16.5</v>
      </c>
      <c r="I627" s="78"/>
      <c r="J627" s="130">
        <f>H627*I627</f>
        <v>0</v>
      </c>
      <c r="K627" s="77">
        <v>8.0000000000000007E-5</v>
      </c>
      <c r="L627" s="77">
        <f>H627*K627</f>
        <v>1.3200000000000002E-3</v>
      </c>
      <c r="M627" s="77"/>
      <c r="N627" s="77">
        <f>H627*M627</f>
        <v>0</v>
      </c>
      <c r="O627" s="79">
        <v>21</v>
      </c>
      <c r="P627" s="79">
        <f>J627*(O627/100)</f>
        <v>0</v>
      </c>
      <c r="Q627" s="79">
        <f>J627+P627</f>
        <v>0</v>
      </c>
      <c r="R627" s="8"/>
      <c r="S627" s="8"/>
    </row>
    <row r="628" spans="1:19" ht="22.5" outlineLevel="3">
      <c r="A628" s="9"/>
      <c r="B628" s="72"/>
      <c r="C628" s="73">
        <v>11</v>
      </c>
      <c r="D628" s="74" t="s">
        <v>151</v>
      </c>
      <c r="E628" s="75" t="s">
        <v>1382</v>
      </c>
      <c r="F628" s="76" t="s">
        <v>1383</v>
      </c>
      <c r="G628" s="74" t="s">
        <v>106</v>
      </c>
      <c r="H628" s="77">
        <v>8.6131000000000011</v>
      </c>
      <c r="I628" s="78"/>
      <c r="J628" s="130">
        <f>H628*I628</f>
        <v>0</v>
      </c>
      <c r="K628" s="77">
        <v>2.5999999999999999E-3</v>
      </c>
      <c r="L628" s="77">
        <f>H628*K628</f>
        <v>2.239406E-2</v>
      </c>
      <c r="M628" s="77"/>
      <c r="N628" s="77">
        <f>H628*M628</f>
        <v>0</v>
      </c>
      <c r="O628" s="79">
        <v>21</v>
      </c>
      <c r="P628" s="79">
        <f>J628*(O628/100)</f>
        <v>0</v>
      </c>
      <c r="Q628" s="79">
        <f>J628+P628</f>
        <v>0</v>
      </c>
      <c r="R628" s="8"/>
      <c r="S628" s="8"/>
    </row>
    <row r="629" spans="1:19" ht="9.75" outlineLevel="4">
      <c r="A629" s="80"/>
      <c r="B629" s="81"/>
      <c r="C629" s="81"/>
      <c r="D629" s="82"/>
      <c r="E629" s="87" t="s">
        <v>16</v>
      </c>
      <c r="F629" s="83" t="s">
        <v>1368</v>
      </c>
      <c r="G629" s="82"/>
      <c r="H629" s="84">
        <v>2.3490000000000002</v>
      </c>
      <c r="I629" s="85"/>
      <c r="J629" s="131"/>
      <c r="K629" s="84"/>
      <c r="L629" s="84"/>
      <c r="M629" s="84"/>
      <c r="N629" s="84"/>
      <c r="O629" s="86"/>
      <c r="P629" s="86"/>
      <c r="Q629" s="86"/>
      <c r="R629" s="8"/>
    </row>
    <row r="630" spans="1:19" ht="9.75" outlineLevel="4">
      <c r="A630" s="80"/>
      <c r="B630" s="81"/>
      <c r="C630" s="81"/>
      <c r="D630" s="82"/>
      <c r="E630" s="87"/>
      <c r="F630" s="83" t="s">
        <v>1369</v>
      </c>
      <c r="G630" s="82"/>
      <c r="H630" s="84">
        <v>4.8285000000000009</v>
      </c>
      <c r="I630" s="85"/>
      <c r="J630" s="131"/>
      <c r="K630" s="84"/>
      <c r="L630" s="84"/>
      <c r="M630" s="84"/>
      <c r="N630" s="84"/>
      <c r="O630" s="86"/>
      <c r="P630" s="86"/>
      <c r="Q630" s="86"/>
      <c r="R630" s="8"/>
    </row>
    <row r="631" spans="1:19" ht="9.75" outlineLevel="4">
      <c r="A631" s="80"/>
      <c r="B631" s="81"/>
      <c r="C631" s="81"/>
      <c r="D631" s="82"/>
      <c r="E631" s="87"/>
      <c r="F631" s="83" t="s">
        <v>1384</v>
      </c>
      <c r="G631" s="82"/>
      <c r="H631" s="84">
        <v>1.4356</v>
      </c>
      <c r="I631" s="85"/>
      <c r="J631" s="131"/>
      <c r="K631" s="84"/>
      <c r="L631" s="84"/>
      <c r="M631" s="84"/>
      <c r="N631" s="84"/>
      <c r="O631" s="86"/>
      <c r="P631" s="86"/>
      <c r="Q631" s="86"/>
      <c r="R631" s="8"/>
    </row>
    <row r="632" spans="1:19" ht="7.5" customHeight="1" outlineLevel="4">
      <c r="A632" s="8"/>
      <c r="B632" s="46"/>
      <c r="C632" s="45"/>
      <c r="D632" s="48"/>
      <c r="E632" s="13"/>
      <c r="F632" s="49"/>
      <c r="G632" s="48"/>
      <c r="H632" s="50"/>
      <c r="I632" s="52"/>
      <c r="J632" s="132"/>
      <c r="K632" s="19"/>
      <c r="L632" s="19"/>
      <c r="M632" s="19"/>
      <c r="N632" s="19"/>
      <c r="O632" s="15"/>
      <c r="P632" s="15"/>
      <c r="Q632" s="15"/>
      <c r="R632" s="8"/>
    </row>
    <row r="633" spans="1:19" ht="11.25" outlineLevel="3">
      <c r="A633" s="9"/>
      <c r="B633" s="72"/>
      <c r="C633" s="73">
        <v>12</v>
      </c>
      <c r="D633" s="74" t="s">
        <v>103</v>
      </c>
      <c r="E633" s="75" t="s">
        <v>1385</v>
      </c>
      <c r="F633" s="76" t="s">
        <v>1386</v>
      </c>
      <c r="G633" s="74" t="s">
        <v>120</v>
      </c>
      <c r="H633" s="77">
        <v>16.5</v>
      </c>
      <c r="I633" s="78"/>
      <c r="J633" s="130">
        <f>H633*I633</f>
        <v>0</v>
      </c>
      <c r="K633" s="77"/>
      <c r="L633" s="77">
        <f>H633*K633</f>
        <v>0</v>
      </c>
      <c r="M633" s="77"/>
      <c r="N633" s="77">
        <f>H633*M633</f>
        <v>0</v>
      </c>
      <c r="O633" s="79">
        <v>21</v>
      </c>
      <c r="P633" s="79">
        <f>J633*(O633/100)</f>
        <v>0</v>
      </c>
      <c r="Q633" s="79">
        <f>J633+P633</f>
        <v>0</v>
      </c>
      <c r="R633" s="8"/>
      <c r="S633" s="8"/>
    </row>
    <row r="634" spans="1:19" ht="9.75" outlineLevel="4">
      <c r="A634" s="80"/>
      <c r="B634" s="81"/>
      <c r="C634" s="81"/>
      <c r="D634" s="82"/>
      <c r="E634" s="87" t="s">
        <v>16</v>
      </c>
      <c r="F634" s="83" t="s">
        <v>1378</v>
      </c>
      <c r="G634" s="82"/>
      <c r="H634" s="84">
        <v>5.4</v>
      </c>
      <c r="I634" s="85"/>
      <c r="J634" s="131"/>
      <c r="K634" s="84"/>
      <c r="L634" s="84"/>
      <c r="M634" s="84"/>
      <c r="N634" s="84"/>
      <c r="O634" s="86"/>
      <c r="P634" s="86"/>
      <c r="Q634" s="86"/>
      <c r="R634" s="8"/>
    </row>
    <row r="635" spans="1:19" ht="9.75" outlineLevel="4">
      <c r="A635" s="80"/>
      <c r="B635" s="81"/>
      <c r="C635" s="81"/>
      <c r="D635" s="82"/>
      <c r="E635" s="87"/>
      <c r="F635" s="83" t="s">
        <v>1379</v>
      </c>
      <c r="G635" s="82"/>
      <c r="H635" s="84">
        <v>11.100000000000001</v>
      </c>
      <c r="I635" s="85"/>
      <c r="J635" s="131"/>
      <c r="K635" s="84"/>
      <c r="L635" s="84"/>
      <c r="M635" s="84"/>
      <c r="N635" s="84"/>
      <c r="O635" s="86"/>
      <c r="P635" s="86"/>
      <c r="Q635" s="86"/>
      <c r="R635" s="8"/>
    </row>
    <row r="636" spans="1:19" ht="7.5" customHeight="1" outlineLevel="4">
      <c r="A636" s="8"/>
      <c r="B636" s="46"/>
      <c r="C636" s="45"/>
      <c r="D636" s="48"/>
      <c r="E636" s="13"/>
      <c r="F636" s="49"/>
      <c r="G636" s="48"/>
      <c r="H636" s="50"/>
      <c r="I636" s="52"/>
      <c r="J636" s="132"/>
      <c r="K636" s="19"/>
      <c r="L636" s="19"/>
      <c r="M636" s="19"/>
      <c r="N636" s="19"/>
      <c r="O636" s="15"/>
      <c r="P636" s="15"/>
      <c r="Q636" s="15"/>
      <c r="R636" s="8"/>
    </row>
    <row r="637" spans="1:19" ht="11.25" outlineLevel="3">
      <c r="A637" s="9"/>
      <c r="B637" s="72"/>
      <c r="C637" s="73">
        <v>13</v>
      </c>
      <c r="D637" s="74" t="s">
        <v>151</v>
      </c>
      <c r="E637" s="75" t="s">
        <v>1387</v>
      </c>
      <c r="F637" s="76" t="s">
        <v>1388</v>
      </c>
      <c r="G637" s="74" t="s">
        <v>120</v>
      </c>
      <c r="H637" s="77">
        <v>18</v>
      </c>
      <c r="I637" s="78"/>
      <c r="J637" s="130">
        <f>H637*I637</f>
        <v>0</v>
      </c>
      <c r="K637" s="77">
        <v>3.5E-4</v>
      </c>
      <c r="L637" s="77">
        <f>H637*K637</f>
        <v>6.3E-3</v>
      </c>
      <c r="M637" s="77"/>
      <c r="N637" s="77">
        <f>H637*M637</f>
        <v>0</v>
      </c>
      <c r="O637" s="79">
        <v>21</v>
      </c>
      <c r="P637" s="79">
        <f>J637*(O637/100)</f>
        <v>0</v>
      </c>
      <c r="Q637" s="79">
        <f>J637+P637</f>
        <v>0</v>
      </c>
      <c r="R637" s="8"/>
      <c r="S637" s="8"/>
    </row>
    <row r="638" spans="1:19" ht="9.75" outlineLevel="4">
      <c r="A638" s="80"/>
      <c r="B638" s="81"/>
      <c r="C638" s="81"/>
      <c r="D638" s="82"/>
      <c r="E638" s="87" t="s">
        <v>16</v>
      </c>
      <c r="F638" s="83" t="s">
        <v>1389</v>
      </c>
      <c r="G638" s="82"/>
      <c r="H638" s="84">
        <v>6</v>
      </c>
      <c r="I638" s="85"/>
      <c r="J638" s="131"/>
      <c r="K638" s="84"/>
      <c r="L638" s="84"/>
      <c r="M638" s="84"/>
      <c r="N638" s="84"/>
      <c r="O638" s="86"/>
      <c r="P638" s="86"/>
      <c r="Q638" s="86"/>
      <c r="R638" s="8"/>
    </row>
    <row r="639" spans="1:19" ht="9.75" outlineLevel="4">
      <c r="A639" s="80"/>
      <c r="B639" s="81"/>
      <c r="C639" s="81"/>
      <c r="D639" s="82"/>
      <c r="E639" s="87"/>
      <c r="F639" s="83" t="s">
        <v>1390</v>
      </c>
      <c r="G639" s="82"/>
      <c r="H639" s="84">
        <v>12</v>
      </c>
      <c r="I639" s="85"/>
      <c r="J639" s="131"/>
      <c r="K639" s="84"/>
      <c r="L639" s="84"/>
      <c r="M639" s="84"/>
      <c r="N639" s="84"/>
      <c r="O639" s="86"/>
      <c r="P639" s="86"/>
      <c r="Q639" s="86"/>
      <c r="R639" s="8"/>
    </row>
    <row r="640" spans="1:19" ht="7.5" customHeight="1" outlineLevel="4">
      <c r="A640" s="8"/>
      <c r="B640" s="46"/>
      <c r="C640" s="45"/>
      <c r="D640" s="48"/>
      <c r="E640" s="13"/>
      <c r="F640" s="49"/>
      <c r="G640" s="48"/>
      <c r="H640" s="50"/>
      <c r="I640" s="52"/>
      <c r="J640" s="132"/>
      <c r="K640" s="19"/>
      <c r="L640" s="19"/>
      <c r="M640" s="19"/>
      <c r="N640" s="19"/>
      <c r="O640" s="15"/>
      <c r="P640" s="15"/>
      <c r="Q640" s="15"/>
      <c r="R640" s="8"/>
    </row>
    <row r="641" spans="1:19" ht="11.25" outlineLevel="3">
      <c r="A641" s="9"/>
      <c r="B641" s="72"/>
      <c r="C641" s="73">
        <v>14</v>
      </c>
      <c r="D641" s="74" t="s">
        <v>103</v>
      </c>
      <c r="E641" s="75" t="s">
        <v>1391</v>
      </c>
      <c r="F641" s="76" t="s">
        <v>1392</v>
      </c>
      <c r="G641" s="74" t="s">
        <v>106</v>
      </c>
      <c r="H641" s="77">
        <v>52.53</v>
      </c>
      <c r="I641" s="78"/>
      <c r="J641" s="130">
        <f>H641*I641</f>
        <v>0</v>
      </c>
      <c r="K641" s="77">
        <v>5.0000000000000001E-4</v>
      </c>
      <c r="L641" s="77">
        <f>H641*K641</f>
        <v>2.6265E-2</v>
      </c>
      <c r="M641" s="77"/>
      <c r="N641" s="77">
        <f>H641*M641</f>
        <v>0</v>
      </c>
      <c r="O641" s="79">
        <v>21</v>
      </c>
      <c r="P641" s="79">
        <f>J641*(O641/100)</f>
        <v>0</v>
      </c>
      <c r="Q641" s="79">
        <f>J641+P641</f>
        <v>0</v>
      </c>
      <c r="R641" s="8"/>
      <c r="S641" s="8"/>
    </row>
    <row r="642" spans="1:19" ht="9.75" outlineLevel="4">
      <c r="A642" s="80"/>
      <c r="B642" s="81"/>
      <c r="C642" s="81"/>
      <c r="D642" s="82"/>
      <c r="E642" s="87" t="s">
        <v>16</v>
      </c>
      <c r="F642" s="83" t="s">
        <v>1393</v>
      </c>
      <c r="G642" s="82"/>
      <c r="H642" s="84">
        <v>52.53</v>
      </c>
      <c r="I642" s="85"/>
      <c r="J642" s="131"/>
      <c r="K642" s="84"/>
      <c r="L642" s="84"/>
      <c r="M642" s="84"/>
      <c r="N642" s="84"/>
      <c r="O642" s="86"/>
      <c r="P642" s="86"/>
      <c r="Q642" s="86"/>
      <c r="R642" s="8"/>
    </row>
    <row r="643" spans="1:19" ht="7.5" customHeight="1" outlineLevel="4">
      <c r="A643" s="8"/>
      <c r="B643" s="46"/>
      <c r="C643" s="45"/>
      <c r="D643" s="48"/>
      <c r="E643" s="13"/>
      <c r="F643" s="49"/>
      <c r="G643" s="48"/>
      <c r="H643" s="50"/>
      <c r="I643" s="52"/>
      <c r="J643" s="132"/>
      <c r="K643" s="19"/>
      <c r="L643" s="19"/>
      <c r="M643" s="19"/>
      <c r="N643" s="19"/>
      <c r="O643" s="15"/>
      <c r="P643" s="15"/>
      <c r="Q643" s="15"/>
      <c r="R643" s="8"/>
    </row>
    <row r="644" spans="1:19" ht="11.25" outlineLevel="3">
      <c r="A644" s="9"/>
      <c r="B644" s="72"/>
      <c r="C644" s="73">
        <v>15</v>
      </c>
      <c r="D644" s="74" t="s">
        <v>103</v>
      </c>
      <c r="E644" s="75" t="s">
        <v>1394</v>
      </c>
      <c r="F644" s="76" t="s">
        <v>1395</v>
      </c>
      <c r="G644" s="74" t="s">
        <v>120</v>
      </c>
      <c r="H644" s="77">
        <v>19.8</v>
      </c>
      <c r="I644" s="78"/>
      <c r="J644" s="130">
        <f>H644*I644</f>
        <v>0</v>
      </c>
      <c r="K644" s="77">
        <v>1.0000000000000001E-5</v>
      </c>
      <c r="L644" s="77">
        <f>H644*K644</f>
        <v>1.9800000000000002E-4</v>
      </c>
      <c r="M644" s="77"/>
      <c r="N644" s="77">
        <f>H644*M644</f>
        <v>0</v>
      </c>
      <c r="O644" s="79">
        <v>21</v>
      </c>
      <c r="P644" s="79">
        <f>J644*(O644/100)</f>
        <v>0</v>
      </c>
      <c r="Q644" s="79">
        <f>J644+P644</f>
        <v>0</v>
      </c>
      <c r="R644" s="8"/>
      <c r="S644" s="8"/>
    </row>
    <row r="645" spans="1:19" ht="11.25" outlineLevel="3">
      <c r="A645" s="9"/>
      <c r="B645" s="72"/>
      <c r="C645" s="73">
        <v>16</v>
      </c>
      <c r="D645" s="74" t="s">
        <v>151</v>
      </c>
      <c r="E645" s="75" t="s">
        <v>1396</v>
      </c>
      <c r="F645" s="76" t="s">
        <v>1397</v>
      </c>
      <c r="G645" s="74" t="s">
        <v>106</v>
      </c>
      <c r="H645" s="77">
        <v>59.089799999999997</v>
      </c>
      <c r="I645" s="78"/>
      <c r="J645" s="130">
        <f>H645*I645</f>
        <v>0</v>
      </c>
      <c r="K645" s="77">
        <v>1.6999999999999999E-3</v>
      </c>
      <c r="L645" s="77">
        <f>H645*K645</f>
        <v>0.10045265999999999</v>
      </c>
      <c r="M645" s="77"/>
      <c r="N645" s="77">
        <f>H645*M645</f>
        <v>0</v>
      </c>
      <c r="O645" s="79">
        <v>21</v>
      </c>
      <c r="P645" s="79">
        <f>J645*(O645/100)</f>
        <v>0</v>
      </c>
      <c r="Q645" s="79">
        <f>J645+P645</f>
        <v>0</v>
      </c>
      <c r="R645" s="8"/>
      <c r="S645" s="8"/>
    </row>
    <row r="646" spans="1:19" ht="9.75" outlineLevel="4">
      <c r="A646" s="80"/>
      <c r="B646" s="81"/>
      <c r="C646" s="81"/>
      <c r="D646" s="82"/>
      <c r="E646" s="87" t="s">
        <v>16</v>
      </c>
      <c r="F646" s="83" t="s">
        <v>1398</v>
      </c>
      <c r="G646" s="82"/>
      <c r="H646" s="84">
        <v>53.718000000000004</v>
      </c>
      <c r="I646" s="85"/>
      <c r="J646" s="131"/>
      <c r="K646" s="84"/>
      <c r="L646" s="84"/>
      <c r="M646" s="84"/>
      <c r="N646" s="84"/>
      <c r="O646" s="86"/>
      <c r="P646" s="86"/>
      <c r="Q646" s="86"/>
      <c r="R646" s="8"/>
    </row>
    <row r="647" spans="1:19" ht="9.75" outlineLevel="4">
      <c r="A647" s="80"/>
      <c r="B647" s="81"/>
      <c r="C647" s="81"/>
      <c r="D647" s="82"/>
      <c r="E647" s="87"/>
      <c r="F647" s="83" t="s">
        <v>1399</v>
      </c>
      <c r="G647" s="82"/>
      <c r="H647" s="84">
        <v>5.3718000000000004</v>
      </c>
      <c r="I647" s="85"/>
      <c r="J647" s="131"/>
      <c r="K647" s="84"/>
      <c r="L647" s="84"/>
      <c r="M647" s="84"/>
      <c r="N647" s="84"/>
      <c r="O647" s="86"/>
      <c r="P647" s="86"/>
      <c r="Q647" s="86"/>
      <c r="R647" s="8"/>
    </row>
    <row r="648" spans="1:19" ht="7.5" customHeight="1" outlineLevel="4">
      <c r="A648" s="8"/>
      <c r="B648" s="46"/>
      <c r="C648" s="45"/>
      <c r="D648" s="48"/>
      <c r="E648" s="13"/>
      <c r="F648" s="49"/>
      <c r="G648" s="48"/>
      <c r="H648" s="50"/>
      <c r="I648" s="52"/>
      <c r="J648" s="132"/>
      <c r="K648" s="19"/>
      <c r="L648" s="19"/>
      <c r="M648" s="19"/>
      <c r="N648" s="19"/>
      <c r="O648" s="15"/>
      <c r="P648" s="15"/>
      <c r="Q648" s="15"/>
      <c r="R648" s="8"/>
    </row>
    <row r="649" spans="1:19" ht="11.25" outlineLevel="3">
      <c r="A649" s="9"/>
      <c r="B649" s="72"/>
      <c r="C649" s="73">
        <v>17</v>
      </c>
      <c r="D649" s="74" t="s">
        <v>103</v>
      </c>
      <c r="E649" s="75" t="s">
        <v>1400</v>
      </c>
      <c r="F649" s="76" t="s">
        <v>1401</v>
      </c>
      <c r="G649" s="74" t="s">
        <v>120</v>
      </c>
      <c r="H649" s="77">
        <v>22.65</v>
      </c>
      <c r="I649" s="78"/>
      <c r="J649" s="130">
        <f>H649*I649</f>
        <v>0</v>
      </c>
      <c r="K649" s="77"/>
      <c r="L649" s="77">
        <f>H649*K649</f>
        <v>0</v>
      </c>
      <c r="M649" s="77"/>
      <c r="N649" s="77">
        <f>H649*M649</f>
        <v>0</v>
      </c>
      <c r="O649" s="79">
        <v>21</v>
      </c>
      <c r="P649" s="79">
        <f>J649*(O649/100)</f>
        <v>0</v>
      </c>
      <c r="Q649" s="79">
        <f>J649+P649</f>
        <v>0</v>
      </c>
      <c r="R649" s="8"/>
      <c r="S649" s="8"/>
    </row>
    <row r="650" spans="1:19" ht="9.75" outlineLevel="4">
      <c r="A650" s="80"/>
      <c r="B650" s="81"/>
      <c r="C650" s="81"/>
      <c r="D650" s="82"/>
      <c r="E650" s="87" t="s">
        <v>16</v>
      </c>
      <c r="F650" s="83" t="s">
        <v>1402</v>
      </c>
      <c r="G650" s="82"/>
      <c r="H650" s="84">
        <v>22.65</v>
      </c>
      <c r="I650" s="85"/>
      <c r="J650" s="131"/>
      <c r="K650" s="84"/>
      <c r="L650" s="84"/>
      <c r="M650" s="84"/>
      <c r="N650" s="84"/>
      <c r="O650" s="86"/>
      <c r="P650" s="86"/>
      <c r="Q650" s="86"/>
      <c r="R650" s="8"/>
    </row>
    <row r="651" spans="1:19" ht="7.5" customHeight="1" outlineLevel="4">
      <c r="A651" s="8"/>
      <c r="B651" s="46"/>
      <c r="C651" s="45"/>
      <c r="D651" s="48"/>
      <c r="E651" s="13"/>
      <c r="F651" s="49"/>
      <c r="G651" s="48"/>
      <c r="H651" s="50"/>
      <c r="I651" s="52"/>
      <c r="J651" s="132"/>
      <c r="K651" s="19"/>
      <c r="L651" s="19"/>
      <c r="M651" s="19"/>
      <c r="N651" s="19"/>
      <c r="O651" s="15"/>
      <c r="P651" s="15"/>
      <c r="Q651" s="15"/>
      <c r="R651" s="8"/>
    </row>
    <row r="652" spans="1:19" ht="11.25" outlineLevel="3">
      <c r="A652" s="9"/>
      <c r="B652" s="72"/>
      <c r="C652" s="73">
        <v>18</v>
      </c>
      <c r="D652" s="74" t="s">
        <v>103</v>
      </c>
      <c r="E652" s="75" t="s">
        <v>1403</v>
      </c>
      <c r="F652" s="76" t="s">
        <v>1404</v>
      </c>
      <c r="G652" s="74" t="s">
        <v>120</v>
      </c>
      <c r="H652" s="77">
        <v>22.65</v>
      </c>
      <c r="I652" s="78"/>
      <c r="J652" s="130">
        <f>H652*I652</f>
        <v>0</v>
      </c>
      <c r="K652" s="77"/>
      <c r="L652" s="77">
        <f>H652*K652</f>
        <v>0</v>
      </c>
      <c r="M652" s="77"/>
      <c r="N652" s="77">
        <f>H652*M652</f>
        <v>0</v>
      </c>
      <c r="O652" s="79">
        <v>21</v>
      </c>
      <c r="P652" s="79">
        <f>J652*(O652/100)</f>
        <v>0</v>
      </c>
      <c r="Q652" s="79">
        <f>J652+P652</f>
        <v>0</v>
      </c>
      <c r="R652" s="8"/>
      <c r="S652" s="8"/>
    </row>
    <row r="653" spans="1:19" ht="11.25" outlineLevel="3">
      <c r="A653" s="9"/>
      <c r="B653" s="72"/>
      <c r="C653" s="73">
        <v>19</v>
      </c>
      <c r="D653" s="74" t="s">
        <v>151</v>
      </c>
      <c r="E653" s="75" t="s">
        <v>1396</v>
      </c>
      <c r="F653" s="76" t="s">
        <v>1397</v>
      </c>
      <c r="G653" s="74" t="s">
        <v>106</v>
      </c>
      <c r="H653" s="77">
        <v>1.3591000000000002</v>
      </c>
      <c r="I653" s="78"/>
      <c r="J653" s="130">
        <f>H653*I653</f>
        <v>0</v>
      </c>
      <c r="K653" s="77">
        <v>1.6999999999999999E-3</v>
      </c>
      <c r="L653" s="77">
        <f>H653*K653</f>
        <v>2.3104700000000002E-3</v>
      </c>
      <c r="M653" s="77"/>
      <c r="N653" s="77">
        <f>H653*M653</f>
        <v>0</v>
      </c>
      <c r="O653" s="79">
        <v>21</v>
      </c>
      <c r="P653" s="79">
        <f>J653*(O653/100)</f>
        <v>0</v>
      </c>
      <c r="Q653" s="79">
        <f>J653+P653</f>
        <v>0</v>
      </c>
      <c r="R653" s="8"/>
      <c r="S653" s="8"/>
    </row>
    <row r="654" spans="1:19" ht="9.75" outlineLevel="4">
      <c r="A654" s="80"/>
      <c r="B654" s="81"/>
      <c r="C654" s="81"/>
      <c r="D654" s="82"/>
      <c r="E654" s="87" t="s">
        <v>16</v>
      </c>
      <c r="F654" s="83" t="s">
        <v>1405</v>
      </c>
      <c r="G654" s="82"/>
      <c r="H654" s="84">
        <v>1.1325000000000001</v>
      </c>
      <c r="I654" s="85"/>
      <c r="J654" s="131"/>
      <c r="K654" s="84"/>
      <c r="L654" s="84"/>
      <c r="M654" s="84"/>
      <c r="N654" s="84"/>
      <c r="O654" s="86"/>
      <c r="P654" s="86"/>
      <c r="Q654" s="86"/>
      <c r="R654" s="8"/>
    </row>
    <row r="655" spans="1:19" ht="9.75" outlineLevel="4">
      <c r="A655" s="80"/>
      <c r="B655" s="81"/>
      <c r="C655" s="81"/>
      <c r="D655" s="82"/>
      <c r="E655" s="87"/>
      <c r="F655" s="83" t="s">
        <v>1406</v>
      </c>
      <c r="G655" s="82"/>
      <c r="H655" s="84">
        <v>0.22660000000000002</v>
      </c>
      <c r="I655" s="85"/>
      <c r="J655" s="131"/>
      <c r="K655" s="84"/>
      <c r="L655" s="84"/>
      <c r="M655" s="84"/>
      <c r="N655" s="84"/>
      <c r="O655" s="86"/>
      <c r="P655" s="86"/>
      <c r="Q655" s="86"/>
      <c r="R655" s="8"/>
    </row>
    <row r="656" spans="1:19" ht="7.5" customHeight="1" outlineLevel="4">
      <c r="A656" s="8"/>
      <c r="B656" s="46"/>
      <c r="C656" s="45"/>
      <c r="D656" s="48"/>
      <c r="E656" s="13"/>
      <c r="F656" s="49"/>
      <c r="G656" s="48"/>
      <c r="H656" s="50"/>
      <c r="I656" s="52"/>
      <c r="J656" s="132"/>
      <c r="K656" s="19"/>
      <c r="L656" s="19"/>
      <c r="M656" s="19"/>
      <c r="N656" s="19"/>
      <c r="O656" s="15"/>
      <c r="P656" s="15"/>
      <c r="Q656" s="15"/>
      <c r="R656" s="8"/>
    </row>
    <row r="657" spans="1:19" ht="11.25" outlineLevel="3">
      <c r="A657" s="9"/>
      <c r="B657" s="72"/>
      <c r="C657" s="73">
        <v>20</v>
      </c>
      <c r="D657" s="74" t="s">
        <v>151</v>
      </c>
      <c r="E657" s="75" t="s">
        <v>1407</v>
      </c>
      <c r="F657" s="76" t="s">
        <v>1408</v>
      </c>
      <c r="G657" s="74" t="s">
        <v>120</v>
      </c>
      <c r="H657" s="77">
        <v>24.914999999999999</v>
      </c>
      <c r="I657" s="78"/>
      <c r="J657" s="130">
        <f>H657*I657</f>
        <v>0</v>
      </c>
      <c r="K657" s="77">
        <v>2.9999999999999997E-4</v>
      </c>
      <c r="L657" s="77">
        <f>H657*K657</f>
        <v>7.4744999999999994E-3</v>
      </c>
      <c r="M657" s="77"/>
      <c r="N657" s="77">
        <f>H657*M657</f>
        <v>0</v>
      </c>
      <c r="O657" s="79">
        <v>21</v>
      </c>
      <c r="P657" s="79">
        <f>J657*(O657/100)</f>
        <v>0</v>
      </c>
      <c r="Q657" s="79">
        <f>J657+P657</f>
        <v>0</v>
      </c>
      <c r="R657" s="8"/>
      <c r="S657" s="8"/>
    </row>
    <row r="658" spans="1:19" ht="9.75" outlineLevel="4">
      <c r="A658" s="80"/>
      <c r="B658" s="81"/>
      <c r="C658" s="81"/>
      <c r="D658" s="82"/>
      <c r="E658" s="87" t="s">
        <v>16</v>
      </c>
      <c r="F658" s="83" t="s">
        <v>1409</v>
      </c>
      <c r="G658" s="82"/>
      <c r="H658" s="84">
        <v>22.65</v>
      </c>
      <c r="I658" s="85"/>
      <c r="J658" s="131"/>
      <c r="K658" s="84"/>
      <c r="L658" s="84"/>
      <c r="M658" s="84"/>
      <c r="N658" s="84"/>
      <c r="O658" s="86"/>
      <c r="P658" s="86"/>
      <c r="Q658" s="86"/>
      <c r="R658" s="8"/>
    </row>
    <row r="659" spans="1:19" ht="9.75" outlineLevel="4">
      <c r="A659" s="80"/>
      <c r="B659" s="81"/>
      <c r="C659" s="81"/>
      <c r="D659" s="82"/>
      <c r="E659" s="87"/>
      <c r="F659" s="83" t="s">
        <v>1410</v>
      </c>
      <c r="G659" s="82"/>
      <c r="H659" s="84">
        <v>2.2650000000000001</v>
      </c>
      <c r="I659" s="85"/>
      <c r="J659" s="131"/>
      <c r="K659" s="84"/>
      <c r="L659" s="84"/>
      <c r="M659" s="84"/>
      <c r="N659" s="84"/>
      <c r="O659" s="86"/>
      <c r="P659" s="86"/>
      <c r="Q659" s="86"/>
      <c r="R659" s="8"/>
    </row>
    <row r="660" spans="1:19" ht="7.5" customHeight="1" outlineLevel="4">
      <c r="A660" s="8"/>
      <c r="B660" s="46"/>
      <c r="C660" s="45"/>
      <c r="D660" s="48"/>
      <c r="E660" s="13"/>
      <c r="F660" s="49"/>
      <c r="G660" s="48"/>
      <c r="H660" s="50"/>
      <c r="I660" s="52"/>
      <c r="J660" s="132"/>
      <c r="K660" s="19"/>
      <c r="L660" s="19"/>
      <c r="M660" s="19"/>
      <c r="N660" s="19"/>
      <c r="O660" s="15"/>
      <c r="P660" s="15"/>
      <c r="Q660" s="15"/>
      <c r="R660" s="8"/>
    </row>
    <row r="661" spans="1:19" ht="11.25" outlineLevel="3">
      <c r="A661" s="9"/>
      <c r="B661" s="72"/>
      <c r="C661" s="73">
        <v>21</v>
      </c>
      <c r="D661" s="74" t="s">
        <v>103</v>
      </c>
      <c r="E661" s="75" t="s">
        <v>1411</v>
      </c>
      <c r="F661" s="76" t="s">
        <v>1412</v>
      </c>
      <c r="G661" s="74" t="s">
        <v>120</v>
      </c>
      <c r="H661" s="77">
        <v>13.35</v>
      </c>
      <c r="I661" s="78"/>
      <c r="J661" s="130">
        <f>H661*I661</f>
        <v>0</v>
      </c>
      <c r="K661" s="77"/>
      <c r="L661" s="77">
        <f>H661*K661</f>
        <v>0</v>
      </c>
      <c r="M661" s="77"/>
      <c r="N661" s="77">
        <f>H661*M661</f>
        <v>0</v>
      </c>
      <c r="O661" s="79">
        <v>21</v>
      </c>
      <c r="P661" s="79">
        <f>J661*(O661/100)</f>
        <v>0</v>
      </c>
      <c r="Q661" s="79">
        <f>J661+P661</f>
        <v>0</v>
      </c>
      <c r="R661" s="8"/>
      <c r="S661" s="8"/>
    </row>
    <row r="662" spans="1:19" ht="9.75" outlineLevel="4">
      <c r="A662" s="80"/>
      <c r="B662" s="81"/>
      <c r="C662" s="81"/>
      <c r="D662" s="82"/>
      <c r="E662" s="87" t="s">
        <v>16</v>
      </c>
      <c r="F662" s="83" t="s">
        <v>1413</v>
      </c>
      <c r="G662" s="82"/>
      <c r="H662" s="84">
        <v>13.35</v>
      </c>
      <c r="I662" s="85"/>
      <c r="J662" s="131"/>
      <c r="K662" s="84"/>
      <c r="L662" s="84"/>
      <c r="M662" s="84"/>
      <c r="N662" s="84"/>
      <c r="O662" s="86"/>
      <c r="P662" s="86"/>
      <c r="Q662" s="86"/>
      <c r="R662" s="8"/>
    </row>
    <row r="663" spans="1:19" ht="7.5" customHeight="1" outlineLevel="4">
      <c r="A663" s="8"/>
      <c r="B663" s="46"/>
      <c r="C663" s="45"/>
      <c r="D663" s="48"/>
      <c r="E663" s="13"/>
      <c r="F663" s="49"/>
      <c r="G663" s="48"/>
      <c r="H663" s="50"/>
      <c r="I663" s="52"/>
      <c r="J663" s="132"/>
      <c r="K663" s="19"/>
      <c r="L663" s="19"/>
      <c r="M663" s="19"/>
      <c r="N663" s="19"/>
      <c r="O663" s="15"/>
      <c r="P663" s="15"/>
      <c r="Q663" s="15"/>
      <c r="R663" s="8"/>
    </row>
    <row r="664" spans="1:19" ht="11.25" outlineLevel="3">
      <c r="A664" s="9"/>
      <c r="B664" s="72"/>
      <c r="C664" s="73">
        <v>22</v>
      </c>
      <c r="D664" s="74" t="s">
        <v>151</v>
      </c>
      <c r="E664" s="75" t="s">
        <v>1414</v>
      </c>
      <c r="F664" s="76" t="s">
        <v>1415</v>
      </c>
      <c r="G664" s="74" t="s">
        <v>120</v>
      </c>
      <c r="H664" s="77">
        <v>14.5</v>
      </c>
      <c r="I664" s="78"/>
      <c r="J664" s="130">
        <f>H664*I664</f>
        <v>0</v>
      </c>
      <c r="K664" s="77">
        <v>4.0000000000000002E-4</v>
      </c>
      <c r="L664" s="77">
        <f>H664*K664</f>
        <v>5.8000000000000005E-3</v>
      </c>
      <c r="M664" s="77"/>
      <c r="N664" s="77">
        <f>H664*M664</f>
        <v>0</v>
      </c>
      <c r="O664" s="79">
        <v>21</v>
      </c>
      <c r="P664" s="79">
        <f>J664*(O664/100)</f>
        <v>0</v>
      </c>
      <c r="Q664" s="79">
        <f>J664+P664</f>
        <v>0</v>
      </c>
      <c r="R664" s="8"/>
      <c r="S664" s="8"/>
    </row>
    <row r="665" spans="1:19" ht="9.75" outlineLevel="4">
      <c r="A665" s="80"/>
      <c r="B665" s="81"/>
      <c r="C665" s="81"/>
      <c r="D665" s="82"/>
      <c r="E665" s="87" t="s">
        <v>16</v>
      </c>
      <c r="F665" s="83" t="s">
        <v>1416</v>
      </c>
      <c r="G665" s="82"/>
      <c r="H665" s="84">
        <v>14.5</v>
      </c>
      <c r="I665" s="85"/>
      <c r="J665" s="131"/>
      <c r="K665" s="84"/>
      <c r="L665" s="84"/>
      <c r="M665" s="84"/>
      <c r="N665" s="84"/>
      <c r="O665" s="86"/>
      <c r="P665" s="86"/>
      <c r="Q665" s="86"/>
      <c r="R665" s="8"/>
    </row>
    <row r="666" spans="1:19" ht="7.5" customHeight="1" outlineLevel="4">
      <c r="A666" s="8"/>
      <c r="B666" s="46"/>
      <c r="C666" s="45"/>
      <c r="D666" s="48"/>
      <c r="E666" s="13"/>
      <c r="F666" s="49"/>
      <c r="G666" s="48"/>
      <c r="H666" s="50"/>
      <c r="I666" s="52"/>
      <c r="J666" s="132"/>
      <c r="K666" s="19"/>
      <c r="L666" s="19"/>
      <c r="M666" s="19"/>
      <c r="N666" s="19"/>
      <c r="O666" s="15"/>
      <c r="P666" s="15"/>
      <c r="Q666" s="15"/>
      <c r="R666" s="8"/>
    </row>
    <row r="667" spans="1:19" ht="11.25" outlineLevel="3">
      <c r="A667" s="9"/>
      <c r="B667" s="72"/>
      <c r="C667" s="73">
        <v>23</v>
      </c>
      <c r="D667" s="74" t="s">
        <v>103</v>
      </c>
      <c r="E667" s="75" t="s">
        <v>1417</v>
      </c>
      <c r="F667" s="76" t="s">
        <v>1418</v>
      </c>
      <c r="G667" s="74" t="s">
        <v>106</v>
      </c>
      <c r="H667" s="77">
        <v>50.46</v>
      </c>
      <c r="I667" s="78"/>
      <c r="J667" s="130">
        <f>H667*I667</f>
        <v>0</v>
      </c>
      <c r="K667" s="77">
        <v>6.9999999999999999E-4</v>
      </c>
      <c r="L667" s="77">
        <f>H667*K667</f>
        <v>3.5321999999999999E-2</v>
      </c>
      <c r="M667" s="77"/>
      <c r="N667" s="77">
        <f>H667*M667</f>
        <v>0</v>
      </c>
      <c r="O667" s="79">
        <v>21</v>
      </c>
      <c r="P667" s="79">
        <f>J667*(O667/100)</f>
        <v>0</v>
      </c>
      <c r="Q667" s="79">
        <f>J667+P667</f>
        <v>0</v>
      </c>
      <c r="R667" s="8"/>
      <c r="S667" s="8"/>
    </row>
    <row r="668" spans="1:19" ht="9.75" outlineLevel="4">
      <c r="A668" s="80"/>
      <c r="B668" s="81"/>
      <c r="C668" s="81"/>
      <c r="D668" s="82"/>
      <c r="E668" s="87" t="s">
        <v>16</v>
      </c>
      <c r="F668" s="83" t="s">
        <v>1186</v>
      </c>
      <c r="G668" s="82"/>
      <c r="H668" s="84">
        <v>50.46</v>
      </c>
      <c r="I668" s="85"/>
      <c r="J668" s="131"/>
      <c r="K668" s="84"/>
      <c r="L668" s="84"/>
      <c r="M668" s="84"/>
      <c r="N668" s="84"/>
      <c r="O668" s="86"/>
      <c r="P668" s="86"/>
      <c r="Q668" s="86"/>
      <c r="R668" s="8"/>
    </row>
    <row r="669" spans="1:19" ht="7.5" customHeight="1" outlineLevel="4">
      <c r="A669" s="8"/>
      <c r="B669" s="46"/>
      <c r="C669" s="45"/>
      <c r="D669" s="48"/>
      <c r="E669" s="13"/>
      <c r="F669" s="49"/>
      <c r="G669" s="48"/>
      <c r="H669" s="50"/>
      <c r="I669" s="52"/>
      <c r="J669" s="132"/>
      <c r="K669" s="19"/>
      <c r="L669" s="19"/>
      <c r="M669" s="19"/>
      <c r="N669" s="19"/>
      <c r="O669" s="15"/>
      <c r="P669" s="15"/>
      <c r="Q669" s="15"/>
      <c r="R669" s="8"/>
    </row>
    <row r="670" spans="1:19" ht="11.25" outlineLevel="3">
      <c r="A670" s="9"/>
      <c r="B670" s="72"/>
      <c r="C670" s="73">
        <v>24</v>
      </c>
      <c r="D670" s="74" t="s">
        <v>151</v>
      </c>
      <c r="E670" s="75" t="s">
        <v>1419</v>
      </c>
      <c r="F670" s="76" t="s">
        <v>1420</v>
      </c>
      <c r="G670" s="74" t="s">
        <v>106</v>
      </c>
      <c r="H670" s="77">
        <v>55.506</v>
      </c>
      <c r="I670" s="78"/>
      <c r="J670" s="130">
        <f>H670*I670</f>
        <v>0</v>
      </c>
      <c r="K670" s="77">
        <v>1.2999999999999999E-2</v>
      </c>
      <c r="L670" s="77">
        <f>H670*K670</f>
        <v>0.72157799999999994</v>
      </c>
      <c r="M670" s="77"/>
      <c r="N670" s="77">
        <f>H670*M670</f>
        <v>0</v>
      </c>
      <c r="O670" s="79">
        <v>21</v>
      </c>
      <c r="P670" s="79">
        <f>J670*(O670/100)</f>
        <v>0</v>
      </c>
      <c r="Q670" s="79">
        <f>J670+P670</f>
        <v>0</v>
      </c>
      <c r="R670" s="8"/>
      <c r="S670" s="8"/>
    </row>
    <row r="671" spans="1:19" ht="9.75" outlineLevel="4">
      <c r="A671" s="80"/>
      <c r="B671" s="81"/>
      <c r="C671" s="81"/>
      <c r="D671" s="82"/>
      <c r="E671" s="87" t="s">
        <v>16</v>
      </c>
      <c r="F671" s="83" t="s">
        <v>1189</v>
      </c>
      <c r="G671" s="82"/>
      <c r="H671" s="84">
        <v>50.46</v>
      </c>
      <c r="I671" s="85"/>
      <c r="J671" s="131"/>
      <c r="K671" s="84"/>
      <c r="L671" s="84"/>
      <c r="M671" s="84"/>
      <c r="N671" s="84"/>
      <c r="O671" s="86"/>
      <c r="P671" s="86"/>
      <c r="Q671" s="86"/>
      <c r="R671" s="8"/>
    </row>
    <row r="672" spans="1:19" ht="9.75" outlineLevel="4">
      <c r="A672" s="80"/>
      <c r="B672" s="81"/>
      <c r="C672" s="81"/>
      <c r="D672" s="82"/>
      <c r="E672" s="87"/>
      <c r="F672" s="83" t="s">
        <v>1190</v>
      </c>
      <c r="G672" s="82"/>
      <c r="H672" s="84">
        <v>5.0460000000000003</v>
      </c>
      <c r="I672" s="85"/>
      <c r="J672" s="131"/>
      <c r="K672" s="84"/>
      <c r="L672" s="84"/>
      <c r="M672" s="84"/>
      <c r="N672" s="84"/>
      <c r="O672" s="86"/>
      <c r="P672" s="86"/>
      <c r="Q672" s="86"/>
      <c r="R672" s="8"/>
    </row>
    <row r="673" spans="1:19" ht="7.5" customHeight="1" outlineLevel="4">
      <c r="A673" s="8"/>
      <c r="B673" s="46"/>
      <c r="C673" s="45"/>
      <c r="D673" s="48"/>
      <c r="E673" s="13"/>
      <c r="F673" s="49"/>
      <c r="G673" s="48"/>
      <c r="H673" s="50"/>
      <c r="I673" s="52"/>
      <c r="J673" s="132"/>
      <c r="K673" s="19"/>
      <c r="L673" s="19"/>
      <c r="M673" s="19"/>
      <c r="N673" s="19"/>
      <c r="O673" s="15"/>
      <c r="P673" s="15"/>
      <c r="Q673" s="15"/>
      <c r="R673" s="8"/>
    </row>
    <row r="674" spans="1:19" ht="11.25" outlineLevel="3">
      <c r="A674" s="9"/>
      <c r="B674" s="72"/>
      <c r="C674" s="73">
        <v>25</v>
      </c>
      <c r="D674" s="74" t="s">
        <v>103</v>
      </c>
      <c r="E674" s="75" t="s">
        <v>1421</v>
      </c>
      <c r="F674" s="76" t="s">
        <v>1422</v>
      </c>
      <c r="G674" s="74" t="s">
        <v>120</v>
      </c>
      <c r="H674" s="77">
        <v>15.285</v>
      </c>
      <c r="I674" s="78"/>
      <c r="J674" s="130">
        <f>H674*I674</f>
        <v>0</v>
      </c>
      <c r="K674" s="77">
        <v>7.2000000000000005E-4</v>
      </c>
      <c r="L674" s="77">
        <f>H674*K674</f>
        <v>1.1005200000000001E-2</v>
      </c>
      <c r="M674" s="77"/>
      <c r="N674" s="77">
        <f>H674*M674</f>
        <v>0</v>
      </c>
      <c r="O674" s="79">
        <v>21</v>
      </c>
      <c r="P674" s="79">
        <f>J674*(O674/100)</f>
        <v>0</v>
      </c>
      <c r="Q674" s="79">
        <f>J674+P674</f>
        <v>0</v>
      </c>
      <c r="R674" s="8"/>
      <c r="S674" s="8"/>
    </row>
    <row r="675" spans="1:19" ht="9.75" outlineLevel="4">
      <c r="A675" s="80"/>
      <c r="B675" s="81"/>
      <c r="C675" s="81"/>
      <c r="D675" s="82"/>
      <c r="E675" s="87" t="s">
        <v>16</v>
      </c>
      <c r="F675" s="83" t="s">
        <v>1423</v>
      </c>
      <c r="G675" s="82"/>
      <c r="H675" s="84">
        <v>15.285</v>
      </c>
      <c r="I675" s="85"/>
      <c r="J675" s="131"/>
      <c r="K675" s="84"/>
      <c r="L675" s="84"/>
      <c r="M675" s="84"/>
      <c r="N675" s="84"/>
      <c r="O675" s="86"/>
      <c r="P675" s="86"/>
      <c r="Q675" s="86"/>
      <c r="R675" s="8"/>
    </row>
    <row r="676" spans="1:19" ht="7.5" customHeight="1" outlineLevel="4">
      <c r="A676" s="8"/>
      <c r="B676" s="46"/>
      <c r="C676" s="45"/>
      <c r="D676" s="48"/>
      <c r="E676" s="13"/>
      <c r="F676" s="49"/>
      <c r="G676" s="48"/>
      <c r="H676" s="50"/>
      <c r="I676" s="52"/>
      <c r="J676" s="132"/>
      <c r="K676" s="19"/>
      <c r="L676" s="19"/>
      <c r="M676" s="19"/>
      <c r="N676" s="19"/>
      <c r="O676" s="15"/>
      <c r="P676" s="15"/>
      <c r="Q676" s="15"/>
      <c r="R676" s="8"/>
    </row>
    <row r="677" spans="1:19" ht="11.25" outlineLevel="3">
      <c r="A677" s="9"/>
      <c r="B677" s="72"/>
      <c r="C677" s="73">
        <v>26</v>
      </c>
      <c r="D677" s="74" t="s">
        <v>103</v>
      </c>
      <c r="E677" s="75" t="s">
        <v>1424</v>
      </c>
      <c r="F677" s="76" t="s">
        <v>1425</v>
      </c>
      <c r="G677" s="74" t="s">
        <v>126</v>
      </c>
      <c r="H677" s="77">
        <v>1.4601894900000001</v>
      </c>
      <c r="I677" s="78"/>
      <c r="J677" s="130">
        <f>H677*I677</f>
        <v>0</v>
      </c>
      <c r="K677" s="77"/>
      <c r="L677" s="77">
        <f>H677*K677</f>
        <v>0</v>
      </c>
      <c r="M677" s="77"/>
      <c r="N677" s="77">
        <f>H677*M677</f>
        <v>0</v>
      </c>
      <c r="O677" s="79">
        <v>21</v>
      </c>
      <c r="P677" s="79">
        <f>J677*(O677/100)</f>
        <v>0</v>
      </c>
      <c r="Q677" s="79">
        <f>J677+P677</f>
        <v>0</v>
      </c>
      <c r="R677" s="8"/>
      <c r="S677" s="8"/>
    </row>
    <row r="678" spans="1:19" outlineLevel="3">
      <c r="B678" s="6"/>
      <c r="C678" s="6"/>
      <c r="D678" s="6"/>
      <c r="E678" s="6"/>
      <c r="F678" s="6"/>
      <c r="G678" s="6"/>
      <c r="H678" s="6"/>
      <c r="I678" s="8"/>
      <c r="J678" s="133"/>
      <c r="K678" s="6"/>
      <c r="L678" s="6"/>
      <c r="M678" s="6"/>
      <c r="N678" s="6"/>
      <c r="O678" s="6"/>
      <c r="P678" s="8"/>
      <c r="Q678" s="8"/>
    </row>
    <row r="679" spans="1:19" ht="11.25" outlineLevel="2">
      <c r="A679" s="40" t="s">
        <v>1426</v>
      </c>
      <c r="B679" s="65">
        <v>3</v>
      </c>
      <c r="C679" s="66"/>
      <c r="D679" s="67" t="s">
        <v>32</v>
      </c>
      <c r="E679" s="67"/>
      <c r="F679" s="68" t="s">
        <v>1427</v>
      </c>
      <c r="G679" s="67"/>
      <c r="H679" s="69"/>
      <c r="I679" s="70"/>
      <c r="J679" s="129">
        <f>SUBTOTAL(9,J680:J699)</f>
        <v>0</v>
      </c>
      <c r="K679" s="69"/>
      <c r="L679" s="42">
        <f>SUBTOTAL(9,L680:L699)</f>
        <v>3.1368005480000001</v>
      </c>
      <c r="M679" s="69"/>
      <c r="N679" s="42">
        <f>SUBTOTAL(9,N680:N699)</f>
        <v>0</v>
      </c>
      <c r="O679" s="71"/>
      <c r="P679" s="41">
        <f>SUBTOTAL(9,P680:P699)</f>
        <v>0</v>
      </c>
      <c r="Q679" s="41">
        <f>SUBTOTAL(9,Q680:Q699)</f>
        <v>0</v>
      </c>
      <c r="R679" s="8"/>
      <c r="S679" s="8"/>
    </row>
    <row r="680" spans="1:19" ht="11.25" outlineLevel="3">
      <c r="A680" s="9"/>
      <c r="B680" s="72"/>
      <c r="C680" s="73">
        <v>1</v>
      </c>
      <c r="D680" s="74" t="s">
        <v>103</v>
      </c>
      <c r="E680" s="75" t="s">
        <v>1428</v>
      </c>
      <c r="F680" s="76" t="s">
        <v>1429</v>
      </c>
      <c r="G680" s="74" t="s">
        <v>106</v>
      </c>
      <c r="H680" s="77">
        <v>86.436999999999998</v>
      </c>
      <c r="I680" s="78"/>
      <c r="J680" s="130">
        <f>H680*I680</f>
        <v>0</v>
      </c>
      <c r="K680" s="77">
        <v>4.4999999999999997E-3</v>
      </c>
      <c r="L680" s="77">
        <f>H680*K680</f>
        <v>0.38896649999999994</v>
      </c>
      <c r="M680" s="77"/>
      <c r="N680" s="77">
        <f>H680*M680</f>
        <v>0</v>
      </c>
      <c r="O680" s="79">
        <v>21</v>
      </c>
      <c r="P680" s="79">
        <f>J680*(O680/100)</f>
        <v>0</v>
      </c>
      <c r="Q680" s="79">
        <f>J680+P680</f>
        <v>0</v>
      </c>
      <c r="R680" s="8"/>
      <c r="S680" s="8"/>
    </row>
    <row r="681" spans="1:19" ht="11.25" outlineLevel="3">
      <c r="A681" s="9"/>
      <c r="B681" s="72"/>
      <c r="C681" s="73">
        <v>2</v>
      </c>
      <c r="D681" s="74" t="s">
        <v>103</v>
      </c>
      <c r="E681" s="75" t="s">
        <v>1430</v>
      </c>
      <c r="F681" s="76" t="s">
        <v>1431</v>
      </c>
      <c r="G681" s="74" t="s">
        <v>106</v>
      </c>
      <c r="H681" s="77">
        <v>86.436999999999998</v>
      </c>
      <c r="I681" s="78"/>
      <c r="J681" s="130">
        <f>H681*I681</f>
        <v>0</v>
      </c>
      <c r="K681" s="77">
        <v>2.9999999999999997E-4</v>
      </c>
      <c r="L681" s="77">
        <f>H681*K681</f>
        <v>2.5931099999999999E-2</v>
      </c>
      <c r="M681" s="77"/>
      <c r="N681" s="77">
        <f>H681*M681</f>
        <v>0</v>
      </c>
      <c r="O681" s="79">
        <v>21</v>
      </c>
      <c r="P681" s="79">
        <f>J681*(O681/100)</f>
        <v>0</v>
      </c>
      <c r="Q681" s="79">
        <f>J681+P681</f>
        <v>0</v>
      </c>
      <c r="R681" s="8"/>
      <c r="S681" s="8"/>
    </row>
    <row r="682" spans="1:19" ht="11.25" outlineLevel="3">
      <c r="A682" s="9"/>
      <c r="B682" s="72"/>
      <c r="C682" s="73">
        <v>3</v>
      </c>
      <c r="D682" s="74" t="s">
        <v>103</v>
      </c>
      <c r="E682" s="75" t="s">
        <v>1432</v>
      </c>
      <c r="F682" s="76" t="s">
        <v>1433</v>
      </c>
      <c r="G682" s="74" t="s">
        <v>106</v>
      </c>
      <c r="H682" s="77">
        <v>86.436999999999998</v>
      </c>
      <c r="I682" s="78"/>
      <c r="J682" s="130">
        <f>H682*I682</f>
        <v>0</v>
      </c>
      <c r="K682" s="77">
        <v>1.5E-3</v>
      </c>
      <c r="L682" s="77">
        <f>H682*K682</f>
        <v>0.12965550000000001</v>
      </c>
      <c r="M682" s="77"/>
      <c r="N682" s="77">
        <f>H682*M682</f>
        <v>0</v>
      </c>
      <c r="O682" s="79">
        <v>21</v>
      </c>
      <c r="P682" s="79">
        <f>J682*(O682/100)</f>
        <v>0</v>
      </c>
      <c r="Q682" s="79">
        <f>J682+P682</f>
        <v>0</v>
      </c>
      <c r="R682" s="8"/>
      <c r="S682" s="8"/>
    </row>
    <row r="683" spans="1:19" ht="11.25" outlineLevel="3">
      <c r="A683" s="9"/>
      <c r="B683" s="72"/>
      <c r="C683" s="73">
        <v>4</v>
      </c>
      <c r="D683" s="74" t="s">
        <v>103</v>
      </c>
      <c r="E683" s="75" t="s">
        <v>1434</v>
      </c>
      <c r="F683" s="76" t="s">
        <v>1435</v>
      </c>
      <c r="G683" s="74" t="s">
        <v>106</v>
      </c>
      <c r="H683" s="77">
        <v>86.437200000000018</v>
      </c>
      <c r="I683" s="78"/>
      <c r="J683" s="130">
        <f>H683*I683</f>
        <v>0</v>
      </c>
      <c r="K683" s="77">
        <v>9.0900000000000009E-3</v>
      </c>
      <c r="L683" s="77">
        <f>H683*K683</f>
        <v>0.78571414800000028</v>
      </c>
      <c r="M683" s="77"/>
      <c r="N683" s="77">
        <f>H683*M683</f>
        <v>0</v>
      </c>
      <c r="O683" s="79">
        <v>21</v>
      </c>
      <c r="P683" s="79">
        <f>J683*(O683/100)</f>
        <v>0</v>
      </c>
      <c r="Q683" s="79">
        <f>J683+P683</f>
        <v>0</v>
      </c>
      <c r="R683" s="8"/>
      <c r="S683" s="8"/>
    </row>
    <row r="684" spans="1:19" ht="9.75" outlineLevel="4">
      <c r="A684" s="80"/>
      <c r="B684" s="81"/>
      <c r="C684" s="81"/>
      <c r="D684" s="82"/>
      <c r="E684" s="87" t="s">
        <v>16</v>
      </c>
      <c r="F684" s="83" t="s">
        <v>1436</v>
      </c>
      <c r="G684" s="82"/>
      <c r="H684" s="84">
        <v>0</v>
      </c>
      <c r="I684" s="85"/>
      <c r="J684" s="131"/>
      <c r="K684" s="84"/>
      <c r="L684" s="84"/>
      <c r="M684" s="84"/>
      <c r="N684" s="84"/>
      <c r="O684" s="86"/>
      <c r="P684" s="86"/>
      <c r="Q684" s="86"/>
      <c r="R684" s="8"/>
    </row>
    <row r="685" spans="1:19" ht="9.75" outlineLevel="4">
      <c r="A685" s="80"/>
      <c r="B685" s="81"/>
      <c r="C685" s="81"/>
      <c r="D685" s="82"/>
      <c r="E685" s="87"/>
      <c r="F685" s="83" t="s">
        <v>1437</v>
      </c>
      <c r="G685" s="82"/>
      <c r="H685" s="84">
        <v>40.747000000000007</v>
      </c>
      <c r="I685" s="85"/>
      <c r="J685" s="131"/>
      <c r="K685" s="84"/>
      <c r="L685" s="84"/>
      <c r="M685" s="84"/>
      <c r="N685" s="84"/>
      <c r="O685" s="86"/>
      <c r="P685" s="86"/>
      <c r="Q685" s="86"/>
      <c r="R685" s="8"/>
    </row>
    <row r="686" spans="1:19" ht="9.75" outlineLevel="4">
      <c r="A686" s="80"/>
      <c r="B686" s="81"/>
      <c r="C686" s="81"/>
      <c r="D686" s="82"/>
      <c r="E686" s="87"/>
      <c r="F686" s="83" t="s">
        <v>928</v>
      </c>
      <c r="G686" s="82"/>
      <c r="H686" s="84">
        <v>0.186</v>
      </c>
      <c r="I686" s="85"/>
      <c r="J686" s="131"/>
      <c r="K686" s="84"/>
      <c r="L686" s="84"/>
      <c r="M686" s="84"/>
      <c r="N686" s="84"/>
      <c r="O686" s="86"/>
      <c r="P686" s="86"/>
      <c r="Q686" s="86"/>
      <c r="R686" s="8"/>
    </row>
    <row r="687" spans="1:19" ht="9.75" outlineLevel="4">
      <c r="A687" s="80"/>
      <c r="B687" s="81"/>
      <c r="C687" s="81"/>
      <c r="D687" s="82"/>
      <c r="E687" s="87"/>
      <c r="F687" s="83" t="s">
        <v>915</v>
      </c>
      <c r="G687" s="82"/>
      <c r="H687" s="84">
        <v>0</v>
      </c>
      <c r="I687" s="85"/>
      <c r="J687" s="131"/>
      <c r="K687" s="84"/>
      <c r="L687" s="84"/>
      <c r="M687" s="84"/>
      <c r="N687" s="84"/>
      <c r="O687" s="86"/>
      <c r="P687" s="86"/>
      <c r="Q687" s="86"/>
      <c r="R687" s="8"/>
    </row>
    <row r="688" spans="1:19" ht="9.75" outlineLevel="4">
      <c r="A688" s="80"/>
      <c r="B688" s="81"/>
      <c r="C688" s="81"/>
      <c r="D688" s="82"/>
      <c r="E688" s="87"/>
      <c r="F688" s="83" t="s">
        <v>1438</v>
      </c>
      <c r="G688" s="82"/>
      <c r="H688" s="84">
        <v>32.800600000000003</v>
      </c>
      <c r="I688" s="85"/>
      <c r="J688" s="131"/>
      <c r="K688" s="84"/>
      <c r="L688" s="84"/>
      <c r="M688" s="84"/>
      <c r="N688" s="84"/>
      <c r="O688" s="86"/>
      <c r="P688" s="86"/>
      <c r="Q688" s="86"/>
      <c r="R688" s="8"/>
    </row>
    <row r="689" spans="1:19" ht="9.75" outlineLevel="4">
      <c r="A689" s="80"/>
      <c r="B689" s="81"/>
      <c r="C689" s="81"/>
      <c r="D689" s="82"/>
      <c r="E689" s="87"/>
      <c r="F689" s="83" t="s">
        <v>928</v>
      </c>
      <c r="G689" s="82"/>
      <c r="H689" s="84">
        <v>0.186</v>
      </c>
      <c r="I689" s="85"/>
      <c r="J689" s="131"/>
      <c r="K689" s="84"/>
      <c r="L689" s="84"/>
      <c r="M689" s="84"/>
      <c r="N689" s="84"/>
      <c r="O689" s="86"/>
      <c r="P689" s="86"/>
      <c r="Q689" s="86"/>
      <c r="R689" s="8"/>
    </row>
    <row r="690" spans="1:19" ht="9.75" outlineLevel="4">
      <c r="A690" s="80"/>
      <c r="B690" s="81"/>
      <c r="C690" s="81"/>
      <c r="D690" s="82"/>
      <c r="E690" s="87"/>
      <c r="F690" s="83" t="s">
        <v>903</v>
      </c>
      <c r="G690" s="82"/>
      <c r="H690" s="84">
        <v>0</v>
      </c>
      <c r="I690" s="85"/>
      <c r="J690" s="131"/>
      <c r="K690" s="84"/>
      <c r="L690" s="84"/>
      <c r="M690" s="84"/>
      <c r="N690" s="84"/>
      <c r="O690" s="86"/>
      <c r="P690" s="86"/>
      <c r="Q690" s="86"/>
      <c r="R690" s="8"/>
    </row>
    <row r="691" spans="1:19" ht="9.75" outlineLevel="4">
      <c r="A691" s="80"/>
      <c r="B691" s="81"/>
      <c r="C691" s="81"/>
      <c r="D691" s="82"/>
      <c r="E691" s="87"/>
      <c r="F691" s="83" t="s">
        <v>929</v>
      </c>
      <c r="G691" s="82"/>
      <c r="H691" s="84">
        <v>12.3316</v>
      </c>
      <c r="I691" s="85"/>
      <c r="J691" s="131"/>
      <c r="K691" s="84"/>
      <c r="L691" s="84"/>
      <c r="M691" s="84"/>
      <c r="N691" s="84"/>
      <c r="O691" s="86"/>
      <c r="P691" s="86"/>
      <c r="Q691" s="86"/>
      <c r="R691" s="8"/>
    </row>
    <row r="692" spans="1:19" ht="9.75" outlineLevel="4">
      <c r="A692" s="80"/>
      <c r="B692" s="81"/>
      <c r="C692" s="81"/>
      <c r="D692" s="82"/>
      <c r="E692" s="87"/>
      <c r="F692" s="83" t="s">
        <v>928</v>
      </c>
      <c r="G692" s="82"/>
      <c r="H692" s="84">
        <v>0.186</v>
      </c>
      <c r="I692" s="85"/>
      <c r="J692" s="131"/>
      <c r="K692" s="84"/>
      <c r="L692" s="84"/>
      <c r="M692" s="84"/>
      <c r="N692" s="84"/>
      <c r="O692" s="86"/>
      <c r="P692" s="86"/>
      <c r="Q692" s="86"/>
      <c r="R692" s="8"/>
    </row>
    <row r="693" spans="1:19" ht="7.5" customHeight="1" outlineLevel="4">
      <c r="A693" s="8"/>
      <c r="B693" s="46"/>
      <c r="C693" s="45"/>
      <c r="D693" s="48"/>
      <c r="E693" s="13"/>
      <c r="F693" s="49"/>
      <c r="G693" s="48"/>
      <c r="H693" s="50"/>
      <c r="I693" s="52"/>
      <c r="J693" s="132"/>
      <c r="K693" s="19"/>
      <c r="L693" s="19"/>
      <c r="M693" s="19"/>
      <c r="N693" s="19"/>
      <c r="O693" s="15"/>
      <c r="P693" s="15"/>
      <c r="Q693" s="15"/>
      <c r="R693" s="8"/>
    </row>
    <row r="694" spans="1:19" ht="11.25" outlineLevel="3">
      <c r="A694" s="9"/>
      <c r="B694" s="72"/>
      <c r="C694" s="73">
        <v>5</v>
      </c>
      <c r="D694" s="74" t="s">
        <v>151</v>
      </c>
      <c r="E694" s="75" t="s">
        <v>1439</v>
      </c>
      <c r="F694" s="76" t="s">
        <v>1440</v>
      </c>
      <c r="G694" s="74" t="s">
        <v>106</v>
      </c>
      <c r="H694" s="77">
        <v>95.080699999999993</v>
      </c>
      <c r="I694" s="78"/>
      <c r="J694" s="130">
        <f>H694*I694</f>
        <v>0</v>
      </c>
      <c r="K694" s="77">
        <v>1.9E-2</v>
      </c>
      <c r="L694" s="77">
        <f>H694*K694</f>
        <v>1.8065332999999999</v>
      </c>
      <c r="M694" s="77"/>
      <c r="N694" s="77">
        <f>H694*M694</f>
        <v>0</v>
      </c>
      <c r="O694" s="79">
        <v>21</v>
      </c>
      <c r="P694" s="79">
        <f>J694*(O694/100)</f>
        <v>0</v>
      </c>
      <c r="Q694" s="79">
        <f>J694+P694</f>
        <v>0</v>
      </c>
      <c r="R694" s="8"/>
      <c r="S694" s="8"/>
    </row>
    <row r="695" spans="1:19" ht="9.75" outlineLevel="4">
      <c r="A695" s="80"/>
      <c r="B695" s="81"/>
      <c r="C695" s="81"/>
      <c r="D695" s="82"/>
      <c r="E695" s="87" t="s">
        <v>16</v>
      </c>
      <c r="F695" s="83" t="s">
        <v>1441</v>
      </c>
      <c r="G695" s="82"/>
      <c r="H695" s="84">
        <v>86.436999999999998</v>
      </c>
      <c r="I695" s="85"/>
      <c r="J695" s="131"/>
      <c r="K695" s="84"/>
      <c r="L695" s="84"/>
      <c r="M695" s="84"/>
      <c r="N695" s="84"/>
      <c r="O695" s="86"/>
      <c r="P695" s="86"/>
      <c r="Q695" s="86"/>
      <c r="R695" s="8"/>
    </row>
    <row r="696" spans="1:19" ht="9.75" outlineLevel="4">
      <c r="A696" s="80"/>
      <c r="B696" s="81"/>
      <c r="C696" s="81"/>
      <c r="D696" s="82"/>
      <c r="E696" s="87"/>
      <c r="F696" s="83" t="s">
        <v>1442</v>
      </c>
      <c r="G696" s="82"/>
      <c r="H696" s="84">
        <v>8.6437000000000008</v>
      </c>
      <c r="I696" s="85"/>
      <c r="J696" s="131"/>
      <c r="K696" s="84"/>
      <c r="L696" s="84"/>
      <c r="M696" s="84"/>
      <c r="N696" s="84"/>
      <c r="O696" s="86"/>
      <c r="P696" s="86"/>
      <c r="Q696" s="86"/>
      <c r="R696" s="8"/>
    </row>
    <row r="697" spans="1:19" ht="7.5" customHeight="1" outlineLevel="4">
      <c r="A697" s="8"/>
      <c r="B697" s="46"/>
      <c r="C697" s="45"/>
      <c r="D697" s="48"/>
      <c r="E697" s="13"/>
      <c r="F697" s="49"/>
      <c r="G697" s="48"/>
      <c r="H697" s="50"/>
      <c r="I697" s="52"/>
      <c r="J697" s="132"/>
      <c r="K697" s="19"/>
      <c r="L697" s="19"/>
      <c r="M697" s="19"/>
      <c r="N697" s="19"/>
      <c r="O697" s="15"/>
      <c r="P697" s="15"/>
      <c r="Q697" s="15"/>
      <c r="R697" s="8"/>
    </row>
    <row r="698" spans="1:19" ht="11.25" outlineLevel="3">
      <c r="A698" s="9"/>
      <c r="B698" s="72"/>
      <c r="C698" s="73">
        <v>6</v>
      </c>
      <c r="D698" s="74" t="s">
        <v>103</v>
      </c>
      <c r="E698" s="75" t="s">
        <v>1443</v>
      </c>
      <c r="F698" s="76" t="s">
        <v>1444</v>
      </c>
      <c r="G698" s="74" t="s">
        <v>126</v>
      </c>
      <c r="H698" s="77">
        <v>3.1368005480000001</v>
      </c>
      <c r="I698" s="78"/>
      <c r="J698" s="130">
        <f>H698*I698</f>
        <v>0</v>
      </c>
      <c r="K698" s="77"/>
      <c r="L698" s="77">
        <f>H698*K698</f>
        <v>0</v>
      </c>
      <c r="M698" s="77"/>
      <c r="N698" s="77">
        <f>H698*M698</f>
        <v>0</v>
      </c>
      <c r="O698" s="79">
        <v>21</v>
      </c>
      <c r="P698" s="79">
        <f>J698*(O698/100)</f>
        <v>0</v>
      </c>
      <c r="Q698" s="79">
        <f>J698+P698</f>
        <v>0</v>
      </c>
      <c r="R698" s="8"/>
      <c r="S698" s="8"/>
    </row>
    <row r="699" spans="1:19" outlineLevel="3">
      <c r="B699" s="6"/>
      <c r="C699" s="6"/>
      <c r="D699" s="6"/>
      <c r="E699" s="6"/>
      <c r="F699" s="6"/>
      <c r="G699" s="6"/>
      <c r="H699" s="6"/>
      <c r="I699" s="8"/>
      <c r="J699" s="133"/>
      <c r="K699" s="6"/>
      <c r="L699" s="6"/>
      <c r="M699" s="6"/>
      <c r="N699" s="6"/>
      <c r="O699" s="6"/>
      <c r="P699" s="8"/>
      <c r="Q699" s="8"/>
    </row>
    <row r="700" spans="1:19" ht="11.25" outlineLevel="2">
      <c r="A700" s="40" t="s">
        <v>1445</v>
      </c>
      <c r="B700" s="65">
        <v>3</v>
      </c>
      <c r="C700" s="66"/>
      <c r="D700" s="67" t="s">
        <v>32</v>
      </c>
      <c r="E700" s="67"/>
      <c r="F700" s="68" t="s">
        <v>1446</v>
      </c>
      <c r="G700" s="67"/>
      <c r="H700" s="69"/>
      <c r="I700" s="70"/>
      <c r="J700" s="129">
        <f>SUBTOTAL(9,J701:J733)</f>
        <v>0</v>
      </c>
      <c r="K700" s="69"/>
      <c r="L700" s="42">
        <f>SUBTOTAL(9,L701:L733)</f>
        <v>5.9007906000000006E-2</v>
      </c>
      <c r="M700" s="69"/>
      <c r="N700" s="42">
        <f>SUBTOTAL(9,N701:N733)</f>
        <v>0</v>
      </c>
      <c r="O700" s="71"/>
      <c r="P700" s="41">
        <f>SUBTOTAL(9,P701:P733)</f>
        <v>0</v>
      </c>
      <c r="Q700" s="41">
        <f>SUBTOTAL(9,Q701:Q733)</f>
        <v>0</v>
      </c>
      <c r="R700" s="8"/>
      <c r="S700" s="8"/>
    </row>
    <row r="701" spans="1:19" ht="11.25" outlineLevel="3">
      <c r="A701" s="9"/>
      <c r="B701" s="72"/>
      <c r="C701" s="73">
        <v>1</v>
      </c>
      <c r="D701" s="74" t="s">
        <v>103</v>
      </c>
      <c r="E701" s="75" t="s">
        <v>1447</v>
      </c>
      <c r="F701" s="76" t="s">
        <v>1448</v>
      </c>
      <c r="G701" s="74" t="s">
        <v>106</v>
      </c>
      <c r="H701" s="77">
        <v>1.8612000000000004</v>
      </c>
      <c r="I701" s="78"/>
      <c r="J701" s="130">
        <f>H701*I701</f>
        <v>0</v>
      </c>
      <c r="K701" s="77">
        <v>6.9999999999999994E-5</v>
      </c>
      <c r="L701" s="77">
        <f>H701*K701</f>
        <v>1.3028400000000002E-4</v>
      </c>
      <c r="M701" s="77"/>
      <c r="N701" s="77">
        <f>H701*M701</f>
        <v>0</v>
      </c>
      <c r="O701" s="79">
        <v>21</v>
      </c>
      <c r="P701" s="79">
        <f>J701*(O701/100)</f>
        <v>0</v>
      </c>
      <c r="Q701" s="79">
        <f>J701+P701</f>
        <v>0</v>
      </c>
      <c r="R701" s="8"/>
      <c r="S701" s="8"/>
    </row>
    <row r="702" spans="1:19" ht="9.75" outlineLevel="4">
      <c r="A702" s="80"/>
      <c r="B702" s="81"/>
      <c r="C702" s="81"/>
      <c r="D702" s="82"/>
      <c r="E702" s="87" t="s">
        <v>16</v>
      </c>
      <c r="F702" s="83" t="s">
        <v>1449</v>
      </c>
      <c r="G702" s="82"/>
      <c r="H702" s="84">
        <v>1.8612000000000004</v>
      </c>
      <c r="I702" s="85"/>
      <c r="J702" s="131"/>
      <c r="K702" s="84"/>
      <c r="L702" s="84"/>
      <c r="M702" s="84"/>
      <c r="N702" s="84"/>
      <c r="O702" s="86"/>
      <c r="P702" s="86"/>
      <c r="Q702" s="86"/>
      <c r="R702" s="8"/>
    </row>
    <row r="703" spans="1:19" ht="7.5" customHeight="1" outlineLevel="4">
      <c r="A703" s="8"/>
      <c r="B703" s="46"/>
      <c r="C703" s="45"/>
      <c r="D703" s="48"/>
      <c r="E703" s="13"/>
      <c r="F703" s="49"/>
      <c r="G703" s="48"/>
      <c r="H703" s="50"/>
      <c r="I703" s="52"/>
      <c r="J703" s="132"/>
      <c r="K703" s="19"/>
      <c r="L703" s="19"/>
      <c r="M703" s="19"/>
      <c r="N703" s="19"/>
      <c r="O703" s="15"/>
      <c r="P703" s="15"/>
      <c r="Q703" s="15"/>
      <c r="R703" s="8"/>
    </row>
    <row r="704" spans="1:19" ht="11.25" outlineLevel="3">
      <c r="A704" s="9"/>
      <c r="B704" s="72"/>
      <c r="C704" s="73">
        <v>2</v>
      </c>
      <c r="D704" s="74" t="s">
        <v>103</v>
      </c>
      <c r="E704" s="75" t="s">
        <v>1450</v>
      </c>
      <c r="F704" s="76" t="s">
        <v>1451</v>
      </c>
      <c r="G704" s="74" t="s">
        <v>106</v>
      </c>
      <c r="H704" s="77">
        <v>1.861</v>
      </c>
      <c r="I704" s="78"/>
      <c r="J704" s="130">
        <f>H704*I704</f>
        <v>0</v>
      </c>
      <c r="K704" s="77">
        <v>1.3999999999999999E-4</v>
      </c>
      <c r="L704" s="77">
        <f>H704*K704</f>
        <v>2.6053999999999997E-4</v>
      </c>
      <c r="M704" s="77"/>
      <c r="N704" s="77">
        <f>H704*M704</f>
        <v>0</v>
      </c>
      <c r="O704" s="79">
        <v>21</v>
      </c>
      <c r="P704" s="79">
        <f>J704*(O704/100)</f>
        <v>0</v>
      </c>
      <c r="Q704" s="79">
        <f>J704+P704</f>
        <v>0</v>
      </c>
      <c r="R704" s="8"/>
      <c r="S704" s="8"/>
    </row>
    <row r="705" spans="1:19" ht="11.25" outlineLevel="3">
      <c r="A705" s="9"/>
      <c r="B705" s="72"/>
      <c r="C705" s="73">
        <v>3</v>
      </c>
      <c r="D705" s="74" t="s">
        <v>103</v>
      </c>
      <c r="E705" s="75" t="s">
        <v>1452</v>
      </c>
      <c r="F705" s="76" t="s">
        <v>1453</v>
      </c>
      <c r="G705" s="74" t="s">
        <v>106</v>
      </c>
      <c r="H705" s="77">
        <v>29.250000000000007</v>
      </c>
      <c r="I705" s="78"/>
      <c r="J705" s="130">
        <f>H705*I705</f>
        <v>0</v>
      </c>
      <c r="K705" s="77"/>
      <c r="L705" s="77">
        <f>H705*K705</f>
        <v>0</v>
      </c>
      <c r="M705" s="77"/>
      <c r="N705" s="77">
        <f>H705*M705</f>
        <v>0</v>
      </c>
      <c r="O705" s="79">
        <v>21</v>
      </c>
      <c r="P705" s="79">
        <f>J705*(O705/100)</f>
        <v>0</v>
      </c>
      <c r="Q705" s="79">
        <f>J705+P705</f>
        <v>0</v>
      </c>
      <c r="R705" s="8"/>
      <c r="S705" s="8"/>
    </row>
    <row r="706" spans="1:19" ht="9.75" outlineLevel="4">
      <c r="A706" s="80"/>
      <c r="B706" s="81"/>
      <c r="C706" s="81"/>
      <c r="D706" s="82"/>
      <c r="E706" s="87" t="s">
        <v>16</v>
      </c>
      <c r="F706" s="83" t="s">
        <v>1454</v>
      </c>
      <c r="G706" s="82"/>
      <c r="H706" s="84">
        <v>0</v>
      </c>
      <c r="I706" s="85"/>
      <c r="J706" s="131"/>
      <c r="K706" s="84"/>
      <c r="L706" s="84"/>
      <c r="M706" s="84"/>
      <c r="N706" s="84"/>
      <c r="O706" s="86"/>
      <c r="P706" s="86"/>
      <c r="Q706" s="86"/>
      <c r="R706" s="8"/>
    </row>
    <row r="707" spans="1:19" ht="9.75" outlineLevel="4">
      <c r="A707" s="80"/>
      <c r="B707" s="81"/>
      <c r="C707" s="81"/>
      <c r="D707" s="82"/>
      <c r="E707" s="87"/>
      <c r="F707" s="83" t="s">
        <v>1455</v>
      </c>
      <c r="G707" s="82"/>
      <c r="H707" s="84">
        <v>29.250000000000007</v>
      </c>
      <c r="I707" s="85"/>
      <c r="J707" s="131"/>
      <c r="K707" s="84"/>
      <c r="L707" s="84"/>
      <c r="M707" s="84"/>
      <c r="N707" s="84"/>
      <c r="O707" s="86"/>
      <c r="P707" s="86"/>
      <c r="Q707" s="86"/>
      <c r="R707" s="8"/>
    </row>
    <row r="708" spans="1:19" ht="7.5" customHeight="1" outlineLevel="4">
      <c r="A708" s="8"/>
      <c r="B708" s="46"/>
      <c r="C708" s="45"/>
      <c r="D708" s="48"/>
      <c r="E708" s="13"/>
      <c r="F708" s="49"/>
      <c r="G708" s="48"/>
      <c r="H708" s="50"/>
      <c r="I708" s="52"/>
      <c r="J708" s="132"/>
      <c r="K708" s="19"/>
      <c r="L708" s="19"/>
      <c r="M708" s="19"/>
      <c r="N708" s="19"/>
      <c r="O708" s="15"/>
      <c r="P708" s="15"/>
      <c r="Q708" s="15"/>
      <c r="R708" s="8"/>
    </row>
    <row r="709" spans="1:19" ht="11.25" outlineLevel="3">
      <c r="A709" s="9"/>
      <c r="B709" s="72"/>
      <c r="C709" s="73">
        <v>4</v>
      </c>
      <c r="D709" s="74" t="s">
        <v>103</v>
      </c>
      <c r="E709" s="75" t="s">
        <v>1456</v>
      </c>
      <c r="F709" s="76" t="s">
        <v>1457</v>
      </c>
      <c r="G709" s="74" t="s">
        <v>106</v>
      </c>
      <c r="H709" s="77">
        <v>29.25</v>
      </c>
      <c r="I709" s="78"/>
      <c r="J709" s="130">
        <f t="shared" ref="J709:J720" si="5">H709*I709</f>
        <v>0</v>
      </c>
      <c r="K709" s="77"/>
      <c r="L709" s="77">
        <f t="shared" ref="L709:L720" si="6">H709*K709</f>
        <v>0</v>
      </c>
      <c r="M709" s="77"/>
      <c r="N709" s="77">
        <f t="shared" ref="N709:N720" si="7">H709*M709</f>
        <v>0</v>
      </c>
      <c r="O709" s="79">
        <v>21</v>
      </c>
      <c r="P709" s="79">
        <f t="shared" ref="P709:P720" si="8">J709*(O709/100)</f>
        <v>0</v>
      </c>
      <c r="Q709" s="79">
        <f t="shared" ref="Q709:Q720" si="9">J709+P709</f>
        <v>0</v>
      </c>
      <c r="R709" s="8"/>
      <c r="S709" s="8"/>
    </row>
    <row r="710" spans="1:19" ht="11.25" outlineLevel="3">
      <c r="A710" s="9"/>
      <c r="B710" s="72"/>
      <c r="C710" s="73">
        <v>5</v>
      </c>
      <c r="D710" s="74" t="s">
        <v>103</v>
      </c>
      <c r="E710" s="75" t="s">
        <v>1458</v>
      </c>
      <c r="F710" s="76" t="s">
        <v>1459</v>
      </c>
      <c r="G710" s="74" t="s">
        <v>106</v>
      </c>
      <c r="H710" s="77">
        <v>29.25</v>
      </c>
      <c r="I710" s="78"/>
      <c r="J710" s="130">
        <f t="shared" si="5"/>
        <v>0</v>
      </c>
      <c r="K710" s="77">
        <v>4.0000000000000003E-5</v>
      </c>
      <c r="L710" s="77">
        <f t="shared" si="6"/>
        <v>1.17E-3</v>
      </c>
      <c r="M710" s="77"/>
      <c r="N710" s="77">
        <f t="shared" si="7"/>
        <v>0</v>
      </c>
      <c r="O710" s="79">
        <v>21</v>
      </c>
      <c r="P710" s="79">
        <f t="shared" si="8"/>
        <v>0</v>
      </c>
      <c r="Q710" s="79">
        <f t="shared" si="9"/>
        <v>0</v>
      </c>
      <c r="R710" s="8"/>
      <c r="S710" s="8"/>
    </row>
    <row r="711" spans="1:19" ht="11.25" outlineLevel="3">
      <c r="A711" s="9"/>
      <c r="B711" s="72"/>
      <c r="C711" s="73">
        <v>6</v>
      </c>
      <c r="D711" s="74" t="s">
        <v>103</v>
      </c>
      <c r="E711" s="75" t="s">
        <v>1460</v>
      </c>
      <c r="F711" s="76" t="s">
        <v>1461</v>
      </c>
      <c r="G711" s="74" t="s">
        <v>106</v>
      </c>
      <c r="H711" s="77">
        <v>29.25</v>
      </c>
      <c r="I711" s="78"/>
      <c r="J711" s="130">
        <f t="shared" si="5"/>
        <v>0</v>
      </c>
      <c r="K711" s="77">
        <v>2.1000000000000001E-4</v>
      </c>
      <c r="L711" s="77">
        <f t="shared" si="6"/>
        <v>6.1425000000000004E-3</v>
      </c>
      <c r="M711" s="77"/>
      <c r="N711" s="77">
        <f t="shared" si="7"/>
        <v>0</v>
      </c>
      <c r="O711" s="79">
        <v>21</v>
      </c>
      <c r="P711" s="79">
        <f t="shared" si="8"/>
        <v>0</v>
      </c>
      <c r="Q711" s="79">
        <f t="shared" si="9"/>
        <v>0</v>
      </c>
      <c r="R711" s="8"/>
      <c r="S711" s="8"/>
    </row>
    <row r="712" spans="1:19" ht="11.25" outlineLevel="3">
      <c r="A712" s="9"/>
      <c r="B712" s="72"/>
      <c r="C712" s="73">
        <v>7</v>
      </c>
      <c r="D712" s="74" t="s">
        <v>103</v>
      </c>
      <c r="E712" s="75" t="s">
        <v>1462</v>
      </c>
      <c r="F712" s="76" t="s">
        <v>1463</v>
      </c>
      <c r="G712" s="74" t="s">
        <v>106</v>
      </c>
      <c r="H712" s="77">
        <v>29.25</v>
      </c>
      <c r="I712" s="78"/>
      <c r="J712" s="130">
        <f t="shared" si="5"/>
        <v>0</v>
      </c>
      <c r="K712" s="77">
        <v>3.8999999999999999E-4</v>
      </c>
      <c r="L712" s="77">
        <f t="shared" si="6"/>
        <v>1.1407499999999999E-2</v>
      </c>
      <c r="M712" s="77"/>
      <c r="N712" s="77">
        <f t="shared" si="7"/>
        <v>0</v>
      </c>
      <c r="O712" s="79">
        <v>21</v>
      </c>
      <c r="P712" s="79">
        <f t="shared" si="8"/>
        <v>0</v>
      </c>
      <c r="Q712" s="79">
        <f t="shared" si="9"/>
        <v>0</v>
      </c>
      <c r="R712" s="8"/>
      <c r="S712" s="8"/>
    </row>
    <row r="713" spans="1:19" ht="11.25" outlineLevel="3">
      <c r="A713" s="9"/>
      <c r="B713" s="72"/>
      <c r="C713" s="73">
        <v>8</v>
      </c>
      <c r="D713" s="74" t="s">
        <v>103</v>
      </c>
      <c r="E713" s="75" t="s">
        <v>1464</v>
      </c>
      <c r="F713" s="76" t="s">
        <v>1465</v>
      </c>
      <c r="G713" s="74" t="s">
        <v>120</v>
      </c>
      <c r="H713" s="77">
        <v>65</v>
      </c>
      <c r="I713" s="78"/>
      <c r="J713" s="130">
        <f t="shared" si="5"/>
        <v>0</v>
      </c>
      <c r="K713" s="77">
        <v>1.0000000000000001E-5</v>
      </c>
      <c r="L713" s="77">
        <f t="shared" si="6"/>
        <v>6.5000000000000008E-4</v>
      </c>
      <c r="M713" s="77"/>
      <c r="N713" s="77">
        <f t="shared" si="7"/>
        <v>0</v>
      </c>
      <c r="O713" s="79">
        <v>21</v>
      </c>
      <c r="P713" s="79">
        <f t="shared" si="8"/>
        <v>0</v>
      </c>
      <c r="Q713" s="79">
        <f t="shared" si="9"/>
        <v>0</v>
      </c>
      <c r="R713" s="8"/>
      <c r="S713" s="8"/>
    </row>
    <row r="714" spans="1:19" ht="11.25" outlineLevel="3">
      <c r="A714" s="9"/>
      <c r="B714" s="72"/>
      <c r="C714" s="73">
        <v>9</v>
      </c>
      <c r="D714" s="74" t="s">
        <v>103</v>
      </c>
      <c r="E714" s="75" t="s">
        <v>1466</v>
      </c>
      <c r="F714" s="76" t="s">
        <v>1467</v>
      </c>
      <c r="G714" s="74" t="s">
        <v>120</v>
      </c>
      <c r="H714" s="77">
        <v>65</v>
      </c>
      <c r="I714" s="78"/>
      <c r="J714" s="130">
        <f t="shared" si="5"/>
        <v>0</v>
      </c>
      <c r="K714" s="77">
        <v>2.0000000000000002E-5</v>
      </c>
      <c r="L714" s="77">
        <f t="shared" si="6"/>
        <v>1.3000000000000002E-3</v>
      </c>
      <c r="M714" s="77"/>
      <c r="N714" s="77">
        <f t="shared" si="7"/>
        <v>0</v>
      </c>
      <c r="O714" s="79">
        <v>21</v>
      </c>
      <c r="P714" s="79">
        <f t="shared" si="8"/>
        <v>0</v>
      </c>
      <c r="Q714" s="79">
        <f t="shared" si="9"/>
        <v>0</v>
      </c>
      <c r="R714" s="8"/>
      <c r="S714" s="8"/>
    </row>
    <row r="715" spans="1:19" ht="11.25" outlineLevel="3">
      <c r="A715" s="9"/>
      <c r="B715" s="72"/>
      <c r="C715" s="73">
        <v>10</v>
      </c>
      <c r="D715" s="74" t="s">
        <v>103</v>
      </c>
      <c r="E715" s="75" t="s">
        <v>1468</v>
      </c>
      <c r="F715" s="76" t="s">
        <v>1469</v>
      </c>
      <c r="G715" s="74" t="s">
        <v>120</v>
      </c>
      <c r="H715" s="77">
        <v>65</v>
      </c>
      <c r="I715" s="78"/>
      <c r="J715" s="130">
        <f t="shared" si="5"/>
        <v>0</v>
      </c>
      <c r="K715" s="77">
        <v>1.0000000000000001E-5</v>
      </c>
      <c r="L715" s="77">
        <f t="shared" si="6"/>
        <v>6.5000000000000008E-4</v>
      </c>
      <c r="M715" s="77"/>
      <c r="N715" s="77">
        <f t="shared" si="7"/>
        <v>0</v>
      </c>
      <c r="O715" s="79">
        <v>21</v>
      </c>
      <c r="P715" s="79">
        <f t="shared" si="8"/>
        <v>0</v>
      </c>
      <c r="Q715" s="79">
        <f t="shared" si="9"/>
        <v>0</v>
      </c>
      <c r="R715" s="8"/>
      <c r="S715" s="8"/>
    </row>
    <row r="716" spans="1:19" ht="11.25" outlineLevel="3">
      <c r="A716" s="9"/>
      <c r="B716" s="72"/>
      <c r="C716" s="73">
        <v>11</v>
      </c>
      <c r="D716" s="74" t="s">
        <v>103</v>
      </c>
      <c r="E716" s="75" t="s">
        <v>1470</v>
      </c>
      <c r="F716" s="76" t="s">
        <v>1471</v>
      </c>
      <c r="G716" s="74" t="s">
        <v>120</v>
      </c>
      <c r="H716" s="77">
        <v>65</v>
      </c>
      <c r="I716" s="78"/>
      <c r="J716" s="130">
        <f t="shared" si="5"/>
        <v>0</v>
      </c>
      <c r="K716" s="77"/>
      <c r="L716" s="77">
        <f t="shared" si="6"/>
        <v>0</v>
      </c>
      <c r="M716" s="77"/>
      <c r="N716" s="77">
        <f t="shared" si="7"/>
        <v>0</v>
      </c>
      <c r="O716" s="79">
        <v>21</v>
      </c>
      <c r="P716" s="79">
        <f t="shared" si="8"/>
        <v>0</v>
      </c>
      <c r="Q716" s="79">
        <f t="shared" si="9"/>
        <v>0</v>
      </c>
      <c r="R716" s="8"/>
      <c r="S716" s="8"/>
    </row>
    <row r="717" spans="1:19" ht="11.25" outlineLevel="3">
      <c r="A717" s="9"/>
      <c r="B717" s="72"/>
      <c r="C717" s="73">
        <v>12</v>
      </c>
      <c r="D717" s="74" t="s">
        <v>103</v>
      </c>
      <c r="E717" s="75" t="s">
        <v>1472</v>
      </c>
      <c r="F717" s="76" t="s">
        <v>1473</v>
      </c>
      <c r="G717" s="74" t="s">
        <v>120</v>
      </c>
      <c r="H717" s="77">
        <v>65</v>
      </c>
      <c r="I717" s="78"/>
      <c r="J717" s="130">
        <f t="shared" si="5"/>
        <v>0</v>
      </c>
      <c r="K717" s="77"/>
      <c r="L717" s="77">
        <f t="shared" si="6"/>
        <v>0</v>
      </c>
      <c r="M717" s="77"/>
      <c r="N717" s="77">
        <f t="shared" si="7"/>
        <v>0</v>
      </c>
      <c r="O717" s="79">
        <v>21</v>
      </c>
      <c r="P717" s="79">
        <f t="shared" si="8"/>
        <v>0</v>
      </c>
      <c r="Q717" s="79">
        <f t="shared" si="9"/>
        <v>0</v>
      </c>
      <c r="R717" s="8"/>
      <c r="S717" s="8"/>
    </row>
    <row r="718" spans="1:19" ht="11.25" outlineLevel="3">
      <c r="A718" s="9"/>
      <c r="B718" s="72"/>
      <c r="C718" s="73">
        <v>13</v>
      </c>
      <c r="D718" s="74" t="s">
        <v>103</v>
      </c>
      <c r="E718" s="75" t="s">
        <v>1474</v>
      </c>
      <c r="F718" s="76" t="s">
        <v>1475</v>
      </c>
      <c r="G718" s="74" t="s">
        <v>120</v>
      </c>
      <c r="H718" s="77">
        <v>65</v>
      </c>
      <c r="I718" s="78"/>
      <c r="J718" s="130">
        <f t="shared" si="5"/>
        <v>0</v>
      </c>
      <c r="K718" s="77">
        <v>3.0000000000000001E-5</v>
      </c>
      <c r="L718" s="77">
        <f t="shared" si="6"/>
        <v>1.9500000000000001E-3</v>
      </c>
      <c r="M718" s="77"/>
      <c r="N718" s="77">
        <f t="shared" si="7"/>
        <v>0</v>
      </c>
      <c r="O718" s="79">
        <v>21</v>
      </c>
      <c r="P718" s="79">
        <f t="shared" si="8"/>
        <v>0</v>
      </c>
      <c r="Q718" s="79">
        <f t="shared" si="9"/>
        <v>0</v>
      </c>
      <c r="R718" s="8"/>
      <c r="S718" s="8"/>
    </row>
    <row r="719" spans="1:19" ht="11.25" outlineLevel="3">
      <c r="A719" s="9"/>
      <c r="B719" s="72"/>
      <c r="C719" s="73">
        <v>14</v>
      </c>
      <c r="D719" s="74" t="s">
        <v>103</v>
      </c>
      <c r="E719" s="75" t="s">
        <v>1476</v>
      </c>
      <c r="F719" s="76" t="s">
        <v>1477</v>
      </c>
      <c r="G719" s="74" t="s">
        <v>120</v>
      </c>
      <c r="H719" s="77">
        <v>65</v>
      </c>
      <c r="I719" s="78"/>
      <c r="J719" s="130">
        <f t="shared" si="5"/>
        <v>0</v>
      </c>
      <c r="K719" s="77">
        <v>6.0000000000000002E-5</v>
      </c>
      <c r="L719" s="77">
        <f t="shared" si="6"/>
        <v>3.9000000000000003E-3</v>
      </c>
      <c r="M719" s="77"/>
      <c r="N719" s="77">
        <f t="shared" si="7"/>
        <v>0</v>
      </c>
      <c r="O719" s="79">
        <v>21</v>
      </c>
      <c r="P719" s="79">
        <f t="shared" si="8"/>
        <v>0</v>
      </c>
      <c r="Q719" s="79">
        <f t="shared" si="9"/>
        <v>0</v>
      </c>
      <c r="R719" s="8"/>
      <c r="S719" s="8"/>
    </row>
    <row r="720" spans="1:19" ht="11.25" outlineLevel="3">
      <c r="A720" s="9"/>
      <c r="B720" s="72"/>
      <c r="C720" s="73">
        <v>15</v>
      </c>
      <c r="D720" s="74" t="s">
        <v>103</v>
      </c>
      <c r="E720" s="75" t="s">
        <v>1478</v>
      </c>
      <c r="F720" s="76" t="s">
        <v>1479</v>
      </c>
      <c r="G720" s="74" t="s">
        <v>106</v>
      </c>
      <c r="H720" s="77">
        <v>61.660800000000016</v>
      </c>
      <c r="I720" s="78"/>
      <c r="J720" s="130">
        <f t="shared" si="5"/>
        <v>0</v>
      </c>
      <c r="K720" s="77">
        <v>1.3999999999999999E-4</v>
      </c>
      <c r="L720" s="77">
        <f t="shared" si="6"/>
        <v>8.6325120000000019E-3</v>
      </c>
      <c r="M720" s="77"/>
      <c r="N720" s="77">
        <f t="shared" si="7"/>
        <v>0</v>
      </c>
      <c r="O720" s="79">
        <v>21</v>
      </c>
      <c r="P720" s="79">
        <f t="shared" si="8"/>
        <v>0</v>
      </c>
      <c r="Q720" s="79">
        <f t="shared" si="9"/>
        <v>0</v>
      </c>
      <c r="R720" s="8"/>
      <c r="S720" s="8"/>
    </row>
    <row r="721" spans="1:19" ht="9.75" outlineLevel="4">
      <c r="A721" s="80"/>
      <c r="B721" s="81"/>
      <c r="C721" s="81"/>
      <c r="D721" s="82"/>
      <c r="E721" s="87" t="s">
        <v>16</v>
      </c>
      <c r="F721" s="83" t="s">
        <v>1480</v>
      </c>
      <c r="G721" s="82"/>
      <c r="H721" s="84">
        <v>0</v>
      </c>
      <c r="I721" s="85"/>
      <c r="J721" s="131"/>
      <c r="K721" s="84"/>
      <c r="L721" s="84"/>
      <c r="M721" s="84"/>
      <c r="N721" s="84"/>
      <c r="O721" s="86"/>
      <c r="P721" s="86"/>
      <c r="Q721" s="86"/>
      <c r="R721" s="8"/>
    </row>
    <row r="722" spans="1:19" ht="9.75" outlineLevel="4">
      <c r="A722" s="80"/>
      <c r="B722" s="81"/>
      <c r="C722" s="81"/>
      <c r="D722" s="82"/>
      <c r="E722" s="87"/>
      <c r="F722" s="83" t="s">
        <v>1481</v>
      </c>
      <c r="G722" s="82"/>
      <c r="H722" s="84">
        <v>61.660800000000016</v>
      </c>
      <c r="I722" s="85"/>
      <c r="J722" s="131"/>
      <c r="K722" s="84"/>
      <c r="L722" s="84"/>
      <c r="M722" s="84"/>
      <c r="N722" s="84"/>
      <c r="O722" s="86"/>
      <c r="P722" s="86"/>
      <c r="Q722" s="86"/>
      <c r="R722" s="8"/>
    </row>
    <row r="723" spans="1:19" ht="7.5" customHeight="1" outlineLevel="4">
      <c r="A723" s="8"/>
      <c r="B723" s="46"/>
      <c r="C723" s="45"/>
      <c r="D723" s="48"/>
      <c r="E723" s="13"/>
      <c r="F723" s="49"/>
      <c r="G723" s="48"/>
      <c r="H723" s="50"/>
      <c r="I723" s="52"/>
      <c r="J723" s="132"/>
      <c r="K723" s="19"/>
      <c r="L723" s="19"/>
      <c r="M723" s="19"/>
      <c r="N723" s="19"/>
      <c r="O723" s="15"/>
      <c r="P723" s="15"/>
      <c r="Q723" s="15"/>
      <c r="R723" s="8"/>
    </row>
    <row r="724" spans="1:19" ht="11.25" outlineLevel="3">
      <c r="A724" s="9"/>
      <c r="B724" s="72"/>
      <c r="C724" s="73">
        <v>16</v>
      </c>
      <c r="D724" s="74" t="s">
        <v>103</v>
      </c>
      <c r="E724" s="75" t="s">
        <v>1482</v>
      </c>
      <c r="F724" s="76" t="s">
        <v>1483</v>
      </c>
      <c r="G724" s="74" t="s">
        <v>106</v>
      </c>
      <c r="H724" s="77">
        <v>61.661000000000001</v>
      </c>
      <c r="I724" s="78"/>
      <c r="J724" s="130">
        <f>H724*I724</f>
        <v>0</v>
      </c>
      <c r="K724" s="77">
        <v>3.6999999999999999E-4</v>
      </c>
      <c r="L724" s="77">
        <f>H724*K724</f>
        <v>2.2814569999999999E-2</v>
      </c>
      <c r="M724" s="77"/>
      <c r="N724" s="77">
        <f>H724*M724</f>
        <v>0</v>
      </c>
      <c r="O724" s="79">
        <v>21</v>
      </c>
      <c r="P724" s="79">
        <f>J724*(O724/100)</f>
        <v>0</v>
      </c>
      <c r="Q724" s="79">
        <f>J724+P724</f>
        <v>0</v>
      </c>
      <c r="R724" s="8"/>
      <c r="S724" s="8"/>
    </row>
    <row r="725" spans="1:19" ht="11.25" outlineLevel="3">
      <c r="A725" s="9"/>
      <c r="B725" s="72"/>
      <c r="C725" s="73">
        <v>17</v>
      </c>
      <c r="D725" s="74" t="s">
        <v>103</v>
      </c>
      <c r="E725" s="75" t="s">
        <v>1484</v>
      </c>
      <c r="F725" s="76" t="s">
        <v>1485</v>
      </c>
      <c r="G725" s="74" t="s">
        <v>94</v>
      </c>
      <c r="H725" s="77">
        <v>4</v>
      </c>
      <c r="I725" s="78"/>
      <c r="J725" s="130">
        <f>H725*I725</f>
        <v>0</v>
      </c>
      <c r="K725" s="77"/>
      <c r="L725" s="77">
        <f>H725*K725</f>
        <v>0</v>
      </c>
      <c r="M725" s="77"/>
      <c r="N725" s="77">
        <f>H725*M725</f>
        <v>0</v>
      </c>
      <c r="O725" s="79">
        <v>21</v>
      </c>
      <c r="P725" s="79">
        <f>J725*(O725/100)</f>
        <v>0</v>
      </c>
      <c r="Q725" s="79">
        <f>J725+P725</f>
        <v>0</v>
      </c>
      <c r="R725" s="8"/>
      <c r="S725" s="8"/>
    </row>
    <row r="726" spans="1:19" ht="9.75" outlineLevel="4">
      <c r="A726" s="80"/>
      <c r="B726" s="81"/>
      <c r="C726" s="81"/>
      <c r="D726" s="82"/>
      <c r="E726" s="87" t="s">
        <v>16</v>
      </c>
      <c r="F726" s="83" t="s">
        <v>978</v>
      </c>
      <c r="G726" s="82"/>
      <c r="H726" s="84">
        <v>2</v>
      </c>
      <c r="I726" s="85"/>
      <c r="J726" s="131"/>
      <c r="K726" s="84"/>
      <c r="L726" s="84"/>
      <c r="M726" s="84"/>
      <c r="N726" s="84"/>
      <c r="O726" s="86"/>
      <c r="P726" s="86"/>
      <c r="Q726" s="86"/>
      <c r="R726" s="8"/>
    </row>
    <row r="727" spans="1:19" ht="9.75" outlineLevel="4">
      <c r="A727" s="80"/>
      <c r="B727" s="81"/>
      <c r="C727" s="81"/>
      <c r="D727" s="82"/>
      <c r="E727" s="87"/>
      <c r="F727" s="83" t="s">
        <v>979</v>
      </c>
      <c r="G727" s="82"/>
      <c r="H727" s="84">
        <v>1</v>
      </c>
      <c r="I727" s="85"/>
      <c r="J727" s="131"/>
      <c r="K727" s="84"/>
      <c r="L727" s="84"/>
      <c r="M727" s="84"/>
      <c r="N727" s="84"/>
      <c r="O727" s="86"/>
      <c r="P727" s="86"/>
      <c r="Q727" s="86"/>
      <c r="R727" s="8"/>
    </row>
    <row r="728" spans="1:19" ht="9.75" outlineLevel="4">
      <c r="A728" s="80"/>
      <c r="B728" s="81"/>
      <c r="C728" s="81"/>
      <c r="D728" s="82"/>
      <c r="E728" s="87"/>
      <c r="F728" s="83" t="s">
        <v>982</v>
      </c>
      <c r="G728" s="82"/>
      <c r="H728" s="84">
        <v>1</v>
      </c>
      <c r="I728" s="85"/>
      <c r="J728" s="131"/>
      <c r="K728" s="84"/>
      <c r="L728" s="84"/>
      <c r="M728" s="84"/>
      <c r="N728" s="84"/>
      <c r="O728" s="86"/>
      <c r="P728" s="86"/>
      <c r="Q728" s="86"/>
      <c r="R728" s="8"/>
    </row>
    <row r="729" spans="1:19" ht="7.5" customHeight="1" outlineLevel="4">
      <c r="A729" s="8"/>
      <c r="B729" s="46"/>
      <c r="C729" s="45"/>
      <c r="D729" s="48"/>
      <c r="E729" s="13"/>
      <c r="F729" s="49"/>
      <c r="G729" s="48"/>
      <c r="H729" s="50"/>
      <c r="I729" s="52"/>
      <c r="J729" s="132"/>
      <c r="K729" s="19"/>
      <c r="L729" s="19"/>
      <c r="M729" s="19"/>
      <c r="N729" s="19"/>
      <c r="O729" s="15"/>
      <c r="P729" s="15"/>
      <c r="Q729" s="15"/>
      <c r="R729" s="8"/>
    </row>
    <row r="730" spans="1:19" ht="11.25" outlineLevel="3">
      <c r="A730" s="9"/>
      <c r="B730" s="72"/>
      <c r="C730" s="73">
        <v>18</v>
      </c>
      <c r="D730" s="74" t="s">
        <v>103</v>
      </c>
      <c r="E730" s="75" t="s">
        <v>1486</v>
      </c>
      <c r="F730" s="76" t="s">
        <v>1487</v>
      </c>
      <c r="G730" s="74" t="s">
        <v>94</v>
      </c>
      <c r="H730" s="77">
        <v>2</v>
      </c>
      <c r="I730" s="78"/>
      <c r="J730" s="130">
        <f>H730*I730</f>
        <v>0</v>
      </c>
      <c r="K730" s="77"/>
      <c r="L730" s="77">
        <f>H730*K730</f>
        <v>0</v>
      </c>
      <c r="M730" s="77"/>
      <c r="N730" s="77">
        <f>H730*M730</f>
        <v>0</v>
      </c>
      <c r="O730" s="79">
        <v>21</v>
      </c>
      <c r="P730" s="79">
        <f>J730*(O730/100)</f>
        <v>0</v>
      </c>
      <c r="Q730" s="79">
        <f>J730+P730</f>
        <v>0</v>
      </c>
      <c r="R730" s="8"/>
      <c r="S730" s="8"/>
    </row>
    <row r="731" spans="1:19" ht="9.75" outlineLevel="4">
      <c r="A731" s="80"/>
      <c r="B731" s="81"/>
      <c r="C731" s="81"/>
      <c r="D731" s="82"/>
      <c r="E731" s="87" t="s">
        <v>16</v>
      </c>
      <c r="F731" s="83" t="s">
        <v>1262</v>
      </c>
      <c r="G731" s="82"/>
      <c r="H731" s="84">
        <v>2</v>
      </c>
      <c r="I731" s="85"/>
      <c r="J731" s="131"/>
      <c r="K731" s="84"/>
      <c r="L731" s="84"/>
      <c r="M731" s="84"/>
      <c r="N731" s="84"/>
      <c r="O731" s="86"/>
      <c r="P731" s="86"/>
      <c r="Q731" s="86"/>
      <c r="R731" s="8"/>
    </row>
    <row r="732" spans="1:19" ht="7.5" customHeight="1" outlineLevel="4">
      <c r="A732" s="8"/>
      <c r="B732" s="46"/>
      <c r="C732" s="45"/>
      <c r="D732" s="48"/>
      <c r="E732" s="13"/>
      <c r="F732" s="49"/>
      <c r="G732" s="48"/>
      <c r="H732" s="50"/>
      <c r="I732" s="52"/>
      <c r="J732" s="132"/>
      <c r="K732" s="19"/>
      <c r="L732" s="19"/>
      <c r="M732" s="19"/>
      <c r="N732" s="19"/>
      <c r="O732" s="15"/>
      <c r="P732" s="15"/>
      <c r="Q732" s="15"/>
      <c r="R732" s="8"/>
    </row>
    <row r="733" spans="1:19" outlineLevel="3">
      <c r="B733" s="6"/>
      <c r="C733" s="6"/>
      <c r="D733" s="6"/>
      <c r="E733" s="6"/>
      <c r="F733" s="6"/>
      <c r="G733" s="6"/>
      <c r="H733" s="6"/>
      <c r="I733" s="8"/>
      <c r="J733" s="133"/>
      <c r="K733" s="6"/>
      <c r="L733" s="6"/>
      <c r="M733" s="6"/>
      <c r="N733" s="6"/>
      <c r="O733" s="6"/>
      <c r="P733" s="8"/>
      <c r="Q733" s="8"/>
    </row>
    <row r="734" spans="1:19" ht="11.25" outlineLevel="2">
      <c r="A734" s="40" t="s">
        <v>1488</v>
      </c>
      <c r="B734" s="65">
        <v>3</v>
      </c>
      <c r="C734" s="66"/>
      <c r="D734" s="67" t="s">
        <v>32</v>
      </c>
      <c r="E734" s="67"/>
      <c r="F734" s="68" t="s">
        <v>1489</v>
      </c>
      <c r="G734" s="67"/>
      <c r="H734" s="69"/>
      <c r="I734" s="70"/>
      <c r="J734" s="129">
        <f>SUBTOTAL(9,J735:J790)</f>
        <v>0</v>
      </c>
      <c r="K734" s="69"/>
      <c r="L734" s="42">
        <f>SUBTOTAL(9,L735:L790)</f>
        <v>0.65525775500000005</v>
      </c>
      <c r="M734" s="69"/>
      <c r="N734" s="42">
        <f>SUBTOTAL(9,N735:N790)</f>
        <v>0.20163183750000002</v>
      </c>
      <c r="O734" s="71"/>
      <c r="P734" s="41">
        <f>SUBTOTAL(9,P735:P790)</f>
        <v>0</v>
      </c>
      <c r="Q734" s="41">
        <f>SUBTOTAL(9,Q735:Q790)</f>
        <v>0</v>
      </c>
      <c r="R734" s="8"/>
      <c r="S734" s="8"/>
    </row>
    <row r="735" spans="1:19" ht="11.25" outlineLevel="3">
      <c r="A735" s="9"/>
      <c r="B735" s="72"/>
      <c r="C735" s="73">
        <v>1</v>
      </c>
      <c r="D735" s="74" t="s">
        <v>103</v>
      </c>
      <c r="E735" s="75" t="s">
        <v>1490</v>
      </c>
      <c r="F735" s="76" t="s">
        <v>1491</v>
      </c>
      <c r="G735" s="74" t="s">
        <v>106</v>
      </c>
      <c r="H735" s="77">
        <v>440.32125000000002</v>
      </c>
      <c r="I735" s="78"/>
      <c r="J735" s="130">
        <f>H735*I735</f>
        <v>0</v>
      </c>
      <c r="K735" s="77">
        <v>1E-3</v>
      </c>
      <c r="L735" s="77">
        <f>H735*K735</f>
        <v>0.44032125000000005</v>
      </c>
      <c r="M735" s="77">
        <v>3.1E-4</v>
      </c>
      <c r="N735" s="77">
        <f>H735*M735</f>
        <v>0.13649958750000002</v>
      </c>
      <c r="O735" s="79">
        <v>21</v>
      </c>
      <c r="P735" s="79">
        <f>J735*(O735/100)</f>
        <v>0</v>
      </c>
      <c r="Q735" s="79">
        <f>J735+P735</f>
        <v>0</v>
      </c>
      <c r="R735" s="8"/>
      <c r="S735" s="8"/>
    </row>
    <row r="736" spans="1:19" ht="9.75" outlineLevel="4">
      <c r="A736" s="80"/>
      <c r="B736" s="81"/>
      <c r="C736" s="81"/>
      <c r="D736" s="82"/>
      <c r="E736" s="87" t="s">
        <v>16</v>
      </c>
      <c r="F736" s="83" t="s">
        <v>1492</v>
      </c>
      <c r="G736" s="82"/>
      <c r="H736" s="84">
        <v>0</v>
      </c>
      <c r="I736" s="85"/>
      <c r="J736" s="131"/>
      <c r="K736" s="84"/>
      <c r="L736" s="84"/>
      <c r="M736" s="84"/>
      <c r="N736" s="84"/>
      <c r="O736" s="86"/>
      <c r="P736" s="86"/>
      <c r="Q736" s="86"/>
      <c r="R736" s="8"/>
    </row>
    <row r="737" spans="1:19" ht="9.75" outlineLevel="4">
      <c r="A737" s="80"/>
      <c r="B737" s="81"/>
      <c r="C737" s="81"/>
      <c r="D737" s="82"/>
      <c r="E737" s="87"/>
      <c r="F737" s="83" t="s">
        <v>1493</v>
      </c>
      <c r="G737" s="82"/>
      <c r="H737" s="84">
        <v>0</v>
      </c>
      <c r="I737" s="85"/>
      <c r="J737" s="131"/>
      <c r="K737" s="84"/>
      <c r="L737" s="84"/>
      <c r="M737" s="84"/>
      <c r="N737" s="84"/>
      <c r="O737" s="86"/>
      <c r="P737" s="86"/>
      <c r="Q737" s="86"/>
      <c r="R737" s="8"/>
    </row>
    <row r="738" spans="1:19" ht="9.75" outlineLevel="4">
      <c r="A738" s="80"/>
      <c r="B738" s="81"/>
      <c r="C738" s="81"/>
      <c r="D738" s="82"/>
      <c r="E738" s="87"/>
      <c r="F738" s="83" t="s">
        <v>1494</v>
      </c>
      <c r="G738" s="82"/>
      <c r="H738" s="84">
        <v>187.90999999999997</v>
      </c>
      <c r="I738" s="85"/>
      <c r="J738" s="131"/>
      <c r="K738" s="84"/>
      <c r="L738" s="84"/>
      <c r="M738" s="84"/>
      <c r="N738" s="84"/>
      <c r="O738" s="86"/>
      <c r="P738" s="86"/>
      <c r="Q738" s="86"/>
      <c r="R738" s="8"/>
    </row>
    <row r="739" spans="1:19" ht="9.75" outlineLevel="4">
      <c r="A739" s="80"/>
      <c r="B739" s="81"/>
      <c r="C739" s="81"/>
      <c r="D739" s="82"/>
      <c r="E739" s="87"/>
      <c r="F739" s="83" t="s">
        <v>1495</v>
      </c>
      <c r="G739" s="82"/>
      <c r="H739" s="84">
        <v>0</v>
      </c>
      <c r="I739" s="85"/>
      <c r="J739" s="131"/>
      <c r="K739" s="84"/>
      <c r="L739" s="84"/>
      <c r="M739" s="84"/>
      <c r="N739" s="84"/>
      <c r="O739" s="86"/>
      <c r="P739" s="86"/>
      <c r="Q739" s="86"/>
      <c r="R739" s="8"/>
    </row>
    <row r="740" spans="1:19" ht="9.75" outlineLevel="4">
      <c r="A740" s="80"/>
      <c r="B740" s="81"/>
      <c r="C740" s="81"/>
      <c r="D740" s="82"/>
      <c r="E740" s="87"/>
      <c r="F740" s="83" t="s">
        <v>1109</v>
      </c>
      <c r="G740" s="82"/>
      <c r="H740" s="84">
        <v>0</v>
      </c>
      <c r="I740" s="85"/>
      <c r="J740" s="131"/>
      <c r="K740" s="84"/>
      <c r="L740" s="84"/>
      <c r="M740" s="84"/>
      <c r="N740" s="84"/>
      <c r="O740" s="86"/>
      <c r="P740" s="86"/>
      <c r="Q740" s="86"/>
      <c r="R740" s="8"/>
    </row>
    <row r="741" spans="1:19" ht="9.75" outlineLevel="4">
      <c r="A741" s="80"/>
      <c r="B741" s="81"/>
      <c r="C741" s="81"/>
      <c r="D741" s="82"/>
      <c r="E741" s="87"/>
      <c r="F741" s="83" t="s">
        <v>1496</v>
      </c>
      <c r="G741" s="82"/>
      <c r="H741" s="84">
        <v>22.412500000000001</v>
      </c>
      <c r="I741" s="85"/>
      <c r="J741" s="131"/>
      <c r="K741" s="84"/>
      <c r="L741" s="84"/>
      <c r="M741" s="84"/>
      <c r="N741" s="84"/>
      <c r="O741" s="86"/>
      <c r="P741" s="86"/>
      <c r="Q741" s="86"/>
      <c r="R741" s="8"/>
    </row>
    <row r="742" spans="1:19" ht="9.75" outlineLevel="4">
      <c r="A742" s="80"/>
      <c r="B742" s="81"/>
      <c r="C742" s="81"/>
      <c r="D742" s="82"/>
      <c r="E742" s="87"/>
      <c r="F742" s="83" t="s">
        <v>869</v>
      </c>
      <c r="G742" s="82"/>
      <c r="H742" s="84">
        <v>0</v>
      </c>
      <c r="I742" s="85"/>
      <c r="J742" s="131"/>
      <c r="K742" s="84"/>
      <c r="L742" s="84"/>
      <c r="M742" s="84"/>
      <c r="N742" s="84"/>
      <c r="O742" s="86"/>
      <c r="P742" s="86"/>
      <c r="Q742" s="86"/>
      <c r="R742" s="8"/>
    </row>
    <row r="743" spans="1:19" ht="9.75" outlineLevel="4">
      <c r="A743" s="80"/>
      <c r="B743" s="81"/>
      <c r="C743" s="81"/>
      <c r="D743" s="82"/>
      <c r="E743" s="87"/>
      <c r="F743" s="83" t="s">
        <v>1497</v>
      </c>
      <c r="G743" s="82"/>
      <c r="H743" s="84">
        <v>10.898999999999997</v>
      </c>
      <c r="I743" s="85"/>
      <c r="J743" s="131"/>
      <c r="K743" s="84"/>
      <c r="L743" s="84"/>
      <c r="M743" s="84"/>
      <c r="N743" s="84"/>
      <c r="O743" s="86"/>
      <c r="P743" s="86"/>
      <c r="Q743" s="86"/>
      <c r="R743" s="8"/>
    </row>
    <row r="744" spans="1:19" ht="9.75" outlineLevel="4">
      <c r="A744" s="80"/>
      <c r="B744" s="81"/>
      <c r="C744" s="81"/>
      <c r="D744" s="82"/>
      <c r="E744" s="87"/>
      <c r="F744" s="83" t="s">
        <v>1003</v>
      </c>
      <c r="G744" s="82"/>
      <c r="H744" s="84">
        <v>0</v>
      </c>
      <c r="I744" s="85"/>
      <c r="J744" s="131"/>
      <c r="K744" s="84"/>
      <c r="L744" s="84"/>
      <c r="M744" s="84"/>
      <c r="N744" s="84"/>
      <c r="O744" s="86"/>
      <c r="P744" s="86"/>
      <c r="Q744" s="86"/>
      <c r="R744" s="8"/>
    </row>
    <row r="745" spans="1:19" ht="9.75" outlineLevel="4">
      <c r="A745" s="80"/>
      <c r="B745" s="81"/>
      <c r="C745" s="81"/>
      <c r="D745" s="82"/>
      <c r="E745" s="87"/>
      <c r="F745" s="83" t="s">
        <v>1498</v>
      </c>
      <c r="G745" s="82"/>
      <c r="H745" s="84">
        <v>93.21875</v>
      </c>
      <c r="I745" s="85"/>
      <c r="J745" s="131"/>
      <c r="K745" s="84"/>
      <c r="L745" s="84"/>
      <c r="M745" s="84"/>
      <c r="N745" s="84"/>
      <c r="O745" s="86"/>
      <c r="P745" s="86"/>
      <c r="Q745" s="86"/>
      <c r="R745" s="8"/>
    </row>
    <row r="746" spans="1:19" ht="9.75" outlineLevel="4">
      <c r="A746" s="80"/>
      <c r="B746" s="81"/>
      <c r="C746" s="81"/>
      <c r="D746" s="82"/>
      <c r="E746" s="87"/>
      <c r="F746" s="83" t="s">
        <v>1116</v>
      </c>
      <c r="G746" s="82"/>
      <c r="H746" s="84">
        <v>15.749999999999996</v>
      </c>
      <c r="I746" s="85"/>
      <c r="J746" s="131"/>
      <c r="K746" s="84"/>
      <c r="L746" s="84"/>
      <c r="M746" s="84"/>
      <c r="N746" s="84"/>
      <c r="O746" s="86"/>
      <c r="P746" s="86"/>
      <c r="Q746" s="86"/>
      <c r="R746" s="8"/>
    </row>
    <row r="747" spans="1:19" ht="9.75" outlineLevel="4">
      <c r="A747" s="80"/>
      <c r="B747" s="81"/>
      <c r="C747" s="81"/>
      <c r="D747" s="82"/>
      <c r="E747" s="87"/>
      <c r="F747" s="83" t="s">
        <v>876</v>
      </c>
      <c r="G747" s="82"/>
      <c r="H747" s="84">
        <v>0</v>
      </c>
      <c r="I747" s="85"/>
      <c r="J747" s="131"/>
      <c r="K747" s="84"/>
      <c r="L747" s="84"/>
      <c r="M747" s="84"/>
      <c r="N747" s="84"/>
      <c r="O747" s="86"/>
      <c r="P747" s="86"/>
      <c r="Q747" s="86"/>
      <c r="R747" s="8"/>
    </row>
    <row r="748" spans="1:19" ht="9.75" outlineLevel="4">
      <c r="A748" s="80"/>
      <c r="B748" s="81"/>
      <c r="C748" s="81"/>
      <c r="D748" s="82"/>
      <c r="E748" s="87"/>
      <c r="F748" s="83" t="s">
        <v>1499</v>
      </c>
      <c r="G748" s="82"/>
      <c r="H748" s="84">
        <v>99.231999999999985</v>
      </c>
      <c r="I748" s="85"/>
      <c r="J748" s="131"/>
      <c r="K748" s="84"/>
      <c r="L748" s="84"/>
      <c r="M748" s="84"/>
      <c r="N748" s="84"/>
      <c r="O748" s="86"/>
      <c r="P748" s="86"/>
      <c r="Q748" s="86"/>
      <c r="R748" s="8"/>
    </row>
    <row r="749" spans="1:19" ht="9.75" outlineLevel="4">
      <c r="A749" s="80"/>
      <c r="B749" s="81"/>
      <c r="C749" s="81"/>
      <c r="D749" s="82"/>
      <c r="E749" s="87"/>
      <c r="F749" s="83" t="s">
        <v>1500</v>
      </c>
      <c r="G749" s="82"/>
      <c r="H749" s="84">
        <v>0</v>
      </c>
      <c r="I749" s="85"/>
      <c r="J749" s="131"/>
      <c r="K749" s="84"/>
      <c r="L749" s="84"/>
      <c r="M749" s="84"/>
      <c r="N749" s="84"/>
      <c r="O749" s="86"/>
      <c r="P749" s="86"/>
      <c r="Q749" s="86"/>
      <c r="R749" s="8"/>
    </row>
    <row r="750" spans="1:19" ht="9.75" outlineLevel="4">
      <c r="A750" s="80"/>
      <c r="B750" s="81"/>
      <c r="C750" s="81"/>
      <c r="D750" s="82"/>
      <c r="E750" s="87"/>
      <c r="F750" s="83" t="s">
        <v>1497</v>
      </c>
      <c r="G750" s="82"/>
      <c r="H750" s="84">
        <v>10.898999999999997</v>
      </c>
      <c r="I750" s="85"/>
      <c r="J750" s="131"/>
      <c r="K750" s="84"/>
      <c r="L750" s="84"/>
      <c r="M750" s="84"/>
      <c r="N750" s="84"/>
      <c r="O750" s="86"/>
      <c r="P750" s="86"/>
      <c r="Q750" s="86"/>
      <c r="R750" s="8"/>
    </row>
    <row r="751" spans="1:19" ht="7.5" customHeight="1" outlineLevel="4">
      <c r="A751" s="8"/>
      <c r="B751" s="46"/>
      <c r="C751" s="45"/>
      <c r="D751" s="48"/>
      <c r="E751" s="13"/>
      <c r="F751" s="49"/>
      <c r="G751" s="48"/>
      <c r="H751" s="50"/>
      <c r="I751" s="52"/>
      <c r="J751" s="132"/>
      <c r="K751" s="19"/>
      <c r="L751" s="19"/>
      <c r="M751" s="19"/>
      <c r="N751" s="19"/>
      <c r="O751" s="15"/>
      <c r="P751" s="15"/>
      <c r="Q751" s="15"/>
      <c r="R751" s="8"/>
    </row>
    <row r="752" spans="1:19" ht="11.25" outlineLevel="3">
      <c r="A752" s="9"/>
      <c r="B752" s="72"/>
      <c r="C752" s="73">
        <v>2</v>
      </c>
      <c r="D752" s="74" t="s">
        <v>103</v>
      </c>
      <c r="E752" s="75" t="s">
        <v>1501</v>
      </c>
      <c r="F752" s="76" t="s">
        <v>1502</v>
      </c>
      <c r="G752" s="74" t="s">
        <v>106</v>
      </c>
      <c r="H752" s="77">
        <v>440.32100000000003</v>
      </c>
      <c r="I752" s="78"/>
      <c r="J752" s="130">
        <f>H752*I752</f>
        <v>0</v>
      </c>
      <c r="K752" s="77"/>
      <c r="L752" s="77">
        <f>H752*K752</f>
        <v>0</v>
      </c>
      <c r="M752" s="77"/>
      <c r="N752" s="77">
        <f>H752*M752</f>
        <v>0</v>
      </c>
      <c r="O752" s="79">
        <v>21</v>
      </c>
      <c r="P752" s="79">
        <f>J752*(O752/100)</f>
        <v>0</v>
      </c>
      <c r="Q752" s="79">
        <f>J752+P752</f>
        <v>0</v>
      </c>
      <c r="R752" s="8"/>
      <c r="S752" s="8"/>
    </row>
    <row r="753" spans="1:19" ht="11.25" outlineLevel="3">
      <c r="A753" s="9"/>
      <c r="B753" s="72"/>
      <c r="C753" s="73">
        <v>3</v>
      </c>
      <c r="D753" s="74" t="s">
        <v>103</v>
      </c>
      <c r="E753" s="75" t="s">
        <v>1503</v>
      </c>
      <c r="F753" s="76" t="s">
        <v>1504</v>
      </c>
      <c r="G753" s="74" t="s">
        <v>106</v>
      </c>
      <c r="H753" s="77">
        <v>434.21499999999997</v>
      </c>
      <c r="I753" s="78"/>
      <c r="J753" s="130">
        <f>H753*I753</f>
        <v>0</v>
      </c>
      <c r="K753" s="77"/>
      <c r="L753" s="77">
        <f>H753*K753</f>
        <v>0</v>
      </c>
      <c r="M753" s="77"/>
      <c r="N753" s="77">
        <f>H753*M753</f>
        <v>0</v>
      </c>
      <c r="O753" s="79">
        <v>21</v>
      </c>
      <c r="P753" s="79">
        <f>J753*(O753/100)</f>
        <v>0</v>
      </c>
      <c r="Q753" s="79">
        <f>J753+P753</f>
        <v>0</v>
      </c>
      <c r="R753" s="8"/>
      <c r="S753" s="8"/>
    </row>
    <row r="754" spans="1:19" ht="11.25" outlineLevel="3">
      <c r="A754" s="9"/>
      <c r="B754" s="72"/>
      <c r="C754" s="73">
        <v>4</v>
      </c>
      <c r="D754" s="74" t="s">
        <v>103</v>
      </c>
      <c r="E754" s="75" t="s">
        <v>1505</v>
      </c>
      <c r="F754" s="76" t="s">
        <v>1506</v>
      </c>
      <c r="G754" s="74" t="s">
        <v>106</v>
      </c>
      <c r="H754" s="77">
        <v>434.21499999999997</v>
      </c>
      <c r="I754" s="78"/>
      <c r="J754" s="130">
        <f>H754*I754</f>
        <v>0</v>
      </c>
      <c r="K754" s="77"/>
      <c r="L754" s="77">
        <f>H754*K754</f>
        <v>0</v>
      </c>
      <c r="M754" s="77">
        <v>1.4999999999999999E-4</v>
      </c>
      <c r="N754" s="77">
        <f>H754*M754</f>
        <v>6.5132249999999989E-2</v>
      </c>
      <c r="O754" s="79">
        <v>21</v>
      </c>
      <c r="P754" s="79">
        <f>J754*(O754/100)</f>
        <v>0</v>
      </c>
      <c r="Q754" s="79">
        <f>J754+P754</f>
        <v>0</v>
      </c>
      <c r="R754" s="8"/>
      <c r="S754" s="8"/>
    </row>
    <row r="755" spans="1:19" ht="11.25" outlineLevel="3">
      <c r="A755" s="9"/>
      <c r="B755" s="72"/>
      <c r="C755" s="73">
        <v>5</v>
      </c>
      <c r="D755" s="74" t="s">
        <v>103</v>
      </c>
      <c r="E755" s="75" t="s">
        <v>1507</v>
      </c>
      <c r="F755" s="76" t="s">
        <v>1508</v>
      </c>
      <c r="G755" s="74" t="s">
        <v>106</v>
      </c>
      <c r="H755" s="77">
        <v>434.21539999999999</v>
      </c>
      <c r="I755" s="78"/>
      <c r="J755" s="130">
        <f>H755*I755</f>
        <v>0</v>
      </c>
      <c r="K755" s="77">
        <v>2.0000000000000001E-4</v>
      </c>
      <c r="L755" s="77">
        <f>H755*K755</f>
        <v>8.6843080000000003E-2</v>
      </c>
      <c r="M755" s="77"/>
      <c r="N755" s="77">
        <f>H755*M755</f>
        <v>0</v>
      </c>
      <c r="O755" s="79">
        <v>21</v>
      </c>
      <c r="P755" s="79">
        <f>J755*(O755/100)</f>
        <v>0</v>
      </c>
      <c r="Q755" s="79">
        <f>J755+P755</f>
        <v>0</v>
      </c>
      <c r="R755" s="8"/>
      <c r="S755" s="8"/>
    </row>
    <row r="756" spans="1:19" ht="9.75" outlineLevel="4">
      <c r="A756" s="80"/>
      <c r="B756" s="81"/>
      <c r="C756" s="81"/>
      <c r="D756" s="82"/>
      <c r="E756" s="87" t="s">
        <v>16</v>
      </c>
      <c r="F756" s="83" t="s">
        <v>1509</v>
      </c>
      <c r="G756" s="82"/>
      <c r="H756" s="84">
        <v>0</v>
      </c>
      <c r="I756" s="85"/>
      <c r="J756" s="131"/>
      <c r="K756" s="84"/>
      <c r="L756" s="84"/>
      <c r="M756" s="84"/>
      <c r="N756" s="84"/>
      <c r="O756" s="86"/>
      <c r="P756" s="86"/>
      <c r="Q756" s="86"/>
      <c r="R756" s="8"/>
    </row>
    <row r="757" spans="1:19" ht="9.75" outlineLevel="4">
      <c r="A757" s="80"/>
      <c r="B757" s="81"/>
      <c r="C757" s="81"/>
      <c r="D757" s="82"/>
      <c r="E757" s="87"/>
      <c r="F757" s="83" t="s">
        <v>1510</v>
      </c>
      <c r="G757" s="82"/>
      <c r="H757" s="84">
        <v>20.87</v>
      </c>
      <c r="I757" s="85"/>
      <c r="J757" s="131"/>
      <c r="K757" s="84"/>
      <c r="L757" s="84"/>
      <c r="M757" s="84"/>
      <c r="N757" s="84"/>
      <c r="O757" s="86"/>
      <c r="P757" s="86"/>
      <c r="Q757" s="86"/>
      <c r="R757" s="8"/>
    </row>
    <row r="758" spans="1:19" ht="9.75" outlineLevel="4">
      <c r="A758" s="80"/>
      <c r="B758" s="81"/>
      <c r="C758" s="81"/>
      <c r="D758" s="82"/>
      <c r="E758" s="87"/>
      <c r="F758" s="83" t="s">
        <v>1511</v>
      </c>
      <c r="G758" s="82"/>
      <c r="H758" s="84">
        <v>98.06</v>
      </c>
      <c r="I758" s="85"/>
      <c r="J758" s="131"/>
      <c r="K758" s="84"/>
      <c r="L758" s="84"/>
      <c r="M758" s="84"/>
      <c r="N758" s="84"/>
      <c r="O758" s="86"/>
      <c r="P758" s="86"/>
      <c r="Q758" s="86"/>
      <c r="R758" s="8"/>
    </row>
    <row r="759" spans="1:19" ht="9.75" outlineLevel="4">
      <c r="A759" s="80"/>
      <c r="B759" s="81"/>
      <c r="C759" s="81"/>
      <c r="D759" s="82"/>
      <c r="E759" s="87"/>
      <c r="F759" s="83" t="s">
        <v>1512</v>
      </c>
      <c r="G759" s="82"/>
      <c r="H759" s="84">
        <v>0</v>
      </c>
      <c r="I759" s="85"/>
      <c r="J759" s="131"/>
      <c r="K759" s="84"/>
      <c r="L759" s="84"/>
      <c r="M759" s="84"/>
      <c r="N759" s="84"/>
      <c r="O759" s="86"/>
      <c r="P759" s="86"/>
      <c r="Q759" s="86"/>
      <c r="R759" s="8"/>
    </row>
    <row r="760" spans="1:19" ht="9.75" outlineLevel="4">
      <c r="A760" s="80"/>
      <c r="B760" s="81"/>
      <c r="C760" s="81"/>
      <c r="D760" s="82"/>
      <c r="E760" s="87"/>
      <c r="F760" s="83" t="s">
        <v>1513</v>
      </c>
      <c r="G760" s="82"/>
      <c r="H760" s="84">
        <v>0</v>
      </c>
      <c r="I760" s="85"/>
      <c r="J760" s="131"/>
      <c r="K760" s="84"/>
      <c r="L760" s="84"/>
      <c r="M760" s="84"/>
      <c r="N760" s="84"/>
      <c r="O760" s="86"/>
      <c r="P760" s="86"/>
      <c r="Q760" s="86"/>
      <c r="R760" s="8"/>
    </row>
    <row r="761" spans="1:19" ht="9.75" outlineLevel="4">
      <c r="A761" s="80"/>
      <c r="B761" s="81"/>
      <c r="C761" s="81"/>
      <c r="D761" s="82"/>
      <c r="E761" s="87"/>
      <c r="F761" s="83" t="s">
        <v>1326</v>
      </c>
      <c r="G761" s="82"/>
      <c r="H761" s="84">
        <v>0</v>
      </c>
      <c r="I761" s="85"/>
      <c r="J761" s="131"/>
      <c r="K761" s="84"/>
      <c r="L761" s="84"/>
      <c r="M761" s="84"/>
      <c r="N761" s="84"/>
      <c r="O761" s="86"/>
      <c r="P761" s="86"/>
      <c r="Q761" s="86"/>
      <c r="R761" s="8"/>
    </row>
    <row r="762" spans="1:19" ht="9.75" outlineLevel="4">
      <c r="A762" s="80"/>
      <c r="B762" s="81"/>
      <c r="C762" s="81"/>
      <c r="D762" s="82"/>
      <c r="E762" s="87"/>
      <c r="F762" s="83" t="s">
        <v>1514</v>
      </c>
      <c r="G762" s="82"/>
      <c r="H762" s="84">
        <v>2.0999999999999992</v>
      </c>
      <c r="I762" s="85"/>
      <c r="J762" s="131"/>
      <c r="K762" s="84"/>
      <c r="L762" s="84"/>
      <c r="M762" s="84"/>
      <c r="N762" s="84"/>
      <c r="O762" s="86"/>
      <c r="P762" s="86"/>
      <c r="Q762" s="86"/>
      <c r="R762" s="8"/>
    </row>
    <row r="763" spans="1:19" ht="9.75" outlineLevel="4">
      <c r="A763" s="80"/>
      <c r="B763" s="81"/>
      <c r="C763" s="81"/>
      <c r="D763" s="82"/>
      <c r="E763" s="87"/>
      <c r="F763" s="83" t="s">
        <v>1515</v>
      </c>
      <c r="G763" s="82"/>
      <c r="H763" s="84">
        <v>3.7099999999999986</v>
      </c>
      <c r="I763" s="85"/>
      <c r="J763" s="131"/>
      <c r="K763" s="84"/>
      <c r="L763" s="84"/>
      <c r="M763" s="84"/>
      <c r="N763" s="84"/>
      <c r="O763" s="86"/>
      <c r="P763" s="86"/>
      <c r="Q763" s="86"/>
      <c r="R763" s="8"/>
    </row>
    <row r="764" spans="1:19" ht="9.75" outlineLevel="4">
      <c r="A764" s="80"/>
      <c r="B764" s="81"/>
      <c r="C764" s="81"/>
      <c r="D764" s="82"/>
      <c r="E764" s="87"/>
      <c r="F764" s="83" t="s">
        <v>902</v>
      </c>
      <c r="G764" s="82"/>
      <c r="H764" s="84">
        <v>0</v>
      </c>
      <c r="I764" s="85"/>
      <c r="J764" s="131"/>
      <c r="K764" s="84"/>
      <c r="L764" s="84"/>
      <c r="M764" s="84"/>
      <c r="N764" s="84"/>
      <c r="O764" s="86"/>
      <c r="P764" s="86"/>
      <c r="Q764" s="86"/>
      <c r="R764" s="8"/>
    </row>
    <row r="765" spans="1:19" ht="9.75" outlineLevel="4">
      <c r="A765" s="80"/>
      <c r="B765" s="81"/>
      <c r="C765" s="81"/>
      <c r="D765" s="82"/>
      <c r="E765" s="87"/>
      <c r="F765" s="83" t="s">
        <v>903</v>
      </c>
      <c r="G765" s="82"/>
      <c r="H765" s="84">
        <v>0</v>
      </c>
      <c r="I765" s="85"/>
      <c r="J765" s="131"/>
      <c r="K765" s="84"/>
      <c r="L765" s="84"/>
      <c r="M765" s="84"/>
      <c r="N765" s="84"/>
      <c r="O765" s="86"/>
      <c r="P765" s="86"/>
      <c r="Q765" s="86"/>
      <c r="R765" s="8"/>
    </row>
    <row r="766" spans="1:19" ht="9.75" outlineLevel="4">
      <c r="A766" s="80"/>
      <c r="B766" s="81"/>
      <c r="C766" s="81"/>
      <c r="D766" s="82"/>
      <c r="E766" s="87"/>
      <c r="F766" s="83" t="s">
        <v>904</v>
      </c>
      <c r="G766" s="82"/>
      <c r="H766" s="84">
        <v>23.617999999999999</v>
      </c>
      <c r="I766" s="85"/>
      <c r="J766" s="131"/>
      <c r="K766" s="84"/>
      <c r="L766" s="84"/>
      <c r="M766" s="84"/>
      <c r="N766" s="84"/>
      <c r="O766" s="86"/>
      <c r="P766" s="86"/>
      <c r="Q766" s="86"/>
      <c r="R766" s="8"/>
    </row>
    <row r="767" spans="1:19" ht="9.75" outlineLevel="4">
      <c r="A767" s="80"/>
      <c r="B767" s="81"/>
      <c r="C767" s="81"/>
      <c r="D767" s="82"/>
      <c r="E767" s="87"/>
      <c r="F767" s="83" t="s">
        <v>1516</v>
      </c>
      <c r="G767" s="82"/>
      <c r="H767" s="84">
        <v>19.655999999999999</v>
      </c>
      <c r="I767" s="85"/>
      <c r="J767" s="131"/>
      <c r="K767" s="84"/>
      <c r="L767" s="84"/>
      <c r="M767" s="84"/>
      <c r="N767" s="84"/>
      <c r="O767" s="86"/>
      <c r="P767" s="86"/>
      <c r="Q767" s="86"/>
      <c r="R767" s="8"/>
    </row>
    <row r="768" spans="1:19" ht="9.75" outlineLevel="4">
      <c r="A768" s="80"/>
      <c r="B768" s="81"/>
      <c r="C768" s="81"/>
      <c r="D768" s="82"/>
      <c r="E768" s="87"/>
      <c r="F768" s="83" t="s">
        <v>1517</v>
      </c>
      <c r="G768" s="82"/>
      <c r="H768" s="84">
        <v>20.495999999999999</v>
      </c>
      <c r="I768" s="85"/>
      <c r="J768" s="131"/>
      <c r="K768" s="84"/>
      <c r="L768" s="84"/>
      <c r="M768" s="84"/>
      <c r="N768" s="84"/>
      <c r="O768" s="86"/>
      <c r="P768" s="86"/>
      <c r="Q768" s="86"/>
      <c r="R768" s="8"/>
    </row>
    <row r="769" spans="1:18" ht="9.75" outlineLevel="4">
      <c r="A769" s="80"/>
      <c r="B769" s="81"/>
      <c r="C769" s="81"/>
      <c r="D769" s="82"/>
      <c r="E769" s="87"/>
      <c r="F769" s="83" t="s">
        <v>907</v>
      </c>
      <c r="G769" s="82"/>
      <c r="H769" s="84">
        <v>13.989999999999997</v>
      </c>
      <c r="I769" s="85"/>
      <c r="J769" s="131"/>
      <c r="K769" s="84"/>
      <c r="L769" s="84"/>
      <c r="M769" s="84"/>
      <c r="N769" s="84"/>
      <c r="O769" s="86"/>
      <c r="P769" s="86"/>
      <c r="Q769" s="86"/>
      <c r="R769" s="8"/>
    </row>
    <row r="770" spans="1:18" ht="9.75" outlineLevel="4">
      <c r="A770" s="80"/>
      <c r="B770" s="81"/>
      <c r="C770" s="81"/>
      <c r="D770" s="82"/>
      <c r="E770" s="87"/>
      <c r="F770" s="83" t="s">
        <v>909</v>
      </c>
      <c r="G770" s="82"/>
      <c r="H770" s="84">
        <v>0</v>
      </c>
      <c r="I770" s="85"/>
      <c r="J770" s="131"/>
      <c r="K770" s="84"/>
      <c r="L770" s="84"/>
      <c r="M770" s="84"/>
      <c r="N770" s="84"/>
      <c r="O770" s="86"/>
      <c r="P770" s="86"/>
      <c r="Q770" s="86"/>
      <c r="R770" s="8"/>
    </row>
    <row r="771" spans="1:18" ht="9.75" outlineLevel="4">
      <c r="A771" s="80"/>
      <c r="B771" s="81"/>
      <c r="C771" s="81"/>
      <c r="D771" s="82"/>
      <c r="E771" s="87"/>
      <c r="F771" s="83" t="s">
        <v>910</v>
      </c>
      <c r="G771" s="82"/>
      <c r="H771" s="84">
        <v>-12.1456</v>
      </c>
      <c r="I771" s="85"/>
      <c r="J771" s="131"/>
      <c r="K771" s="84"/>
      <c r="L771" s="84"/>
      <c r="M771" s="84"/>
      <c r="N771" s="84"/>
      <c r="O771" s="86"/>
      <c r="P771" s="86"/>
      <c r="Q771" s="86"/>
      <c r="R771" s="8"/>
    </row>
    <row r="772" spans="1:18" ht="9.75" outlineLevel="4">
      <c r="A772" s="80"/>
      <c r="B772" s="81"/>
      <c r="C772" s="81"/>
      <c r="D772" s="82"/>
      <c r="E772" s="87"/>
      <c r="F772" s="83" t="s">
        <v>911</v>
      </c>
      <c r="G772" s="82"/>
      <c r="H772" s="84">
        <v>0</v>
      </c>
      <c r="I772" s="85"/>
      <c r="J772" s="131"/>
      <c r="K772" s="84"/>
      <c r="L772" s="84"/>
      <c r="M772" s="84"/>
      <c r="N772" s="84"/>
      <c r="O772" s="86"/>
      <c r="P772" s="86"/>
      <c r="Q772" s="86"/>
      <c r="R772" s="8"/>
    </row>
    <row r="773" spans="1:18" ht="9.75" outlineLevel="4">
      <c r="A773" s="80"/>
      <c r="B773" s="81"/>
      <c r="C773" s="81"/>
      <c r="D773" s="82"/>
      <c r="E773" s="87"/>
      <c r="F773" s="83" t="s">
        <v>912</v>
      </c>
      <c r="G773" s="82"/>
      <c r="H773" s="84">
        <v>0</v>
      </c>
      <c r="I773" s="85"/>
      <c r="J773" s="131"/>
      <c r="K773" s="84"/>
      <c r="L773" s="84"/>
      <c r="M773" s="84"/>
      <c r="N773" s="84"/>
      <c r="O773" s="86"/>
      <c r="P773" s="86"/>
      <c r="Q773" s="86"/>
      <c r="R773" s="8"/>
    </row>
    <row r="774" spans="1:18" ht="9.75" outlineLevel="4">
      <c r="A774" s="80"/>
      <c r="B774" s="81"/>
      <c r="C774" s="81"/>
      <c r="D774" s="82"/>
      <c r="E774" s="87"/>
      <c r="F774" s="83" t="s">
        <v>1518</v>
      </c>
      <c r="G774" s="82"/>
      <c r="H774" s="84">
        <v>11.780999999999997</v>
      </c>
      <c r="I774" s="85"/>
      <c r="J774" s="131"/>
      <c r="K774" s="84"/>
      <c r="L774" s="84"/>
      <c r="M774" s="84"/>
      <c r="N774" s="84"/>
      <c r="O774" s="86"/>
      <c r="P774" s="86"/>
      <c r="Q774" s="86"/>
      <c r="R774" s="8"/>
    </row>
    <row r="775" spans="1:18" ht="9.75" outlineLevel="4">
      <c r="A775" s="80"/>
      <c r="B775" s="81"/>
      <c r="C775" s="81"/>
      <c r="D775" s="82"/>
      <c r="E775" s="87"/>
      <c r="F775" s="83" t="s">
        <v>915</v>
      </c>
      <c r="G775" s="82"/>
      <c r="H775" s="84">
        <v>0</v>
      </c>
      <c r="I775" s="85"/>
      <c r="J775" s="131"/>
      <c r="K775" s="84"/>
      <c r="L775" s="84"/>
      <c r="M775" s="84"/>
      <c r="N775" s="84"/>
      <c r="O775" s="86"/>
      <c r="P775" s="86"/>
      <c r="Q775" s="86"/>
      <c r="R775" s="8"/>
    </row>
    <row r="776" spans="1:18" ht="9.75" outlineLevel="4">
      <c r="A776" s="80"/>
      <c r="B776" s="81"/>
      <c r="C776" s="81"/>
      <c r="D776" s="82"/>
      <c r="E776" s="87"/>
      <c r="F776" s="83" t="s">
        <v>1497</v>
      </c>
      <c r="G776" s="82"/>
      <c r="H776" s="84">
        <v>10.898999999999997</v>
      </c>
      <c r="I776" s="85"/>
      <c r="J776" s="131"/>
      <c r="K776" s="84"/>
      <c r="L776" s="84"/>
      <c r="M776" s="84"/>
      <c r="N776" s="84"/>
      <c r="O776" s="86"/>
      <c r="P776" s="86"/>
      <c r="Q776" s="86"/>
      <c r="R776" s="8"/>
    </row>
    <row r="777" spans="1:18" ht="9.75" outlineLevel="4">
      <c r="A777" s="80"/>
      <c r="B777" s="81"/>
      <c r="C777" s="81"/>
      <c r="D777" s="82"/>
      <c r="E777" s="87"/>
      <c r="F777" s="83" t="s">
        <v>869</v>
      </c>
      <c r="G777" s="82"/>
      <c r="H777" s="84">
        <v>0</v>
      </c>
      <c r="I777" s="85"/>
      <c r="J777" s="131"/>
      <c r="K777" s="84"/>
      <c r="L777" s="84"/>
      <c r="M777" s="84"/>
      <c r="N777" s="84"/>
      <c r="O777" s="86"/>
      <c r="P777" s="86"/>
      <c r="Q777" s="86"/>
      <c r="R777" s="8"/>
    </row>
    <row r="778" spans="1:18" ht="9.75" outlineLevel="4">
      <c r="A778" s="80"/>
      <c r="B778" s="81"/>
      <c r="C778" s="81"/>
      <c r="D778" s="82"/>
      <c r="E778" s="87"/>
      <c r="F778" s="83" t="s">
        <v>1497</v>
      </c>
      <c r="G778" s="82"/>
      <c r="H778" s="84">
        <v>10.898999999999997</v>
      </c>
      <c r="I778" s="85"/>
      <c r="J778" s="131"/>
      <c r="K778" s="84"/>
      <c r="L778" s="84"/>
      <c r="M778" s="84"/>
      <c r="N778" s="84"/>
      <c r="O778" s="86"/>
      <c r="P778" s="86"/>
      <c r="Q778" s="86"/>
      <c r="R778" s="8"/>
    </row>
    <row r="779" spans="1:18" ht="9.75" outlineLevel="4">
      <c r="A779" s="80"/>
      <c r="B779" s="81"/>
      <c r="C779" s="81"/>
      <c r="D779" s="82"/>
      <c r="E779" s="87"/>
      <c r="F779" s="83" t="s">
        <v>872</v>
      </c>
      <c r="G779" s="82"/>
      <c r="H779" s="84">
        <v>0</v>
      </c>
      <c r="I779" s="85"/>
      <c r="J779" s="131"/>
      <c r="K779" s="84"/>
      <c r="L779" s="84"/>
      <c r="M779" s="84"/>
      <c r="N779" s="84"/>
      <c r="O779" s="86"/>
      <c r="P779" s="86"/>
      <c r="Q779" s="86"/>
      <c r="R779" s="8"/>
    </row>
    <row r="780" spans="1:18" ht="9.75" outlineLevel="4">
      <c r="A780" s="80"/>
      <c r="B780" s="81"/>
      <c r="C780" s="81"/>
      <c r="D780" s="82"/>
      <c r="E780" s="87"/>
      <c r="F780" s="83" t="s">
        <v>1519</v>
      </c>
      <c r="G780" s="82"/>
      <c r="H780" s="84">
        <v>95.61999999999999</v>
      </c>
      <c r="I780" s="85"/>
      <c r="J780" s="131"/>
      <c r="K780" s="84"/>
      <c r="L780" s="84"/>
      <c r="M780" s="84"/>
      <c r="N780" s="84"/>
      <c r="O780" s="86"/>
      <c r="P780" s="86"/>
      <c r="Q780" s="86"/>
      <c r="R780" s="8"/>
    </row>
    <row r="781" spans="1:18" ht="9.75" outlineLevel="4">
      <c r="A781" s="80"/>
      <c r="B781" s="81"/>
      <c r="C781" s="81"/>
      <c r="D781" s="82"/>
      <c r="E781" s="87"/>
      <c r="F781" s="83" t="s">
        <v>875</v>
      </c>
      <c r="G781" s="82"/>
      <c r="H781" s="84">
        <v>15.43</v>
      </c>
      <c r="I781" s="85"/>
      <c r="J781" s="131"/>
      <c r="K781" s="84"/>
      <c r="L781" s="84"/>
      <c r="M781" s="84"/>
      <c r="N781" s="84"/>
      <c r="O781" s="86"/>
      <c r="P781" s="86"/>
      <c r="Q781" s="86"/>
      <c r="R781" s="8"/>
    </row>
    <row r="782" spans="1:18" ht="9.75" outlineLevel="4">
      <c r="A782" s="80"/>
      <c r="B782" s="81"/>
      <c r="C782" s="81"/>
      <c r="D782" s="82"/>
      <c r="E782" s="87"/>
      <c r="F782" s="83" t="s">
        <v>1520</v>
      </c>
      <c r="G782" s="82"/>
      <c r="H782" s="84">
        <v>0</v>
      </c>
      <c r="I782" s="85"/>
      <c r="J782" s="131"/>
      <c r="K782" s="84"/>
      <c r="L782" s="84"/>
      <c r="M782" s="84"/>
      <c r="N782" s="84"/>
      <c r="O782" s="86"/>
      <c r="P782" s="86"/>
      <c r="Q782" s="86"/>
      <c r="R782" s="8"/>
    </row>
    <row r="783" spans="1:18" ht="9.75" outlineLevel="4">
      <c r="A783" s="80"/>
      <c r="B783" s="81"/>
      <c r="C783" s="81"/>
      <c r="D783" s="82"/>
      <c r="E783" s="87"/>
      <c r="F783" s="83" t="s">
        <v>876</v>
      </c>
      <c r="G783" s="82"/>
      <c r="H783" s="84">
        <v>0</v>
      </c>
      <c r="I783" s="85"/>
      <c r="J783" s="131"/>
      <c r="K783" s="84"/>
      <c r="L783" s="84"/>
      <c r="M783" s="84"/>
      <c r="N783" s="84"/>
      <c r="O783" s="86"/>
      <c r="P783" s="86"/>
      <c r="Q783" s="86"/>
      <c r="R783" s="8"/>
    </row>
    <row r="784" spans="1:18" ht="9.75" outlineLevel="4">
      <c r="A784" s="80"/>
      <c r="B784" s="81"/>
      <c r="C784" s="81"/>
      <c r="D784" s="82"/>
      <c r="E784" s="87"/>
      <c r="F784" s="83" t="s">
        <v>1499</v>
      </c>
      <c r="G784" s="82"/>
      <c r="H784" s="84">
        <v>99.231999999999985</v>
      </c>
      <c r="I784" s="85"/>
      <c r="J784" s="131"/>
      <c r="K784" s="84"/>
      <c r="L784" s="84"/>
      <c r="M784" s="84"/>
      <c r="N784" s="84"/>
      <c r="O784" s="86"/>
      <c r="P784" s="86"/>
      <c r="Q784" s="86"/>
      <c r="R784" s="8"/>
    </row>
    <row r="785" spans="1:19" ht="7.5" customHeight="1" outlineLevel="4">
      <c r="A785" s="8"/>
      <c r="B785" s="46"/>
      <c r="C785" s="45"/>
      <c r="D785" s="48"/>
      <c r="E785" s="13"/>
      <c r="F785" s="49"/>
      <c r="G785" s="48"/>
      <c r="H785" s="50"/>
      <c r="I785" s="52"/>
      <c r="J785" s="132"/>
      <c r="K785" s="19"/>
      <c r="L785" s="19"/>
      <c r="M785" s="19"/>
      <c r="N785" s="19"/>
      <c r="O785" s="15"/>
      <c r="P785" s="15"/>
      <c r="Q785" s="15"/>
      <c r="R785" s="8"/>
    </row>
    <row r="786" spans="1:19" ht="11.25" outlineLevel="3">
      <c r="A786" s="9"/>
      <c r="B786" s="72"/>
      <c r="C786" s="73">
        <v>6</v>
      </c>
      <c r="D786" s="74" t="s">
        <v>103</v>
      </c>
      <c r="E786" s="75" t="s">
        <v>1521</v>
      </c>
      <c r="F786" s="76" t="s">
        <v>1522</v>
      </c>
      <c r="G786" s="74" t="s">
        <v>106</v>
      </c>
      <c r="H786" s="77">
        <v>434.21499999999997</v>
      </c>
      <c r="I786" s="78"/>
      <c r="J786" s="130">
        <f>H786*I786</f>
        <v>0</v>
      </c>
      <c r="K786" s="77">
        <v>2.9E-4</v>
      </c>
      <c r="L786" s="77">
        <f>H786*K786</f>
        <v>0.12592234999999999</v>
      </c>
      <c r="M786" s="77"/>
      <c r="N786" s="77">
        <f>H786*M786</f>
        <v>0</v>
      </c>
      <c r="O786" s="79">
        <v>21</v>
      </c>
      <c r="P786" s="79">
        <f>J786*(O786/100)</f>
        <v>0</v>
      </c>
      <c r="Q786" s="79">
        <f>J786+P786</f>
        <v>0</v>
      </c>
      <c r="R786" s="8"/>
      <c r="S786" s="8"/>
    </row>
    <row r="787" spans="1:19" ht="22.5" outlineLevel="3">
      <c r="A787" s="9"/>
      <c r="B787" s="72"/>
      <c r="C787" s="73">
        <v>7</v>
      </c>
      <c r="D787" s="74" t="s">
        <v>103</v>
      </c>
      <c r="E787" s="75" t="s">
        <v>1523</v>
      </c>
      <c r="F787" s="76" t="s">
        <v>1524</v>
      </c>
      <c r="G787" s="74" t="s">
        <v>106</v>
      </c>
      <c r="H787" s="77">
        <v>217.10749999999999</v>
      </c>
      <c r="I787" s="78"/>
      <c r="J787" s="130">
        <f>H787*I787</f>
        <v>0</v>
      </c>
      <c r="K787" s="77">
        <v>1.0000000000000001E-5</v>
      </c>
      <c r="L787" s="77">
        <f>H787*K787</f>
        <v>2.1710750000000002E-3</v>
      </c>
      <c r="M787" s="77"/>
      <c r="N787" s="77">
        <f>H787*M787</f>
        <v>0</v>
      </c>
      <c r="O787" s="79">
        <v>21</v>
      </c>
      <c r="P787" s="79">
        <f>J787*(O787/100)</f>
        <v>0</v>
      </c>
      <c r="Q787" s="79">
        <f>J787+P787</f>
        <v>0</v>
      </c>
      <c r="R787" s="8"/>
      <c r="S787" s="8"/>
    </row>
    <row r="788" spans="1:19" ht="9.75" outlineLevel="4">
      <c r="A788" s="80"/>
      <c r="B788" s="81"/>
      <c r="C788" s="81"/>
      <c r="D788" s="82"/>
      <c r="E788" s="87" t="s">
        <v>16</v>
      </c>
      <c r="F788" s="83" t="s">
        <v>1525</v>
      </c>
      <c r="G788" s="82"/>
      <c r="H788" s="84">
        <v>217.10749999999999</v>
      </c>
      <c r="I788" s="85"/>
      <c r="J788" s="86"/>
      <c r="K788" s="84"/>
      <c r="L788" s="84"/>
      <c r="M788" s="84"/>
      <c r="N788" s="84"/>
      <c r="O788" s="86"/>
      <c r="P788" s="86"/>
      <c r="Q788" s="86"/>
      <c r="R788" s="8"/>
    </row>
    <row r="789" spans="1:19" ht="7.5" customHeight="1" outlineLevel="4">
      <c r="A789" s="8"/>
      <c r="B789" s="46"/>
      <c r="C789" s="45"/>
      <c r="D789" s="48"/>
      <c r="E789" s="13"/>
      <c r="F789" s="49"/>
      <c r="G789" s="48"/>
      <c r="H789" s="50"/>
      <c r="I789" s="52"/>
      <c r="J789" s="15"/>
      <c r="K789" s="19"/>
      <c r="L789" s="19"/>
      <c r="M789" s="19"/>
      <c r="N789" s="19"/>
      <c r="O789" s="15"/>
      <c r="P789" s="15"/>
      <c r="Q789" s="15"/>
      <c r="R789" s="8"/>
    </row>
    <row r="790" spans="1:19" outlineLevel="3">
      <c r="B790" s="6"/>
      <c r="C790" s="6"/>
      <c r="D790" s="6"/>
      <c r="E790" s="6"/>
      <c r="F790" s="6"/>
      <c r="G790" s="6"/>
      <c r="H790" s="6"/>
      <c r="I790" s="8"/>
      <c r="J790" s="8"/>
      <c r="K790" s="6"/>
      <c r="L790" s="6"/>
      <c r="M790" s="6"/>
      <c r="N790" s="6"/>
      <c r="O790" s="6"/>
      <c r="P790" s="8"/>
      <c r="Q790" s="8"/>
    </row>
    <row r="791" spans="1:19" outlineLevel="1"/>
  </sheetData>
  <printOptions horizontalCentered="1"/>
  <pageMargins left="0.55118110236220474" right="0.39370078740157483" top="0.59055118110236227" bottom="0.70866141732283472" header="0.39370078740157483" footer="0.39370078740157483"/>
  <pageSetup paperSize="9" scale="98" fitToHeight="16" pageOrder="overThenDown" orientation="landscape" r:id="rId1"/>
  <headerFooter>
    <oddFooter>&amp;L&amp;8AST&amp;C&amp;P/&amp;N&amp;R&amp;8&amp;D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summaryRight="0"/>
    <pageSetUpPr fitToPage="1"/>
  </sheetPr>
  <dimension ref="A2:U254"/>
  <sheetViews>
    <sheetView topLeftCell="C229" zoomScale="110" zoomScaleNormal="110" workbookViewId="0">
      <selection activeCell="J8" sqref="J8"/>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27">
        <f>SUBTOTAL(9,J8:J254)</f>
        <v>0</v>
      </c>
      <c r="K7" s="58"/>
      <c r="L7" s="36">
        <f>SUBTOTAL(9,L8:L254)</f>
        <v>18.341416174999992</v>
      </c>
      <c r="M7" s="58"/>
      <c r="N7" s="36">
        <f>SUBTOTAL(9,N8:N254)</f>
        <v>12.054465</v>
      </c>
      <c r="O7" s="59"/>
      <c r="P7" s="35">
        <f>SUBTOTAL(9,P8:P254)</f>
        <v>0</v>
      </c>
      <c r="Q7" s="35">
        <f>SUBTOTAL(9,Q8:Q254)</f>
        <v>0</v>
      </c>
      <c r="R7" s="8"/>
      <c r="S7" s="8"/>
    </row>
    <row r="8" spans="1:21" ht="12" outlineLevel="1">
      <c r="A8" s="37" t="s">
        <v>19</v>
      </c>
      <c r="B8" s="60">
        <v>2</v>
      </c>
      <c r="C8" s="61"/>
      <c r="D8" s="62" t="s">
        <v>31</v>
      </c>
      <c r="E8" s="62"/>
      <c r="F8" s="93" t="s">
        <v>807</v>
      </c>
      <c r="G8" s="94"/>
      <c r="H8" s="95"/>
      <c r="I8" s="96"/>
      <c r="J8" s="128">
        <f>SUBTOTAL(9,J9:J253)</f>
        <v>0</v>
      </c>
      <c r="K8" s="63"/>
      <c r="L8" s="39">
        <f>SUBTOTAL(9,L9:L253)</f>
        <v>18.341416174999992</v>
      </c>
      <c r="M8" s="63"/>
      <c r="N8" s="39">
        <f>SUBTOTAL(9,N9:N253)</f>
        <v>12.054465</v>
      </c>
      <c r="O8" s="64"/>
      <c r="P8" s="38">
        <f>SUBTOTAL(9,P9:P253)</f>
        <v>0</v>
      </c>
      <c r="Q8" s="38">
        <f>SUBTOTAL(9,Q9:Q253)</f>
        <v>0</v>
      </c>
      <c r="R8" s="8"/>
      <c r="S8" s="8"/>
    </row>
    <row r="9" spans="1:21" ht="11.25" outlineLevel="2">
      <c r="A9" s="40" t="s">
        <v>563</v>
      </c>
      <c r="B9" s="65">
        <v>3</v>
      </c>
      <c r="C9" s="66"/>
      <c r="D9" s="67" t="s">
        <v>32</v>
      </c>
      <c r="E9" s="67"/>
      <c r="F9" s="68" t="s">
        <v>564</v>
      </c>
      <c r="G9" s="67"/>
      <c r="H9" s="69"/>
      <c r="I9" s="70"/>
      <c r="J9" s="129">
        <f>SUBTOTAL(9,J10:J32)</f>
        <v>0</v>
      </c>
      <c r="K9" s="69"/>
      <c r="L9" s="42">
        <f>SUBTOTAL(9,L10:L32)</f>
        <v>6.16</v>
      </c>
      <c r="M9" s="69"/>
      <c r="N9" s="42">
        <f>SUBTOTAL(9,N10:N32)</f>
        <v>0</v>
      </c>
      <c r="O9" s="71"/>
      <c r="P9" s="41">
        <f>SUBTOTAL(9,P10:P32)</f>
        <v>0</v>
      </c>
      <c r="Q9" s="41">
        <f>SUBTOTAL(9,Q10:Q32)</f>
        <v>0</v>
      </c>
      <c r="R9" s="8"/>
      <c r="S9" s="8"/>
    </row>
    <row r="10" spans="1:21" ht="22.5" outlineLevel="3">
      <c r="A10" s="9"/>
      <c r="B10" s="72"/>
      <c r="C10" s="73">
        <v>1</v>
      </c>
      <c r="D10" s="74" t="s">
        <v>103</v>
      </c>
      <c r="E10" s="75" t="s">
        <v>565</v>
      </c>
      <c r="F10" s="76" t="s">
        <v>566</v>
      </c>
      <c r="G10" s="74" t="s">
        <v>567</v>
      </c>
      <c r="H10" s="77">
        <v>3.85</v>
      </c>
      <c r="I10" s="78"/>
      <c r="J10" s="130">
        <f>H10*I10</f>
        <v>0</v>
      </c>
      <c r="K10" s="77"/>
      <c r="L10" s="77">
        <f>H10*K10</f>
        <v>0</v>
      </c>
      <c r="M10" s="77"/>
      <c r="N10" s="77">
        <f>H10*M10</f>
        <v>0</v>
      </c>
      <c r="O10" s="79">
        <v>21</v>
      </c>
      <c r="P10" s="79">
        <f>J10*(O10/100)</f>
        <v>0</v>
      </c>
      <c r="Q10" s="79">
        <f>J10+P10</f>
        <v>0</v>
      </c>
      <c r="R10" s="8"/>
      <c r="S10" s="8"/>
    </row>
    <row r="11" spans="1:21" ht="9.75" outlineLevel="4">
      <c r="A11" s="80"/>
      <c r="B11" s="81"/>
      <c r="C11" s="81"/>
      <c r="D11" s="82"/>
      <c r="E11" s="87" t="s">
        <v>16</v>
      </c>
      <c r="F11" s="83" t="s">
        <v>568</v>
      </c>
      <c r="G11" s="82"/>
      <c r="H11" s="84">
        <v>3.85</v>
      </c>
      <c r="I11" s="85"/>
      <c r="J11" s="131"/>
      <c r="K11" s="84"/>
      <c r="L11" s="84"/>
      <c r="M11" s="84"/>
      <c r="N11" s="84"/>
      <c r="O11" s="86"/>
      <c r="P11" s="86"/>
      <c r="Q11" s="86"/>
      <c r="R11" s="8"/>
    </row>
    <row r="12" spans="1:21" ht="7.5" customHeight="1" outlineLevel="4">
      <c r="A12" s="8"/>
      <c r="B12" s="46"/>
      <c r="C12" s="45"/>
      <c r="D12" s="48"/>
      <c r="E12" s="13"/>
      <c r="F12" s="49"/>
      <c r="G12" s="48"/>
      <c r="H12" s="50"/>
      <c r="I12" s="52"/>
      <c r="J12" s="132"/>
      <c r="K12" s="19"/>
      <c r="L12" s="19"/>
      <c r="M12" s="19"/>
      <c r="N12" s="19"/>
      <c r="O12" s="15"/>
      <c r="P12" s="15"/>
      <c r="Q12" s="15"/>
      <c r="R12" s="8"/>
    </row>
    <row r="13" spans="1:21" ht="22.5" outlineLevel="3">
      <c r="A13" s="9"/>
      <c r="B13" s="72"/>
      <c r="C13" s="73">
        <v>2</v>
      </c>
      <c r="D13" s="74" t="s">
        <v>103</v>
      </c>
      <c r="E13" s="75" t="s">
        <v>569</v>
      </c>
      <c r="F13" s="76" t="s">
        <v>570</v>
      </c>
      <c r="G13" s="74" t="s">
        <v>567</v>
      </c>
      <c r="H13" s="77">
        <v>3.85</v>
      </c>
      <c r="I13" s="78"/>
      <c r="J13" s="130">
        <f>H13*I13</f>
        <v>0</v>
      </c>
      <c r="K13" s="77"/>
      <c r="L13" s="77">
        <f>H13*K13</f>
        <v>0</v>
      </c>
      <c r="M13" s="77"/>
      <c r="N13" s="77">
        <f>H13*M13</f>
        <v>0</v>
      </c>
      <c r="O13" s="79">
        <v>21</v>
      </c>
      <c r="P13" s="79">
        <f>J13*(O13/100)</f>
        <v>0</v>
      </c>
      <c r="Q13" s="79">
        <f>J13+P13</f>
        <v>0</v>
      </c>
      <c r="R13" s="8"/>
      <c r="S13" s="8"/>
    </row>
    <row r="14" spans="1:21" ht="22.5" outlineLevel="3">
      <c r="A14" s="9"/>
      <c r="B14" s="72"/>
      <c r="C14" s="73">
        <v>3</v>
      </c>
      <c r="D14" s="74" t="s">
        <v>103</v>
      </c>
      <c r="E14" s="75" t="s">
        <v>571</v>
      </c>
      <c r="F14" s="76" t="s">
        <v>572</v>
      </c>
      <c r="G14" s="74" t="s">
        <v>567</v>
      </c>
      <c r="H14" s="77">
        <v>15.4</v>
      </c>
      <c r="I14" s="78"/>
      <c r="J14" s="130">
        <f>H14*I14</f>
        <v>0</v>
      </c>
      <c r="K14" s="77"/>
      <c r="L14" s="77">
        <f>H14*K14</f>
        <v>0</v>
      </c>
      <c r="M14" s="77"/>
      <c r="N14" s="77">
        <f>H14*M14</f>
        <v>0</v>
      </c>
      <c r="O14" s="79">
        <v>21</v>
      </c>
      <c r="P14" s="79">
        <f>J14*(O14/100)</f>
        <v>0</v>
      </c>
      <c r="Q14" s="79">
        <f>J14+P14</f>
        <v>0</v>
      </c>
      <c r="R14" s="8"/>
      <c r="S14" s="8"/>
    </row>
    <row r="15" spans="1:21" ht="9.75" outlineLevel="4">
      <c r="A15" s="80"/>
      <c r="B15" s="81"/>
      <c r="C15" s="81"/>
      <c r="D15" s="82"/>
      <c r="E15" s="87" t="s">
        <v>16</v>
      </c>
      <c r="F15" s="83" t="s">
        <v>573</v>
      </c>
      <c r="G15" s="82"/>
      <c r="H15" s="84">
        <v>15.4</v>
      </c>
      <c r="I15" s="85"/>
      <c r="J15" s="131"/>
      <c r="K15" s="84"/>
      <c r="L15" s="84"/>
      <c r="M15" s="84"/>
      <c r="N15" s="84"/>
      <c r="O15" s="86"/>
      <c r="P15" s="86"/>
      <c r="Q15" s="86"/>
      <c r="R15" s="8"/>
    </row>
    <row r="16" spans="1:21" ht="7.5" customHeight="1" outlineLevel="4">
      <c r="A16" s="8"/>
      <c r="B16" s="46"/>
      <c r="C16" s="45"/>
      <c r="D16" s="48"/>
      <c r="E16" s="13"/>
      <c r="F16" s="49"/>
      <c r="G16" s="48"/>
      <c r="H16" s="50"/>
      <c r="I16" s="52"/>
      <c r="J16" s="132"/>
      <c r="K16" s="19"/>
      <c r="L16" s="19"/>
      <c r="M16" s="19"/>
      <c r="N16" s="19"/>
      <c r="O16" s="15"/>
      <c r="P16" s="15"/>
      <c r="Q16" s="15"/>
      <c r="R16" s="8"/>
    </row>
    <row r="17" spans="1:19" ht="11.25" outlineLevel="3">
      <c r="A17" s="9"/>
      <c r="B17" s="72"/>
      <c r="C17" s="73">
        <v>4</v>
      </c>
      <c r="D17" s="74" t="s">
        <v>103</v>
      </c>
      <c r="E17" s="75" t="s">
        <v>574</v>
      </c>
      <c r="F17" s="76" t="s">
        <v>575</v>
      </c>
      <c r="G17" s="74" t="s">
        <v>567</v>
      </c>
      <c r="H17" s="77">
        <v>3.85</v>
      </c>
      <c r="I17" s="78"/>
      <c r="J17" s="130">
        <f>H17*I17</f>
        <v>0</v>
      </c>
      <c r="K17" s="77"/>
      <c r="L17" s="77">
        <f>H17*K17</f>
        <v>0</v>
      </c>
      <c r="M17" s="77"/>
      <c r="N17" s="77">
        <f>H17*M17</f>
        <v>0</v>
      </c>
      <c r="O17" s="79">
        <v>21</v>
      </c>
      <c r="P17" s="79">
        <f>J17*(O17/100)</f>
        <v>0</v>
      </c>
      <c r="Q17" s="79">
        <f>J17+P17</f>
        <v>0</v>
      </c>
      <c r="R17" s="8"/>
      <c r="S17" s="8"/>
    </row>
    <row r="18" spans="1:19" ht="22.5" outlineLevel="3">
      <c r="A18" s="9"/>
      <c r="B18" s="72"/>
      <c r="C18" s="73">
        <v>5</v>
      </c>
      <c r="D18" s="74" t="s">
        <v>103</v>
      </c>
      <c r="E18" s="75" t="s">
        <v>576</v>
      </c>
      <c r="F18" s="76" t="s">
        <v>577</v>
      </c>
      <c r="G18" s="74" t="s">
        <v>567</v>
      </c>
      <c r="H18" s="77">
        <v>3.85</v>
      </c>
      <c r="I18" s="78"/>
      <c r="J18" s="130">
        <f>H18*I18</f>
        <v>0</v>
      </c>
      <c r="K18" s="77"/>
      <c r="L18" s="77">
        <f>H18*K18</f>
        <v>0</v>
      </c>
      <c r="M18" s="77"/>
      <c r="N18" s="77">
        <f>H18*M18</f>
        <v>0</v>
      </c>
      <c r="O18" s="79">
        <v>21</v>
      </c>
      <c r="P18" s="79">
        <f>J18*(O18/100)</f>
        <v>0</v>
      </c>
      <c r="Q18" s="79">
        <f>J18+P18</f>
        <v>0</v>
      </c>
      <c r="R18" s="8"/>
      <c r="S18" s="8"/>
    </row>
    <row r="19" spans="1:19" ht="22.5" outlineLevel="3">
      <c r="A19" s="9"/>
      <c r="B19" s="72"/>
      <c r="C19" s="73">
        <v>6</v>
      </c>
      <c r="D19" s="74" t="s">
        <v>103</v>
      </c>
      <c r="E19" s="75" t="s">
        <v>578</v>
      </c>
      <c r="F19" s="76" t="s">
        <v>579</v>
      </c>
      <c r="G19" s="74" t="s">
        <v>567</v>
      </c>
      <c r="H19" s="77">
        <v>38.5</v>
      </c>
      <c r="I19" s="78"/>
      <c r="J19" s="130">
        <f>H19*I19</f>
        <v>0</v>
      </c>
      <c r="K19" s="77"/>
      <c r="L19" s="77">
        <f>H19*K19</f>
        <v>0</v>
      </c>
      <c r="M19" s="77"/>
      <c r="N19" s="77">
        <f>H19*M19</f>
        <v>0</v>
      </c>
      <c r="O19" s="79">
        <v>21</v>
      </c>
      <c r="P19" s="79">
        <f>J19*(O19/100)</f>
        <v>0</v>
      </c>
      <c r="Q19" s="79">
        <f>J19+P19</f>
        <v>0</v>
      </c>
      <c r="R19" s="8"/>
      <c r="S19" s="8"/>
    </row>
    <row r="20" spans="1:19" ht="9.75" outlineLevel="4">
      <c r="A20" s="80"/>
      <c r="B20" s="81"/>
      <c r="C20" s="81"/>
      <c r="D20" s="82"/>
      <c r="E20" s="87" t="s">
        <v>16</v>
      </c>
      <c r="F20" s="83" t="s">
        <v>580</v>
      </c>
      <c r="G20" s="82"/>
      <c r="H20" s="84">
        <v>38.5</v>
      </c>
      <c r="I20" s="85"/>
      <c r="J20" s="131"/>
      <c r="K20" s="84"/>
      <c r="L20" s="84"/>
      <c r="M20" s="84"/>
      <c r="N20" s="84"/>
      <c r="O20" s="86"/>
      <c r="P20" s="86"/>
      <c r="Q20" s="86"/>
      <c r="R20" s="8"/>
    </row>
    <row r="21" spans="1:19" ht="7.5" customHeight="1" outlineLevel="4">
      <c r="A21" s="8"/>
      <c r="B21" s="46"/>
      <c r="C21" s="45"/>
      <c r="D21" s="48"/>
      <c r="E21" s="13"/>
      <c r="F21" s="49"/>
      <c r="G21" s="48"/>
      <c r="H21" s="50"/>
      <c r="I21" s="52"/>
      <c r="J21" s="132"/>
      <c r="K21" s="19"/>
      <c r="L21" s="19"/>
      <c r="M21" s="19"/>
      <c r="N21" s="19"/>
      <c r="O21" s="15"/>
      <c r="P21" s="15"/>
      <c r="Q21" s="15"/>
      <c r="R21" s="8"/>
    </row>
    <row r="22" spans="1:19" ht="11.25" outlineLevel="3">
      <c r="A22" s="9"/>
      <c r="B22" s="72"/>
      <c r="C22" s="73">
        <v>7</v>
      </c>
      <c r="D22" s="74" t="s">
        <v>103</v>
      </c>
      <c r="E22" s="75" t="s">
        <v>581</v>
      </c>
      <c r="F22" s="76" t="s">
        <v>582</v>
      </c>
      <c r="G22" s="74" t="s">
        <v>567</v>
      </c>
      <c r="H22" s="77">
        <v>3.85</v>
      </c>
      <c r="I22" s="78"/>
      <c r="J22" s="130">
        <f>H22*I22</f>
        <v>0</v>
      </c>
      <c r="K22" s="77"/>
      <c r="L22" s="77">
        <f>H22*K22</f>
        <v>0</v>
      </c>
      <c r="M22" s="77"/>
      <c r="N22" s="77">
        <f>H22*M22</f>
        <v>0</v>
      </c>
      <c r="O22" s="79">
        <v>21</v>
      </c>
      <c r="P22" s="79">
        <f>J22*(O22/100)</f>
        <v>0</v>
      </c>
      <c r="Q22" s="79">
        <f>J22+P22</f>
        <v>0</v>
      </c>
      <c r="R22" s="8"/>
      <c r="S22" s="8"/>
    </row>
    <row r="23" spans="1:19" ht="11.25" outlineLevel="3">
      <c r="A23" s="9"/>
      <c r="B23" s="72"/>
      <c r="C23" s="73">
        <v>8</v>
      </c>
      <c r="D23" s="74" t="s">
        <v>103</v>
      </c>
      <c r="E23" s="75" t="s">
        <v>583</v>
      </c>
      <c r="F23" s="76" t="s">
        <v>584</v>
      </c>
      <c r="G23" s="74" t="s">
        <v>126</v>
      </c>
      <c r="H23" s="77">
        <v>6.93</v>
      </c>
      <c r="I23" s="78"/>
      <c r="J23" s="130">
        <f>H23*I23</f>
        <v>0</v>
      </c>
      <c r="K23" s="77"/>
      <c r="L23" s="77">
        <f>H23*K23</f>
        <v>0</v>
      </c>
      <c r="M23" s="77"/>
      <c r="N23" s="77">
        <f>H23*M23</f>
        <v>0</v>
      </c>
      <c r="O23" s="79">
        <v>21</v>
      </c>
      <c r="P23" s="79">
        <f>J23*(O23/100)</f>
        <v>0</v>
      </c>
      <c r="Q23" s="79">
        <f>J23+P23</f>
        <v>0</v>
      </c>
      <c r="R23" s="8"/>
      <c r="S23" s="8"/>
    </row>
    <row r="24" spans="1:19" ht="9.75" outlineLevel="4">
      <c r="A24" s="80"/>
      <c r="B24" s="81"/>
      <c r="C24" s="81"/>
      <c r="D24" s="82"/>
      <c r="E24" s="87" t="s">
        <v>16</v>
      </c>
      <c r="F24" s="83" t="s">
        <v>585</v>
      </c>
      <c r="G24" s="82"/>
      <c r="H24" s="84">
        <v>6.93</v>
      </c>
      <c r="I24" s="85"/>
      <c r="J24" s="131"/>
      <c r="K24" s="84"/>
      <c r="L24" s="84"/>
      <c r="M24" s="84"/>
      <c r="N24" s="84"/>
      <c r="O24" s="86"/>
      <c r="P24" s="86"/>
      <c r="Q24" s="86"/>
      <c r="R24" s="8"/>
    </row>
    <row r="25" spans="1:19" ht="7.5" customHeight="1" outlineLevel="4">
      <c r="A25" s="8"/>
      <c r="B25" s="46"/>
      <c r="C25" s="45"/>
      <c r="D25" s="48"/>
      <c r="E25" s="13"/>
      <c r="F25" s="49"/>
      <c r="G25" s="48"/>
      <c r="H25" s="50"/>
      <c r="I25" s="52"/>
      <c r="J25" s="132"/>
      <c r="K25" s="19"/>
      <c r="L25" s="19"/>
      <c r="M25" s="19"/>
      <c r="N25" s="19"/>
      <c r="O25" s="15"/>
      <c r="P25" s="15"/>
      <c r="Q25" s="15"/>
      <c r="R25" s="8"/>
    </row>
    <row r="26" spans="1:19" ht="11.25" outlineLevel="3">
      <c r="A26" s="9"/>
      <c r="B26" s="72"/>
      <c r="C26" s="73">
        <v>9</v>
      </c>
      <c r="D26" s="74" t="s">
        <v>103</v>
      </c>
      <c r="E26" s="75" t="s">
        <v>586</v>
      </c>
      <c r="F26" s="76" t="s">
        <v>587</v>
      </c>
      <c r="G26" s="74" t="s">
        <v>567</v>
      </c>
      <c r="H26" s="77">
        <v>3.08</v>
      </c>
      <c r="I26" s="78"/>
      <c r="J26" s="130">
        <f>H26*I26</f>
        <v>0</v>
      </c>
      <c r="K26" s="77"/>
      <c r="L26" s="77">
        <f>H26*K26</f>
        <v>0</v>
      </c>
      <c r="M26" s="77"/>
      <c r="N26" s="77">
        <f>H26*M26</f>
        <v>0</v>
      </c>
      <c r="O26" s="79">
        <v>21</v>
      </c>
      <c r="P26" s="79">
        <f>J26*(O26/100)</f>
        <v>0</v>
      </c>
      <c r="Q26" s="79">
        <f>J26+P26</f>
        <v>0</v>
      </c>
      <c r="R26" s="8"/>
      <c r="S26" s="8"/>
    </row>
    <row r="27" spans="1:19" ht="9.75" outlineLevel="4">
      <c r="A27" s="80"/>
      <c r="B27" s="81"/>
      <c r="C27" s="81"/>
      <c r="D27" s="82"/>
      <c r="E27" s="87" t="s">
        <v>16</v>
      </c>
      <c r="F27" s="83" t="s">
        <v>588</v>
      </c>
      <c r="G27" s="82"/>
      <c r="H27" s="84">
        <v>3.08</v>
      </c>
      <c r="I27" s="85"/>
      <c r="J27" s="131"/>
      <c r="K27" s="84"/>
      <c r="L27" s="84"/>
      <c r="M27" s="84"/>
      <c r="N27" s="84"/>
      <c r="O27" s="86"/>
      <c r="P27" s="86"/>
      <c r="Q27" s="86"/>
      <c r="R27" s="8"/>
    </row>
    <row r="28" spans="1:19" ht="7.5" customHeight="1" outlineLevel="4">
      <c r="A28" s="8"/>
      <c r="B28" s="46"/>
      <c r="C28" s="45"/>
      <c r="D28" s="48"/>
      <c r="E28" s="13"/>
      <c r="F28" s="49"/>
      <c r="G28" s="48"/>
      <c r="H28" s="50"/>
      <c r="I28" s="52"/>
      <c r="J28" s="132"/>
      <c r="K28" s="19"/>
      <c r="L28" s="19"/>
      <c r="M28" s="19"/>
      <c r="N28" s="19"/>
      <c r="O28" s="15"/>
      <c r="P28" s="15"/>
      <c r="Q28" s="15"/>
      <c r="R28" s="8"/>
    </row>
    <row r="29" spans="1:19" ht="11.25" outlineLevel="3">
      <c r="A29" s="9"/>
      <c r="B29" s="72"/>
      <c r="C29" s="73">
        <v>10</v>
      </c>
      <c r="D29" s="74" t="s">
        <v>151</v>
      </c>
      <c r="E29" s="75" t="s">
        <v>589</v>
      </c>
      <c r="F29" s="76" t="s">
        <v>590</v>
      </c>
      <c r="G29" s="74" t="s">
        <v>126</v>
      </c>
      <c r="H29" s="77">
        <v>6.16</v>
      </c>
      <c r="I29" s="78"/>
      <c r="J29" s="130">
        <f>H29*I29</f>
        <v>0</v>
      </c>
      <c r="K29" s="77">
        <v>1</v>
      </c>
      <c r="L29" s="77">
        <f>H29*K29</f>
        <v>6.16</v>
      </c>
      <c r="M29" s="77"/>
      <c r="N29" s="77">
        <f>H29*M29</f>
        <v>0</v>
      </c>
      <c r="O29" s="79">
        <v>21</v>
      </c>
      <c r="P29" s="79">
        <f>J29*(O29/100)</f>
        <v>0</v>
      </c>
      <c r="Q29" s="79">
        <f>J29+P29</f>
        <v>0</v>
      </c>
      <c r="R29" s="8"/>
      <c r="S29" s="8"/>
    </row>
    <row r="30" spans="1:19" ht="9.75" outlineLevel="4">
      <c r="A30" s="80"/>
      <c r="B30" s="81"/>
      <c r="C30" s="81"/>
      <c r="D30" s="82"/>
      <c r="E30" s="87" t="s">
        <v>16</v>
      </c>
      <c r="F30" s="83" t="s">
        <v>591</v>
      </c>
      <c r="G30" s="82"/>
      <c r="H30" s="84">
        <v>6.16</v>
      </c>
      <c r="I30" s="85"/>
      <c r="J30" s="131"/>
      <c r="K30" s="84"/>
      <c r="L30" s="84"/>
      <c r="M30" s="84"/>
      <c r="N30" s="84"/>
      <c r="O30" s="86"/>
      <c r="P30" s="86"/>
      <c r="Q30" s="86"/>
      <c r="R30" s="8"/>
    </row>
    <row r="31" spans="1:19" ht="7.5" customHeight="1" outlineLevel="4">
      <c r="A31" s="8"/>
      <c r="B31" s="46"/>
      <c r="C31" s="45"/>
      <c r="D31" s="48"/>
      <c r="E31" s="13"/>
      <c r="F31" s="49"/>
      <c r="G31" s="48"/>
      <c r="H31" s="50"/>
      <c r="I31" s="52"/>
      <c r="J31" s="132"/>
      <c r="K31" s="19"/>
      <c r="L31" s="19"/>
      <c r="M31" s="19"/>
      <c r="N31" s="19"/>
      <c r="O31" s="15"/>
      <c r="P31" s="15"/>
      <c r="Q31" s="15"/>
      <c r="R31" s="8"/>
    </row>
    <row r="32" spans="1:19" outlineLevel="3">
      <c r="B32" s="6"/>
      <c r="C32" s="6"/>
      <c r="D32" s="6"/>
      <c r="E32" s="6"/>
      <c r="F32" s="6"/>
      <c r="G32" s="6"/>
      <c r="H32" s="6"/>
      <c r="I32" s="8"/>
      <c r="J32" s="133"/>
      <c r="K32" s="6"/>
      <c r="L32" s="6"/>
      <c r="M32" s="6"/>
      <c r="N32" s="6"/>
      <c r="O32" s="6"/>
      <c r="P32" s="8"/>
      <c r="Q32" s="8"/>
    </row>
    <row r="33" spans="1:19" ht="11.25" outlineLevel="2">
      <c r="A33" s="40" t="s">
        <v>101</v>
      </c>
      <c r="B33" s="65">
        <v>3</v>
      </c>
      <c r="C33" s="66"/>
      <c r="D33" s="67" t="s">
        <v>32</v>
      </c>
      <c r="E33" s="67"/>
      <c r="F33" s="68" t="s">
        <v>102</v>
      </c>
      <c r="G33" s="67"/>
      <c r="H33" s="69"/>
      <c r="I33" s="70"/>
      <c r="J33" s="129">
        <f>SUBTOTAL(9,J34:J45)</f>
        <v>0</v>
      </c>
      <c r="K33" s="69"/>
      <c r="L33" s="42">
        <f>SUBTOTAL(9,L34:L45)</f>
        <v>11.764189175</v>
      </c>
      <c r="M33" s="69"/>
      <c r="N33" s="42">
        <f>SUBTOTAL(9,N34:N45)</f>
        <v>0</v>
      </c>
      <c r="O33" s="71"/>
      <c r="P33" s="41">
        <f>SUBTOTAL(9,P34:P45)</f>
        <v>0</v>
      </c>
      <c r="Q33" s="41">
        <f>SUBTOTAL(9,Q34:Q45)</f>
        <v>0</v>
      </c>
      <c r="R33" s="8"/>
      <c r="S33" s="8"/>
    </row>
    <row r="34" spans="1:19" ht="11.25" outlineLevel="3">
      <c r="A34" s="9"/>
      <c r="B34" s="72"/>
      <c r="C34" s="73">
        <v>1</v>
      </c>
      <c r="D34" s="74" t="s">
        <v>103</v>
      </c>
      <c r="E34" s="75" t="s">
        <v>104</v>
      </c>
      <c r="F34" s="76" t="s">
        <v>105</v>
      </c>
      <c r="G34" s="74" t="s">
        <v>106</v>
      </c>
      <c r="H34" s="77">
        <v>9</v>
      </c>
      <c r="I34" s="78"/>
      <c r="J34" s="130">
        <f>H34*I34</f>
        <v>0</v>
      </c>
      <c r="K34" s="77">
        <v>5.6000000000000001E-2</v>
      </c>
      <c r="L34" s="77">
        <f>H34*K34</f>
        <v>0.504</v>
      </c>
      <c r="M34" s="77"/>
      <c r="N34" s="77">
        <f>H34*M34</f>
        <v>0</v>
      </c>
      <c r="O34" s="79">
        <v>21</v>
      </c>
      <c r="P34" s="79">
        <f>J34*(O34/100)</f>
        <v>0</v>
      </c>
      <c r="Q34" s="79">
        <f>J34+P34</f>
        <v>0</v>
      </c>
      <c r="R34" s="8"/>
      <c r="S34" s="8"/>
    </row>
    <row r="35" spans="1:19" ht="9.75" outlineLevel="4">
      <c r="A35" s="80"/>
      <c r="B35" s="81"/>
      <c r="C35" s="81"/>
      <c r="D35" s="82"/>
      <c r="E35" s="87" t="s">
        <v>16</v>
      </c>
      <c r="F35" s="83" t="s">
        <v>592</v>
      </c>
      <c r="G35" s="82"/>
      <c r="H35" s="84">
        <v>1.8</v>
      </c>
      <c r="I35" s="85"/>
      <c r="J35" s="131"/>
      <c r="K35" s="84"/>
      <c r="L35" s="84"/>
      <c r="M35" s="84"/>
      <c r="N35" s="84"/>
      <c r="O35" s="86"/>
      <c r="P35" s="86"/>
      <c r="Q35" s="86"/>
      <c r="R35" s="8"/>
    </row>
    <row r="36" spans="1:19" ht="9.75" outlineLevel="4">
      <c r="A36" s="80"/>
      <c r="B36" s="81"/>
      <c r="C36" s="81"/>
      <c r="D36" s="82"/>
      <c r="E36" s="87"/>
      <c r="F36" s="83" t="s">
        <v>593</v>
      </c>
      <c r="G36" s="82"/>
      <c r="H36" s="84">
        <v>7.2</v>
      </c>
      <c r="I36" s="85"/>
      <c r="J36" s="131"/>
      <c r="K36" s="84"/>
      <c r="L36" s="84"/>
      <c r="M36" s="84"/>
      <c r="N36" s="84"/>
      <c r="O36" s="86"/>
      <c r="P36" s="86"/>
      <c r="Q36" s="86"/>
      <c r="R36" s="8"/>
    </row>
    <row r="37" spans="1:19" ht="7.5" customHeight="1" outlineLevel="4">
      <c r="A37" s="8"/>
      <c r="B37" s="46"/>
      <c r="C37" s="45"/>
      <c r="D37" s="48"/>
      <c r="E37" s="13"/>
      <c r="F37" s="49"/>
      <c r="G37" s="48"/>
      <c r="H37" s="50"/>
      <c r="I37" s="52"/>
      <c r="J37" s="132"/>
      <c r="K37" s="19"/>
      <c r="L37" s="19"/>
      <c r="M37" s="19"/>
      <c r="N37" s="19"/>
      <c r="O37" s="15"/>
      <c r="P37" s="15"/>
      <c r="Q37" s="15"/>
      <c r="R37" s="8"/>
    </row>
    <row r="38" spans="1:19" ht="11.25" outlineLevel="3">
      <c r="A38" s="9"/>
      <c r="B38" s="72"/>
      <c r="C38" s="73">
        <v>2</v>
      </c>
      <c r="D38" s="74" t="s">
        <v>103</v>
      </c>
      <c r="E38" s="75" t="s">
        <v>108</v>
      </c>
      <c r="F38" s="76" t="s">
        <v>109</v>
      </c>
      <c r="G38" s="74" t="s">
        <v>106</v>
      </c>
      <c r="H38" s="77">
        <v>9</v>
      </c>
      <c r="I38" s="78"/>
      <c r="J38" s="130">
        <f>H38*I38</f>
        <v>0</v>
      </c>
      <c r="K38" s="77">
        <v>4.1200000000000001E-2</v>
      </c>
      <c r="L38" s="77">
        <f>H38*K38</f>
        <v>0.37080000000000002</v>
      </c>
      <c r="M38" s="77"/>
      <c r="N38" s="77">
        <f>H38*M38</f>
        <v>0</v>
      </c>
      <c r="O38" s="79">
        <v>21</v>
      </c>
      <c r="P38" s="79">
        <f>J38*(O38/100)</f>
        <v>0</v>
      </c>
      <c r="Q38" s="79">
        <f>J38+P38</f>
        <v>0</v>
      </c>
      <c r="R38" s="8"/>
      <c r="S38" s="8"/>
    </row>
    <row r="39" spans="1:19" ht="11.25" outlineLevel="3">
      <c r="A39" s="9"/>
      <c r="B39" s="72"/>
      <c r="C39" s="73">
        <v>3</v>
      </c>
      <c r="D39" s="74" t="s">
        <v>103</v>
      </c>
      <c r="E39" s="75" t="s">
        <v>594</v>
      </c>
      <c r="F39" s="76" t="s">
        <v>595</v>
      </c>
      <c r="G39" s="74" t="s">
        <v>567</v>
      </c>
      <c r="H39" s="77">
        <v>4.3525</v>
      </c>
      <c r="I39" s="78"/>
      <c r="J39" s="130">
        <f>H39*I39</f>
        <v>0</v>
      </c>
      <c r="K39" s="77">
        <v>2.5018699999999998</v>
      </c>
      <c r="L39" s="77">
        <f>H39*K39</f>
        <v>10.889389175</v>
      </c>
      <c r="M39" s="77"/>
      <c r="N39" s="77">
        <f>H39*M39</f>
        <v>0</v>
      </c>
      <c r="O39" s="79">
        <v>21</v>
      </c>
      <c r="P39" s="79">
        <f>J39*(O39/100)</f>
        <v>0</v>
      </c>
      <c r="Q39" s="79">
        <f>J39+P39</f>
        <v>0</v>
      </c>
      <c r="R39" s="8"/>
      <c r="S39" s="8"/>
    </row>
    <row r="40" spans="1:19" ht="9.75" outlineLevel="4">
      <c r="A40" s="80"/>
      <c r="B40" s="81"/>
      <c r="C40" s="81"/>
      <c r="D40" s="82"/>
      <c r="E40" s="87" t="s">
        <v>16</v>
      </c>
      <c r="F40" s="83" t="s">
        <v>596</v>
      </c>
      <c r="G40" s="82"/>
      <c r="H40" s="84">
        <v>3.55</v>
      </c>
      <c r="I40" s="85"/>
      <c r="J40" s="131"/>
      <c r="K40" s="84"/>
      <c r="L40" s="84"/>
      <c r="M40" s="84"/>
      <c r="N40" s="84"/>
      <c r="O40" s="86"/>
      <c r="P40" s="86"/>
      <c r="Q40" s="86"/>
      <c r="R40" s="8"/>
    </row>
    <row r="41" spans="1:19" ht="9.75" outlineLevel="4">
      <c r="A41" s="80"/>
      <c r="B41" s="81"/>
      <c r="C41" s="81"/>
      <c r="D41" s="82"/>
      <c r="E41" s="87"/>
      <c r="F41" s="83" t="s">
        <v>597</v>
      </c>
      <c r="G41" s="82"/>
      <c r="H41" s="84">
        <v>0.8025000000000001</v>
      </c>
      <c r="I41" s="85"/>
      <c r="J41" s="131"/>
      <c r="K41" s="84"/>
      <c r="L41" s="84"/>
      <c r="M41" s="84"/>
      <c r="N41" s="84"/>
      <c r="O41" s="86"/>
      <c r="P41" s="86"/>
      <c r="Q41" s="86"/>
      <c r="R41" s="8"/>
    </row>
    <row r="42" spans="1:19" ht="7.5" customHeight="1" outlineLevel="4">
      <c r="A42" s="8"/>
      <c r="B42" s="46"/>
      <c r="C42" s="45"/>
      <c r="D42" s="48"/>
      <c r="E42" s="13"/>
      <c r="F42" s="49"/>
      <c r="G42" s="48"/>
      <c r="H42" s="50"/>
      <c r="I42" s="52"/>
      <c r="J42" s="132"/>
      <c r="K42" s="19"/>
      <c r="L42" s="19"/>
      <c r="M42" s="19"/>
      <c r="N42" s="19"/>
      <c r="O42" s="15"/>
      <c r="P42" s="15"/>
      <c r="Q42" s="15"/>
      <c r="R42" s="8"/>
    </row>
    <row r="43" spans="1:19" ht="11.25" outlineLevel="3">
      <c r="A43" s="9"/>
      <c r="B43" s="72"/>
      <c r="C43" s="73">
        <v>4</v>
      </c>
      <c r="D43" s="74" t="s">
        <v>103</v>
      </c>
      <c r="E43" s="75" t="s">
        <v>598</v>
      </c>
      <c r="F43" s="76" t="s">
        <v>599</v>
      </c>
      <c r="G43" s="74" t="s">
        <v>567</v>
      </c>
      <c r="H43" s="77">
        <v>4.3529999999999998</v>
      </c>
      <c r="I43" s="78"/>
      <c r="J43" s="130">
        <f>H43*I43</f>
        <v>0</v>
      </c>
      <c r="K43" s="77"/>
      <c r="L43" s="77">
        <f>H43*K43</f>
        <v>0</v>
      </c>
      <c r="M43" s="77"/>
      <c r="N43" s="77">
        <f>H43*M43</f>
        <v>0</v>
      </c>
      <c r="O43" s="79">
        <v>21</v>
      </c>
      <c r="P43" s="79">
        <f>J43*(O43/100)</f>
        <v>0</v>
      </c>
      <c r="Q43" s="79">
        <f>J43+P43</f>
        <v>0</v>
      </c>
      <c r="R43" s="8"/>
      <c r="S43" s="8"/>
    </row>
    <row r="44" spans="1:19" ht="11.25" outlineLevel="3">
      <c r="A44" s="9"/>
      <c r="B44" s="72"/>
      <c r="C44" s="73">
        <v>5</v>
      </c>
      <c r="D44" s="74" t="s">
        <v>103</v>
      </c>
      <c r="E44" s="75" t="s">
        <v>600</v>
      </c>
      <c r="F44" s="76" t="s">
        <v>601</v>
      </c>
      <c r="G44" s="74" t="s">
        <v>567</v>
      </c>
      <c r="H44" s="77">
        <v>4.3529999999999998</v>
      </c>
      <c r="I44" s="78"/>
      <c r="J44" s="130">
        <f>H44*I44</f>
        <v>0</v>
      </c>
      <c r="K44" s="77"/>
      <c r="L44" s="77">
        <f>H44*K44</f>
        <v>0</v>
      </c>
      <c r="M44" s="77"/>
      <c r="N44" s="77">
        <f>H44*M44</f>
        <v>0</v>
      </c>
      <c r="O44" s="79">
        <v>21</v>
      </c>
      <c r="P44" s="79">
        <f>J44*(O44/100)</f>
        <v>0</v>
      </c>
      <c r="Q44" s="79">
        <f>J44+P44</f>
        <v>0</v>
      </c>
      <c r="R44" s="8"/>
      <c r="S44" s="8"/>
    </row>
    <row r="45" spans="1:19" outlineLevel="3">
      <c r="B45" s="6"/>
      <c r="C45" s="6"/>
      <c r="D45" s="6"/>
      <c r="E45" s="6"/>
      <c r="F45" s="6"/>
      <c r="G45" s="6"/>
      <c r="H45" s="6"/>
      <c r="I45" s="8"/>
      <c r="J45" s="133"/>
      <c r="K45" s="6"/>
      <c r="L45" s="6"/>
      <c r="M45" s="6"/>
      <c r="N45" s="6"/>
      <c r="O45" s="6"/>
      <c r="P45" s="8"/>
      <c r="Q45" s="8"/>
    </row>
    <row r="46" spans="1:19" ht="11.25" outlineLevel="2">
      <c r="A46" s="40" t="s">
        <v>110</v>
      </c>
      <c r="B46" s="65">
        <v>3</v>
      </c>
      <c r="C46" s="66"/>
      <c r="D46" s="67" t="s">
        <v>32</v>
      </c>
      <c r="E46" s="67"/>
      <c r="F46" s="68" t="s">
        <v>111</v>
      </c>
      <c r="G46" s="67"/>
      <c r="H46" s="69"/>
      <c r="I46" s="70"/>
      <c r="J46" s="129">
        <f>SUBTOTAL(9,J47:J64)</f>
        <v>0</v>
      </c>
      <c r="K46" s="69"/>
      <c r="L46" s="42">
        <f>SUBTOTAL(9,L47:L64)</f>
        <v>0</v>
      </c>
      <c r="M46" s="69"/>
      <c r="N46" s="42">
        <f>SUBTOTAL(9,N47:N64)</f>
        <v>10.790500000000002</v>
      </c>
      <c r="O46" s="71"/>
      <c r="P46" s="41">
        <f>SUBTOTAL(9,P47:P64)</f>
        <v>0</v>
      </c>
      <c r="Q46" s="41">
        <f>SUBTOTAL(9,Q47:Q64)</f>
        <v>0</v>
      </c>
      <c r="R46" s="8"/>
      <c r="S46" s="8"/>
    </row>
    <row r="47" spans="1:19" ht="11.25" outlineLevel="3">
      <c r="A47" s="9"/>
      <c r="B47" s="72"/>
      <c r="C47" s="73">
        <v>1</v>
      </c>
      <c r="D47" s="74" t="s">
        <v>103</v>
      </c>
      <c r="E47" s="75" t="s">
        <v>602</v>
      </c>
      <c r="F47" s="76" t="s">
        <v>603</v>
      </c>
      <c r="G47" s="74" t="s">
        <v>120</v>
      </c>
      <c r="H47" s="77">
        <v>45</v>
      </c>
      <c r="I47" s="78"/>
      <c r="J47" s="130">
        <f>H47*I47</f>
        <v>0</v>
      </c>
      <c r="K47" s="77"/>
      <c r="L47" s="77">
        <f>H47*K47</f>
        <v>0</v>
      </c>
      <c r="M47" s="77">
        <v>2.7E-2</v>
      </c>
      <c r="N47" s="77">
        <f>H47*M47</f>
        <v>1.2150000000000001</v>
      </c>
      <c r="O47" s="79">
        <v>21</v>
      </c>
      <c r="P47" s="79">
        <f>J47*(O47/100)</f>
        <v>0</v>
      </c>
      <c r="Q47" s="79">
        <f>J47+P47</f>
        <v>0</v>
      </c>
      <c r="R47" s="8"/>
      <c r="S47" s="8"/>
    </row>
    <row r="48" spans="1:19" ht="9.75" outlineLevel="4">
      <c r="A48" s="80"/>
      <c r="B48" s="81"/>
      <c r="C48" s="81"/>
      <c r="D48" s="82"/>
      <c r="E48" s="87" t="s">
        <v>16</v>
      </c>
      <c r="F48" s="83" t="s">
        <v>604</v>
      </c>
      <c r="G48" s="82"/>
      <c r="H48" s="84">
        <v>9</v>
      </c>
      <c r="I48" s="85"/>
      <c r="J48" s="131"/>
      <c r="K48" s="84"/>
      <c r="L48" s="84"/>
      <c r="M48" s="84"/>
      <c r="N48" s="84"/>
      <c r="O48" s="86"/>
      <c r="P48" s="86"/>
      <c r="Q48" s="86"/>
      <c r="R48" s="8"/>
    </row>
    <row r="49" spans="1:19" ht="9.75" outlineLevel="4">
      <c r="A49" s="80"/>
      <c r="B49" s="81"/>
      <c r="C49" s="81"/>
      <c r="D49" s="82"/>
      <c r="E49" s="87"/>
      <c r="F49" s="83" t="s">
        <v>605</v>
      </c>
      <c r="G49" s="82"/>
      <c r="H49" s="84">
        <v>36</v>
      </c>
      <c r="I49" s="85"/>
      <c r="J49" s="131"/>
      <c r="K49" s="84"/>
      <c r="L49" s="84"/>
      <c r="M49" s="84"/>
      <c r="N49" s="84"/>
      <c r="O49" s="86"/>
      <c r="P49" s="86"/>
      <c r="Q49" s="86"/>
      <c r="R49" s="8"/>
    </row>
    <row r="50" spans="1:19" ht="7.5" customHeight="1" outlineLevel="4">
      <c r="A50" s="8"/>
      <c r="B50" s="46"/>
      <c r="C50" s="45"/>
      <c r="D50" s="48"/>
      <c r="E50" s="13"/>
      <c r="F50" s="49"/>
      <c r="G50" s="48"/>
      <c r="H50" s="50"/>
      <c r="I50" s="52"/>
      <c r="J50" s="132"/>
      <c r="K50" s="19"/>
      <c r="L50" s="19"/>
      <c r="M50" s="19"/>
      <c r="N50" s="19"/>
      <c r="O50" s="15"/>
      <c r="P50" s="15"/>
      <c r="Q50" s="15"/>
      <c r="R50" s="8"/>
    </row>
    <row r="51" spans="1:19" ht="11.25" outlineLevel="3">
      <c r="A51" s="9"/>
      <c r="B51" s="72"/>
      <c r="C51" s="73">
        <v>2</v>
      </c>
      <c r="D51" s="74" t="s">
        <v>103</v>
      </c>
      <c r="E51" s="75" t="s">
        <v>606</v>
      </c>
      <c r="F51" s="76" t="s">
        <v>607</v>
      </c>
      <c r="G51" s="74" t="s">
        <v>120</v>
      </c>
      <c r="H51" s="77">
        <v>53.5</v>
      </c>
      <c r="I51" s="78"/>
      <c r="J51" s="130">
        <f>H51*I51</f>
        <v>0</v>
      </c>
      <c r="K51" s="77"/>
      <c r="L51" s="77">
        <f>H51*K51</f>
        <v>0</v>
      </c>
      <c r="M51" s="77"/>
      <c r="N51" s="77">
        <f>H51*M51</f>
        <v>0</v>
      </c>
      <c r="O51" s="79">
        <v>21</v>
      </c>
      <c r="P51" s="79">
        <f>J51*(O51/100)</f>
        <v>0</v>
      </c>
      <c r="Q51" s="79">
        <f>J51+P51</f>
        <v>0</v>
      </c>
      <c r="R51" s="8"/>
      <c r="S51" s="8"/>
    </row>
    <row r="52" spans="1:19" ht="9.75" outlineLevel="4">
      <c r="A52" s="80"/>
      <c r="B52" s="81"/>
      <c r="C52" s="81"/>
      <c r="D52" s="82"/>
      <c r="E52" s="87" t="s">
        <v>16</v>
      </c>
      <c r="F52" s="83" t="s">
        <v>608</v>
      </c>
      <c r="G52" s="82"/>
      <c r="H52" s="84">
        <v>53.5</v>
      </c>
      <c r="I52" s="85"/>
      <c r="J52" s="131"/>
      <c r="K52" s="84"/>
      <c r="L52" s="84"/>
      <c r="M52" s="84"/>
      <c r="N52" s="84"/>
      <c r="O52" s="86"/>
      <c r="P52" s="86"/>
      <c r="Q52" s="86"/>
      <c r="R52" s="8"/>
    </row>
    <row r="53" spans="1:19" ht="7.5" customHeight="1" outlineLevel="4">
      <c r="A53" s="8"/>
      <c r="B53" s="46"/>
      <c r="C53" s="45"/>
      <c r="D53" s="48"/>
      <c r="E53" s="13"/>
      <c r="F53" s="49"/>
      <c r="G53" s="48"/>
      <c r="H53" s="50"/>
      <c r="I53" s="52"/>
      <c r="J53" s="132"/>
      <c r="K53" s="19"/>
      <c r="L53" s="19"/>
      <c r="M53" s="19"/>
      <c r="N53" s="19"/>
      <c r="O53" s="15"/>
      <c r="P53" s="15"/>
      <c r="Q53" s="15"/>
      <c r="R53" s="8"/>
    </row>
    <row r="54" spans="1:19" ht="11.25" outlineLevel="3">
      <c r="A54" s="9"/>
      <c r="B54" s="72"/>
      <c r="C54" s="73">
        <v>3</v>
      </c>
      <c r="D54" s="74" t="s">
        <v>103</v>
      </c>
      <c r="E54" s="75" t="s">
        <v>609</v>
      </c>
      <c r="F54" s="76" t="s">
        <v>610</v>
      </c>
      <c r="G54" s="74" t="s">
        <v>120</v>
      </c>
      <c r="H54" s="77">
        <v>71</v>
      </c>
      <c r="I54" s="78"/>
      <c r="J54" s="130">
        <f>H54*I54</f>
        <v>0</v>
      </c>
      <c r="K54" s="77"/>
      <c r="L54" s="77">
        <f>H54*K54</f>
        <v>0</v>
      </c>
      <c r="M54" s="77"/>
      <c r="N54" s="77">
        <f>H54*M54</f>
        <v>0</v>
      </c>
      <c r="O54" s="79">
        <v>21</v>
      </c>
      <c r="P54" s="79">
        <f>J54*(O54/100)</f>
        <v>0</v>
      </c>
      <c r="Q54" s="79">
        <f>J54+P54</f>
        <v>0</v>
      </c>
      <c r="R54" s="8"/>
      <c r="S54" s="8"/>
    </row>
    <row r="55" spans="1:19" ht="9.75" outlineLevel="4">
      <c r="A55" s="80"/>
      <c r="B55" s="81"/>
      <c r="C55" s="81"/>
      <c r="D55" s="82"/>
      <c r="E55" s="87" t="s">
        <v>16</v>
      </c>
      <c r="F55" s="83" t="s">
        <v>611</v>
      </c>
      <c r="G55" s="82"/>
      <c r="H55" s="84">
        <v>71</v>
      </c>
      <c r="I55" s="85"/>
      <c r="J55" s="131"/>
      <c r="K55" s="84"/>
      <c r="L55" s="84"/>
      <c r="M55" s="84"/>
      <c r="N55" s="84"/>
      <c r="O55" s="86"/>
      <c r="P55" s="86"/>
      <c r="Q55" s="86"/>
      <c r="R55" s="8"/>
    </row>
    <row r="56" spans="1:19" ht="7.5" customHeight="1" outlineLevel="4">
      <c r="A56" s="8"/>
      <c r="B56" s="46"/>
      <c r="C56" s="45"/>
      <c r="D56" s="48"/>
      <c r="E56" s="13"/>
      <c r="F56" s="49"/>
      <c r="G56" s="48"/>
      <c r="H56" s="50"/>
      <c r="I56" s="52"/>
      <c r="J56" s="132"/>
      <c r="K56" s="19"/>
      <c r="L56" s="19"/>
      <c r="M56" s="19"/>
      <c r="N56" s="19"/>
      <c r="O56" s="15"/>
      <c r="P56" s="15"/>
      <c r="Q56" s="15"/>
      <c r="R56" s="8"/>
    </row>
    <row r="57" spans="1:19" ht="11.25" outlineLevel="3">
      <c r="A57" s="9"/>
      <c r="B57" s="72"/>
      <c r="C57" s="73">
        <v>4</v>
      </c>
      <c r="D57" s="74" t="s">
        <v>103</v>
      </c>
      <c r="E57" s="75" t="s">
        <v>612</v>
      </c>
      <c r="F57" s="76" t="s">
        <v>613</v>
      </c>
      <c r="G57" s="74" t="s">
        <v>120</v>
      </c>
      <c r="H57" s="77">
        <v>26.75</v>
      </c>
      <c r="I57" s="78"/>
      <c r="J57" s="130">
        <f>H57*I57</f>
        <v>0</v>
      </c>
      <c r="K57" s="77"/>
      <c r="L57" s="77">
        <f>H57*K57</f>
        <v>0</v>
      </c>
      <c r="M57" s="77">
        <v>6.6000000000000003E-2</v>
      </c>
      <c r="N57" s="77">
        <f>H57*M57</f>
        <v>1.7655000000000001</v>
      </c>
      <c r="O57" s="79">
        <v>21</v>
      </c>
      <c r="P57" s="79">
        <f>J57*(O57/100)</f>
        <v>0</v>
      </c>
      <c r="Q57" s="79">
        <f>J57+P57</f>
        <v>0</v>
      </c>
      <c r="R57" s="8"/>
      <c r="S57" s="8"/>
    </row>
    <row r="58" spans="1:19" ht="9.75" outlineLevel="4">
      <c r="A58" s="80"/>
      <c r="B58" s="81"/>
      <c r="C58" s="81"/>
      <c r="D58" s="82"/>
      <c r="E58" s="87" t="s">
        <v>16</v>
      </c>
      <c r="F58" s="83" t="s">
        <v>614</v>
      </c>
      <c r="G58" s="82"/>
      <c r="H58" s="84">
        <v>26.75</v>
      </c>
      <c r="I58" s="85"/>
      <c r="J58" s="131"/>
      <c r="K58" s="84"/>
      <c r="L58" s="84"/>
      <c r="M58" s="84"/>
      <c r="N58" s="84"/>
      <c r="O58" s="86"/>
      <c r="P58" s="86"/>
      <c r="Q58" s="86"/>
      <c r="R58" s="8"/>
    </row>
    <row r="59" spans="1:19" ht="7.5" customHeight="1" outlineLevel="4">
      <c r="A59" s="8"/>
      <c r="B59" s="46"/>
      <c r="C59" s="45"/>
      <c r="D59" s="48"/>
      <c r="E59" s="13"/>
      <c r="F59" s="49"/>
      <c r="G59" s="48"/>
      <c r="H59" s="50"/>
      <c r="I59" s="52"/>
      <c r="J59" s="132"/>
      <c r="K59" s="19"/>
      <c r="L59" s="19"/>
      <c r="M59" s="19"/>
      <c r="N59" s="19"/>
      <c r="O59" s="15"/>
      <c r="P59" s="15"/>
      <c r="Q59" s="15"/>
      <c r="R59" s="8"/>
    </row>
    <row r="60" spans="1:19" ht="11.25" outlineLevel="3">
      <c r="A60" s="9"/>
      <c r="B60" s="72"/>
      <c r="C60" s="73">
        <v>5</v>
      </c>
      <c r="D60" s="74" t="s">
        <v>103</v>
      </c>
      <c r="E60" s="75" t="s">
        <v>615</v>
      </c>
      <c r="F60" s="76" t="s">
        <v>616</v>
      </c>
      <c r="G60" s="74" t="s">
        <v>120</v>
      </c>
      <c r="H60" s="77">
        <v>35.5</v>
      </c>
      <c r="I60" s="78"/>
      <c r="J60" s="130">
        <f>H60*I60</f>
        <v>0</v>
      </c>
      <c r="K60" s="77"/>
      <c r="L60" s="77">
        <f>H60*K60</f>
        <v>0</v>
      </c>
      <c r="M60" s="77">
        <v>0.16500000000000001</v>
      </c>
      <c r="N60" s="77">
        <f>H60*M60</f>
        <v>5.8574999999999999</v>
      </c>
      <c r="O60" s="79">
        <v>21</v>
      </c>
      <c r="P60" s="79">
        <f>J60*(O60/100)</f>
        <v>0</v>
      </c>
      <c r="Q60" s="79">
        <f>J60+P60</f>
        <v>0</v>
      </c>
      <c r="R60" s="8"/>
      <c r="S60" s="8"/>
    </row>
    <row r="61" spans="1:19" ht="9.75" outlineLevel="4">
      <c r="A61" s="80"/>
      <c r="B61" s="81"/>
      <c r="C61" s="81"/>
      <c r="D61" s="82"/>
      <c r="E61" s="87" t="s">
        <v>16</v>
      </c>
      <c r="F61" s="83" t="s">
        <v>617</v>
      </c>
      <c r="G61" s="82"/>
      <c r="H61" s="84">
        <v>35.5</v>
      </c>
      <c r="I61" s="85"/>
      <c r="J61" s="131"/>
      <c r="K61" s="84"/>
      <c r="L61" s="84"/>
      <c r="M61" s="84"/>
      <c r="N61" s="84"/>
      <c r="O61" s="86"/>
      <c r="P61" s="86"/>
      <c r="Q61" s="86"/>
      <c r="R61" s="8"/>
    </row>
    <row r="62" spans="1:19" ht="7.5" customHeight="1" outlineLevel="4">
      <c r="A62" s="8"/>
      <c r="B62" s="46"/>
      <c r="C62" s="45"/>
      <c r="D62" s="48"/>
      <c r="E62" s="13"/>
      <c r="F62" s="49"/>
      <c r="G62" s="48"/>
      <c r="H62" s="50"/>
      <c r="I62" s="52"/>
      <c r="J62" s="132"/>
      <c r="K62" s="19"/>
      <c r="L62" s="19"/>
      <c r="M62" s="19"/>
      <c r="N62" s="19"/>
      <c r="O62" s="15"/>
      <c r="P62" s="15"/>
      <c r="Q62" s="15"/>
      <c r="R62" s="8"/>
    </row>
    <row r="63" spans="1:19" ht="11.25" outlineLevel="3">
      <c r="A63" s="9"/>
      <c r="B63" s="72"/>
      <c r="C63" s="73">
        <v>6</v>
      </c>
      <c r="D63" s="74" t="s">
        <v>103</v>
      </c>
      <c r="E63" s="75" t="s">
        <v>618</v>
      </c>
      <c r="F63" s="76" t="s">
        <v>619</v>
      </c>
      <c r="G63" s="74" t="s">
        <v>120</v>
      </c>
      <c r="H63" s="77">
        <v>35.5</v>
      </c>
      <c r="I63" s="78"/>
      <c r="J63" s="130">
        <f>H63*I63</f>
        <v>0</v>
      </c>
      <c r="K63" s="77"/>
      <c r="L63" s="77">
        <f>H63*K63</f>
        <v>0</v>
      </c>
      <c r="M63" s="77">
        <v>5.5E-2</v>
      </c>
      <c r="N63" s="77">
        <f>H63*M63</f>
        <v>1.9524999999999999</v>
      </c>
      <c r="O63" s="79">
        <v>21</v>
      </c>
      <c r="P63" s="79">
        <f>J63*(O63/100)</f>
        <v>0</v>
      </c>
      <c r="Q63" s="79">
        <f>J63+P63</f>
        <v>0</v>
      </c>
      <c r="R63" s="8"/>
      <c r="S63" s="8"/>
    </row>
    <row r="64" spans="1:19" outlineLevel="3">
      <c r="B64" s="6"/>
      <c r="C64" s="6"/>
      <c r="D64" s="6"/>
      <c r="E64" s="6"/>
      <c r="F64" s="6"/>
      <c r="G64" s="6"/>
      <c r="H64" s="6"/>
      <c r="I64" s="8"/>
      <c r="J64" s="133"/>
      <c r="K64" s="6"/>
      <c r="L64" s="6"/>
      <c r="M64" s="6"/>
      <c r="N64" s="6"/>
      <c r="O64" s="6"/>
      <c r="P64" s="8"/>
      <c r="Q64" s="8"/>
    </row>
    <row r="65" spans="1:19" ht="11.25" outlineLevel="2">
      <c r="A65" s="40" t="s">
        <v>122</v>
      </c>
      <c r="B65" s="65">
        <v>3</v>
      </c>
      <c r="C65" s="66"/>
      <c r="D65" s="67" t="s">
        <v>32</v>
      </c>
      <c r="E65" s="67"/>
      <c r="F65" s="68" t="s">
        <v>123</v>
      </c>
      <c r="G65" s="67"/>
      <c r="H65" s="69"/>
      <c r="I65" s="70"/>
      <c r="J65" s="129">
        <f>SUBTOTAL(9,J66:J76)</f>
        <v>0</v>
      </c>
      <c r="K65" s="69"/>
      <c r="L65" s="42">
        <f>SUBTOTAL(9,L66:L76)</f>
        <v>0</v>
      </c>
      <c r="M65" s="69"/>
      <c r="N65" s="42">
        <f>SUBTOTAL(9,N66:N76)</f>
        <v>0</v>
      </c>
      <c r="O65" s="71"/>
      <c r="P65" s="41">
        <f>SUBTOTAL(9,P66:P76)</f>
        <v>0</v>
      </c>
      <c r="Q65" s="41">
        <f>SUBTOTAL(9,Q66:Q76)</f>
        <v>0</v>
      </c>
      <c r="R65" s="8"/>
      <c r="S65" s="8"/>
    </row>
    <row r="66" spans="1:19" ht="11.25" outlineLevel="3">
      <c r="A66" s="9"/>
      <c r="B66" s="72"/>
      <c r="C66" s="73">
        <v>1</v>
      </c>
      <c r="D66" s="74" t="s">
        <v>103</v>
      </c>
      <c r="E66" s="75" t="s">
        <v>124</v>
      </c>
      <c r="F66" s="76" t="s">
        <v>125</v>
      </c>
      <c r="G66" s="74" t="s">
        <v>126</v>
      </c>
      <c r="H66" s="77">
        <v>12.054464999999997</v>
      </c>
      <c r="I66" s="78"/>
      <c r="J66" s="130">
        <f>H66*I66</f>
        <v>0</v>
      </c>
      <c r="K66" s="77"/>
      <c r="L66" s="77">
        <f>H66*K66</f>
        <v>0</v>
      </c>
      <c r="M66" s="77"/>
      <c r="N66" s="77">
        <f>H66*M66</f>
        <v>0</v>
      </c>
      <c r="O66" s="79">
        <v>21</v>
      </c>
      <c r="P66" s="79">
        <f>J66*(O66/100)</f>
        <v>0</v>
      </c>
      <c r="Q66" s="79">
        <f>J66+P66</f>
        <v>0</v>
      </c>
      <c r="R66" s="8"/>
      <c r="S66" s="8"/>
    </row>
    <row r="67" spans="1:19" ht="11.25" outlineLevel="3">
      <c r="A67" s="9"/>
      <c r="B67" s="72"/>
      <c r="C67" s="73">
        <v>2</v>
      </c>
      <c r="D67" s="74" t="s">
        <v>103</v>
      </c>
      <c r="E67" s="75" t="s">
        <v>127</v>
      </c>
      <c r="F67" s="76" t="s">
        <v>128</v>
      </c>
      <c r="G67" s="74" t="s">
        <v>126</v>
      </c>
      <c r="H67" s="77">
        <v>12.054464999999997</v>
      </c>
      <c r="I67" s="78"/>
      <c r="J67" s="130">
        <f>H67*I67</f>
        <v>0</v>
      </c>
      <c r="K67" s="77"/>
      <c r="L67" s="77">
        <f>H67*K67</f>
        <v>0</v>
      </c>
      <c r="M67" s="77"/>
      <c r="N67" s="77">
        <f>H67*M67</f>
        <v>0</v>
      </c>
      <c r="O67" s="79">
        <v>21</v>
      </c>
      <c r="P67" s="79">
        <f>J67*(O67/100)</f>
        <v>0</v>
      </c>
      <c r="Q67" s="79">
        <f>J67+P67</f>
        <v>0</v>
      </c>
      <c r="R67" s="8"/>
      <c r="S67" s="8"/>
    </row>
    <row r="68" spans="1:19" ht="11.25" outlineLevel="3">
      <c r="A68" s="9"/>
      <c r="B68" s="72"/>
      <c r="C68" s="73">
        <v>3</v>
      </c>
      <c r="D68" s="74" t="s">
        <v>103</v>
      </c>
      <c r="E68" s="75" t="s">
        <v>129</v>
      </c>
      <c r="F68" s="76" t="s">
        <v>130</v>
      </c>
      <c r="G68" s="74" t="s">
        <v>126</v>
      </c>
      <c r="H68" s="77">
        <v>12.054464999999997</v>
      </c>
      <c r="I68" s="78"/>
      <c r="J68" s="130">
        <f>H68*I68</f>
        <v>0</v>
      </c>
      <c r="K68" s="77"/>
      <c r="L68" s="77">
        <f>H68*K68</f>
        <v>0</v>
      </c>
      <c r="M68" s="77"/>
      <c r="N68" s="77">
        <f>H68*M68</f>
        <v>0</v>
      </c>
      <c r="O68" s="79">
        <v>21</v>
      </c>
      <c r="P68" s="79">
        <f>J68*(O68/100)</f>
        <v>0</v>
      </c>
      <c r="Q68" s="79">
        <f>J68+P68</f>
        <v>0</v>
      </c>
      <c r="R68" s="8"/>
      <c r="S68" s="8"/>
    </row>
    <row r="69" spans="1:19" ht="11.25" outlineLevel="3">
      <c r="A69" s="9"/>
      <c r="B69" s="72"/>
      <c r="C69" s="73">
        <v>4</v>
      </c>
      <c r="D69" s="74" t="s">
        <v>103</v>
      </c>
      <c r="E69" s="75" t="s">
        <v>131</v>
      </c>
      <c r="F69" s="76" t="s">
        <v>132</v>
      </c>
      <c r="G69" s="74" t="s">
        <v>126</v>
      </c>
      <c r="H69" s="77">
        <v>229.02600000000001</v>
      </c>
      <c r="I69" s="78"/>
      <c r="J69" s="130">
        <f>H69*I69</f>
        <v>0</v>
      </c>
      <c r="K69" s="77"/>
      <c r="L69" s="77">
        <f>H69*K69</f>
        <v>0</v>
      </c>
      <c r="M69" s="77"/>
      <c r="N69" s="77">
        <f>H69*M69</f>
        <v>0</v>
      </c>
      <c r="O69" s="79">
        <v>21</v>
      </c>
      <c r="P69" s="79">
        <f>J69*(O69/100)</f>
        <v>0</v>
      </c>
      <c r="Q69" s="79">
        <f>J69+P69</f>
        <v>0</v>
      </c>
      <c r="R69" s="8"/>
      <c r="S69" s="8"/>
    </row>
    <row r="70" spans="1:19" ht="9.75" outlineLevel="4">
      <c r="A70" s="80"/>
      <c r="B70" s="81"/>
      <c r="C70" s="81"/>
      <c r="D70" s="82"/>
      <c r="E70" s="87" t="s">
        <v>16</v>
      </c>
      <c r="F70" s="83" t="s">
        <v>620</v>
      </c>
      <c r="G70" s="82"/>
      <c r="H70" s="84">
        <v>229.02600000000001</v>
      </c>
      <c r="I70" s="85"/>
      <c r="J70" s="131"/>
      <c r="K70" s="84"/>
      <c r="L70" s="84"/>
      <c r="M70" s="84"/>
      <c r="N70" s="84"/>
      <c r="O70" s="86"/>
      <c r="P70" s="86"/>
      <c r="Q70" s="86"/>
      <c r="R70" s="8"/>
    </row>
    <row r="71" spans="1:19" ht="7.5" customHeight="1" outlineLevel="4">
      <c r="A71" s="8"/>
      <c r="B71" s="46"/>
      <c r="C71" s="45"/>
      <c r="D71" s="48"/>
      <c r="E71" s="13"/>
      <c r="F71" s="49"/>
      <c r="G71" s="48"/>
      <c r="H71" s="50"/>
      <c r="I71" s="52"/>
      <c r="J71" s="132"/>
      <c r="K71" s="19"/>
      <c r="L71" s="19"/>
      <c r="M71" s="19"/>
      <c r="N71" s="19"/>
      <c r="O71" s="15"/>
      <c r="P71" s="15"/>
      <c r="Q71" s="15"/>
      <c r="R71" s="8"/>
    </row>
    <row r="72" spans="1:19" ht="11.25" outlineLevel="3">
      <c r="A72" s="9"/>
      <c r="B72" s="72"/>
      <c r="C72" s="73">
        <v>5</v>
      </c>
      <c r="D72" s="74" t="s">
        <v>103</v>
      </c>
      <c r="E72" s="75" t="s">
        <v>134</v>
      </c>
      <c r="F72" s="76" t="s">
        <v>135</v>
      </c>
      <c r="G72" s="74" t="s">
        <v>126</v>
      </c>
      <c r="H72" s="77">
        <v>12.054464999999997</v>
      </c>
      <c r="I72" s="78"/>
      <c r="J72" s="130">
        <f>H72*I72</f>
        <v>0</v>
      </c>
      <c r="K72" s="77"/>
      <c r="L72" s="77">
        <f>H72*K72</f>
        <v>0</v>
      </c>
      <c r="M72" s="77"/>
      <c r="N72" s="77">
        <f>H72*M72</f>
        <v>0</v>
      </c>
      <c r="O72" s="79">
        <v>21</v>
      </c>
      <c r="P72" s="79">
        <f>J72*(O72/100)</f>
        <v>0</v>
      </c>
      <c r="Q72" s="79">
        <f>J72+P72</f>
        <v>0</v>
      </c>
      <c r="R72" s="8"/>
      <c r="S72" s="8"/>
    </row>
    <row r="73" spans="1:19" ht="11.25" outlineLevel="3">
      <c r="A73" s="9"/>
      <c r="B73" s="72"/>
      <c r="C73" s="73">
        <v>6</v>
      </c>
      <c r="D73" s="74" t="s">
        <v>103</v>
      </c>
      <c r="E73" s="75" t="s">
        <v>136</v>
      </c>
      <c r="F73" s="76" t="s">
        <v>137</v>
      </c>
      <c r="G73" s="74" t="s">
        <v>126</v>
      </c>
      <c r="H73" s="77">
        <v>6.0270000000000001</v>
      </c>
      <c r="I73" s="78"/>
      <c r="J73" s="130">
        <f>H73*I73</f>
        <v>0</v>
      </c>
      <c r="K73" s="77"/>
      <c r="L73" s="77">
        <f>H73*K73</f>
        <v>0</v>
      </c>
      <c r="M73" s="77"/>
      <c r="N73" s="77">
        <f>H73*M73</f>
        <v>0</v>
      </c>
      <c r="O73" s="79">
        <v>21</v>
      </c>
      <c r="P73" s="79">
        <f>J73*(O73/100)</f>
        <v>0</v>
      </c>
      <c r="Q73" s="79">
        <f>J73+P73</f>
        <v>0</v>
      </c>
      <c r="R73" s="8"/>
      <c r="S73" s="8"/>
    </row>
    <row r="74" spans="1:19" ht="22.5" outlineLevel="3">
      <c r="A74" s="9"/>
      <c r="B74" s="72"/>
      <c r="C74" s="73">
        <v>7</v>
      </c>
      <c r="D74" s="74" t="s">
        <v>103</v>
      </c>
      <c r="E74" s="75" t="s">
        <v>621</v>
      </c>
      <c r="F74" s="76" t="s">
        <v>622</v>
      </c>
      <c r="G74" s="74" t="s">
        <v>126</v>
      </c>
      <c r="H74" s="77">
        <v>6.0270000000000001</v>
      </c>
      <c r="I74" s="78"/>
      <c r="J74" s="130">
        <f>H74*I74</f>
        <v>0</v>
      </c>
      <c r="K74" s="77"/>
      <c r="L74" s="77">
        <f>H74*K74</f>
        <v>0</v>
      </c>
      <c r="M74" s="77"/>
      <c r="N74" s="77">
        <f>H74*M74</f>
        <v>0</v>
      </c>
      <c r="O74" s="79">
        <v>21</v>
      </c>
      <c r="P74" s="79">
        <f>J74*(O74/100)</f>
        <v>0</v>
      </c>
      <c r="Q74" s="79">
        <f>J74+P74</f>
        <v>0</v>
      </c>
      <c r="R74" s="8"/>
      <c r="S74" s="8"/>
    </row>
    <row r="75" spans="1:19" ht="11.25" outlineLevel="3">
      <c r="A75" s="9"/>
      <c r="B75" s="72"/>
      <c r="C75" s="73">
        <v>8</v>
      </c>
      <c r="D75" s="74" t="s">
        <v>103</v>
      </c>
      <c r="E75" s="75" t="s">
        <v>138</v>
      </c>
      <c r="F75" s="76" t="s">
        <v>139</v>
      </c>
      <c r="G75" s="74" t="s">
        <v>126</v>
      </c>
      <c r="H75" s="77">
        <v>17.924189175000002</v>
      </c>
      <c r="I75" s="78"/>
      <c r="J75" s="130">
        <f>H75*I75</f>
        <v>0</v>
      </c>
      <c r="K75" s="77"/>
      <c r="L75" s="77">
        <f>H75*K75</f>
        <v>0</v>
      </c>
      <c r="M75" s="77"/>
      <c r="N75" s="77">
        <f>H75*M75</f>
        <v>0</v>
      </c>
      <c r="O75" s="79">
        <v>21</v>
      </c>
      <c r="P75" s="79">
        <f>J75*(O75/100)</f>
        <v>0</v>
      </c>
      <c r="Q75" s="79">
        <f>J75+P75</f>
        <v>0</v>
      </c>
      <c r="R75" s="8"/>
      <c r="S75" s="8"/>
    </row>
    <row r="76" spans="1:19" outlineLevel="3">
      <c r="B76" s="6"/>
      <c r="C76" s="6"/>
      <c r="D76" s="6"/>
      <c r="E76" s="6"/>
      <c r="F76" s="6"/>
      <c r="G76" s="6"/>
      <c r="H76" s="6"/>
      <c r="I76" s="8"/>
      <c r="J76" s="133"/>
      <c r="K76" s="6"/>
      <c r="L76" s="6"/>
      <c r="M76" s="6"/>
      <c r="N76" s="6"/>
      <c r="O76" s="6"/>
      <c r="P76" s="8"/>
      <c r="Q76" s="8"/>
    </row>
    <row r="77" spans="1:19" ht="11.25" outlineLevel="2">
      <c r="A77" s="40" t="s">
        <v>623</v>
      </c>
      <c r="B77" s="65">
        <v>3</v>
      </c>
      <c r="C77" s="66"/>
      <c r="D77" s="67" t="s">
        <v>32</v>
      </c>
      <c r="E77" s="67"/>
      <c r="F77" s="68" t="s">
        <v>624</v>
      </c>
      <c r="G77" s="67"/>
      <c r="H77" s="69"/>
      <c r="I77" s="70"/>
      <c r="J77" s="129">
        <f>SUBTOTAL(9,J78:J154)</f>
        <v>0</v>
      </c>
      <c r="K77" s="69"/>
      <c r="L77" s="42">
        <f>SUBTOTAL(9,L78:L154)</f>
        <v>8.2884000000000013E-2</v>
      </c>
      <c r="M77" s="69"/>
      <c r="N77" s="42">
        <f>SUBTOTAL(9,N78:N154)</f>
        <v>0.76722999999999997</v>
      </c>
      <c r="O77" s="71"/>
      <c r="P77" s="41">
        <f>SUBTOTAL(9,P78:P154)</f>
        <v>0</v>
      </c>
      <c r="Q77" s="41">
        <f>SUBTOTAL(9,Q78:Q154)</f>
        <v>0</v>
      </c>
      <c r="R77" s="8"/>
      <c r="S77" s="8"/>
    </row>
    <row r="78" spans="1:19" ht="11.25" outlineLevel="3">
      <c r="A78" s="9"/>
      <c r="B78" s="72"/>
      <c r="C78" s="73">
        <v>1</v>
      </c>
      <c r="D78" s="74" t="s">
        <v>103</v>
      </c>
      <c r="E78" s="75" t="s">
        <v>625</v>
      </c>
      <c r="F78" s="76" t="s">
        <v>626</v>
      </c>
      <c r="G78" s="74" t="s">
        <v>120</v>
      </c>
      <c r="H78" s="77">
        <v>41.5</v>
      </c>
      <c r="I78" s="78"/>
      <c r="J78" s="130">
        <f>H78*I78</f>
        <v>0</v>
      </c>
      <c r="K78" s="77"/>
      <c r="L78" s="77">
        <f>H78*K78</f>
        <v>0</v>
      </c>
      <c r="M78" s="77">
        <v>1.4919999999999999E-2</v>
      </c>
      <c r="N78" s="77">
        <f>H78*M78</f>
        <v>0.61917999999999995</v>
      </c>
      <c r="O78" s="79">
        <v>21</v>
      </c>
      <c r="P78" s="79">
        <f>J78*(O78/100)</f>
        <v>0</v>
      </c>
      <c r="Q78" s="79">
        <f>J78+P78</f>
        <v>0</v>
      </c>
      <c r="R78" s="8"/>
      <c r="S78" s="8"/>
    </row>
    <row r="79" spans="1:19" ht="9.75" outlineLevel="4">
      <c r="A79" s="80"/>
      <c r="B79" s="81"/>
      <c r="C79" s="81"/>
      <c r="D79" s="82"/>
      <c r="E79" s="87" t="s">
        <v>16</v>
      </c>
      <c r="F79" s="83" t="s">
        <v>627</v>
      </c>
      <c r="G79" s="82"/>
      <c r="H79" s="84">
        <v>41.5</v>
      </c>
      <c r="I79" s="85"/>
      <c r="J79" s="131"/>
      <c r="K79" s="84"/>
      <c r="L79" s="84"/>
      <c r="M79" s="84"/>
      <c r="N79" s="84"/>
      <c r="O79" s="86"/>
      <c r="P79" s="86"/>
      <c r="Q79" s="86"/>
      <c r="R79" s="8"/>
    </row>
    <row r="80" spans="1:19" ht="7.5" customHeight="1" outlineLevel="4">
      <c r="A80" s="8"/>
      <c r="B80" s="46"/>
      <c r="C80" s="45"/>
      <c r="D80" s="48"/>
      <c r="E80" s="13"/>
      <c r="F80" s="49"/>
      <c r="G80" s="48"/>
      <c r="H80" s="50"/>
      <c r="I80" s="52"/>
      <c r="J80" s="132"/>
      <c r="K80" s="19"/>
      <c r="L80" s="19"/>
      <c r="M80" s="19"/>
      <c r="N80" s="19"/>
      <c r="O80" s="15"/>
      <c r="P80" s="15"/>
      <c r="Q80" s="15"/>
      <c r="R80" s="8"/>
    </row>
    <row r="81" spans="1:19" ht="11.25" outlineLevel="3">
      <c r="A81" s="9"/>
      <c r="B81" s="72"/>
      <c r="C81" s="73">
        <v>2</v>
      </c>
      <c r="D81" s="74" t="s">
        <v>103</v>
      </c>
      <c r="E81" s="75" t="s">
        <v>628</v>
      </c>
      <c r="F81" s="76" t="s">
        <v>629</v>
      </c>
      <c r="G81" s="74" t="s">
        <v>94</v>
      </c>
      <c r="H81" s="77">
        <v>5</v>
      </c>
      <c r="I81" s="78"/>
      <c r="J81" s="130">
        <f>H81*I81</f>
        <v>0</v>
      </c>
      <c r="K81" s="77"/>
      <c r="L81" s="77">
        <f>H81*K81</f>
        <v>0</v>
      </c>
      <c r="M81" s="77">
        <v>2.9610000000000001E-2</v>
      </c>
      <c r="N81" s="77">
        <f>H81*M81</f>
        <v>0.14805000000000001</v>
      </c>
      <c r="O81" s="79">
        <v>21</v>
      </c>
      <c r="P81" s="79">
        <f>J81*(O81/100)</f>
        <v>0</v>
      </c>
      <c r="Q81" s="79">
        <f>J81+P81</f>
        <v>0</v>
      </c>
      <c r="R81" s="8"/>
      <c r="S81" s="8"/>
    </row>
    <row r="82" spans="1:19" ht="9.75" outlineLevel="4">
      <c r="A82" s="80"/>
      <c r="B82" s="81"/>
      <c r="C82" s="81"/>
      <c r="D82" s="82"/>
      <c r="E82" s="87" t="s">
        <v>16</v>
      </c>
      <c r="F82" s="83" t="s">
        <v>630</v>
      </c>
      <c r="G82" s="82"/>
      <c r="H82" s="84">
        <v>3</v>
      </c>
      <c r="I82" s="85"/>
      <c r="J82" s="131"/>
      <c r="K82" s="84"/>
      <c r="L82" s="84"/>
      <c r="M82" s="84"/>
      <c r="N82" s="84"/>
      <c r="O82" s="86"/>
      <c r="P82" s="86"/>
      <c r="Q82" s="86"/>
      <c r="R82" s="8"/>
    </row>
    <row r="83" spans="1:19" ht="9.75" outlineLevel="4">
      <c r="A83" s="80"/>
      <c r="B83" s="81"/>
      <c r="C83" s="81"/>
      <c r="D83" s="82"/>
      <c r="E83" s="87"/>
      <c r="F83" s="83" t="s">
        <v>631</v>
      </c>
      <c r="G83" s="82"/>
      <c r="H83" s="84">
        <v>2</v>
      </c>
      <c r="I83" s="85"/>
      <c r="J83" s="131"/>
      <c r="K83" s="84"/>
      <c r="L83" s="84"/>
      <c r="M83" s="84"/>
      <c r="N83" s="84"/>
      <c r="O83" s="86"/>
      <c r="P83" s="86"/>
      <c r="Q83" s="86"/>
      <c r="R83" s="8"/>
    </row>
    <row r="84" spans="1:19" ht="7.5" customHeight="1" outlineLevel="4">
      <c r="A84" s="8"/>
      <c r="B84" s="46"/>
      <c r="C84" s="45"/>
      <c r="D84" s="48"/>
      <c r="E84" s="13"/>
      <c r="F84" s="49"/>
      <c r="G84" s="48"/>
      <c r="H84" s="50"/>
      <c r="I84" s="52"/>
      <c r="J84" s="132"/>
      <c r="K84" s="19"/>
      <c r="L84" s="19"/>
      <c r="M84" s="19"/>
      <c r="N84" s="19"/>
      <c r="O84" s="15"/>
      <c r="P84" s="15"/>
      <c r="Q84" s="15"/>
      <c r="R84" s="8"/>
    </row>
    <row r="85" spans="1:19" ht="11.25" outlineLevel="3">
      <c r="A85" s="9"/>
      <c r="B85" s="72"/>
      <c r="C85" s="73">
        <v>3</v>
      </c>
      <c r="D85" s="74" t="s">
        <v>103</v>
      </c>
      <c r="E85" s="75" t="s">
        <v>632</v>
      </c>
      <c r="F85" s="76" t="s">
        <v>633</v>
      </c>
      <c r="G85" s="74" t="s">
        <v>120</v>
      </c>
      <c r="H85" s="77">
        <v>2.75</v>
      </c>
      <c r="I85" s="78"/>
      <c r="J85" s="130">
        <f>H85*I85</f>
        <v>0</v>
      </c>
      <c r="K85" s="77">
        <v>3.0400000000000002E-3</v>
      </c>
      <c r="L85" s="77">
        <f>H85*K85</f>
        <v>8.3600000000000011E-3</v>
      </c>
      <c r="M85" s="77"/>
      <c r="N85" s="77">
        <f>H85*M85</f>
        <v>0</v>
      </c>
      <c r="O85" s="79">
        <v>21</v>
      </c>
      <c r="P85" s="79">
        <f>J85*(O85/100)</f>
        <v>0</v>
      </c>
      <c r="Q85" s="79">
        <f>J85+P85</f>
        <v>0</v>
      </c>
      <c r="R85" s="8"/>
      <c r="S85" s="8"/>
    </row>
    <row r="86" spans="1:19" ht="9.75" outlineLevel="4">
      <c r="A86" s="80"/>
      <c r="B86" s="81"/>
      <c r="C86" s="81"/>
      <c r="D86" s="82"/>
      <c r="E86" s="87" t="s">
        <v>16</v>
      </c>
      <c r="F86" s="83" t="s">
        <v>634</v>
      </c>
      <c r="G86" s="82"/>
      <c r="H86" s="84">
        <v>2.5</v>
      </c>
      <c r="I86" s="85"/>
      <c r="J86" s="131"/>
      <c r="K86" s="84"/>
      <c r="L86" s="84"/>
      <c r="M86" s="84"/>
      <c r="N86" s="84"/>
      <c r="O86" s="86"/>
      <c r="P86" s="86"/>
      <c r="Q86" s="86"/>
      <c r="R86" s="8"/>
    </row>
    <row r="87" spans="1:19" ht="9.75" outlineLevel="4">
      <c r="A87" s="80"/>
      <c r="B87" s="81"/>
      <c r="C87" s="81"/>
      <c r="D87" s="82"/>
      <c r="E87" s="87"/>
      <c r="F87" s="83" t="s">
        <v>635</v>
      </c>
      <c r="G87" s="82"/>
      <c r="H87" s="84">
        <v>0.25</v>
      </c>
      <c r="I87" s="85"/>
      <c r="J87" s="131"/>
      <c r="K87" s="84"/>
      <c r="L87" s="84"/>
      <c r="M87" s="84"/>
      <c r="N87" s="84"/>
      <c r="O87" s="86"/>
      <c r="P87" s="86"/>
      <c r="Q87" s="86"/>
      <c r="R87" s="8"/>
    </row>
    <row r="88" spans="1:19" ht="7.5" customHeight="1" outlineLevel="4">
      <c r="A88" s="8"/>
      <c r="B88" s="46"/>
      <c r="C88" s="45"/>
      <c r="D88" s="48"/>
      <c r="E88" s="13"/>
      <c r="F88" s="49"/>
      <c r="G88" s="48"/>
      <c r="H88" s="50"/>
      <c r="I88" s="52"/>
      <c r="J88" s="132"/>
      <c r="K88" s="19"/>
      <c r="L88" s="19"/>
      <c r="M88" s="19"/>
      <c r="N88" s="19"/>
      <c r="O88" s="15"/>
      <c r="P88" s="15"/>
      <c r="Q88" s="15"/>
      <c r="R88" s="8"/>
    </row>
    <row r="89" spans="1:19" ht="11.25" outlineLevel="3">
      <c r="A89" s="9"/>
      <c r="B89" s="72"/>
      <c r="C89" s="73">
        <v>4</v>
      </c>
      <c r="D89" s="74" t="s">
        <v>103</v>
      </c>
      <c r="E89" s="75" t="s">
        <v>636</v>
      </c>
      <c r="F89" s="76" t="s">
        <v>637</v>
      </c>
      <c r="G89" s="74" t="s">
        <v>120</v>
      </c>
      <c r="H89" s="77">
        <v>13.2</v>
      </c>
      <c r="I89" s="78"/>
      <c r="J89" s="130">
        <f>H89*I89</f>
        <v>0</v>
      </c>
      <c r="K89" s="77">
        <v>1.5299999999999999E-3</v>
      </c>
      <c r="L89" s="77">
        <f>H89*K89</f>
        <v>2.0195999999999999E-2</v>
      </c>
      <c r="M89" s="77"/>
      <c r="N89" s="77">
        <f>H89*M89</f>
        <v>0</v>
      </c>
      <c r="O89" s="79">
        <v>21</v>
      </c>
      <c r="P89" s="79">
        <f>J89*(O89/100)</f>
        <v>0</v>
      </c>
      <c r="Q89" s="79">
        <f>J89+P89</f>
        <v>0</v>
      </c>
      <c r="R89" s="8"/>
      <c r="S89" s="8"/>
    </row>
    <row r="90" spans="1:19" ht="9.75" outlineLevel="4">
      <c r="A90" s="80"/>
      <c r="B90" s="81"/>
      <c r="C90" s="81"/>
      <c r="D90" s="82"/>
      <c r="E90" s="87" t="s">
        <v>16</v>
      </c>
      <c r="F90" s="83" t="s">
        <v>489</v>
      </c>
      <c r="G90" s="82"/>
      <c r="H90" s="84">
        <v>12</v>
      </c>
      <c r="I90" s="85"/>
      <c r="J90" s="131"/>
      <c r="K90" s="84"/>
      <c r="L90" s="84"/>
      <c r="M90" s="84"/>
      <c r="N90" s="84"/>
      <c r="O90" s="86"/>
      <c r="P90" s="86"/>
      <c r="Q90" s="86"/>
      <c r="R90" s="8"/>
    </row>
    <row r="91" spans="1:19" ht="9.75" outlineLevel="4">
      <c r="A91" s="80"/>
      <c r="B91" s="81"/>
      <c r="C91" s="81"/>
      <c r="D91" s="82"/>
      <c r="E91" s="87"/>
      <c r="F91" s="83" t="s">
        <v>638</v>
      </c>
      <c r="G91" s="82"/>
      <c r="H91" s="84">
        <v>1.2000000000000002</v>
      </c>
      <c r="I91" s="85"/>
      <c r="J91" s="131"/>
      <c r="K91" s="84"/>
      <c r="L91" s="84"/>
      <c r="M91" s="84"/>
      <c r="N91" s="84"/>
      <c r="O91" s="86"/>
      <c r="P91" s="86"/>
      <c r="Q91" s="86"/>
      <c r="R91" s="8"/>
    </row>
    <row r="92" spans="1:19" ht="7.5" customHeight="1" outlineLevel="4">
      <c r="A92" s="8"/>
      <c r="B92" s="46"/>
      <c r="C92" s="45"/>
      <c r="D92" s="48"/>
      <c r="E92" s="13"/>
      <c r="F92" s="49"/>
      <c r="G92" s="48"/>
      <c r="H92" s="50"/>
      <c r="I92" s="52"/>
      <c r="J92" s="132"/>
      <c r="K92" s="19"/>
      <c r="L92" s="19"/>
      <c r="M92" s="19"/>
      <c r="N92" s="19"/>
      <c r="O92" s="15"/>
      <c r="P92" s="15"/>
      <c r="Q92" s="15"/>
      <c r="R92" s="8"/>
    </row>
    <row r="93" spans="1:19" ht="11.25" outlineLevel="3">
      <c r="A93" s="9"/>
      <c r="B93" s="72"/>
      <c r="C93" s="73">
        <v>5</v>
      </c>
      <c r="D93" s="74" t="s">
        <v>103</v>
      </c>
      <c r="E93" s="75" t="s">
        <v>639</v>
      </c>
      <c r="F93" s="76" t="s">
        <v>640</v>
      </c>
      <c r="G93" s="74" t="s">
        <v>120</v>
      </c>
      <c r="H93" s="77">
        <v>24.2</v>
      </c>
      <c r="I93" s="78"/>
      <c r="J93" s="130">
        <f>H93*I93</f>
        <v>0</v>
      </c>
      <c r="K93" s="77">
        <v>7.6000000000000004E-4</v>
      </c>
      <c r="L93" s="77">
        <f>H93*K93</f>
        <v>1.8392000000000002E-2</v>
      </c>
      <c r="M93" s="77"/>
      <c r="N93" s="77">
        <f>H93*M93</f>
        <v>0</v>
      </c>
      <c r="O93" s="79">
        <v>21</v>
      </c>
      <c r="P93" s="79">
        <f>J93*(O93/100)</f>
        <v>0</v>
      </c>
      <c r="Q93" s="79">
        <f>J93+P93</f>
        <v>0</v>
      </c>
      <c r="R93" s="8"/>
      <c r="S93" s="8"/>
    </row>
    <row r="94" spans="1:19" ht="9.75" outlineLevel="4">
      <c r="A94" s="80"/>
      <c r="B94" s="81"/>
      <c r="C94" s="81"/>
      <c r="D94" s="82"/>
      <c r="E94" s="87" t="s">
        <v>16</v>
      </c>
      <c r="F94" s="83" t="s">
        <v>641</v>
      </c>
      <c r="G94" s="82"/>
      <c r="H94" s="84">
        <v>22</v>
      </c>
      <c r="I94" s="85"/>
      <c r="J94" s="131"/>
      <c r="K94" s="84"/>
      <c r="L94" s="84"/>
      <c r="M94" s="84"/>
      <c r="N94" s="84"/>
      <c r="O94" s="86"/>
      <c r="P94" s="86"/>
      <c r="Q94" s="86"/>
      <c r="R94" s="8"/>
    </row>
    <row r="95" spans="1:19" ht="9.75" outlineLevel="4">
      <c r="A95" s="80"/>
      <c r="B95" s="81"/>
      <c r="C95" s="81"/>
      <c r="D95" s="82"/>
      <c r="E95" s="87"/>
      <c r="F95" s="83" t="s">
        <v>642</v>
      </c>
      <c r="G95" s="82"/>
      <c r="H95" s="84">
        <v>2.2000000000000002</v>
      </c>
      <c r="I95" s="85"/>
      <c r="J95" s="131"/>
      <c r="K95" s="84"/>
      <c r="L95" s="84"/>
      <c r="M95" s="84"/>
      <c r="N95" s="84"/>
      <c r="O95" s="86"/>
      <c r="P95" s="86"/>
      <c r="Q95" s="86"/>
      <c r="R95" s="8"/>
    </row>
    <row r="96" spans="1:19" ht="7.5" customHeight="1" outlineLevel="4">
      <c r="A96" s="8"/>
      <c r="B96" s="46"/>
      <c r="C96" s="45"/>
      <c r="D96" s="48"/>
      <c r="E96" s="13"/>
      <c r="F96" s="49"/>
      <c r="G96" s="48"/>
      <c r="H96" s="50"/>
      <c r="I96" s="52"/>
      <c r="J96" s="132"/>
      <c r="K96" s="19"/>
      <c r="L96" s="19"/>
      <c r="M96" s="19"/>
      <c r="N96" s="19"/>
      <c r="O96" s="15"/>
      <c r="P96" s="15"/>
      <c r="Q96" s="15"/>
      <c r="R96" s="8"/>
    </row>
    <row r="97" spans="1:19" ht="11.25" outlineLevel="3">
      <c r="A97" s="9"/>
      <c r="B97" s="72"/>
      <c r="C97" s="73">
        <v>6</v>
      </c>
      <c r="D97" s="74" t="s">
        <v>103</v>
      </c>
      <c r="E97" s="75" t="s">
        <v>643</v>
      </c>
      <c r="F97" s="76" t="s">
        <v>644</v>
      </c>
      <c r="G97" s="74" t="s">
        <v>120</v>
      </c>
      <c r="H97" s="77">
        <v>6.6</v>
      </c>
      <c r="I97" s="78"/>
      <c r="J97" s="130">
        <f>H97*I97</f>
        <v>0</v>
      </c>
      <c r="K97" s="77">
        <v>5.0000000000000001E-4</v>
      </c>
      <c r="L97" s="77">
        <f>H97*K97</f>
        <v>3.3E-3</v>
      </c>
      <c r="M97" s="77"/>
      <c r="N97" s="77">
        <f>H97*M97</f>
        <v>0</v>
      </c>
      <c r="O97" s="79">
        <v>21</v>
      </c>
      <c r="P97" s="79">
        <f>J97*(O97/100)</f>
        <v>0</v>
      </c>
      <c r="Q97" s="79">
        <f>J97+P97</f>
        <v>0</v>
      </c>
      <c r="R97" s="8"/>
      <c r="S97" s="8"/>
    </row>
    <row r="98" spans="1:19" ht="9.75" outlineLevel="4">
      <c r="A98" s="80"/>
      <c r="B98" s="81"/>
      <c r="C98" s="81"/>
      <c r="D98" s="82"/>
      <c r="E98" s="87" t="s">
        <v>16</v>
      </c>
      <c r="F98" s="83" t="s">
        <v>412</v>
      </c>
      <c r="G98" s="82"/>
      <c r="H98" s="84">
        <v>6</v>
      </c>
      <c r="I98" s="85"/>
      <c r="J98" s="131"/>
      <c r="K98" s="84"/>
      <c r="L98" s="84"/>
      <c r="M98" s="84"/>
      <c r="N98" s="84"/>
      <c r="O98" s="86"/>
      <c r="P98" s="86"/>
      <c r="Q98" s="86"/>
      <c r="R98" s="8"/>
    </row>
    <row r="99" spans="1:19" ht="9.75" outlineLevel="4">
      <c r="A99" s="80"/>
      <c r="B99" s="81"/>
      <c r="C99" s="81"/>
      <c r="D99" s="82"/>
      <c r="E99" s="87"/>
      <c r="F99" s="83" t="s">
        <v>645</v>
      </c>
      <c r="G99" s="82"/>
      <c r="H99" s="84">
        <v>0.60000000000000009</v>
      </c>
      <c r="I99" s="85"/>
      <c r="J99" s="131"/>
      <c r="K99" s="84"/>
      <c r="L99" s="84"/>
      <c r="M99" s="84"/>
      <c r="N99" s="84"/>
      <c r="O99" s="86"/>
      <c r="P99" s="86"/>
      <c r="Q99" s="86"/>
      <c r="R99" s="8"/>
    </row>
    <row r="100" spans="1:19" ht="7.5" customHeight="1" outlineLevel="4">
      <c r="A100" s="8"/>
      <c r="B100" s="46"/>
      <c r="C100" s="45"/>
      <c r="D100" s="48"/>
      <c r="E100" s="13"/>
      <c r="F100" s="49"/>
      <c r="G100" s="48"/>
      <c r="H100" s="50"/>
      <c r="I100" s="52"/>
      <c r="J100" s="132"/>
      <c r="K100" s="19"/>
      <c r="L100" s="19"/>
      <c r="M100" s="19"/>
      <c r="N100" s="19"/>
      <c r="O100" s="15"/>
      <c r="P100" s="15"/>
      <c r="Q100" s="15"/>
      <c r="R100" s="8"/>
    </row>
    <row r="101" spans="1:19" ht="11.25" outlineLevel="3">
      <c r="A101" s="9"/>
      <c r="B101" s="72"/>
      <c r="C101" s="73">
        <v>7</v>
      </c>
      <c r="D101" s="74" t="s">
        <v>103</v>
      </c>
      <c r="E101" s="75" t="s">
        <v>646</v>
      </c>
      <c r="F101" s="76" t="s">
        <v>647</v>
      </c>
      <c r="G101" s="74" t="s">
        <v>120</v>
      </c>
      <c r="H101" s="77">
        <v>2.2000000000000002</v>
      </c>
      <c r="I101" s="78"/>
      <c r="J101" s="130">
        <f>H101*I101</f>
        <v>0</v>
      </c>
      <c r="K101" s="77">
        <v>4.2999999999999999E-4</v>
      </c>
      <c r="L101" s="77">
        <f>H101*K101</f>
        <v>9.4600000000000001E-4</v>
      </c>
      <c r="M101" s="77"/>
      <c r="N101" s="77">
        <f>H101*M101</f>
        <v>0</v>
      </c>
      <c r="O101" s="79">
        <v>21</v>
      </c>
      <c r="P101" s="79">
        <f>J101*(O101/100)</f>
        <v>0</v>
      </c>
      <c r="Q101" s="79">
        <f>J101+P101</f>
        <v>0</v>
      </c>
      <c r="R101" s="8"/>
      <c r="S101" s="8"/>
    </row>
    <row r="102" spans="1:19" ht="9.75" outlineLevel="4">
      <c r="A102" s="80"/>
      <c r="B102" s="81"/>
      <c r="C102" s="81"/>
      <c r="D102" s="82"/>
      <c r="E102" s="87" t="s">
        <v>16</v>
      </c>
      <c r="F102" s="83" t="s">
        <v>388</v>
      </c>
      <c r="G102" s="82"/>
      <c r="H102" s="84">
        <v>2</v>
      </c>
      <c r="I102" s="85"/>
      <c r="J102" s="131"/>
      <c r="K102" s="84"/>
      <c r="L102" s="84"/>
      <c r="M102" s="84"/>
      <c r="N102" s="84"/>
      <c r="O102" s="86"/>
      <c r="P102" s="86"/>
      <c r="Q102" s="86"/>
      <c r="R102" s="8"/>
    </row>
    <row r="103" spans="1:19" ht="9.75" outlineLevel="4">
      <c r="A103" s="80"/>
      <c r="B103" s="81"/>
      <c r="C103" s="81"/>
      <c r="D103" s="82"/>
      <c r="E103" s="87"/>
      <c r="F103" s="83" t="s">
        <v>648</v>
      </c>
      <c r="G103" s="82"/>
      <c r="H103" s="84">
        <v>0.2</v>
      </c>
      <c r="I103" s="85"/>
      <c r="J103" s="131"/>
      <c r="K103" s="84"/>
      <c r="L103" s="84"/>
      <c r="M103" s="84"/>
      <c r="N103" s="84"/>
      <c r="O103" s="86"/>
      <c r="P103" s="86"/>
      <c r="Q103" s="86"/>
      <c r="R103" s="8"/>
    </row>
    <row r="104" spans="1:19" ht="7.5" customHeight="1" outlineLevel="4">
      <c r="A104" s="8"/>
      <c r="B104" s="46"/>
      <c r="C104" s="45"/>
      <c r="D104" s="48"/>
      <c r="E104" s="13"/>
      <c r="F104" s="49"/>
      <c r="G104" s="48"/>
      <c r="H104" s="50"/>
      <c r="I104" s="52"/>
      <c r="J104" s="132"/>
      <c r="K104" s="19"/>
      <c r="L104" s="19"/>
      <c r="M104" s="19"/>
      <c r="N104" s="19"/>
      <c r="O104" s="15"/>
      <c r="P104" s="15"/>
      <c r="Q104" s="15"/>
      <c r="R104" s="8"/>
    </row>
    <row r="105" spans="1:19" ht="11.25" outlineLevel="3">
      <c r="A105" s="9"/>
      <c r="B105" s="72"/>
      <c r="C105" s="73">
        <v>8</v>
      </c>
      <c r="D105" s="74" t="s">
        <v>103</v>
      </c>
      <c r="E105" s="75" t="s">
        <v>649</v>
      </c>
      <c r="F105" s="76" t="s">
        <v>650</v>
      </c>
      <c r="G105" s="74" t="s">
        <v>94</v>
      </c>
      <c r="H105" s="77">
        <v>1</v>
      </c>
      <c r="I105" s="78"/>
      <c r="J105" s="130">
        <f>H105*I105</f>
        <v>0</v>
      </c>
      <c r="K105" s="77"/>
      <c r="L105" s="77">
        <f>H105*K105</f>
        <v>0</v>
      </c>
      <c r="M105" s="77"/>
      <c r="N105" s="77">
        <f>H105*M105</f>
        <v>0</v>
      </c>
      <c r="O105" s="79">
        <v>21</v>
      </c>
      <c r="P105" s="79">
        <f>J105*(O105/100)</f>
        <v>0</v>
      </c>
      <c r="Q105" s="79">
        <f>J105+P105</f>
        <v>0</v>
      </c>
      <c r="R105" s="8"/>
      <c r="S105" s="8"/>
    </row>
    <row r="106" spans="1:19" ht="9.75" outlineLevel="4">
      <c r="A106" s="80"/>
      <c r="B106" s="81"/>
      <c r="C106" s="81"/>
      <c r="D106" s="82"/>
      <c r="E106" s="87" t="s">
        <v>16</v>
      </c>
      <c r="F106" s="83" t="s">
        <v>651</v>
      </c>
      <c r="G106" s="82"/>
      <c r="H106" s="84">
        <v>1</v>
      </c>
      <c r="I106" s="85"/>
      <c r="J106" s="131"/>
      <c r="K106" s="84"/>
      <c r="L106" s="84"/>
      <c r="M106" s="84"/>
      <c r="N106" s="84"/>
      <c r="O106" s="86"/>
      <c r="P106" s="86"/>
      <c r="Q106" s="86"/>
      <c r="R106" s="8"/>
    </row>
    <row r="107" spans="1:19" ht="7.5" customHeight="1" outlineLevel="4">
      <c r="A107" s="8"/>
      <c r="B107" s="46"/>
      <c r="C107" s="45"/>
      <c r="D107" s="48"/>
      <c r="E107" s="13"/>
      <c r="F107" s="49"/>
      <c r="G107" s="48"/>
      <c r="H107" s="50"/>
      <c r="I107" s="52"/>
      <c r="J107" s="132"/>
      <c r="K107" s="19"/>
      <c r="L107" s="19"/>
      <c r="M107" s="19"/>
      <c r="N107" s="19"/>
      <c r="O107" s="15"/>
      <c r="P107" s="15"/>
      <c r="Q107" s="15"/>
      <c r="R107" s="8"/>
    </row>
    <row r="108" spans="1:19" ht="11.25" outlineLevel="3">
      <c r="A108" s="9"/>
      <c r="B108" s="72"/>
      <c r="C108" s="73">
        <v>9</v>
      </c>
      <c r="D108" s="74" t="s">
        <v>103</v>
      </c>
      <c r="E108" s="75" t="s">
        <v>652</v>
      </c>
      <c r="F108" s="76" t="s">
        <v>653</v>
      </c>
      <c r="G108" s="74" t="s">
        <v>94</v>
      </c>
      <c r="H108" s="77">
        <v>4</v>
      </c>
      <c r="I108" s="78"/>
      <c r="J108" s="130">
        <f>H108*I108</f>
        <v>0</v>
      </c>
      <c r="K108" s="77"/>
      <c r="L108" s="77">
        <f>H108*K108</f>
        <v>0</v>
      </c>
      <c r="M108" s="77"/>
      <c r="N108" s="77">
        <f>H108*M108</f>
        <v>0</v>
      </c>
      <c r="O108" s="79">
        <v>21</v>
      </c>
      <c r="P108" s="79">
        <f>J108*(O108/100)</f>
        <v>0</v>
      </c>
      <c r="Q108" s="79">
        <f>J108+P108</f>
        <v>0</v>
      </c>
      <c r="R108" s="8"/>
      <c r="S108" s="8"/>
    </row>
    <row r="109" spans="1:19" ht="9.75" outlineLevel="4">
      <c r="A109" s="80"/>
      <c r="B109" s="81"/>
      <c r="C109" s="81"/>
      <c r="D109" s="82"/>
      <c r="E109" s="87" t="s">
        <v>16</v>
      </c>
      <c r="F109" s="83" t="s">
        <v>654</v>
      </c>
      <c r="G109" s="82"/>
      <c r="H109" s="84">
        <v>2</v>
      </c>
      <c r="I109" s="85"/>
      <c r="J109" s="131"/>
      <c r="K109" s="84"/>
      <c r="L109" s="84"/>
      <c r="M109" s="84"/>
      <c r="N109" s="84"/>
      <c r="O109" s="86"/>
      <c r="P109" s="86"/>
      <c r="Q109" s="86"/>
      <c r="R109" s="8"/>
    </row>
    <row r="110" spans="1:19" ht="9.75" outlineLevel="4">
      <c r="A110" s="80"/>
      <c r="B110" s="81"/>
      <c r="C110" s="81"/>
      <c r="D110" s="82"/>
      <c r="E110" s="87"/>
      <c r="F110" s="83" t="s">
        <v>655</v>
      </c>
      <c r="G110" s="82"/>
      <c r="H110" s="84">
        <v>2</v>
      </c>
      <c r="I110" s="85"/>
      <c r="J110" s="131"/>
      <c r="K110" s="84"/>
      <c r="L110" s="84"/>
      <c r="M110" s="84"/>
      <c r="N110" s="84"/>
      <c r="O110" s="86"/>
      <c r="P110" s="86"/>
      <c r="Q110" s="86"/>
      <c r="R110" s="8"/>
    </row>
    <row r="111" spans="1:19" ht="7.5" customHeight="1" outlineLevel="4">
      <c r="A111" s="8"/>
      <c r="B111" s="46"/>
      <c r="C111" s="45"/>
      <c r="D111" s="48"/>
      <c r="E111" s="13"/>
      <c r="F111" s="49"/>
      <c r="G111" s="48"/>
      <c r="H111" s="50"/>
      <c r="I111" s="52"/>
      <c r="J111" s="132"/>
      <c r="K111" s="19"/>
      <c r="L111" s="19"/>
      <c r="M111" s="19"/>
      <c r="N111" s="19"/>
      <c r="O111" s="15"/>
      <c r="P111" s="15"/>
      <c r="Q111" s="15"/>
      <c r="R111" s="8"/>
    </row>
    <row r="112" spans="1:19" ht="11.25" outlineLevel="3">
      <c r="A112" s="9"/>
      <c r="B112" s="72"/>
      <c r="C112" s="73">
        <v>10</v>
      </c>
      <c r="D112" s="74" t="s">
        <v>103</v>
      </c>
      <c r="E112" s="75" t="s">
        <v>656</v>
      </c>
      <c r="F112" s="76" t="s">
        <v>657</v>
      </c>
      <c r="G112" s="74" t="s">
        <v>94</v>
      </c>
      <c r="H112" s="77">
        <v>3</v>
      </c>
      <c r="I112" s="78"/>
      <c r="J112" s="130">
        <f>H112*I112</f>
        <v>0</v>
      </c>
      <c r="K112" s="77"/>
      <c r="L112" s="77">
        <f>H112*K112</f>
        <v>0</v>
      </c>
      <c r="M112" s="77"/>
      <c r="N112" s="77">
        <f>H112*M112</f>
        <v>0</v>
      </c>
      <c r="O112" s="79">
        <v>21</v>
      </c>
      <c r="P112" s="79">
        <f>J112*(O112/100)</f>
        <v>0</v>
      </c>
      <c r="Q112" s="79">
        <f>J112+P112</f>
        <v>0</v>
      </c>
      <c r="R112" s="8"/>
      <c r="S112" s="8"/>
    </row>
    <row r="113" spans="1:19" ht="9.75" outlineLevel="4">
      <c r="A113" s="80"/>
      <c r="B113" s="81"/>
      <c r="C113" s="81"/>
      <c r="D113" s="82"/>
      <c r="E113" s="87" t="s">
        <v>16</v>
      </c>
      <c r="F113" s="83" t="s">
        <v>658</v>
      </c>
      <c r="G113" s="82"/>
      <c r="H113" s="84">
        <v>3</v>
      </c>
      <c r="I113" s="85"/>
      <c r="J113" s="131"/>
      <c r="K113" s="84"/>
      <c r="L113" s="84"/>
      <c r="M113" s="84"/>
      <c r="N113" s="84"/>
      <c r="O113" s="86"/>
      <c r="P113" s="86"/>
      <c r="Q113" s="86"/>
      <c r="R113" s="8"/>
    </row>
    <row r="114" spans="1:19" ht="7.5" customHeight="1" outlineLevel="4">
      <c r="A114" s="8"/>
      <c r="B114" s="46"/>
      <c r="C114" s="45"/>
      <c r="D114" s="48"/>
      <c r="E114" s="13"/>
      <c r="F114" s="49"/>
      <c r="G114" s="48"/>
      <c r="H114" s="50"/>
      <c r="I114" s="52"/>
      <c r="J114" s="132"/>
      <c r="K114" s="19"/>
      <c r="L114" s="19"/>
      <c r="M114" s="19"/>
      <c r="N114" s="19"/>
      <c r="O114" s="15"/>
      <c r="P114" s="15"/>
      <c r="Q114" s="15"/>
      <c r="R114" s="8"/>
    </row>
    <row r="115" spans="1:19" ht="11.25" outlineLevel="3">
      <c r="A115" s="9"/>
      <c r="B115" s="72"/>
      <c r="C115" s="73">
        <v>11</v>
      </c>
      <c r="D115" s="74" t="s">
        <v>151</v>
      </c>
      <c r="E115" s="75" t="s">
        <v>659</v>
      </c>
      <c r="F115" s="76" t="s">
        <v>660</v>
      </c>
      <c r="G115" s="74" t="s">
        <v>94</v>
      </c>
      <c r="H115" s="77">
        <v>25</v>
      </c>
      <c r="I115" s="78"/>
      <c r="J115" s="130">
        <f>H115*I115</f>
        <v>0</v>
      </c>
      <c r="K115" s="77">
        <v>3.8000000000000002E-4</v>
      </c>
      <c r="L115" s="77">
        <f>H115*K115</f>
        <v>9.4999999999999998E-3</v>
      </c>
      <c r="M115" s="77"/>
      <c r="N115" s="77">
        <f>H115*M115</f>
        <v>0</v>
      </c>
      <c r="O115" s="79">
        <v>21</v>
      </c>
      <c r="P115" s="79">
        <f>J115*(O115/100)</f>
        <v>0</v>
      </c>
      <c r="Q115" s="79">
        <f>J115+P115</f>
        <v>0</v>
      </c>
      <c r="R115" s="8"/>
      <c r="S115" s="8"/>
    </row>
    <row r="116" spans="1:19" ht="9.75" outlineLevel="4">
      <c r="A116" s="80"/>
      <c r="B116" s="81"/>
      <c r="C116" s="81"/>
      <c r="D116" s="82"/>
      <c r="E116" s="87" t="s">
        <v>16</v>
      </c>
      <c r="F116" s="83" t="s">
        <v>661</v>
      </c>
      <c r="G116" s="82"/>
      <c r="H116" s="84">
        <v>25</v>
      </c>
      <c r="I116" s="85"/>
      <c r="J116" s="131"/>
      <c r="K116" s="84"/>
      <c r="L116" s="84"/>
      <c r="M116" s="84"/>
      <c r="N116" s="84"/>
      <c r="O116" s="86"/>
      <c r="P116" s="86"/>
      <c r="Q116" s="86"/>
      <c r="R116" s="8"/>
    </row>
    <row r="117" spans="1:19" ht="7.5" customHeight="1" outlineLevel="4">
      <c r="A117" s="8"/>
      <c r="B117" s="46"/>
      <c r="C117" s="45"/>
      <c r="D117" s="48"/>
      <c r="E117" s="13"/>
      <c r="F117" s="49"/>
      <c r="G117" s="48"/>
      <c r="H117" s="50"/>
      <c r="I117" s="52"/>
      <c r="J117" s="132"/>
      <c r="K117" s="19"/>
      <c r="L117" s="19"/>
      <c r="M117" s="19"/>
      <c r="N117" s="19"/>
      <c r="O117" s="15"/>
      <c r="P117" s="15"/>
      <c r="Q117" s="15"/>
      <c r="R117" s="8"/>
    </row>
    <row r="118" spans="1:19" ht="11.25" outlineLevel="3">
      <c r="A118" s="9"/>
      <c r="B118" s="72"/>
      <c r="C118" s="73">
        <v>12</v>
      </c>
      <c r="D118" s="74" t="s">
        <v>151</v>
      </c>
      <c r="E118" s="75" t="s">
        <v>662</v>
      </c>
      <c r="F118" s="76" t="s">
        <v>663</v>
      </c>
      <c r="G118" s="74" t="s">
        <v>94</v>
      </c>
      <c r="H118" s="77">
        <v>1</v>
      </c>
      <c r="I118" s="78"/>
      <c r="J118" s="130">
        <f>H118*I118</f>
        <v>0</v>
      </c>
      <c r="K118" s="77">
        <v>3.8000000000000002E-4</v>
      </c>
      <c r="L118" s="77">
        <f>H118*K118</f>
        <v>3.8000000000000002E-4</v>
      </c>
      <c r="M118" s="77"/>
      <c r="N118" s="77">
        <f>H118*M118</f>
        <v>0</v>
      </c>
      <c r="O118" s="79">
        <v>21</v>
      </c>
      <c r="P118" s="79">
        <f>J118*(O118/100)</f>
        <v>0</v>
      </c>
      <c r="Q118" s="79">
        <f>J118+P118</f>
        <v>0</v>
      </c>
      <c r="R118" s="8"/>
      <c r="S118" s="8"/>
    </row>
    <row r="119" spans="1:19" ht="9.75" outlineLevel="4">
      <c r="A119" s="80"/>
      <c r="B119" s="81"/>
      <c r="C119" s="81"/>
      <c r="D119" s="82"/>
      <c r="E119" s="87" t="s">
        <v>16</v>
      </c>
      <c r="F119" s="83" t="s">
        <v>371</v>
      </c>
      <c r="G119" s="82"/>
      <c r="H119" s="84">
        <v>1</v>
      </c>
      <c r="I119" s="85"/>
      <c r="J119" s="131"/>
      <c r="K119" s="84"/>
      <c r="L119" s="84"/>
      <c r="M119" s="84"/>
      <c r="N119" s="84"/>
      <c r="O119" s="86"/>
      <c r="P119" s="86"/>
      <c r="Q119" s="86"/>
      <c r="R119" s="8"/>
    </row>
    <row r="120" spans="1:19" ht="7.5" customHeight="1" outlineLevel="4">
      <c r="A120" s="8"/>
      <c r="B120" s="46"/>
      <c r="C120" s="45"/>
      <c r="D120" s="48"/>
      <c r="E120" s="13"/>
      <c r="F120" s="49"/>
      <c r="G120" s="48"/>
      <c r="H120" s="50"/>
      <c r="I120" s="52"/>
      <c r="J120" s="132"/>
      <c r="K120" s="19"/>
      <c r="L120" s="19"/>
      <c r="M120" s="19"/>
      <c r="N120" s="19"/>
      <c r="O120" s="15"/>
      <c r="P120" s="15"/>
      <c r="Q120" s="15"/>
      <c r="R120" s="8"/>
    </row>
    <row r="121" spans="1:19" ht="11.25" outlineLevel="3">
      <c r="A121" s="9"/>
      <c r="B121" s="72"/>
      <c r="C121" s="73">
        <v>13</v>
      </c>
      <c r="D121" s="74" t="s">
        <v>151</v>
      </c>
      <c r="E121" s="75" t="s">
        <v>664</v>
      </c>
      <c r="F121" s="76" t="s">
        <v>665</v>
      </c>
      <c r="G121" s="74" t="s">
        <v>94</v>
      </c>
      <c r="H121" s="77">
        <v>1</v>
      </c>
      <c r="I121" s="78"/>
      <c r="J121" s="130">
        <f>H121*I121</f>
        <v>0</v>
      </c>
      <c r="K121" s="77">
        <v>3.8000000000000002E-4</v>
      </c>
      <c r="L121" s="77">
        <f>H121*K121</f>
        <v>3.8000000000000002E-4</v>
      </c>
      <c r="M121" s="77"/>
      <c r="N121" s="77">
        <f>H121*M121</f>
        <v>0</v>
      </c>
      <c r="O121" s="79">
        <v>21</v>
      </c>
      <c r="P121" s="79">
        <f>J121*(O121/100)</f>
        <v>0</v>
      </c>
      <c r="Q121" s="79">
        <f>J121+P121</f>
        <v>0</v>
      </c>
      <c r="R121" s="8"/>
      <c r="S121" s="8"/>
    </row>
    <row r="122" spans="1:19" ht="9.75" outlineLevel="4">
      <c r="A122" s="80"/>
      <c r="B122" s="81"/>
      <c r="C122" s="81"/>
      <c r="D122" s="82"/>
      <c r="E122" s="87" t="s">
        <v>16</v>
      </c>
      <c r="F122" s="83" t="s">
        <v>371</v>
      </c>
      <c r="G122" s="82"/>
      <c r="H122" s="84">
        <v>1</v>
      </c>
      <c r="I122" s="85"/>
      <c r="J122" s="131"/>
      <c r="K122" s="84"/>
      <c r="L122" s="84"/>
      <c r="M122" s="84"/>
      <c r="N122" s="84"/>
      <c r="O122" s="86"/>
      <c r="P122" s="86"/>
      <c r="Q122" s="86"/>
      <c r="R122" s="8"/>
    </row>
    <row r="123" spans="1:19" ht="7.5" customHeight="1" outlineLevel="4">
      <c r="A123" s="8"/>
      <c r="B123" s="46"/>
      <c r="C123" s="45"/>
      <c r="D123" s="48"/>
      <c r="E123" s="13"/>
      <c r="F123" s="49"/>
      <c r="G123" s="48"/>
      <c r="H123" s="50"/>
      <c r="I123" s="52"/>
      <c r="J123" s="132"/>
      <c r="K123" s="19"/>
      <c r="L123" s="19"/>
      <c r="M123" s="19"/>
      <c r="N123" s="19"/>
      <c r="O123" s="15"/>
      <c r="P123" s="15"/>
      <c r="Q123" s="15"/>
      <c r="R123" s="8"/>
    </row>
    <row r="124" spans="1:19" ht="11.25" outlineLevel="3">
      <c r="A124" s="9"/>
      <c r="B124" s="72"/>
      <c r="C124" s="73">
        <v>14</v>
      </c>
      <c r="D124" s="74" t="s">
        <v>151</v>
      </c>
      <c r="E124" s="75" t="s">
        <v>666</v>
      </c>
      <c r="F124" s="76" t="s">
        <v>667</v>
      </c>
      <c r="G124" s="74" t="s">
        <v>94</v>
      </c>
      <c r="H124" s="77">
        <v>1</v>
      </c>
      <c r="I124" s="78"/>
      <c r="J124" s="130">
        <f>H124*I124</f>
        <v>0</v>
      </c>
      <c r="K124" s="77">
        <v>1.4999999999999999E-4</v>
      </c>
      <c r="L124" s="77">
        <f>H124*K124</f>
        <v>1.4999999999999999E-4</v>
      </c>
      <c r="M124" s="77"/>
      <c r="N124" s="77">
        <f>H124*M124</f>
        <v>0</v>
      </c>
      <c r="O124" s="79">
        <v>21</v>
      </c>
      <c r="P124" s="79">
        <f>J124*(O124/100)</f>
        <v>0</v>
      </c>
      <c r="Q124" s="79">
        <f>J124+P124</f>
        <v>0</v>
      </c>
      <c r="R124" s="8"/>
      <c r="S124" s="8"/>
    </row>
    <row r="125" spans="1:19" ht="9.75" outlineLevel="4">
      <c r="A125" s="80"/>
      <c r="B125" s="81"/>
      <c r="C125" s="81"/>
      <c r="D125" s="82"/>
      <c r="E125" s="87" t="s">
        <v>16</v>
      </c>
      <c r="F125" s="83" t="s">
        <v>371</v>
      </c>
      <c r="G125" s="82"/>
      <c r="H125" s="84">
        <v>1</v>
      </c>
      <c r="I125" s="85"/>
      <c r="J125" s="131"/>
      <c r="K125" s="84"/>
      <c r="L125" s="84"/>
      <c r="M125" s="84"/>
      <c r="N125" s="84"/>
      <c r="O125" s="86"/>
      <c r="P125" s="86"/>
      <c r="Q125" s="86"/>
      <c r="R125" s="8"/>
    </row>
    <row r="126" spans="1:19" ht="7.5" customHeight="1" outlineLevel="4">
      <c r="A126" s="8"/>
      <c r="B126" s="46"/>
      <c r="C126" s="45"/>
      <c r="D126" s="48"/>
      <c r="E126" s="13"/>
      <c r="F126" s="49"/>
      <c r="G126" s="48"/>
      <c r="H126" s="50"/>
      <c r="I126" s="52"/>
      <c r="J126" s="132"/>
      <c r="K126" s="19"/>
      <c r="L126" s="19"/>
      <c r="M126" s="19"/>
      <c r="N126" s="19"/>
      <c r="O126" s="15"/>
      <c r="P126" s="15"/>
      <c r="Q126" s="15"/>
      <c r="R126" s="8"/>
    </row>
    <row r="127" spans="1:19" ht="11.25" outlineLevel="3">
      <c r="A127" s="9"/>
      <c r="B127" s="72"/>
      <c r="C127" s="73">
        <v>15</v>
      </c>
      <c r="D127" s="74" t="s">
        <v>151</v>
      </c>
      <c r="E127" s="75" t="s">
        <v>668</v>
      </c>
      <c r="F127" s="76" t="s">
        <v>669</v>
      </c>
      <c r="G127" s="74" t="s">
        <v>94</v>
      </c>
      <c r="H127" s="77">
        <v>4</v>
      </c>
      <c r="I127" s="78"/>
      <c r="J127" s="130">
        <f>H127*I127</f>
        <v>0</v>
      </c>
      <c r="K127" s="77">
        <v>2.5999999999999998E-4</v>
      </c>
      <c r="L127" s="77">
        <f>H127*K127</f>
        <v>1.0399999999999999E-3</v>
      </c>
      <c r="M127" s="77"/>
      <c r="N127" s="77">
        <f>H127*M127</f>
        <v>0</v>
      </c>
      <c r="O127" s="79">
        <v>21</v>
      </c>
      <c r="P127" s="79">
        <f>J127*(O127/100)</f>
        <v>0</v>
      </c>
      <c r="Q127" s="79">
        <f>J127+P127</f>
        <v>0</v>
      </c>
      <c r="R127" s="8"/>
      <c r="S127" s="8"/>
    </row>
    <row r="128" spans="1:19" ht="9.75" outlineLevel="4">
      <c r="A128" s="80"/>
      <c r="B128" s="81"/>
      <c r="C128" s="81"/>
      <c r="D128" s="82"/>
      <c r="E128" s="87" t="s">
        <v>16</v>
      </c>
      <c r="F128" s="83" t="s">
        <v>415</v>
      </c>
      <c r="G128" s="82"/>
      <c r="H128" s="84">
        <v>4</v>
      </c>
      <c r="I128" s="85"/>
      <c r="J128" s="131"/>
      <c r="K128" s="84"/>
      <c r="L128" s="84"/>
      <c r="M128" s="84"/>
      <c r="N128" s="84"/>
      <c r="O128" s="86"/>
      <c r="P128" s="86"/>
      <c r="Q128" s="86"/>
      <c r="R128" s="8"/>
    </row>
    <row r="129" spans="1:19" ht="7.5" customHeight="1" outlineLevel="4">
      <c r="A129" s="8"/>
      <c r="B129" s="46"/>
      <c r="C129" s="45"/>
      <c r="D129" s="48"/>
      <c r="E129" s="13"/>
      <c r="F129" s="49"/>
      <c r="G129" s="48"/>
      <c r="H129" s="50"/>
      <c r="I129" s="52"/>
      <c r="J129" s="132"/>
      <c r="K129" s="19"/>
      <c r="L129" s="19"/>
      <c r="M129" s="19"/>
      <c r="N129" s="19"/>
      <c r="O129" s="15"/>
      <c r="P129" s="15"/>
      <c r="Q129" s="15"/>
      <c r="R129" s="8"/>
    </row>
    <row r="130" spans="1:19" ht="11.25" outlineLevel="3">
      <c r="A130" s="9"/>
      <c r="B130" s="72"/>
      <c r="C130" s="73">
        <v>16</v>
      </c>
      <c r="D130" s="74" t="s">
        <v>151</v>
      </c>
      <c r="E130" s="75" t="s">
        <v>670</v>
      </c>
      <c r="F130" s="76" t="s">
        <v>671</v>
      </c>
      <c r="G130" s="74" t="s">
        <v>94</v>
      </c>
      <c r="H130" s="77">
        <v>1</v>
      </c>
      <c r="I130" s="78"/>
      <c r="J130" s="130">
        <f>H130*I130</f>
        <v>0</v>
      </c>
      <c r="K130" s="77">
        <v>3.8000000000000002E-4</v>
      </c>
      <c r="L130" s="77">
        <f>H130*K130</f>
        <v>3.8000000000000002E-4</v>
      </c>
      <c r="M130" s="77"/>
      <c r="N130" s="77">
        <f>H130*M130</f>
        <v>0</v>
      </c>
      <c r="O130" s="79">
        <v>21</v>
      </c>
      <c r="P130" s="79">
        <f>J130*(O130/100)</f>
        <v>0</v>
      </c>
      <c r="Q130" s="79">
        <f>J130+P130</f>
        <v>0</v>
      </c>
      <c r="R130" s="8"/>
      <c r="S130" s="8"/>
    </row>
    <row r="131" spans="1:19" ht="9.75" outlineLevel="4">
      <c r="A131" s="80"/>
      <c r="B131" s="81"/>
      <c r="C131" s="81"/>
      <c r="D131" s="82"/>
      <c r="E131" s="87" t="s">
        <v>16</v>
      </c>
      <c r="F131" s="83" t="s">
        <v>371</v>
      </c>
      <c r="G131" s="82"/>
      <c r="H131" s="84">
        <v>1</v>
      </c>
      <c r="I131" s="85"/>
      <c r="J131" s="131"/>
      <c r="K131" s="84"/>
      <c r="L131" s="84"/>
      <c r="M131" s="84"/>
      <c r="N131" s="84"/>
      <c r="O131" s="86"/>
      <c r="P131" s="86"/>
      <c r="Q131" s="86"/>
      <c r="R131" s="8"/>
    </row>
    <row r="132" spans="1:19" ht="7.5" customHeight="1" outlineLevel="4">
      <c r="A132" s="8"/>
      <c r="B132" s="46"/>
      <c r="C132" s="45"/>
      <c r="D132" s="48"/>
      <c r="E132" s="13"/>
      <c r="F132" s="49"/>
      <c r="G132" s="48"/>
      <c r="H132" s="50"/>
      <c r="I132" s="52"/>
      <c r="J132" s="132"/>
      <c r="K132" s="19"/>
      <c r="L132" s="19"/>
      <c r="M132" s="19"/>
      <c r="N132" s="19"/>
      <c r="O132" s="15"/>
      <c r="P132" s="15"/>
      <c r="Q132" s="15"/>
      <c r="R132" s="8"/>
    </row>
    <row r="133" spans="1:19" ht="11.25" outlineLevel="3">
      <c r="A133" s="9"/>
      <c r="B133" s="72"/>
      <c r="C133" s="73">
        <v>17</v>
      </c>
      <c r="D133" s="74" t="s">
        <v>151</v>
      </c>
      <c r="E133" s="75" t="s">
        <v>672</v>
      </c>
      <c r="F133" s="76" t="s">
        <v>673</v>
      </c>
      <c r="G133" s="74" t="s">
        <v>94</v>
      </c>
      <c r="H133" s="77">
        <v>1</v>
      </c>
      <c r="I133" s="78"/>
      <c r="J133" s="130">
        <f>H133*I133</f>
        <v>0</v>
      </c>
      <c r="K133" s="77">
        <v>1.2E-4</v>
      </c>
      <c r="L133" s="77">
        <f>H133*K133</f>
        <v>1.2E-4</v>
      </c>
      <c r="M133" s="77"/>
      <c r="N133" s="77">
        <f>H133*M133</f>
        <v>0</v>
      </c>
      <c r="O133" s="79">
        <v>21</v>
      </c>
      <c r="P133" s="79">
        <f>J133*(O133/100)</f>
        <v>0</v>
      </c>
      <c r="Q133" s="79">
        <f>J133+P133</f>
        <v>0</v>
      </c>
      <c r="R133" s="8"/>
      <c r="S133" s="8"/>
    </row>
    <row r="134" spans="1:19" ht="9.75" outlineLevel="4">
      <c r="A134" s="80"/>
      <c r="B134" s="81"/>
      <c r="C134" s="81"/>
      <c r="D134" s="82"/>
      <c r="E134" s="87" t="s">
        <v>16</v>
      </c>
      <c r="F134" s="83" t="s">
        <v>371</v>
      </c>
      <c r="G134" s="82"/>
      <c r="H134" s="84">
        <v>1</v>
      </c>
      <c r="I134" s="85"/>
      <c r="J134" s="131"/>
      <c r="K134" s="84"/>
      <c r="L134" s="84"/>
      <c r="M134" s="84"/>
      <c r="N134" s="84"/>
      <c r="O134" s="86"/>
      <c r="P134" s="86"/>
      <c r="Q134" s="86"/>
      <c r="R134" s="8"/>
    </row>
    <row r="135" spans="1:19" ht="7.5" customHeight="1" outlineLevel="4">
      <c r="A135" s="8"/>
      <c r="B135" s="46"/>
      <c r="C135" s="45"/>
      <c r="D135" s="48"/>
      <c r="E135" s="13"/>
      <c r="F135" s="49"/>
      <c r="G135" s="48"/>
      <c r="H135" s="50"/>
      <c r="I135" s="52"/>
      <c r="J135" s="132"/>
      <c r="K135" s="19"/>
      <c r="L135" s="19"/>
      <c r="M135" s="19"/>
      <c r="N135" s="19"/>
      <c r="O135" s="15"/>
      <c r="P135" s="15"/>
      <c r="Q135" s="15"/>
      <c r="R135" s="8"/>
    </row>
    <row r="136" spans="1:19" ht="11.25" outlineLevel="3">
      <c r="A136" s="9"/>
      <c r="B136" s="72"/>
      <c r="C136" s="73">
        <v>18</v>
      </c>
      <c r="D136" s="74" t="s">
        <v>103</v>
      </c>
      <c r="E136" s="75" t="s">
        <v>674</v>
      </c>
      <c r="F136" s="76" t="s">
        <v>675</v>
      </c>
      <c r="G136" s="74" t="s">
        <v>120</v>
      </c>
      <c r="H136" s="77">
        <v>42</v>
      </c>
      <c r="I136" s="78"/>
      <c r="J136" s="130">
        <f>H136*I136</f>
        <v>0</v>
      </c>
      <c r="K136" s="77"/>
      <c r="L136" s="77">
        <f>H136*K136</f>
        <v>0</v>
      </c>
      <c r="M136" s="77"/>
      <c r="N136" s="77">
        <f>H136*M136</f>
        <v>0</v>
      </c>
      <c r="O136" s="79">
        <v>21</v>
      </c>
      <c r="P136" s="79">
        <f>J136*(O136/100)</f>
        <v>0</v>
      </c>
      <c r="Q136" s="79">
        <f>J136+P136</f>
        <v>0</v>
      </c>
      <c r="R136" s="8"/>
      <c r="S136" s="8"/>
    </row>
    <row r="137" spans="1:19" ht="9.75" outlineLevel="4">
      <c r="A137" s="80"/>
      <c r="B137" s="81"/>
      <c r="C137" s="81"/>
      <c r="D137" s="82"/>
      <c r="E137" s="87" t="s">
        <v>16</v>
      </c>
      <c r="F137" s="83" t="s">
        <v>676</v>
      </c>
      <c r="G137" s="82"/>
      <c r="H137" s="84">
        <v>42</v>
      </c>
      <c r="I137" s="85"/>
      <c r="J137" s="131"/>
      <c r="K137" s="84"/>
      <c r="L137" s="84"/>
      <c r="M137" s="84"/>
      <c r="N137" s="84"/>
      <c r="O137" s="86"/>
      <c r="P137" s="86"/>
      <c r="Q137" s="86"/>
      <c r="R137" s="8"/>
    </row>
    <row r="138" spans="1:19" ht="7.5" customHeight="1" outlineLevel="4">
      <c r="A138" s="8"/>
      <c r="B138" s="46"/>
      <c r="C138" s="45"/>
      <c r="D138" s="48"/>
      <c r="E138" s="13"/>
      <c r="F138" s="49"/>
      <c r="G138" s="48"/>
      <c r="H138" s="50"/>
      <c r="I138" s="52"/>
      <c r="J138" s="132"/>
      <c r="K138" s="19"/>
      <c r="L138" s="19"/>
      <c r="M138" s="19"/>
      <c r="N138" s="19"/>
      <c r="O138" s="15"/>
      <c r="P138" s="15"/>
      <c r="Q138" s="15"/>
      <c r="R138" s="8"/>
    </row>
    <row r="139" spans="1:19" ht="11.25" outlineLevel="3">
      <c r="A139" s="9"/>
      <c r="B139" s="72"/>
      <c r="C139" s="73">
        <v>19</v>
      </c>
      <c r="D139" s="74" t="s">
        <v>103</v>
      </c>
      <c r="E139" s="75" t="s">
        <v>677</v>
      </c>
      <c r="F139" s="76" t="s">
        <v>678</v>
      </c>
      <c r="G139" s="74" t="s">
        <v>120</v>
      </c>
      <c r="H139" s="77">
        <v>2.5</v>
      </c>
      <c r="I139" s="78"/>
      <c r="J139" s="130">
        <f>H139*I139</f>
        <v>0</v>
      </c>
      <c r="K139" s="77"/>
      <c r="L139" s="77">
        <f>H139*K139</f>
        <v>0</v>
      </c>
      <c r="M139" s="77"/>
      <c r="N139" s="77">
        <f>H139*M139</f>
        <v>0</v>
      </c>
      <c r="O139" s="79">
        <v>21</v>
      </c>
      <c r="P139" s="79">
        <f>J139*(O139/100)</f>
        <v>0</v>
      </c>
      <c r="Q139" s="79">
        <f>J139+P139</f>
        <v>0</v>
      </c>
      <c r="R139" s="8"/>
      <c r="S139" s="8"/>
    </row>
    <row r="140" spans="1:19" ht="9.75" outlineLevel="4">
      <c r="A140" s="80"/>
      <c r="B140" s="81"/>
      <c r="C140" s="81"/>
      <c r="D140" s="82"/>
      <c r="E140" s="87" t="s">
        <v>16</v>
      </c>
      <c r="F140" s="83" t="s">
        <v>679</v>
      </c>
      <c r="G140" s="82"/>
      <c r="H140" s="84">
        <v>2.5</v>
      </c>
      <c r="I140" s="85"/>
      <c r="J140" s="131"/>
      <c r="K140" s="84"/>
      <c r="L140" s="84"/>
      <c r="M140" s="84"/>
      <c r="N140" s="84"/>
      <c r="O140" s="86"/>
      <c r="P140" s="86"/>
      <c r="Q140" s="86"/>
      <c r="R140" s="8"/>
    </row>
    <row r="141" spans="1:19" ht="7.5" customHeight="1" outlineLevel="4">
      <c r="A141" s="8"/>
      <c r="B141" s="46"/>
      <c r="C141" s="45"/>
      <c r="D141" s="48"/>
      <c r="E141" s="13"/>
      <c r="F141" s="49"/>
      <c r="G141" s="48"/>
      <c r="H141" s="50"/>
      <c r="I141" s="52"/>
      <c r="J141" s="132"/>
      <c r="K141" s="19"/>
      <c r="L141" s="19"/>
      <c r="M141" s="19"/>
      <c r="N141" s="19"/>
      <c r="O141" s="15"/>
      <c r="P141" s="15"/>
      <c r="Q141" s="15"/>
      <c r="R141" s="8"/>
    </row>
    <row r="142" spans="1:19" ht="11.25" outlineLevel="3">
      <c r="A142" s="9"/>
      <c r="B142" s="72"/>
      <c r="C142" s="73">
        <v>20</v>
      </c>
      <c r="D142" s="74" t="s">
        <v>103</v>
      </c>
      <c r="E142" s="75" t="s">
        <v>680</v>
      </c>
      <c r="F142" s="76" t="s">
        <v>681</v>
      </c>
      <c r="G142" s="74" t="s">
        <v>94</v>
      </c>
      <c r="H142" s="77">
        <v>2</v>
      </c>
      <c r="I142" s="78"/>
      <c r="J142" s="130">
        <f>H142*I142</f>
        <v>0</v>
      </c>
      <c r="K142" s="77">
        <v>4.3800000000000002E-3</v>
      </c>
      <c r="L142" s="77">
        <f>H142*K142</f>
        <v>8.7600000000000004E-3</v>
      </c>
      <c r="M142" s="77"/>
      <c r="N142" s="77">
        <f>H142*M142</f>
        <v>0</v>
      </c>
      <c r="O142" s="79">
        <v>21</v>
      </c>
      <c r="P142" s="79">
        <f>J142*(O142/100)</f>
        <v>0</v>
      </c>
      <c r="Q142" s="79">
        <f>J142+P142</f>
        <v>0</v>
      </c>
      <c r="R142" s="8"/>
      <c r="S142" s="8"/>
    </row>
    <row r="143" spans="1:19" ht="9.75" outlineLevel="4">
      <c r="A143" s="80"/>
      <c r="B143" s="81"/>
      <c r="C143" s="81"/>
      <c r="D143" s="82"/>
      <c r="E143" s="87" t="s">
        <v>16</v>
      </c>
      <c r="F143" s="83" t="s">
        <v>388</v>
      </c>
      <c r="G143" s="82"/>
      <c r="H143" s="84">
        <v>2</v>
      </c>
      <c r="I143" s="85"/>
      <c r="J143" s="131"/>
      <c r="K143" s="84"/>
      <c r="L143" s="84"/>
      <c r="M143" s="84"/>
      <c r="N143" s="84"/>
      <c r="O143" s="86"/>
      <c r="P143" s="86"/>
      <c r="Q143" s="86"/>
      <c r="R143" s="8"/>
    </row>
    <row r="144" spans="1:19" ht="7.5" customHeight="1" outlineLevel="4">
      <c r="A144" s="8"/>
      <c r="B144" s="46"/>
      <c r="C144" s="45"/>
      <c r="D144" s="48"/>
      <c r="E144" s="13"/>
      <c r="F144" s="49"/>
      <c r="G144" s="48"/>
      <c r="H144" s="50"/>
      <c r="I144" s="52"/>
      <c r="J144" s="132"/>
      <c r="K144" s="19"/>
      <c r="L144" s="19"/>
      <c r="M144" s="19"/>
      <c r="N144" s="19"/>
      <c r="O144" s="15"/>
      <c r="P144" s="15"/>
      <c r="Q144" s="15"/>
      <c r="R144" s="8"/>
    </row>
    <row r="145" spans="1:19" ht="11.25" outlineLevel="3">
      <c r="A145" s="9"/>
      <c r="B145" s="72"/>
      <c r="C145" s="73">
        <v>21</v>
      </c>
      <c r="D145" s="74" t="s">
        <v>103</v>
      </c>
      <c r="E145" s="75" t="s">
        <v>682</v>
      </c>
      <c r="F145" s="76" t="s">
        <v>683</v>
      </c>
      <c r="G145" s="74" t="s">
        <v>94</v>
      </c>
      <c r="H145" s="77">
        <v>3</v>
      </c>
      <c r="I145" s="78"/>
      <c r="J145" s="130">
        <f>H145*I145</f>
        <v>0</v>
      </c>
      <c r="K145" s="77">
        <v>1.48E-3</v>
      </c>
      <c r="L145" s="77">
        <f>H145*K145</f>
        <v>4.4399999999999995E-3</v>
      </c>
      <c r="M145" s="77"/>
      <c r="N145" s="77">
        <f>H145*M145</f>
        <v>0</v>
      </c>
      <c r="O145" s="79">
        <v>21</v>
      </c>
      <c r="P145" s="79">
        <f>J145*(O145/100)</f>
        <v>0</v>
      </c>
      <c r="Q145" s="79">
        <f>J145+P145</f>
        <v>0</v>
      </c>
      <c r="R145" s="8"/>
      <c r="S145" s="8"/>
    </row>
    <row r="146" spans="1:19" ht="9.75" outlineLevel="4">
      <c r="A146" s="80"/>
      <c r="B146" s="81"/>
      <c r="C146" s="81"/>
      <c r="D146" s="82"/>
      <c r="E146" s="87" t="s">
        <v>16</v>
      </c>
      <c r="F146" s="83" t="s">
        <v>630</v>
      </c>
      <c r="G146" s="82"/>
      <c r="H146" s="84">
        <v>3</v>
      </c>
      <c r="I146" s="85"/>
      <c r="J146" s="131"/>
      <c r="K146" s="84"/>
      <c r="L146" s="84"/>
      <c r="M146" s="84"/>
      <c r="N146" s="84"/>
      <c r="O146" s="86"/>
      <c r="P146" s="86"/>
      <c r="Q146" s="86"/>
      <c r="R146" s="8"/>
    </row>
    <row r="147" spans="1:19" ht="7.5" customHeight="1" outlineLevel="4">
      <c r="A147" s="8"/>
      <c r="B147" s="46"/>
      <c r="C147" s="45"/>
      <c r="D147" s="48"/>
      <c r="E147" s="13"/>
      <c r="F147" s="49"/>
      <c r="G147" s="48"/>
      <c r="H147" s="50"/>
      <c r="I147" s="52"/>
      <c r="J147" s="132"/>
      <c r="K147" s="19"/>
      <c r="L147" s="19"/>
      <c r="M147" s="19"/>
      <c r="N147" s="19"/>
      <c r="O147" s="15"/>
      <c r="P147" s="15"/>
      <c r="Q147" s="15"/>
      <c r="R147" s="8"/>
    </row>
    <row r="148" spans="1:19" ht="11.25" outlineLevel="3">
      <c r="A148" s="9"/>
      <c r="B148" s="72"/>
      <c r="C148" s="73">
        <v>22</v>
      </c>
      <c r="D148" s="74" t="s">
        <v>103</v>
      </c>
      <c r="E148" s="75" t="s">
        <v>684</v>
      </c>
      <c r="F148" s="76" t="s">
        <v>685</v>
      </c>
      <c r="G148" s="74" t="s">
        <v>94</v>
      </c>
      <c r="H148" s="77">
        <v>2</v>
      </c>
      <c r="I148" s="78"/>
      <c r="J148" s="130">
        <f>H148*I148</f>
        <v>0</v>
      </c>
      <c r="K148" s="77">
        <v>3.2699999999999999E-3</v>
      </c>
      <c r="L148" s="77">
        <f>H148*K148</f>
        <v>6.5399999999999998E-3</v>
      </c>
      <c r="M148" s="77"/>
      <c r="N148" s="77">
        <f>H148*M148</f>
        <v>0</v>
      </c>
      <c r="O148" s="79">
        <v>21</v>
      </c>
      <c r="P148" s="79">
        <f>J148*(O148/100)</f>
        <v>0</v>
      </c>
      <c r="Q148" s="79">
        <f>J148+P148</f>
        <v>0</v>
      </c>
      <c r="R148" s="8"/>
      <c r="S148" s="8"/>
    </row>
    <row r="149" spans="1:19" ht="9.75" outlineLevel="4">
      <c r="A149" s="80"/>
      <c r="B149" s="81"/>
      <c r="C149" s="81"/>
      <c r="D149" s="82"/>
      <c r="E149" s="87" t="s">
        <v>16</v>
      </c>
      <c r="F149" s="83" t="s">
        <v>686</v>
      </c>
      <c r="G149" s="82"/>
      <c r="H149" s="84">
        <v>2</v>
      </c>
      <c r="I149" s="85"/>
      <c r="J149" s="131"/>
      <c r="K149" s="84"/>
      <c r="L149" s="84"/>
      <c r="M149" s="84"/>
      <c r="N149" s="84"/>
      <c r="O149" s="86"/>
      <c r="P149" s="86"/>
      <c r="Q149" s="86"/>
      <c r="R149" s="8"/>
    </row>
    <row r="150" spans="1:19" ht="7.5" customHeight="1" outlineLevel="4">
      <c r="A150" s="8"/>
      <c r="B150" s="46"/>
      <c r="C150" s="45"/>
      <c r="D150" s="48"/>
      <c r="E150" s="13"/>
      <c r="F150" s="49"/>
      <c r="G150" s="48"/>
      <c r="H150" s="50"/>
      <c r="I150" s="52"/>
      <c r="J150" s="132"/>
      <c r="K150" s="19"/>
      <c r="L150" s="19"/>
      <c r="M150" s="19"/>
      <c r="N150" s="19"/>
      <c r="O150" s="15"/>
      <c r="P150" s="15"/>
      <c r="Q150" s="15"/>
      <c r="R150" s="8"/>
    </row>
    <row r="151" spans="1:19" ht="11.25" outlineLevel="3">
      <c r="A151" s="9"/>
      <c r="B151" s="72"/>
      <c r="C151" s="73">
        <v>23</v>
      </c>
      <c r="D151" s="74" t="s">
        <v>103</v>
      </c>
      <c r="E151" s="75" t="s">
        <v>687</v>
      </c>
      <c r="F151" s="76" t="s">
        <v>688</v>
      </c>
      <c r="G151" s="74" t="s">
        <v>94</v>
      </c>
      <c r="H151" s="77">
        <v>5</v>
      </c>
      <c r="I151" s="78"/>
      <c r="J151" s="130">
        <f>H151*I151</f>
        <v>0</v>
      </c>
      <c r="K151" s="77"/>
      <c r="L151" s="77">
        <f>H151*K151</f>
        <v>0</v>
      </c>
      <c r="M151" s="77"/>
      <c r="N151" s="77">
        <f>H151*M151</f>
        <v>0</v>
      </c>
      <c r="O151" s="79">
        <v>21</v>
      </c>
      <c r="P151" s="79">
        <f>J151*(O151/100)</f>
        <v>0</v>
      </c>
      <c r="Q151" s="79">
        <f>J151+P151</f>
        <v>0</v>
      </c>
      <c r="R151" s="8"/>
      <c r="S151" s="8"/>
    </row>
    <row r="152" spans="1:19" ht="11.25" outlineLevel="3">
      <c r="A152" s="9"/>
      <c r="B152" s="72"/>
      <c r="C152" s="73">
        <v>24</v>
      </c>
      <c r="D152" s="74" t="s">
        <v>103</v>
      </c>
      <c r="E152" s="75" t="s">
        <v>689</v>
      </c>
      <c r="F152" s="76" t="s">
        <v>690</v>
      </c>
      <c r="G152" s="74" t="s">
        <v>94</v>
      </c>
      <c r="H152" s="77">
        <v>1</v>
      </c>
      <c r="I152" s="78"/>
      <c r="J152" s="130">
        <f>H152*I152</f>
        <v>0</v>
      </c>
      <c r="K152" s="77"/>
      <c r="L152" s="77">
        <f>H152*K152</f>
        <v>0</v>
      </c>
      <c r="M152" s="77"/>
      <c r="N152" s="77">
        <f>H152*M152</f>
        <v>0</v>
      </c>
      <c r="O152" s="79">
        <v>21</v>
      </c>
      <c r="P152" s="79">
        <f>J152*(O152/100)</f>
        <v>0</v>
      </c>
      <c r="Q152" s="79">
        <f>J152+P152</f>
        <v>0</v>
      </c>
      <c r="R152" s="8"/>
      <c r="S152" s="8"/>
    </row>
    <row r="153" spans="1:19" ht="11.25" outlineLevel="3">
      <c r="A153" s="9"/>
      <c r="B153" s="72"/>
      <c r="C153" s="73">
        <v>25</v>
      </c>
      <c r="D153" s="74" t="s">
        <v>103</v>
      </c>
      <c r="E153" s="75" t="s">
        <v>691</v>
      </c>
      <c r="F153" s="76" t="s">
        <v>692</v>
      </c>
      <c r="G153" s="74" t="s">
        <v>126</v>
      </c>
      <c r="H153" s="77">
        <v>8.2883999999999999E-2</v>
      </c>
      <c r="I153" s="78"/>
      <c r="J153" s="130">
        <f>H153*I153</f>
        <v>0</v>
      </c>
      <c r="K153" s="77"/>
      <c r="L153" s="77">
        <f>H153*K153</f>
        <v>0</v>
      </c>
      <c r="M153" s="77"/>
      <c r="N153" s="77">
        <f>H153*M153</f>
        <v>0</v>
      </c>
      <c r="O153" s="79">
        <v>21</v>
      </c>
      <c r="P153" s="79">
        <f>J153*(O153/100)</f>
        <v>0</v>
      </c>
      <c r="Q153" s="79">
        <f>J153+P153</f>
        <v>0</v>
      </c>
      <c r="R153" s="8"/>
      <c r="S153" s="8"/>
    </row>
    <row r="154" spans="1:19" outlineLevel="3">
      <c r="B154" s="6"/>
      <c r="C154" s="6"/>
      <c r="D154" s="6"/>
      <c r="E154" s="6"/>
      <c r="F154" s="6"/>
      <c r="G154" s="6"/>
      <c r="H154" s="6"/>
      <c r="I154" s="8"/>
      <c r="J154" s="133"/>
      <c r="K154" s="6"/>
      <c r="L154" s="6"/>
      <c r="M154" s="6"/>
      <c r="N154" s="6"/>
      <c r="O154" s="6"/>
      <c r="P154" s="8"/>
      <c r="Q154" s="8"/>
    </row>
    <row r="155" spans="1:19" ht="11.25" outlineLevel="2">
      <c r="A155" s="40" t="s">
        <v>693</v>
      </c>
      <c r="B155" s="65">
        <v>3</v>
      </c>
      <c r="C155" s="66"/>
      <c r="D155" s="67" t="s">
        <v>32</v>
      </c>
      <c r="E155" s="67"/>
      <c r="F155" s="68" t="s">
        <v>694</v>
      </c>
      <c r="G155" s="67"/>
      <c r="H155" s="69"/>
      <c r="I155" s="70"/>
      <c r="J155" s="129">
        <f>SUBTOTAL(9,J156:J211)</f>
        <v>0</v>
      </c>
      <c r="K155" s="69"/>
      <c r="L155" s="42">
        <f>SUBTOTAL(9,L156:L211)</f>
        <v>0.12529300000000002</v>
      </c>
      <c r="M155" s="69"/>
      <c r="N155" s="42">
        <f>SUBTOTAL(9,N156:N211)</f>
        <v>0.43676499999999996</v>
      </c>
      <c r="O155" s="71"/>
      <c r="P155" s="41">
        <f>SUBTOTAL(9,P156:P211)</f>
        <v>0</v>
      </c>
      <c r="Q155" s="41">
        <f>SUBTOTAL(9,Q156:Q211)</f>
        <v>0</v>
      </c>
      <c r="R155" s="8"/>
      <c r="S155" s="8"/>
    </row>
    <row r="156" spans="1:19" ht="11.25" outlineLevel="3">
      <c r="A156" s="9"/>
      <c r="B156" s="72"/>
      <c r="C156" s="73">
        <v>1</v>
      </c>
      <c r="D156" s="74" t="s">
        <v>103</v>
      </c>
      <c r="E156" s="75" t="s">
        <v>695</v>
      </c>
      <c r="F156" s="76" t="s">
        <v>696</v>
      </c>
      <c r="G156" s="74" t="s">
        <v>120</v>
      </c>
      <c r="H156" s="77">
        <v>49.5</v>
      </c>
      <c r="I156" s="78"/>
      <c r="J156" s="130">
        <f>H156*I156</f>
        <v>0</v>
      </c>
      <c r="K156" s="77"/>
      <c r="L156" s="77">
        <f>H156*K156</f>
        <v>0</v>
      </c>
      <c r="M156" s="77">
        <v>2.1299999999999999E-3</v>
      </c>
      <c r="N156" s="77">
        <f>H156*M156</f>
        <v>0.105435</v>
      </c>
      <c r="O156" s="79">
        <v>21</v>
      </c>
      <c r="P156" s="79">
        <f>J156*(O156/100)</f>
        <v>0</v>
      </c>
      <c r="Q156" s="79">
        <f>J156+P156</f>
        <v>0</v>
      </c>
      <c r="R156" s="8"/>
      <c r="S156" s="8"/>
    </row>
    <row r="157" spans="1:19" ht="9.75" outlineLevel="4">
      <c r="A157" s="80"/>
      <c r="B157" s="81"/>
      <c r="C157" s="81"/>
      <c r="D157" s="82"/>
      <c r="E157" s="87" t="s">
        <v>16</v>
      </c>
      <c r="F157" s="83" t="s">
        <v>697</v>
      </c>
      <c r="G157" s="82"/>
      <c r="H157" s="84">
        <v>49.5</v>
      </c>
      <c r="I157" s="85"/>
      <c r="J157" s="131"/>
      <c r="K157" s="84"/>
      <c r="L157" s="84"/>
      <c r="M157" s="84"/>
      <c r="N157" s="84"/>
      <c r="O157" s="86"/>
      <c r="P157" s="86"/>
      <c r="Q157" s="86"/>
      <c r="R157" s="8"/>
    </row>
    <row r="158" spans="1:19" ht="7.5" customHeight="1" outlineLevel="4">
      <c r="A158" s="8"/>
      <c r="B158" s="46"/>
      <c r="C158" s="45"/>
      <c r="D158" s="48"/>
      <c r="E158" s="13"/>
      <c r="F158" s="49"/>
      <c r="G158" s="48"/>
      <c r="H158" s="50"/>
      <c r="I158" s="52"/>
      <c r="J158" s="132"/>
      <c r="K158" s="19"/>
      <c r="L158" s="19"/>
      <c r="M158" s="19"/>
      <c r="N158" s="19"/>
      <c r="O158" s="15"/>
      <c r="P158" s="15"/>
      <c r="Q158" s="15"/>
      <c r="R158" s="8"/>
    </row>
    <row r="159" spans="1:19" ht="11.25" outlineLevel="3">
      <c r="A159" s="9"/>
      <c r="B159" s="72"/>
      <c r="C159" s="73">
        <v>2</v>
      </c>
      <c r="D159" s="74" t="s">
        <v>103</v>
      </c>
      <c r="E159" s="75" t="s">
        <v>698</v>
      </c>
      <c r="F159" s="76" t="s">
        <v>699</v>
      </c>
      <c r="G159" s="74" t="s">
        <v>94</v>
      </c>
      <c r="H159" s="77">
        <v>12</v>
      </c>
      <c r="I159" s="78"/>
      <c r="J159" s="130">
        <f>H159*I159</f>
        <v>0</v>
      </c>
      <c r="K159" s="77"/>
      <c r="L159" s="77">
        <f>H159*K159</f>
        <v>0</v>
      </c>
      <c r="M159" s="77">
        <v>6.8999999999999997E-4</v>
      </c>
      <c r="N159" s="77">
        <f>H159*M159</f>
        <v>8.2799999999999992E-3</v>
      </c>
      <c r="O159" s="79">
        <v>21</v>
      </c>
      <c r="P159" s="79">
        <f>J159*(O159/100)</f>
        <v>0</v>
      </c>
      <c r="Q159" s="79">
        <f>J159+P159</f>
        <v>0</v>
      </c>
      <c r="R159" s="8"/>
      <c r="S159" s="8"/>
    </row>
    <row r="160" spans="1:19" ht="22.5" outlineLevel="3">
      <c r="A160" s="9"/>
      <c r="B160" s="72"/>
      <c r="C160" s="73">
        <v>3</v>
      </c>
      <c r="D160" s="74" t="s">
        <v>103</v>
      </c>
      <c r="E160" s="75" t="s">
        <v>700</v>
      </c>
      <c r="F160" s="76" t="s">
        <v>701</v>
      </c>
      <c r="G160" s="74" t="s">
        <v>120</v>
      </c>
      <c r="H160" s="77">
        <v>65</v>
      </c>
      <c r="I160" s="78"/>
      <c r="J160" s="130">
        <f>H160*I160</f>
        <v>0</v>
      </c>
      <c r="K160" s="77"/>
      <c r="L160" s="77">
        <f>H160*K160</f>
        <v>0</v>
      </c>
      <c r="M160" s="77">
        <v>4.9699999999999996E-3</v>
      </c>
      <c r="N160" s="77">
        <f>H160*M160</f>
        <v>0.32304999999999995</v>
      </c>
      <c r="O160" s="79">
        <v>21</v>
      </c>
      <c r="P160" s="79">
        <f>J160*(O160/100)</f>
        <v>0</v>
      </c>
      <c r="Q160" s="79">
        <f>J160+P160</f>
        <v>0</v>
      </c>
      <c r="R160" s="8"/>
      <c r="S160" s="8"/>
    </row>
    <row r="161" spans="1:19" ht="9.75" outlineLevel="4">
      <c r="A161" s="80"/>
      <c r="B161" s="81"/>
      <c r="C161" s="81"/>
      <c r="D161" s="82"/>
      <c r="E161" s="87" t="s">
        <v>16</v>
      </c>
      <c r="F161" s="83" t="s">
        <v>702</v>
      </c>
      <c r="G161" s="82"/>
      <c r="H161" s="84">
        <v>65</v>
      </c>
      <c r="I161" s="85"/>
      <c r="J161" s="131"/>
      <c r="K161" s="84"/>
      <c r="L161" s="84"/>
      <c r="M161" s="84"/>
      <c r="N161" s="84"/>
      <c r="O161" s="86"/>
      <c r="P161" s="86"/>
      <c r="Q161" s="86"/>
      <c r="R161" s="8"/>
    </row>
    <row r="162" spans="1:19" ht="7.5" customHeight="1" outlineLevel="4">
      <c r="A162" s="8"/>
      <c r="B162" s="46"/>
      <c r="C162" s="45"/>
      <c r="D162" s="48"/>
      <c r="E162" s="13"/>
      <c r="F162" s="49"/>
      <c r="G162" s="48"/>
      <c r="H162" s="50"/>
      <c r="I162" s="52"/>
      <c r="J162" s="132"/>
      <c r="K162" s="19"/>
      <c r="L162" s="19"/>
      <c r="M162" s="19"/>
      <c r="N162" s="19"/>
      <c r="O162" s="15"/>
      <c r="P162" s="15"/>
      <c r="Q162" s="15"/>
      <c r="R162" s="8"/>
    </row>
    <row r="163" spans="1:19" ht="11.25" outlineLevel="3">
      <c r="A163" s="9"/>
      <c r="B163" s="72"/>
      <c r="C163" s="73">
        <v>4</v>
      </c>
      <c r="D163" s="74" t="s">
        <v>103</v>
      </c>
      <c r="E163" s="75" t="s">
        <v>703</v>
      </c>
      <c r="F163" s="76" t="s">
        <v>704</v>
      </c>
      <c r="G163" s="74" t="s">
        <v>120</v>
      </c>
      <c r="H163" s="77">
        <v>65</v>
      </c>
      <c r="I163" s="78"/>
      <c r="J163" s="130">
        <f>H163*I163</f>
        <v>0</v>
      </c>
      <c r="K163" s="77">
        <v>4.8999999999999998E-4</v>
      </c>
      <c r="L163" s="77">
        <f>H163*K163</f>
        <v>3.1849999999999996E-2</v>
      </c>
      <c r="M163" s="77"/>
      <c r="N163" s="77">
        <f>H163*M163</f>
        <v>0</v>
      </c>
      <c r="O163" s="79">
        <v>21</v>
      </c>
      <c r="P163" s="79">
        <f>J163*(O163/100)</f>
        <v>0</v>
      </c>
      <c r="Q163" s="79">
        <f>J163+P163</f>
        <v>0</v>
      </c>
      <c r="R163" s="8"/>
      <c r="S163" s="8"/>
    </row>
    <row r="164" spans="1:19" ht="9.75" outlineLevel="4">
      <c r="A164" s="80"/>
      <c r="B164" s="81"/>
      <c r="C164" s="81"/>
      <c r="D164" s="82"/>
      <c r="E164" s="87" t="s">
        <v>16</v>
      </c>
      <c r="F164" s="83" t="s">
        <v>702</v>
      </c>
      <c r="G164" s="82"/>
      <c r="H164" s="84">
        <v>65</v>
      </c>
      <c r="I164" s="85"/>
      <c r="J164" s="131"/>
      <c r="K164" s="84"/>
      <c r="L164" s="84"/>
      <c r="M164" s="84"/>
      <c r="N164" s="84"/>
      <c r="O164" s="86"/>
      <c r="P164" s="86"/>
      <c r="Q164" s="86"/>
      <c r="R164" s="8"/>
    </row>
    <row r="165" spans="1:19" ht="7.5" customHeight="1" outlineLevel="4">
      <c r="A165" s="8"/>
      <c r="B165" s="46"/>
      <c r="C165" s="45"/>
      <c r="D165" s="48"/>
      <c r="E165" s="13"/>
      <c r="F165" s="49"/>
      <c r="G165" s="48"/>
      <c r="H165" s="50"/>
      <c r="I165" s="52"/>
      <c r="J165" s="132"/>
      <c r="K165" s="19"/>
      <c r="L165" s="19"/>
      <c r="M165" s="19"/>
      <c r="N165" s="19"/>
      <c r="O165" s="15"/>
      <c r="P165" s="15"/>
      <c r="Q165" s="15"/>
      <c r="R165" s="8"/>
    </row>
    <row r="166" spans="1:19" ht="11.25" outlineLevel="3">
      <c r="A166" s="9"/>
      <c r="B166" s="72"/>
      <c r="C166" s="73">
        <v>5</v>
      </c>
      <c r="D166" s="74" t="s">
        <v>103</v>
      </c>
      <c r="E166" s="75" t="s">
        <v>705</v>
      </c>
      <c r="F166" s="76" t="s">
        <v>706</v>
      </c>
      <c r="G166" s="74" t="s">
        <v>120</v>
      </c>
      <c r="H166" s="77">
        <v>4.4000000000000004</v>
      </c>
      <c r="I166" s="78"/>
      <c r="J166" s="130">
        <f>H166*I166</f>
        <v>0</v>
      </c>
      <c r="K166" s="77">
        <v>5.0000000000000001E-4</v>
      </c>
      <c r="L166" s="77">
        <f>H166*K166</f>
        <v>2.2000000000000001E-3</v>
      </c>
      <c r="M166" s="77"/>
      <c r="N166" s="77">
        <f>H166*M166</f>
        <v>0</v>
      </c>
      <c r="O166" s="79">
        <v>21</v>
      </c>
      <c r="P166" s="79">
        <f>J166*(O166/100)</f>
        <v>0</v>
      </c>
      <c r="Q166" s="79">
        <f>J166+P166</f>
        <v>0</v>
      </c>
      <c r="R166" s="8"/>
      <c r="S166" s="8"/>
    </row>
    <row r="167" spans="1:19" ht="9.75" outlineLevel="4">
      <c r="A167" s="80"/>
      <c r="B167" s="81"/>
      <c r="C167" s="81"/>
      <c r="D167" s="82"/>
      <c r="E167" s="87" t="s">
        <v>16</v>
      </c>
      <c r="F167" s="83" t="s">
        <v>415</v>
      </c>
      <c r="G167" s="82"/>
      <c r="H167" s="84">
        <v>4</v>
      </c>
      <c r="I167" s="85"/>
      <c r="J167" s="131"/>
      <c r="K167" s="84"/>
      <c r="L167" s="84"/>
      <c r="M167" s="84"/>
      <c r="N167" s="84"/>
      <c r="O167" s="86"/>
      <c r="P167" s="86"/>
      <c r="Q167" s="86"/>
      <c r="R167" s="8"/>
    </row>
    <row r="168" spans="1:19" ht="9.75" outlineLevel="4">
      <c r="A168" s="80"/>
      <c r="B168" s="81"/>
      <c r="C168" s="81"/>
      <c r="D168" s="82"/>
      <c r="E168" s="87"/>
      <c r="F168" s="83" t="s">
        <v>707</v>
      </c>
      <c r="G168" s="82"/>
      <c r="H168" s="84">
        <v>0.4</v>
      </c>
      <c r="I168" s="85"/>
      <c r="J168" s="131"/>
      <c r="K168" s="84"/>
      <c r="L168" s="84"/>
      <c r="M168" s="84"/>
      <c r="N168" s="84"/>
      <c r="O168" s="86"/>
      <c r="P168" s="86"/>
      <c r="Q168" s="86"/>
      <c r="R168" s="8"/>
    </row>
    <row r="169" spans="1:19" ht="7.5" customHeight="1" outlineLevel="4">
      <c r="A169" s="8"/>
      <c r="B169" s="46"/>
      <c r="C169" s="45"/>
      <c r="D169" s="48"/>
      <c r="E169" s="13"/>
      <c r="F169" s="49"/>
      <c r="G169" s="48"/>
      <c r="H169" s="50"/>
      <c r="I169" s="52"/>
      <c r="J169" s="132"/>
      <c r="K169" s="19"/>
      <c r="L169" s="19"/>
      <c r="M169" s="19"/>
      <c r="N169" s="19"/>
      <c r="O169" s="15"/>
      <c r="P169" s="15"/>
      <c r="Q169" s="15"/>
      <c r="R169" s="8"/>
    </row>
    <row r="170" spans="1:19" ht="11.25" outlineLevel="3">
      <c r="A170" s="9"/>
      <c r="B170" s="72"/>
      <c r="C170" s="73">
        <v>6</v>
      </c>
      <c r="D170" s="74" t="s">
        <v>103</v>
      </c>
      <c r="E170" s="75" t="s">
        <v>708</v>
      </c>
      <c r="F170" s="76" t="s">
        <v>709</v>
      </c>
      <c r="G170" s="74" t="s">
        <v>120</v>
      </c>
      <c r="H170" s="77">
        <v>5.5</v>
      </c>
      <c r="I170" s="78"/>
      <c r="J170" s="130">
        <f>H170*I170</f>
        <v>0</v>
      </c>
      <c r="K170" s="77">
        <v>7.5000000000000002E-4</v>
      </c>
      <c r="L170" s="77">
        <f>H170*K170</f>
        <v>4.1250000000000002E-3</v>
      </c>
      <c r="M170" s="77"/>
      <c r="N170" s="77">
        <f>H170*M170</f>
        <v>0</v>
      </c>
      <c r="O170" s="79">
        <v>21</v>
      </c>
      <c r="P170" s="79">
        <f>J170*(O170/100)</f>
        <v>0</v>
      </c>
      <c r="Q170" s="79">
        <f>J170+P170</f>
        <v>0</v>
      </c>
      <c r="R170" s="8"/>
      <c r="S170" s="8"/>
    </row>
    <row r="171" spans="1:19" ht="9.75" outlineLevel="4">
      <c r="A171" s="80"/>
      <c r="B171" s="81"/>
      <c r="C171" s="81"/>
      <c r="D171" s="82"/>
      <c r="E171" s="87" t="s">
        <v>16</v>
      </c>
      <c r="F171" s="83" t="s">
        <v>710</v>
      </c>
      <c r="G171" s="82"/>
      <c r="H171" s="84">
        <v>5</v>
      </c>
      <c r="I171" s="85"/>
      <c r="J171" s="131"/>
      <c r="K171" s="84"/>
      <c r="L171" s="84"/>
      <c r="M171" s="84"/>
      <c r="N171" s="84"/>
      <c r="O171" s="86"/>
      <c r="P171" s="86"/>
      <c r="Q171" s="86"/>
      <c r="R171" s="8"/>
    </row>
    <row r="172" spans="1:19" ht="9.75" outlineLevel="4">
      <c r="A172" s="80"/>
      <c r="B172" s="81"/>
      <c r="C172" s="81"/>
      <c r="D172" s="82"/>
      <c r="E172" s="87"/>
      <c r="F172" s="83" t="s">
        <v>711</v>
      </c>
      <c r="G172" s="82"/>
      <c r="H172" s="84">
        <v>0.5</v>
      </c>
      <c r="I172" s="85"/>
      <c r="J172" s="131"/>
      <c r="K172" s="84"/>
      <c r="L172" s="84"/>
      <c r="M172" s="84"/>
      <c r="N172" s="84"/>
      <c r="O172" s="86"/>
      <c r="P172" s="86"/>
      <c r="Q172" s="86"/>
      <c r="R172" s="8"/>
    </row>
    <row r="173" spans="1:19" ht="7.5" customHeight="1" outlineLevel="4">
      <c r="A173" s="8"/>
      <c r="B173" s="46"/>
      <c r="C173" s="45"/>
      <c r="D173" s="48"/>
      <c r="E173" s="13"/>
      <c r="F173" s="49"/>
      <c r="G173" s="48"/>
      <c r="H173" s="50"/>
      <c r="I173" s="52"/>
      <c r="J173" s="132"/>
      <c r="K173" s="19"/>
      <c r="L173" s="19"/>
      <c r="M173" s="19"/>
      <c r="N173" s="19"/>
      <c r="O173" s="15"/>
      <c r="P173" s="15"/>
      <c r="Q173" s="15"/>
      <c r="R173" s="8"/>
    </row>
    <row r="174" spans="1:19" ht="11.25" outlineLevel="3">
      <c r="A174" s="9"/>
      <c r="B174" s="72"/>
      <c r="C174" s="73">
        <v>7</v>
      </c>
      <c r="D174" s="74" t="s">
        <v>103</v>
      </c>
      <c r="E174" s="75" t="s">
        <v>712</v>
      </c>
      <c r="F174" s="76" t="s">
        <v>713</v>
      </c>
      <c r="G174" s="74" t="s">
        <v>120</v>
      </c>
      <c r="H174" s="77">
        <v>16.5</v>
      </c>
      <c r="I174" s="78"/>
      <c r="J174" s="130">
        <f>H174*I174</f>
        <v>0</v>
      </c>
      <c r="K174" s="77">
        <v>1.15E-3</v>
      </c>
      <c r="L174" s="77">
        <f>H174*K174</f>
        <v>1.8974999999999999E-2</v>
      </c>
      <c r="M174" s="77"/>
      <c r="N174" s="77">
        <f>H174*M174</f>
        <v>0</v>
      </c>
      <c r="O174" s="79">
        <v>21</v>
      </c>
      <c r="P174" s="79">
        <f>J174*(O174/100)</f>
        <v>0</v>
      </c>
      <c r="Q174" s="79">
        <f>J174+P174</f>
        <v>0</v>
      </c>
      <c r="R174" s="8"/>
      <c r="S174" s="8"/>
    </row>
    <row r="175" spans="1:19" ht="9.75" outlineLevel="4">
      <c r="A175" s="80"/>
      <c r="B175" s="81"/>
      <c r="C175" s="81"/>
      <c r="D175" s="82"/>
      <c r="E175" s="87" t="s">
        <v>16</v>
      </c>
      <c r="F175" s="83" t="s">
        <v>714</v>
      </c>
      <c r="G175" s="82"/>
      <c r="H175" s="84">
        <v>15</v>
      </c>
      <c r="I175" s="85"/>
      <c r="J175" s="131"/>
      <c r="K175" s="84"/>
      <c r="L175" s="84"/>
      <c r="M175" s="84"/>
      <c r="N175" s="84"/>
      <c r="O175" s="86"/>
      <c r="P175" s="86"/>
      <c r="Q175" s="86"/>
      <c r="R175" s="8"/>
    </row>
    <row r="176" spans="1:19" ht="9.75" outlineLevel="4">
      <c r="A176" s="80"/>
      <c r="B176" s="81"/>
      <c r="C176" s="81"/>
      <c r="D176" s="82"/>
      <c r="E176" s="87"/>
      <c r="F176" s="83" t="s">
        <v>715</v>
      </c>
      <c r="G176" s="82"/>
      <c r="H176" s="84">
        <v>1.5</v>
      </c>
      <c r="I176" s="85"/>
      <c r="J176" s="131"/>
      <c r="K176" s="84"/>
      <c r="L176" s="84"/>
      <c r="M176" s="84"/>
      <c r="N176" s="84"/>
      <c r="O176" s="86"/>
      <c r="P176" s="86"/>
      <c r="Q176" s="86"/>
      <c r="R176" s="8"/>
    </row>
    <row r="177" spans="1:19" ht="7.5" customHeight="1" outlineLevel="4">
      <c r="A177" s="8"/>
      <c r="B177" s="46"/>
      <c r="C177" s="45"/>
      <c r="D177" s="48"/>
      <c r="E177" s="13"/>
      <c r="F177" s="49"/>
      <c r="G177" s="48"/>
      <c r="H177" s="50"/>
      <c r="I177" s="52"/>
      <c r="J177" s="132"/>
      <c r="K177" s="19"/>
      <c r="L177" s="19"/>
      <c r="M177" s="19"/>
      <c r="N177" s="19"/>
      <c r="O177" s="15"/>
      <c r="P177" s="15"/>
      <c r="Q177" s="15"/>
      <c r="R177" s="8"/>
    </row>
    <row r="178" spans="1:19" ht="11.25" outlineLevel="3">
      <c r="A178" s="9"/>
      <c r="B178" s="72"/>
      <c r="C178" s="73">
        <v>8</v>
      </c>
      <c r="D178" s="74" t="s">
        <v>103</v>
      </c>
      <c r="E178" s="75" t="s">
        <v>716</v>
      </c>
      <c r="F178" s="76" t="s">
        <v>717</v>
      </c>
      <c r="G178" s="74" t="s">
        <v>120</v>
      </c>
      <c r="H178" s="77">
        <v>9.9</v>
      </c>
      <c r="I178" s="78"/>
      <c r="J178" s="130">
        <f>H178*I178</f>
        <v>0</v>
      </c>
      <c r="K178" s="77">
        <v>1.2999999999999999E-3</v>
      </c>
      <c r="L178" s="77">
        <f>H178*K178</f>
        <v>1.2869999999999999E-2</v>
      </c>
      <c r="M178" s="77"/>
      <c r="N178" s="77">
        <f>H178*M178</f>
        <v>0</v>
      </c>
      <c r="O178" s="79">
        <v>21</v>
      </c>
      <c r="P178" s="79">
        <f>J178*(O178/100)</f>
        <v>0</v>
      </c>
      <c r="Q178" s="79">
        <f>J178+P178</f>
        <v>0</v>
      </c>
      <c r="R178" s="8"/>
      <c r="S178" s="8"/>
    </row>
    <row r="179" spans="1:19" ht="9.75" outlineLevel="4">
      <c r="A179" s="80"/>
      <c r="B179" s="81"/>
      <c r="C179" s="81"/>
      <c r="D179" s="82"/>
      <c r="E179" s="87" t="s">
        <v>16</v>
      </c>
      <c r="F179" s="83" t="s">
        <v>718</v>
      </c>
      <c r="G179" s="82"/>
      <c r="H179" s="84">
        <v>9</v>
      </c>
      <c r="I179" s="85"/>
      <c r="J179" s="131"/>
      <c r="K179" s="84"/>
      <c r="L179" s="84"/>
      <c r="M179" s="84"/>
      <c r="N179" s="84"/>
      <c r="O179" s="86"/>
      <c r="P179" s="86"/>
      <c r="Q179" s="86"/>
      <c r="R179" s="8"/>
    </row>
    <row r="180" spans="1:19" ht="9.75" outlineLevel="4">
      <c r="A180" s="80"/>
      <c r="B180" s="81"/>
      <c r="C180" s="81"/>
      <c r="D180" s="82"/>
      <c r="E180" s="87"/>
      <c r="F180" s="83" t="s">
        <v>719</v>
      </c>
      <c r="G180" s="82"/>
      <c r="H180" s="84">
        <v>0.9</v>
      </c>
      <c r="I180" s="85"/>
      <c r="J180" s="131"/>
      <c r="K180" s="84"/>
      <c r="L180" s="84"/>
      <c r="M180" s="84"/>
      <c r="N180" s="84"/>
      <c r="O180" s="86"/>
      <c r="P180" s="86"/>
      <c r="Q180" s="86"/>
      <c r="R180" s="8"/>
    </row>
    <row r="181" spans="1:19" ht="7.5" customHeight="1" outlineLevel="4">
      <c r="A181" s="8"/>
      <c r="B181" s="46"/>
      <c r="C181" s="45"/>
      <c r="D181" s="48"/>
      <c r="E181" s="13"/>
      <c r="F181" s="49"/>
      <c r="G181" s="48"/>
      <c r="H181" s="50"/>
      <c r="I181" s="52"/>
      <c r="J181" s="132"/>
      <c r="K181" s="19"/>
      <c r="L181" s="19"/>
      <c r="M181" s="19"/>
      <c r="N181" s="19"/>
      <c r="O181" s="15"/>
      <c r="P181" s="15"/>
      <c r="Q181" s="15"/>
      <c r="R181" s="8"/>
    </row>
    <row r="182" spans="1:19" ht="11.25" outlineLevel="3">
      <c r="A182" s="9"/>
      <c r="B182" s="72"/>
      <c r="C182" s="73">
        <v>9</v>
      </c>
      <c r="D182" s="74" t="s">
        <v>103</v>
      </c>
      <c r="E182" s="75" t="s">
        <v>720</v>
      </c>
      <c r="F182" s="76" t="s">
        <v>721</v>
      </c>
      <c r="G182" s="74" t="s">
        <v>120</v>
      </c>
      <c r="H182" s="77">
        <v>3.85</v>
      </c>
      <c r="I182" s="78"/>
      <c r="J182" s="130">
        <f>H182*I182</f>
        <v>0</v>
      </c>
      <c r="K182" s="77">
        <v>8.0000000000000004E-4</v>
      </c>
      <c r="L182" s="77">
        <f>H182*K182</f>
        <v>3.0800000000000003E-3</v>
      </c>
      <c r="M182" s="77"/>
      <c r="N182" s="77">
        <f>H182*M182</f>
        <v>0</v>
      </c>
      <c r="O182" s="79">
        <v>21</v>
      </c>
      <c r="P182" s="79">
        <f>J182*(O182/100)</f>
        <v>0</v>
      </c>
      <c r="Q182" s="79">
        <f>J182+P182</f>
        <v>0</v>
      </c>
      <c r="R182" s="8"/>
      <c r="S182" s="8"/>
    </row>
    <row r="183" spans="1:19" ht="9.75" outlineLevel="4">
      <c r="A183" s="80"/>
      <c r="B183" s="81"/>
      <c r="C183" s="81"/>
      <c r="D183" s="82"/>
      <c r="E183" s="87" t="s">
        <v>16</v>
      </c>
      <c r="F183" s="83" t="s">
        <v>722</v>
      </c>
      <c r="G183" s="82"/>
      <c r="H183" s="84">
        <v>3.5</v>
      </c>
      <c r="I183" s="85"/>
      <c r="J183" s="131"/>
      <c r="K183" s="84"/>
      <c r="L183" s="84"/>
      <c r="M183" s="84"/>
      <c r="N183" s="84"/>
      <c r="O183" s="86"/>
      <c r="P183" s="86"/>
      <c r="Q183" s="86"/>
      <c r="R183" s="8"/>
    </row>
    <row r="184" spans="1:19" ht="9.75" outlineLevel="4">
      <c r="A184" s="80"/>
      <c r="B184" s="81"/>
      <c r="C184" s="81"/>
      <c r="D184" s="82"/>
      <c r="E184" s="87"/>
      <c r="F184" s="83" t="s">
        <v>723</v>
      </c>
      <c r="G184" s="82"/>
      <c r="H184" s="84">
        <v>0.35</v>
      </c>
      <c r="I184" s="85"/>
      <c r="J184" s="131"/>
      <c r="K184" s="84"/>
      <c r="L184" s="84"/>
      <c r="M184" s="84"/>
      <c r="N184" s="84"/>
      <c r="O184" s="86"/>
      <c r="P184" s="86"/>
      <c r="Q184" s="86"/>
      <c r="R184" s="8"/>
    </row>
    <row r="185" spans="1:19" ht="7.5" customHeight="1" outlineLevel="4">
      <c r="A185" s="8"/>
      <c r="B185" s="46"/>
      <c r="C185" s="45"/>
      <c r="D185" s="48"/>
      <c r="E185" s="13"/>
      <c r="F185" s="49"/>
      <c r="G185" s="48"/>
      <c r="H185" s="50"/>
      <c r="I185" s="52"/>
      <c r="J185" s="132"/>
      <c r="K185" s="19"/>
      <c r="L185" s="19"/>
      <c r="M185" s="19"/>
      <c r="N185" s="19"/>
      <c r="O185" s="15"/>
      <c r="P185" s="15"/>
      <c r="Q185" s="15"/>
      <c r="R185" s="8"/>
    </row>
    <row r="186" spans="1:19" ht="11.25" outlineLevel="3">
      <c r="A186" s="9"/>
      <c r="B186" s="72"/>
      <c r="C186" s="73">
        <v>10</v>
      </c>
      <c r="D186" s="74" t="s">
        <v>103</v>
      </c>
      <c r="E186" s="75" t="s">
        <v>724</v>
      </c>
      <c r="F186" s="76" t="s">
        <v>725</v>
      </c>
      <c r="G186" s="74" t="s">
        <v>120</v>
      </c>
      <c r="H186" s="77">
        <v>14.3</v>
      </c>
      <c r="I186" s="78"/>
      <c r="J186" s="130">
        <f>H186*I186</f>
        <v>0</v>
      </c>
      <c r="K186" s="77">
        <v>1.2600000000000001E-3</v>
      </c>
      <c r="L186" s="77">
        <f>H186*K186</f>
        <v>1.8018000000000003E-2</v>
      </c>
      <c r="M186" s="77"/>
      <c r="N186" s="77">
        <f>H186*M186</f>
        <v>0</v>
      </c>
      <c r="O186" s="79">
        <v>21</v>
      </c>
      <c r="P186" s="79">
        <f>J186*(O186/100)</f>
        <v>0</v>
      </c>
      <c r="Q186" s="79">
        <f>J186+P186</f>
        <v>0</v>
      </c>
      <c r="R186" s="8"/>
      <c r="S186" s="8"/>
    </row>
    <row r="187" spans="1:19" ht="9.75" outlineLevel="4">
      <c r="A187" s="80"/>
      <c r="B187" s="81"/>
      <c r="C187" s="81"/>
      <c r="D187" s="82"/>
      <c r="E187" s="87" t="s">
        <v>16</v>
      </c>
      <c r="F187" s="83" t="s">
        <v>474</v>
      </c>
      <c r="G187" s="82"/>
      <c r="H187" s="84">
        <v>13</v>
      </c>
      <c r="I187" s="85"/>
      <c r="J187" s="131"/>
      <c r="K187" s="84"/>
      <c r="L187" s="84"/>
      <c r="M187" s="84"/>
      <c r="N187" s="84"/>
      <c r="O187" s="86"/>
      <c r="P187" s="86"/>
      <c r="Q187" s="86"/>
      <c r="R187" s="8"/>
    </row>
    <row r="188" spans="1:19" ht="9.75" outlineLevel="4">
      <c r="A188" s="80"/>
      <c r="B188" s="81"/>
      <c r="C188" s="81"/>
      <c r="D188" s="82"/>
      <c r="E188" s="87"/>
      <c r="F188" s="83" t="s">
        <v>726</v>
      </c>
      <c r="G188" s="82"/>
      <c r="H188" s="84">
        <v>1.3</v>
      </c>
      <c r="I188" s="85"/>
      <c r="J188" s="131"/>
      <c r="K188" s="84"/>
      <c r="L188" s="84"/>
      <c r="M188" s="84"/>
      <c r="N188" s="84"/>
      <c r="O188" s="86"/>
      <c r="P188" s="86"/>
      <c r="Q188" s="86"/>
      <c r="R188" s="8"/>
    </row>
    <row r="189" spans="1:19" ht="7.5" customHeight="1" outlineLevel="4">
      <c r="A189" s="8"/>
      <c r="B189" s="46"/>
      <c r="C189" s="45"/>
      <c r="D189" s="48"/>
      <c r="E189" s="13"/>
      <c r="F189" s="49"/>
      <c r="G189" s="48"/>
      <c r="H189" s="50"/>
      <c r="I189" s="52"/>
      <c r="J189" s="132"/>
      <c r="K189" s="19"/>
      <c r="L189" s="19"/>
      <c r="M189" s="19"/>
      <c r="N189" s="19"/>
      <c r="O189" s="15"/>
      <c r="P189" s="15"/>
      <c r="Q189" s="15"/>
      <c r="R189" s="8"/>
    </row>
    <row r="190" spans="1:19" ht="11.25" outlineLevel="3">
      <c r="A190" s="9"/>
      <c r="B190" s="72"/>
      <c r="C190" s="73">
        <v>11</v>
      </c>
      <c r="D190" s="74" t="s">
        <v>103</v>
      </c>
      <c r="E190" s="75" t="s">
        <v>727</v>
      </c>
      <c r="F190" s="76" t="s">
        <v>728</v>
      </c>
      <c r="G190" s="74" t="s">
        <v>120</v>
      </c>
      <c r="H190" s="77">
        <v>114.5</v>
      </c>
      <c r="I190" s="78"/>
      <c r="J190" s="130">
        <f>H190*I190</f>
        <v>0</v>
      </c>
      <c r="K190" s="77">
        <v>1.9000000000000001E-4</v>
      </c>
      <c r="L190" s="77">
        <f>H190*K190</f>
        <v>2.1755E-2</v>
      </c>
      <c r="M190" s="77"/>
      <c r="N190" s="77">
        <f>H190*M190</f>
        <v>0</v>
      </c>
      <c r="O190" s="79">
        <v>21</v>
      </c>
      <c r="P190" s="79">
        <f>J190*(O190/100)</f>
        <v>0</v>
      </c>
      <c r="Q190" s="79">
        <f>J190+P190</f>
        <v>0</v>
      </c>
      <c r="R190" s="8"/>
      <c r="S190" s="8"/>
    </row>
    <row r="191" spans="1:19" ht="9.75" outlineLevel="4">
      <c r="A191" s="80"/>
      <c r="B191" s="81"/>
      <c r="C191" s="81"/>
      <c r="D191" s="82"/>
      <c r="E191" s="87" t="s">
        <v>16</v>
      </c>
      <c r="F191" s="83" t="s">
        <v>729</v>
      </c>
      <c r="G191" s="82"/>
      <c r="H191" s="84">
        <v>49.5</v>
      </c>
      <c r="I191" s="85"/>
      <c r="J191" s="131"/>
      <c r="K191" s="84"/>
      <c r="L191" s="84"/>
      <c r="M191" s="84"/>
      <c r="N191" s="84"/>
      <c r="O191" s="86"/>
      <c r="P191" s="86"/>
      <c r="Q191" s="86"/>
      <c r="R191" s="8"/>
    </row>
    <row r="192" spans="1:19" ht="9.75" outlineLevel="4">
      <c r="A192" s="80"/>
      <c r="B192" s="81"/>
      <c r="C192" s="81"/>
      <c r="D192" s="82"/>
      <c r="E192" s="87"/>
      <c r="F192" s="83" t="s">
        <v>702</v>
      </c>
      <c r="G192" s="82"/>
      <c r="H192" s="84">
        <v>65</v>
      </c>
      <c r="I192" s="85"/>
      <c r="J192" s="131"/>
      <c r="K192" s="84"/>
      <c r="L192" s="84"/>
      <c r="M192" s="84"/>
      <c r="N192" s="84"/>
      <c r="O192" s="86"/>
      <c r="P192" s="86"/>
      <c r="Q192" s="86"/>
      <c r="R192" s="8"/>
    </row>
    <row r="193" spans="1:19" ht="7.5" customHeight="1" outlineLevel="4">
      <c r="A193" s="8"/>
      <c r="B193" s="46"/>
      <c r="C193" s="45"/>
      <c r="D193" s="48"/>
      <c r="E193" s="13"/>
      <c r="F193" s="49"/>
      <c r="G193" s="48"/>
      <c r="H193" s="50"/>
      <c r="I193" s="52"/>
      <c r="J193" s="132"/>
      <c r="K193" s="19"/>
      <c r="L193" s="19"/>
      <c r="M193" s="19"/>
      <c r="N193" s="19"/>
      <c r="O193" s="15"/>
      <c r="P193" s="15"/>
      <c r="Q193" s="15"/>
      <c r="R193" s="8"/>
    </row>
    <row r="194" spans="1:19" ht="11.25" outlineLevel="3">
      <c r="A194" s="9"/>
      <c r="B194" s="72"/>
      <c r="C194" s="73">
        <v>12</v>
      </c>
      <c r="D194" s="74" t="s">
        <v>103</v>
      </c>
      <c r="E194" s="75" t="s">
        <v>730</v>
      </c>
      <c r="F194" s="76" t="s">
        <v>731</v>
      </c>
      <c r="G194" s="74" t="s">
        <v>120</v>
      </c>
      <c r="H194" s="77">
        <v>114.5</v>
      </c>
      <c r="I194" s="78"/>
      <c r="J194" s="130">
        <f>H194*I194</f>
        <v>0</v>
      </c>
      <c r="K194" s="77">
        <v>1.0000000000000001E-5</v>
      </c>
      <c r="L194" s="77">
        <f>H194*K194</f>
        <v>1.1450000000000002E-3</v>
      </c>
      <c r="M194" s="77"/>
      <c r="N194" s="77">
        <f>H194*M194</f>
        <v>0</v>
      </c>
      <c r="O194" s="79">
        <v>21</v>
      </c>
      <c r="P194" s="79">
        <f>J194*(O194/100)</f>
        <v>0</v>
      </c>
      <c r="Q194" s="79">
        <f>J194+P194</f>
        <v>0</v>
      </c>
      <c r="R194" s="8"/>
      <c r="S194" s="8"/>
    </row>
    <row r="195" spans="1:19" ht="22.5" outlineLevel="3">
      <c r="A195" s="9"/>
      <c r="B195" s="72"/>
      <c r="C195" s="73">
        <v>13</v>
      </c>
      <c r="D195" s="74" t="s">
        <v>103</v>
      </c>
      <c r="E195" s="75" t="s">
        <v>732</v>
      </c>
      <c r="F195" s="76" t="s">
        <v>733</v>
      </c>
      <c r="G195" s="74" t="s">
        <v>120</v>
      </c>
      <c r="H195" s="77">
        <v>13.75</v>
      </c>
      <c r="I195" s="78"/>
      <c r="J195" s="130">
        <f>H195*I195</f>
        <v>0</v>
      </c>
      <c r="K195" s="77">
        <v>3.4000000000000002E-4</v>
      </c>
      <c r="L195" s="77">
        <f>H195*K195</f>
        <v>4.6750000000000003E-3</v>
      </c>
      <c r="M195" s="77"/>
      <c r="N195" s="77">
        <f>H195*M195</f>
        <v>0</v>
      </c>
      <c r="O195" s="79">
        <v>21</v>
      </c>
      <c r="P195" s="79">
        <f>J195*(O195/100)</f>
        <v>0</v>
      </c>
      <c r="Q195" s="79">
        <f>J195+P195</f>
        <v>0</v>
      </c>
      <c r="R195" s="8"/>
      <c r="S195" s="8"/>
    </row>
    <row r="196" spans="1:19" ht="9.75" outlineLevel="4">
      <c r="A196" s="80"/>
      <c r="B196" s="81"/>
      <c r="C196" s="81"/>
      <c r="D196" s="82"/>
      <c r="E196" s="87" t="s">
        <v>16</v>
      </c>
      <c r="F196" s="83" t="s">
        <v>734</v>
      </c>
      <c r="G196" s="82"/>
      <c r="H196" s="84">
        <v>12.5</v>
      </c>
      <c r="I196" s="85"/>
      <c r="J196" s="131"/>
      <c r="K196" s="84"/>
      <c r="L196" s="84"/>
      <c r="M196" s="84"/>
      <c r="N196" s="84"/>
      <c r="O196" s="86"/>
      <c r="P196" s="86"/>
      <c r="Q196" s="86"/>
      <c r="R196" s="8"/>
    </row>
    <row r="197" spans="1:19" ht="9.75" outlineLevel="4">
      <c r="A197" s="80"/>
      <c r="B197" s="81"/>
      <c r="C197" s="81"/>
      <c r="D197" s="82"/>
      <c r="E197" s="87"/>
      <c r="F197" s="83" t="s">
        <v>735</v>
      </c>
      <c r="G197" s="82"/>
      <c r="H197" s="84">
        <v>1.25</v>
      </c>
      <c r="I197" s="85"/>
      <c r="J197" s="131"/>
      <c r="K197" s="84"/>
      <c r="L197" s="84"/>
      <c r="M197" s="84"/>
      <c r="N197" s="84"/>
      <c r="O197" s="86"/>
      <c r="P197" s="86"/>
      <c r="Q197" s="86"/>
      <c r="R197" s="8"/>
    </row>
    <row r="198" spans="1:19" ht="7.5" customHeight="1" outlineLevel="4">
      <c r="A198" s="8"/>
      <c r="B198" s="46"/>
      <c r="C198" s="45"/>
      <c r="D198" s="48"/>
      <c r="E198" s="13"/>
      <c r="F198" s="49"/>
      <c r="G198" s="48"/>
      <c r="H198" s="50"/>
      <c r="I198" s="52"/>
      <c r="J198" s="132"/>
      <c r="K198" s="19"/>
      <c r="L198" s="19"/>
      <c r="M198" s="19"/>
      <c r="N198" s="19"/>
      <c r="O198" s="15"/>
      <c r="P198" s="15"/>
      <c r="Q198" s="15"/>
      <c r="R198" s="8"/>
    </row>
    <row r="199" spans="1:19" ht="22.5" outlineLevel="3">
      <c r="A199" s="9"/>
      <c r="B199" s="72"/>
      <c r="C199" s="73">
        <v>14</v>
      </c>
      <c r="D199" s="74" t="s">
        <v>103</v>
      </c>
      <c r="E199" s="75" t="s">
        <v>736</v>
      </c>
      <c r="F199" s="76" t="s">
        <v>737</v>
      </c>
      <c r="G199" s="74" t="s">
        <v>120</v>
      </c>
      <c r="H199" s="77">
        <v>40.700000000000003</v>
      </c>
      <c r="I199" s="78"/>
      <c r="J199" s="130">
        <f>H199*I199</f>
        <v>0</v>
      </c>
      <c r="K199" s="77">
        <v>1E-4</v>
      </c>
      <c r="L199" s="77">
        <f>H199*K199</f>
        <v>4.0700000000000007E-3</v>
      </c>
      <c r="M199" s="77"/>
      <c r="N199" s="77">
        <f>H199*M199</f>
        <v>0</v>
      </c>
      <c r="O199" s="79">
        <v>21</v>
      </c>
      <c r="P199" s="79">
        <f>J199*(O199/100)</f>
        <v>0</v>
      </c>
      <c r="Q199" s="79">
        <f>J199+P199</f>
        <v>0</v>
      </c>
      <c r="R199" s="8"/>
      <c r="S199" s="8"/>
    </row>
    <row r="200" spans="1:19" ht="9.75" outlineLevel="4">
      <c r="A200" s="80"/>
      <c r="B200" s="81"/>
      <c r="C200" s="81"/>
      <c r="D200" s="82"/>
      <c r="E200" s="87" t="s">
        <v>16</v>
      </c>
      <c r="F200" s="83" t="s">
        <v>738</v>
      </c>
      <c r="G200" s="82"/>
      <c r="H200" s="84">
        <v>37</v>
      </c>
      <c r="I200" s="85"/>
      <c r="J200" s="131"/>
      <c r="K200" s="84"/>
      <c r="L200" s="84"/>
      <c r="M200" s="84"/>
      <c r="N200" s="84"/>
      <c r="O200" s="86"/>
      <c r="P200" s="86"/>
      <c r="Q200" s="86"/>
      <c r="R200" s="8"/>
    </row>
    <row r="201" spans="1:19" ht="9.75" outlineLevel="4">
      <c r="A201" s="80"/>
      <c r="B201" s="81"/>
      <c r="C201" s="81"/>
      <c r="D201" s="82"/>
      <c r="E201" s="87"/>
      <c r="F201" s="83" t="s">
        <v>739</v>
      </c>
      <c r="G201" s="82"/>
      <c r="H201" s="84">
        <v>3.7</v>
      </c>
      <c r="I201" s="85"/>
      <c r="J201" s="131"/>
      <c r="K201" s="84"/>
      <c r="L201" s="84"/>
      <c r="M201" s="84"/>
      <c r="N201" s="84"/>
      <c r="O201" s="86"/>
      <c r="P201" s="86"/>
      <c r="Q201" s="86"/>
      <c r="R201" s="8"/>
    </row>
    <row r="202" spans="1:19" ht="7.5" customHeight="1" outlineLevel="4">
      <c r="A202" s="8"/>
      <c r="B202" s="46"/>
      <c r="C202" s="45"/>
      <c r="D202" s="48"/>
      <c r="E202" s="13"/>
      <c r="F202" s="49"/>
      <c r="G202" s="48"/>
      <c r="H202" s="50"/>
      <c r="I202" s="52"/>
      <c r="J202" s="132"/>
      <c r="K202" s="19"/>
      <c r="L202" s="19"/>
      <c r="M202" s="19"/>
      <c r="N202" s="19"/>
      <c r="O202" s="15"/>
      <c r="P202" s="15"/>
      <c r="Q202" s="15"/>
      <c r="R202" s="8"/>
    </row>
    <row r="203" spans="1:19" ht="11.25" outlineLevel="3">
      <c r="A203" s="9"/>
      <c r="B203" s="72"/>
      <c r="C203" s="73">
        <v>15</v>
      </c>
      <c r="D203" s="74" t="s">
        <v>103</v>
      </c>
      <c r="E203" s="75" t="s">
        <v>740</v>
      </c>
      <c r="F203" s="76" t="s">
        <v>741</v>
      </c>
      <c r="G203" s="74" t="s">
        <v>94</v>
      </c>
      <c r="H203" s="77">
        <v>4</v>
      </c>
      <c r="I203" s="78"/>
      <c r="J203" s="130">
        <f>H203*I203</f>
        <v>0</v>
      </c>
      <c r="K203" s="77">
        <v>2.7E-4</v>
      </c>
      <c r="L203" s="77">
        <f>H203*K203</f>
        <v>1.08E-3</v>
      </c>
      <c r="M203" s="77"/>
      <c r="N203" s="77">
        <f>H203*M203</f>
        <v>0</v>
      </c>
      <c r="O203" s="79">
        <v>21</v>
      </c>
      <c r="P203" s="79">
        <f>J203*(O203/100)</f>
        <v>0</v>
      </c>
      <c r="Q203" s="79">
        <f>J203+P203</f>
        <v>0</v>
      </c>
      <c r="R203" s="8"/>
      <c r="S203" s="8"/>
    </row>
    <row r="204" spans="1:19" ht="9.75" outlineLevel="4">
      <c r="A204" s="80"/>
      <c r="B204" s="81"/>
      <c r="C204" s="81"/>
      <c r="D204" s="82"/>
      <c r="E204" s="87" t="s">
        <v>16</v>
      </c>
      <c r="F204" s="83" t="s">
        <v>415</v>
      </c>
      <c r="G204" s="82"/>
      <c r="H204" s="84">
        <v>4</v>
      </c>
      <c r="I204" s="85"/>
      <c r="J204" s="131"/>
      <c r="K204" s="84"/>
      <c r="L204" s="84"/>
      <c r="M204" s="84"/>
      <c r="N204" s="84"/>
      <c r="O204" s="86"/>
      <c r="P204" s="86"/>
      <c r="Q204" s="86"/>
      <c r="R204" s="8"/>
    </row>
    <row r="205" spans="1:19" ht="7.5" customHeight="1" outlineLevel="4">
      <c r="A205" s="8"/>
      <c r="B205" s="46"/>
      <c r="C205" s="45"/>
      <c r="D205" s="48"/>
      <c r="E205" s="13"/>
      <c r="F205" s="49"/>
      <c r="G205" s="48"/>
      <c r="H205" s="50"/>
      <c r="I205" s="52"/>
      <c r="J205" s="132"/>
      <c r="K205" s="19"/>
      <c r="L205" s="19"/>
      <c r="M205" s="19"/>
      <c r="N205" s="19"/>
      <c r="O205" s="15"/>
      <c r="P205" s="15"/>
      <c r="Q205" s="15"/>
      <c r="R205" s="8"/>
    </row>
    <row r="206" spans="1:19" ht="11.25" outlineLevel="3">
      <c r="A206" s="9"/>
      <c r="B206" s="72"/>
      <c r="C206" s="73">
        <v>16</v>
      </c>
      <c r="D206" s="74" t="s">
        <v>103</v>
      </c>
      <c r="E206" s="75" t="s">
        <v>742</v>
      </c>
      <c r="F206" s="76" t="s">
        <v>743</v>
      </c>
      <c r="G206" s="74" t="s">
        <v>94</v>
      </c>
      <c r="H206" s="77">
        <v>5</v>
      </c>
      <c r="I206" s="78"/>
      <c r="J206" s="130">
        <f>H206*I206</f>
        <v>0</v>
      </c>
      <c r="K206" s="77">
        <v>2.9E-4</v>
      </c>
      <c r="L206" s="77">
        <f>H206*K206</f>
        <v>1.4499999999999999E-3</v>
      </c>
      <c r="M206" s="77"/>
      <c r="N206" s="77">
        <f>H206*M206</f>
        <v>0</v>
      </c>
      <c r="O206" s="79">
        <v>21</v>
      </c>
      <c r="P206" s="79">
        <f>J206*(O206/100)</f>
        <v>0</v>
      </c>
      <c r="Q206" s="79">
        <f>J206+P206</f>
        <v>0</v>
      </c>
      <c r="R206" s="8"/>
      <c r="S206" s="8"/>
    </row>
    <row r="207" spans="1:19" ht="9.75" outlineLevel="4">
      <c r="A207" s="80"/>
      <c r="B207" s="81"/>
      <c r="C207" s="81"/>
      <c r="D207" s="82"/>
      <c r="E207" s="87" t="s">
        <v>16</v>
      </c>
      <c r="F207" s="83" t="s">
        <v>393</v>
      </c>
      <c r="G207" s="82"/>
      <c r="H207" s="84">
        <v>5</v>
      </c>
      <c r="I207" s="85"/>
      <c r="J207" s="131"/>
      <c r="K207" s="84"/>
      <c r="L207" s="84"/>
      <c r="M207" s="84"/>
      <c r="N207" s="84"/>
      <c r="O207" s="86"/>
      <c r="P207" s="86"/>
      <c r="Q207" s="86"/>
      <c r="R207" s="8"/>
    </row>
    <row r="208" spans="1:19" ht="7.5" customHeight="1" outlineLevel="4">
      <c r="A208" s="8"/>
      <c r="B208" s="46"/>
      <c r="C208" s="45"/>
      <c r="D208" s="48"/>
      <c r="E208" s="13"/>
      <c r="F208" s="49"/>
      <c r="G208" s="48"/>
      <c r="H208" s="50"/>
      <c r="I208" s="52"/>
      <c r="J208" s="132"/>
      <c r="K208" s="19"/>
      <c r="L208" s="19"/>
      <c r="M208" s="19"/>
      <c r="N208" s="19"/>
      <c r="O208" s="15"/>
      <c r="P208" s="15"/>
      <c r="Q208" s="15"/>
      <c r="R208" s="8"/>
    </row>
    <row r="209" spans="1:19" ht="11.25" outlineLevel="3">
      <c r="A209" s="9"/>
      <c r="B209" s="72"/>
      <c r="C209" s="73">
        <v>17</v>
      </c>
      <c r="D209" s="74" t="s">
        <v>103</v>
      </c>
      <c r="E209" s="75" t="s">
        <v>744</v>
      </c>
      <c r="F209" s="76" t="s">
        <v>745</v>
      </c>
      <c r="G209" s="74" t="s">
        <v>36</v>
      </c>
      <c r="H209" s="77">
        <v>1</v>
      </c>
      <c r="I209" s="78"/>
      <c r="J209" s="130">
        <f>H209*I209</f>
        <v>0</v>
      </c>
      <c r="K209" s="77"/>
      <c r="L209" s="77">
        <f>H209*K209</f>
        <v>0</v>
      </c>
      <c r="M209" s="77"/>
      <c r="N209" s="77">
        <f>H209*M209</f>
        <v>0</v>
      </c>
      <c r="O209" s="79">
        <v>21</v>
      </c>
      <c r="P209" s="79">
        <f>J209*(O209/100)</f>
        <v>0</v>
      </c>
      <c r="Q209" s="79">
        <f>J209+P209</f>
        <v>0</v>
      </c>
      <c r="R209" s="8"/>
      <c r="S209" s="8"/>
    </row>
    <row r="210" spans="1:19" ht="11.25" outlineLevel="3">
      <c r="A210" s="9"/>
      <c r="B210" s="72"/>
      <c r="C210" s="73">
        <v>18</v>
      </c>
      <c r="D210" s="74" t="s">
        <v>103</v>
      </c>
      <c r="E210" s="75" t="s">
        <v>746</v>
      </c>
      <c r="F210" s="76" t="s">
        <v>747</v>
      </c>
      <c r="G210" s="74" t="s">
        <v>126</v>
      </c>
      <c r="H210" s="77">
        <v>0.12529300000000002</v>
      </c>
      <c r="I210" s="78"/>
      <c r="J210" s="130">
        <f>H210*I210</f>
        <v>0</v>
      </c>
      <c r="K210" s="77"/>
      <c r="L210" s="77">
        <f>H210*K210</f>
        <v>0</v>
      </c>
      <c r="M210" s="77"/>
      <c r="N210" s="77">
        <f>H210*M210</f>
        <v>0</v>
      </c>
      <c r="O210" s="79">
        <v>21</v>
      </c>
      <c r="P210" s="79">
        <f>J210*(O210/100)</f>
        <v>0</v>
      </c>
      <c r="Q210" s="79">
        <f>J210+P210</f>
        <v>0</v>
      </c>
      <c r="R210" s="8"/>
      <c r="S210" s="8"/>
    </row>
    <row r="211" spans="1:19" outlineLevel="3">
      <c r="B211" s="6"/>
      <c r="C211" s="6"/>
      <c r="D211" s="6"/>
      <c r="E211" s="6"/>
      <c r="F211" s="6"/>
      <c r="G211" s="6"/>
      <c r="H211" s="6"/>
      <c r="I211" s="8"/>
      <c r="J211" s="133"/>
      <c r="K211" s="6"/>
      <c r="L211" s="6"/>
      <c r="M211" s="6"/>
      <c r="N211" s="6"/>
      <c r="O211" s="6"/>
      <c r="P211" s="8"/>
      <c r="Q211" s="8"/>
    </row>
    <row r="212" spans="1:19" ht="11.25" outlineLevel="2">
      <c r="A212" s="40" t="s">
        <v>748</v>
      </c>
      <c r="B212" s="65">
        <v>3</v>
      </c>
      <c r="C212" s="66"/>
      <c r="D212" s="67" t="s">
        <v>32</v>
      </c>
      <c r="E212" s="67"/>
      <c r="F212" s="68" t="s">
        <v>749</v>
      </c>
      <c r="G212" s="67"/>
      <c r="H212" s="69"/>
      <c r="I212" s="70"/>
      <c r="J212" s="129">
        <f>SUBTOTAL(9,J213:J253)</f>
        <v>0</v>
      </c>
      <c r="K212" s="69"/>
      <c r="L212" s="42">
        <f>SUBTOTAL(9,L213:L253)</f>
        <v>0.20905000000000004</v>
      </c>
      <c r="M212" s="69"/>
      <c r="N212" s="42">
        <f>SUBTOTAL(9,N213:N253)</f>
        <v>5.9970000000000002E-2</v>
      </c>
      <c r="O212" s="71"/>
      <c r="P212" s="41">
        <f>SUBTOTAL(9,P213:P253)</f>
        <v>0</v>
      </c>
      <c r="Q212" s="41">
        <f>SUBTOTAL(9,Q213:Q253)</f>
        <v>0</v>
      </c>
      <c r="R212" s="8"/>
      <c r="S212" s="8"/>
    </row>
    <row r="213" spans="1:19" ht="11.25" outlineLevel="3">
      <c r="A213" s="9"/>
      <c r="B213" s="72"/>
      <c r="C213" s="73">
        <v>1</v>
      </c>
      <c r="D213" s="74" t="s">
        <v>103</v>
      </c>
      <c r="E213" s="75" t="s">
        <v>750</v>
      </c>
      <c r="F213" s="76" t="s">
        <v>751</v>
      </c>
      <c r="G213" s="74" t="s">
        <v>36</v>
      </c>
      <c r="H213" s="77">
        <v>1</v>
      </c>
      <c r="I213" s="78"/>
      <c r="J213" s="130">
        <f>H213*I213</f>
        <v>0</v>
      </c>
      <c r="K213" s="77"/>
      <c r="L213" s="77">
        <f>H213*K213</f>
        <v>0</v>
      </c>
      <c r="M213" s="77">
        <v>1.933E-2</v>
      </c>
      <c r="N213" s="77">
        <f>H213*M213</f>
        <v>1.933E-2</v>
      </c>
      <c r="O213" s="79">
        <v>21</v>
      </c>
      <c r="P213" s="79">
        <f>J213*(O213/100)</f>
        <v>0</v>
      </c>
      <c r="Q213" s="79">
        <f>J213+P213</f>
        <v>0</v>
      </c>
      <c r="R213" s="8"/>
      <c r="S213" s="8"/>
    </row>
    <row r="214" spans="1:19" ht="11.25" outlineLevel="3">
      <c r="A214" s="9"/>
      <c r="B214" s="72"/>
      <c r="C214" s="73">
        <v>2</v>
      </c>
      <c r="D214" s="74" t="s">
        <v>103</v>
      </c>
      <c r="E214" s="75" t="s">
        <v>752</v>
      </c>
      <c r="F214" s="76" t="s">
        <v>753</v>
      </c>
      <c r="G214" s="74" t="s">
        <v>36</v>
      </c>
      <c r="H214" s="77">
        <v>2</v>
      </c>
      <c r="I214" s="78"/>
      <c r="J214" s="130">
        <f>H214*I214</f>
        <v>0</v>
      </c>
      <c r="K214" s="77"/>
      <c r="L214" s="77">
        <f>H214*K214</f>
        <v>0</v>
      </c>
      <c r="M214" s="77">
        <v>1.9460000000000002E-2</v>
      </c>
      <c r="N214" s="77">
        <f>H214*M214</f>
        <v>3.8920000000000003E-2</v>
      </c>
      <c r="O214" s="79">
        <v>21</v>
      </c>
      <c r="P214" s="79">
        <f>J214*(O214/100)</f>
        <v>0</v>
      </c>
      <c r="Q214" s="79">
        <f>J214+P214</f>
        <v>0</v>
      </c>
      <c r="R214" s="8"/>
      <c r="S214" s="8"/>
    </row>
    <row r="215" spans="1:19" ht="11.25" outlineLevel="3">
      <c r="A215" s="9"/>
      <c r="B215" s="72"/>
      <c r="C215" s="73">
        <v>3</v>
      </c>
      <c r="D215" s="74" t="s">
        <v>103</v>
      </c>
      <c r="E215" s="75" t="s">
        <v>754</v>
      </c>
      <c r="F215" s="76" t="s">
        <v>755</v>
      </c>
      <c r="G215" s="74" t="s">
        <v>36</v>
      </c>
      <c r="H215" s="77">
        <v>2</v>
      </c>
      <c r="I215" s="78"/>
      <c r="J215" s="130">
        <f>H215*I215</f>
        <v>0</v>
      </c>
      <c r="K215" s="77"/>
      <c r="L215" s="77">
        <f>H215*K215</f>
        <v>0</v>
      </c>
      <c r="M215" s="77">
        <v>8.5999999999999998E-4</v>
      </c>
      <c r="N215" s="77">
        <f>H215*M215</f>
        <v>1.72E-3</v>
      </c>
      <c r="O215" s="79">
        <v>21</v>
      </c>
      <c r="P215" s="79">
        <f>J215*(O215/100)</f>
        <v>0</v>
      </c>
      <c r="Q215" s="79">
        <f>J215+P215</f>
        <v>0</v>
      </c>
      <c r="R215" s="8"/>
      <c r="S215" s="8"/>
    </row>
    <row r="216" spans="1:19" ht="11.25" outlineLevel="3">
      <c r="A216" s="9"/>
      <c r="B216" s="72"/>
      <c r="C216" s="73">
        <v>4</v>
      </c>
      <c r="D216" s="74" t="s">
        <v>103</v>
      </c>
      <c r="E216" s="75" t="s">
        <v>756</v>
      </c>
      <c r="F216" s="76" t="s">
        <v>757</v>
      </c>
      <c r="G216" s="74" t="s">
        <v>36</v>
      </c>
      <c r="H216" s="77">
        <v>3</v>
      </c>
      <c r="I216" s="78"/>
      <c r="J216" s="130">
        <f>H216*I216</f>
        <v>0</v>
      </c>
      <c r="K216" s="77">
        <v>1.5259999999999999E-2</v>
      </c>
      <c r="L216" s="77">
        <f>H216*K216</f>
        <v>4.5780000000000001E-2</v>
      </c>
      <c r="M216" s="77"/>
      <c r="N216" s="77">
        <f>H216*M216</f>
        <v>0</v>
      </c>
      <c r="O216" s="79">
        <v>21</v>
      </c>
      <c r="P216" s="79">
        <f>J216*(O216/100)</f>
        <v>0</v>
      </c>
      <c r="Q216" s="79">
        <f>J216+P216</f>
        <v>0</v>
      </c>
      <c r="R216" s="8"/>
      <c r="S216" s="8"/>
    </row>
    <row r="217" spans="1:19" ht="9.75" outlineLevel="4">
      <c r="A217" s="80"/>
      <c r="B217" s="81"/>
      <c r="C217" s="81"/>
      <c r="D217" s="82"/>
      <c r="E217" s="87" t="s">
        <v>16</v>
      </c>
      <c r="F217" s="83" t="s">
        <v>378</v>
      </c>
      <c r="G217" s="82"/>
      <c r="H217" s="84">
        <v>3</v>
      </c>
      <c r="I217" s="85"/>
      <c r="J217" s="131"/>
      <c r="K217" s="84"/>
      <c r="L217" s="84"/>
      <c r="M217" s="84"/>
      <c r="N217" s="84"/>
      <c r="O217" s="86"/>
      <c r="P217" s="86"/>
      <c r="Q217" s="86"/>
      <c r="R217" s="8"/>
    </row>
    <row r="218" spans="1:19" ht="7.5" customHeight="1" outlineLevel="4">
      <c r="A218" s="8"/>
      <c r="B218" s="46"/>
      <c r="C218" s="45"/>
      <c r="D218" s="48"/>
      <c r="E218" s="13"/>
      <c r="F218" s="49"/>
      <c r="G218" s="48"/>
      <c r="H218" s="50"/>
      <c r="I218" s="52"/>
      <c r="J218" s="132"/>
      <c r="K218" s="19"/>
      <c r="L218" s="19"/>
      <c r="M218" s="19"/>
      <c r="N218" s="19"/>
      <c r="O218" s="15"/>
      <c r="P218" s="15"/>
      <c r="Q218" s="15"/>
      <c r="R218" s="8"/>
    </row>
    <row r="219" spans="1:19" ht="11.25" outlineLevel="3">
      <c r="A219" s="9"/>
      <c r="B219" s="72"/>
      <c r="C219" s="73">
        <v>5</v>
      </c>
      <c r="D219" s="74" t="s">
        <v>103</v>
      </c>
      <c r="E219" s="75" t="s">
        <v>758</v>
      </c>
      <c r="F219" s="76" t="s">
        <v>759</v>
      </c>
      <c r="G219" s="74" t="s">
        <v>36</v>
      </c>
      <c r="H219" s="77">
        <v>2</v>
      </c>
      <c r="I219" s="78"/>
      <c r="J219" s="130">
        <f>H219*I219</f>
        <v>0</v>
      </c>
      <c r="K219" s="77">
        <v>1.908E-2</v>
      </c>
      <c r="L219" s="77">
        <f>H219*K219</f>
        <v>3.8159999999999999E-2</v>
      </c>
      <c r="M219" s="77"/>
      <c r="N219" s="77">
        <f>H219*M219</f>
        <v>0</v>
      </c>
      <c r="O219" s="79">
        <v>21</v>
      </c>
      <c r="P219" s="79">
        <f>J219*(O219/100)</f>
        <v>0</v>
      </c>
      <c r="Q219" s="79">
        <f>J219+P219</f>
        <v>0</v>
      </c>
      <c r="R219" s="8"/>
      <c r="S219" s="8"/>
    </row>
    <row r="220" spans="1:19" ht="9.75" outlineLevel="4">
      <c r="A220" s="80"/>
      <c r="B220" s="81"/>
      <c r="C220" s="81"/>
      <c r="D220" s="82"/>
      <c r="E220" s="87" t="s">
        <v>16</v>
      </c>
      <c r="F220" s="83" t="s">
        <v>388</v>
      </c>
      <c r="G220" s="82"/>
      <c r="H220" s="84">
        <v>2</v>
      </c>
      <c r="I220" s="85"/>
      <c r="J220" s="131"/>
      <c r="K220" s="84"/>
      <c r="L220" s="84"/>
      <c r="M220" s="84"/>
      <c r="N220" s="84"/>
      <c r="O220" s="86"/>
      <c r="P220" s="86"/>
      <c r="Q220" s="86"/>
      <c r="R220" s="8"/>
    </row>
    <row r="221" spans="1:19" ht="7.5" customHeight="1" outlineLevel="4">
      <c r="A221" s="8"/>
      <c r="B221" s="46"/>
      <c r="C221" s="45"/>
      <c r="D221" s="48"/>
      <c r="E221" s="13"/>
      <c r="F221" s="49"/>
      <c r="G221" s="48"/>
      <c r="H221" s="50"/>
      <c r="I221" s="52"/>
      <c r="J221" s="132"/>
      <c r="K221" s="19"/>
      <c r="L221" s="19"/>
      <c r="M221" s="19"/>
      <c r="N221" s="19"/>
      <c r="O221" s="15"/>
      <c r="P221" s="15"/>
      <c r="Q221" s="15"/>
      <c r="R221" s="8"/>
    </row>
    <row r="222" spans="1:19" ht="11.25" outlineLevel="3">
      <c r="A222" s="9"/>
      <c r="B222" s="72"/>
      <c r="C222" s="73">
        <v>6</v>
      </c>
      <c r="D222" s="74" t="s">
        <v>103</v>
      </c>
      <c r="E222" s="75" t="s">
        <v>760</v>
      </c>
      <c r="F222" s="76" t="s">
        <v>761</v>
      </c>
      <c r="G222" s="74" t="s">
        <v>36</v>
      </c>
      <c r="H222" s="77">
        <v>1</v>
      </c>
      <c r="I222" s="78"/>
      <c r="J222" s="130">
        <f>H222*I222</f>
        <v>0</v>
      </c>
      <c r="K222" s="77">
        <v>2.273E-2</v>
      </c>
      <c r="L222" s="77">
        <f>H222*K222</f>
        <v>2.273E-2</v>
      </c>
      <c r="M222" s="77"/>
      <c r="N222" s="77">
        <f>H222*M222</f>
        <v>0</v>
      </c>
      <c r="O222" s="79">
        <v>21</v>
      </c>
      <c r="P222" s="79">
        <f>J222*(O222/100)</f>
        <v>0</v>
      </c>
      <c r="Q222" s="79">
        <f>J222+P222</f>
        <v>0</v>
      </c>
      <c r="R222" s="8"/>
      <c r="S222" s="8"/>
    </row>
    <row r="223" spans="1:19" ht="9.75" outlineLevel="4">
      <c r="A223" s="80"/>
      <c r="B223" s="81"/>
      <c r="C223" s="81"/>
      <c r="D223" s="82"/>
      <c r="E223" s="87" t="s">
        <v>16</v>
      </c>
      <c r="F223" s="83" t="s">
        <v>371</v>
      </c>
      <c r="G223" s="82"/>
      <c r="H223" s="84">
        <v>1</v>
      </c>
      <c r="I223" s="85"/>
      <c r="J223" s="131"/>
      <c r="K223" s="84"/>
      <c r="L223" s="84"/>
      <c r="M223" s="84"/>
      <c r="N223" s="84"/>
      <c r="O223" s="86"/>
      <c r="P223" s="86"/>
      <c r="Q223" s="86"/>
      <c r="R223" s="8"/>
    </row>
    <row r="224" spans="1:19" ht="7.5" customHeight="1" outlineLevel="4">
      <c r="A224" s="8"/>
      <c r="B224" s="46"/>
      <c r="C224" s="45"/>
      <c r="D224" s="48"/>
      <c r="E224" s="13"/>
      <c r="F224" s="49"/>
      <c r="G224" s="48"/>
      <c r="H224" s="50"/>
      <c r="I224" s="52"/>
      <c r="J224" s="132"/>
      <c r="K224" s="19"/>
      <c r="L224" s="19"/>
      <c r="M224" s="19"/>
      <c r="N224" s="19"/>
      <c r="O224" s="15"/>
      <c r="P224" s="15"/>
      <c r="Q224" s="15"/>
      <c r="R224" s="8"/>
    </row>
    <row r="225" spans="1:19" ht="11.25" outlineLevel="3">
      <c r="A225" s="9"/>
      <c r="B225" s="72"/>
      <c r="C225" s="73">
        <v>7</v>
      </c>
      <c r="D225" s="74" t="s">
        <v>103</v>
      </c>
      <c r="E225" s="75" t="s">
        <v>762</v>
      </c>
      <c r="F225" s="76" t="s">
        <v>763</v>
      </c>
      <c r="G225" s="74" t="s">
        <v>36</v>
      </c>
      <c r="H225" s="77">
        <v>2</v>
      </c>
      <c r="I225" s="78"/>
      <c r="J225" s="130">
        <f>H225*I225</f>
        <v>0</v>
      </c>
      <c r="K225" s="77">
        <v>1.8E-3</v>
      </c>
      <c r="L225" s="77">
        <f>H225*K225</f>
        <v>3.5999999999999999E-3</v>
      </c>
      <c r="M225" s="77"/>
      <c r="N225" s="77">
        <f>H225*M225</f>
        <v>0</v>
      </c>
      <c r="O225" s="79">
        <v>21</v>
      </c>
      <c r="P225" s="79">
        <f>J225*(O225/100)</f>
        <v>0</v>
      </c>
      <c r="Q225" s="79">
        <f>J225+P225</f>
        <v>0</v>
      </c>
      <c r="R225" s="8"/>
      <c r="S225" s="8"/>
    </row>
    <row r="226" spans="1:19" ht="9.75" outlineLevel="4">
      <c r="A226" s="80"/>
      <c r="B226" s="81"/>
      <c r="C226" s="81"/>
      <c r="D226" s="82"/>
      <c r="E226" s="87" t="s">
        <v>16</v>
      </c>
      <c r="F226" s="83" t="s">
        <v>388</v>
      </c>
      <c r="G226" s="82"/>
      <c r="H226" s="84">
        <v>2</v>
      </c>
      <c r="I226" s="85"/>
      <c r="J226" s="131"/>
      <c r="K226" s="84"/>
      <c r="L226" s="84"/>
      <c r="M226" s="84"/>
      <c r="N226" s="84"/>
      <c r="O226" s="86"/>
      <c r="P226" s="86"/>
      <c r="Q226" s="86"/>
      <c r="R226" s="8"/>
    </row>
    <row r="227" spans="1:19" ht="7.5" customHeight="1" outlineLevel="4">
      <c r="A227" s="8"/>
      <c r="B227" s="46"/>
      <c r="C227" s="45"/>
      <c r="D227" s="48"/>
      <c r="E227" s="13"/>
      <c r="F227" s="49"/>
      <c r="G227" s="48"/>
      <c r="H227" s="50"/>
      <c r="I227" s="52"/>
      <c r="J227" s="132"/>
      <c r="K227" s="19"/>
      <c r="L227" s="19"/>
      <c r="M227" s="19"/>
      <c r="N227" s="19"/>
      <c r="O227" s="15"/>
      <c r="P227" s="15"/>
      <c r="Q227" s="15"/>
      <c r="R227" s="8"/>
    </row>
    <row r="228" spans="1:19" ht="11.25" outlineLevel="3">
      <c r="A228" s="9"/>
      <c r="B228" s="72"/>
      <c r="C228" s="73">
        <v>8</v>
      </c>
      <c r="D228" s="74" t="s">
        <v>103</v>
      </c>
      <c r="E228" s="75" t="s">
        <v>764</v>
      </c>
      <c r="F228" s="76" t="s">
        <v>765</v>
      </c>
      <c r="G228" s="74" t="s">
        <v>36</v>
      </c>
      <c r="H228" s="77">
        <v>2</v>
      </c>
      <c r="I228" s="78"/>
      <c r="J228" s="130">
        <f>H228*I228</f>
        <v>0</v>
      </c>
      <c r="K228" s="77">
        <v>3.7670000000000002E-2</v>
      </c>
      <c r="L228" s="77">
        <f>H228*K228</f>
        <v>7.5340000000000004E-2</v>
      </c>
      <c r="M228" s="77"/>
      <c r="N228" s="77">
        <f>H228*M228</f>
        <v>0</v>
      </c>
      <c r="O228" s="79">
        <v>21</v>
      </c>
      <c r="P228" s="79">
        <f>J228*(O228/100)</f>
        <v>0</v>
      </c>
      <c r="Q228" s="79">
        <f>J228+P228</f>
        <v>0</v>
      </c>
      <c r="R228" s="8"/>
      <c r="S228" s="8"/>
    </row>
    <row r="229" spans="1:19" ht="9.75" outlineLevel="4">
      <c r="A229" s="80"/>
      <c r="B229" s="81"/>
      <c r="C229" s="81"/>
      <c r="D229" s="82"/>
      <c r="E229" s="87" t="s">
        <v>16</v>
      </c>
      <c r="F229" s="83" t="s">
        <v>766</v>
      </c>
      <c r="G229" s="82"/>
      <c r="H229" s="84">
        <v>2</v>
      </c>
      <c r="I229" s="85"/>
      <c r="J229" s="131"/>
      <c r="K229" s="84"/>
      <c r="L229" s="84"/>
      <c r="M229" s="84"/>
      <c r="N229" s="84"/>
      <c r="O229" s="86"/>
      <c r="P229" s="86"/>
      <c r="Q229" s="86"/>
      <c r="R229" s="8"/>
    </row>
    <row r="230" spans="1:19" ht="7.5" customHeight="1" outlineLevel="4">
      <c r="A230" s="8"/>
      <c r="B230" s="46"/>
      <c r="C230" s="45"/>
      <c r="D230" s="48"/>
      <c r="E230" s="13"/>
      <c r="F230" s="49"/>
      <c r="G230" s="48"/>
      <c r="H230" s="50"/>
      <c r="I230" s="52"/>
      <c r="J230" s="132"/>
      <c r="K230" s="19"/>
      <c r="L230" s="19"/>
      <c r="M230" s="19"/>
      <c r="N230" s="19"/>
      <c r="O230" s="15"/>
      <c r="P230" s="15"/>
      <c r="Q230" s="15"/>
      <c r="R230" s="8"/>
    </row>
    <row r="231" spans="1:19" ht="11.25" outlineLevel="3">
      <c r="A231" s="9"/>
      <c r="B231" s="72"/>
      <c r="C231" s="73">
        <v>9</v>
      </c>
      <c r="D231" s="74" t="s">
        <v>103</v>
      </c>
      <c r="E231" s="75" t="s">
        <v>767</v>
      </c>
      <c r="F231" s="76" t="s">
        <v>768</v>
      </c>
      <c r="G231" s="74" t="s">
        <v>36</v>
      </c>
      <c r="H231" s="77">
        <v>3</v>
      </c>
      <c r="I231" s="78"/>
      <c r="J231" s="130">
        <f>H231*I231</f>
        <v>0</v>
      </c>
      <c r="K231" s="77">
        <v>2.7399999999999998E-3</v>
      </c>
      <c r="L231" s="77">
        <f>H231*K231</f>
        <v>8.2199999999999999E-3</v>
      </c>
      <c r="M231" s="77"/>
      <c r="N231" s="77">
        <f>H231*M231</f>
        <v>0</v>
      </c>
      <c r="O231" s="79">
        <v>21</v>
      </c>
      <c r="P231" s="79">
        <f>J231*(O231/100)</f>
        <v>0</v>
      </c>
      <c r="Q231" s="79">
        <f>J231+P231</f>
        <v>0</v>
      </c>
      <c r="R231" s="8"/>
      <c r="S231" s="8"/>
    </row>
    <row r="232" spans="1:19" ht="9.75" outlineLevel="4">
      <c r="A232" s="80"/>
      <c r="B232" s="81"/>
      <c r="C232" s="81"/>
      <c r="D232" s="82"/>
      <c r="E232" s="87" t="s">
        <v>16</v>
      </c>
      <c r="F232" s="83" t="s">
        <v>378</v>
      </c>
      <c r="G232" s="82"/>
      <c r="H232" s="84">
        <v>3</v>
      </c>
      <c r="I232" s="85"/>
      <c r="J232" s="131"/>
      <c r="K232" s="84"/>
      <c r="L232" s="84"/>
      <c r="M232" s="84"/>
      <c r="N232" s="84"/>
      <c r="O232" s="86"/>
      <c r="P232" s="86"/>
      <c r="Q232" s="86"/>
      <c r="R232" s="8"/>
    </row>
    <row r="233" spans="1:19" ht="7.5" customHeight="1" outlineLevel="4">
      <c r="A233" s="8"/>
      <c r="B233" s="46"/>
      <c r="C233" s="45"/>
      <c r="D233" s="48"/>
      <c r="E233" s="13"/>
      <c r="F233" s="49"/>
      <c r="G233" s="48"/>
      <c r="H233" s="50"/>
      <c r="I233" s="52"/>
      <c r="J233" s="132"/>
      <c r="K233" s="19"/>
      <c r="L233" s="19"/>
      <c r="M233" s="19"/>
      <c r="N233" s="19"/>
      <c r="O233" s="15"/>
      <c r="P233" s="15"/>
      <c r="Q233" s="15"/>
      <c r="R233" s="8"/>
    </row>
    <row r="234" spans="1:19" ht="11.25" outlineLevel="3">
      <c r="A234" s="9"/>
      <c r="B234" s="72"/>
      <c r="C234" s="73">
        <v>10</v>
      </c>
      <c r="D234" s="74" t="s">
        <v>103</v>
      </c>
      <c r="E234" s="75" t="s">
        <v>769</v>
      </c>
      <c r="F234" s="76" t="s">
        <v>770</v>
      </c>
      <c r="G234" s="74" t="s">
        <v>36</v>
      </c>
      <c r="H234" s="77">
        <v>2</v>
      </c>
      <c r="I234" s="78"/>
      <c r="J234" s="130">
        <f t="shared" ref="J234:J251" si="0">H234*I234</f>
        <v>0</v>
      </c>
      <c r="K234" s="77">
        <v>9.0000000000000006E-5</v>
      </c>
      <c r="L234" s="77">
        <f t="shared" ref="L234:L251" si="1">H234*K234</f>
        <v>1.8000000000000001E-4</v>
      </c>
      <c r="M234" s="77"/>
      <c r="N234" s="77">
        <f t="shared" ref="N234:N251" si="2">H234*M234</f>
        <v>0</v>
      </c>
      <c r="O234" s="79">
        <v>21</v>
      </c>
      <c r="P234" s="79">
        <f t="shared" ref="P234:P251" si="3">J234*(O234/100)</f>
        <v>0</v>
      </c>
      <c r="Q234" s="79">
        <f t="shared" ref="Q234:Q251" si="4">J234+P234</f>
        <v>0</v>
      </c>
      <c r="R234" s="8"/>
      <c r="S234" s="8"/>
    </row>
    <row r="235" spans="1:19" ht="11.25" outlineLevel="3">
      <c r="A235" s="9"/>
      <c r="B235" s="72"/>
      <c r="C235" s="73">
        <v>11</v>
      </c>
      <c r="D235" s="74" t="s">
        <v>151</v>
      </c>
      <c r="E235" s="75" t="s">
        <v>771</v>
      </c>
      <c r="F235" s="76" t="s">
        <v>772</v>
      </c>
      <c r="G235" s="74" t="s">
        <v>94</v>
      </c>
      <c r="H235" s="77">
        <v>2</v>
      </c>
      <c r="I235" s="78"/>
      <c r="J235" s="130">
        <f t="shared" si="0"/>
        <v>0</v>
      </c>
      <c r="K235" s="77">
        <v>3.1E-4</v>
      </c>
      <c r="L235" s="77">
        <f t="shared" si="1"/>
        <v>6.2E-4</v>
      </c>
      <c r="M235" s="77"/>
      <c r="N235" s="77">
        <f t="shared" si="2"/>
        <v>0</v>
      </c>
      <c r="O235" s="79">
        <v>21</v>
      </c>
      <c r="P235" s="79">
        <f t="shared" si="3"/>
        <v>0</v>
      </c>
      <c r="Q235" s="79">
        <f t="shared" si="4"/>
        <v>0</v>
      </c>
      <c r="R235" s="8"/>
      <c r="S235" s="8"/>
    </row>
    <row r="236" spans="1:19" ht="11.25" outlineLevel="3">
      <c r="A236" s="9"/>
      <c r="B236" s="72"/>
      <c r="C236" s="73">
        <v>12</v>
      </c>
      <c r="D236" s="74" t="s">
        <v>151</v>
      </c>
      <c r="E236" s="75" t="s">
        <v>773</v>
      </c>
      <c r="F236" s="76" t="s">
        <v>774</v>
      </c>
      <c r="G236" s="74" t="s">
        <v>94</v>
      </c>
      <c r="H236" s="77">
        <v>2</v>
      </c>
      <c r="I236" s="78"/>
      <c r="J236" s="130">
        <f t="shared" si="0"/>
        <v>0</v>
      </c>
      <c r="K236" s="77">
        <v>2.5000000000000001E-4</v>
      </c>
      <c r="L236" s="77">
        <f t="shared" si="1"/>
        <v>5.0000000000000001E-4</v>
      </c>
      <c r="M236" s="77"/>
      <c r="N236" s="77">
        <f t="shared" si="2"/>
        <v>0</v>
      </c>
      <c r="O236" s="79">
        <v>21</v>
      </c>
      <c r="P236" s="79">
        <f t="shared" si="3"/>
        <v>0</v>
      </c>
      <c r="Q236" s="79">
        <f t="shared" si="4"/>
        <v>0</v>
      </c>
      <c r="R236" s="8"/>
      <c r="S236" s="8"/>
    </row>
    <row r="237" spans="1:19" ht="11.25" outlineLevel="3">
      <c r="A237" s="9"/>
      <c r="B237" s="72"/>
      <c r="C237" s="73">
        <v>13</v>
      </c>
      <c r="D237" s="74" t="s">
        <v>103</v>
      </c>
      <c r="E237" s="75" t="s">
        <v>775</v>
      </c>
      <c r="F237" s="76" t="s">
        <v>776</v>
      </c>
      <c r="G237" s="74" t="s">
        <v>94</v>
      </c>
      <c r="H237" s="77">
        <v>2</v>
      </c>
      <c r="I237" s="78"/>
      <c r="J237" s="130">
        <f t="shared" si="0"/>
        <v>0</v>
      </c>
      <c r="K237" s="77">
        <v>2.4000000000000001E-4</v>
      </c>
      <c r="L237" s="77">
        <f t="shared" si="1"/>
        <v>4.8000000000000001E-4</v>
      </c>
      <c r="M237" s="77"/>
      <c r="N237" s="77">
        <f t="shared" si="2"/>
        <v>0</v>
      </c>
      <c r="O237" s="79">
        <v>21</v>
      </c>
      <c r="P237" s="79">
        <f t="shared" si="3"/>
        <v>0</v>
      </c>
      <c r="Q237" s="79">
        <f t="shared" si="4"/>
        <v>0</v>
      </c>
      <c r="R237" s="8"/>
      <c r="S237" s="8"/>
    </row>
    <row r="238" spans="1:19" ht="11.25" outlineLevel="3">
      <c r="A238" s="9"/>
      <c r="B238" s="72"/>
      <c r="C238" s="73">
        <v>14</v>
      </c>
      <c r="D238" s="74" t="s">
        <v>103</v>
      </c>
      <c r="E238" s="75" t="s">
        <v>777</v>
      </c>
      <c r="F238" s="76" t="s">
        <v>778</v>
      </c>
      <c r="G238" s="74" t="s">
        <v>94</v>
      </c>
      <c r="H238" s="77">
        <v>2</v>
      </c>
      <c r="I238" s="78"/>
      <c r="J238" s="130">
        <f t="shared" si="0"/>
        <v>0</v>
      </c>
      <c r="K238" s="77">
        <v>9.0000000000000006E-5</v>
      </c>
      <c r="L238" s="77">
        <f t="shared" si="1"/>
        <v>1.8000000000000001E-4</v>
      </c>
      <c r="M238" s="77"/>
      <c r="N238" s="77">
        <f t="shared" si="2"/>
        <v>0</v>
      </c>
      <c r="O238" s="79">
        <v>21</v>
      </c>
      <c r="P238" s="79">
        <f t="shared" si="3"/>
        <v>0</v>
      </c>
      <c r="Q238" s="79">
        <f t="shared" si="4"/>
        <v>0</v>
      </c>
      <c r="R238" s="8"/>
      <c r="S238" s="8"/>
    </row>
    <row r="239" spans="1:19" ht="11.25" outlineLevel="3">
      <c r="A239" s="9"/>
      <c r="B239" s="72"/>
      <c r="C239" s="73">
        <v>15</v>
      </c>
      <c r="D239" s="74" t="s">
        <v>103</v>
      </c>
      <c r="E239" s="75" t="s">
        <v>779</v>
      </c>
      <c r="F239" s="76" t="s">
        <v>780</v>
      </c>
      <c r="G239" s="74" t="s">
        <v>94</v>
      </c>
      <c r="H239" s="77">
        <v>3</v>
      </c>
      <c r="I239" s="78"/>
      <c r="J239" s="130">
        <f t="shared" si="0"/>
        <v>0</v>
      </c>
      <c r="K239" s="77"/>
      <c r="L239" s="77">
        <f t="shared" si="1"/>
        <v>0</v>
      </c>
      <c r="M239" s="77"/>
      <c r="N239" s="77">
        <f t="shared" si="2"/>
        <v>0</v>
      </c>
      <c r="O239" s="79">
        <v>21</v>
      </c>
      <c r="P239" s="79">
        <f t="shared" si="3"/>
        <v>0</v>
      </c>
      <c r="Q239" s="79">
        <f t="shared" si="4"/>
        <v>0</v>
      </c>
      <c r="R239" s="8"/>
      <c r="S239" s="8"/>
    </row>
    <row r="240" spans="1:19" ht="11.25" outlineLevel="3">
      <c r="A240" s="9"/>
      <c r="B240" s="72"/>
      <c r="C240" s="73">
        <v>16</v>
      </c>
      <c r="D240" s="74" t="s">
        <v>151</v>
      </c>
      <c r="E240" s="75" t="s">
        <v>781</v>
      </c>
      <c r="F240" s="76" t="s">
        <v>782</v>
      </c>
      <c r="G240" s="74" t="s">
        <v>94</v>
      </c>
      <c r="H240" s="77">
        <v>3</v>
      </c>
      <c r="I240" s="78"/>
      <c r="J240" s="130">
        <f t="shared" si="0"/>
        <v>0</v>
      </c>
      <c r="K240" s="77">
        <v>5.0000000000000001E-4</v>
      </c>
      <c r="L240" s="77">
        <f t="shared" si="1"/>
        <v>1.5E-3</v>
      </c>
      <c r="M240" s="77"/>
      <c r="N240" s="77">
        <f t="shared" si="2"/>
        <v>0</v>
      </c>
      <c r="O240" s="79">
        <v>21</v>
      </c>
      <c r="P240" s="79">
        <f t="shared" si="3"/>
        <v>0</v>
      </c>
      <c r="Q240" s="79">
        <f t="shared" si="4"/>
        <v>0</v>
      </c>
      <c r="R240" s="8"/>
      <c r="S240" s="8"/>
    </row>
    <row r="241" spans="1:19" ht="11.25" outlineLevel="3">
      <c r="A241" s="9"/>
      <c r="B241" s="72"/>
      <c r="C241" s="73">
        <v>17</v>
      </c>
      <c r="D241" s="74" t="s">
        <v>103</v>
      </c>
      <c r="E241" s="75" t="s">
        <v>783</v>
      </c>
      <c r="F241" s="76" t="s">
        <v>784</v>
      </c>
      <c r="G241" s="74" t="s">
        <v>94</v>
      </c>
      <c r="H241" s="77">
        <v>3</v>
      </c>
      <c r="I241" s="78"/>
      <c r="J241" s="130">
        <f t="shared" si="0"/>
        <v>0</v>
      </c>
      <c r="K241" s="77"/>
      <c r="L241" s="77">
        <f t="shared" si="1"/>
        <v>0</v>
      </c>
      <c r="M241" s="77"/>
      <c r="N241" s="77">
        <f t="shared" si="2"/>
        <v>0</v>
      </c>
      <c r="O241" s="79">
        <v>21</v>
      </c>
      <c r="P241" s="79">
        <f t="shared" si="3"/>
        <v>0</v>
      </c>
      <c r="Q241" s="79">
        <f t="shared" si="4"/>
        <v>0</v>
      </c>
      <c r="R241" s="8"/>
      <c r="S241" s="8"/>
    </row>
    <row r="242" spans="1:19" ht="11.25" outlineLevel="3">
      <c r="A242" s="9"/>
      <c r="B242" s="72"/>
      <c r="C242" s="73">
        <v>18</v>
      </c>
      <c r="D242" s="74" t="s">
        <v>151</v>
      </c>
      <c r="E242" s="75" t="s">
        <v>785</v>
      </c>
      <c r="F242" s="76" t="s">
        <v>786</v>
      </c>
      <c r="G242" s="74" t="s">
        <v>94</v>
      </c>
      <c r="H242" s="77">
        <v>3</v>
      </c>
      <c r="I242" s="78"/>
      <c r="J242" s="130">
        <f t="shared" si="0"/>
        <v>0</v>
      </c>
      <c r="K242" s="77">
        <v>5.0000000000000001E-4</v>
      </c>
      <c r="L242" s="77">
        <f t="shared" si="1"/>
        <v>1.5E-3</v>
      </c>
      <c r="M242" s="77"/>
      <c r="N242" s="77">
        <f t="shared" si="2"/>
        <v>0</v>
      </c>
      <c r="O242" s="79">
        <v>21</v>
      </c>
      <c r="P242" s="79">
        <f t="shared" si="3"/>
        <v>0</v>
      </c>
      <c r="Q242" s="79">
        <f t="shared" si="4"/>
        <v>0</v>
      </c>
      <c r="R242" s="8"/>
      <c r="S242" s="8"/>
    </row>
    <row r="243" spans="1:19" ht="11.25" outlineLevel="3">
      <c r="A243" s="9"/>
      <c r="B243" s="72"/>
      <c r="C243" s="73">
        <v>19</v>
      </c>
      <c r="D243" s="74" t="s">
        <v>103</v>
      </c>
      <c r="E243" s="75" t="s">
        <v>787</v>
      </c>
      <c r="F243" s="76" t="s">
        <v>788</v>
      </c>
      <c r="G243" s="74" t="s">
        <v>94</v>
      </c>
      <c r="H243" s="77">
        <v>3</v>
      </c>
      <c r="I243" s="78"/>
      <c r="J243" s="130">
        <f t="shared" si="0"/>
        <v>0</v>
      </c>
      <c r="K243" s="77"/>
      <c r="L243" s="77">
        <f t="shared" si="1"/>
        <v>0</v>
      </c>
      <c r="M243" s="77"/>
      <c r="N243" s="77">
        <f t="shared" si="2"/>
        <v>0</v>
      </c>
      <c r="O243" s="79">
        <v>21</v>
      </c>
      <c r="P243" s="79">
        <f t="shared" si="3"/>
        <v>0</v>
      </c>
      <c r="Q243" s="79">
        <f t="shared" si="4"/>
        <v>0</v>
      </c>
      <c r="R243" s="8"/>
      <c r="S243" s="8"/>
    </row>
    <row r="244" spans="1:19" ht="11.25" outlineLevel="3">
      <c r="A244" s="9"/>
      <c r="B244" s="72"/>
      <c r="C244" s="73">
        <v>20</v>
      </c>
      <c r="D244" s="74" t="s">
        <v>151</v>
      </c>
      <c r="E244" s="75" t="s">
        <v>789</v>
      </c>
      <c r="F244" s="76" t="s">
        <v>790</v>
      </c>
      <c r="G244" s="74" t="s">
        <v>94</v>
      </c>
      <c r="H244" s="77">
        <v>3</v>
      </c>
      <c r="I244" s="78"/>
      <c r="J244" s="130">
        <f t="shared" si="0"/>
        <v>0</v>
      </c>
      <c r="K244" s="77">
        <v>5.0000000000000001E-4</v>
      </c>
      <c r="L244" s="77">
        <f t="shared" si="1"/>
        <v>1.5E-3</v>
      </c>
      <c r="M244" s="77"/>
      <c r="N244" s="77">
        <f t="shared" si="2"/>
        <v>0</v>
      </c>
      <c r="O244" s="79">
        <v>21</v>
      </c>
      <c r="P244" s="79">
        <f t="shared" si="3"/>
        <v>0</v>
      </c>
      <c r="Q244" s="79">
        <f t="shared" si="4"/>
        <v>0</v>
      </c>
      <c r="R244" s="8"/>
      <c r="S244" s="8"/>
    </row>
    <row r="245" spans="1:19" ht="11.25" outlineLevel="3">
      <c r="A245" s="9"/>
      <c r="B245" s="72"/>
      <c r="C245" s="73">
        <v>21</v>
      </c>
      <c r="D245" s="74" t="s">
        <v>103</v>
      </c>
      <c r="E245" s="75" t="s">
        <v>791</v>
      </c>
      <c r="F245" s="76" t="s">
        <v>792</v>
      </c>
      <c r="G245" s="74" t="s">
        <v>94</v>
      </c>
      <c r="H245" s="77">
        <v>3</v>
      </c>
      <c r="I245" s="78"/>
      <c r="J245" s="130">
        <f t="shared" si="0"/>
        <v>0</v>
      </c>
      <c r="K245" s="77"/>
      <c r="L245" s="77">
        <f t="shared" si="1"/>
        <v>0</v>
      </c>
      <c r="M245" s="77"/>
      <c r="N245" s="77">
        <f t="shared" si="2"/>
        <v>0</v>
      </c>
      <c r="O245" s="79">
        <v>21</v>
      </c>
      <c r="P245" s="79">
        <f t="shared" si="3"/>
        <v>0</v>
      </c>
      <c r="Q245" s="79">
        <f t="shared" si="4"/>
        <v>0</v>
      </c>
      <c r="R245" s="8"/>
      <c r="S245" s="8"/>
    </row>
    <row r="246" spans="1:19" ht="11.25" outlineLevel="3">
      <c r="A246" s="9"/>
      <c r="B246" s="72"/>
      <c r="C246" s="73">
        <v>22</v>
      </c>
      <c r="D246" s="74" t="s">
        <v>151</v>
      </c>
      <c r="E246" s="75" t="s">
        <v>793</v>
      </c>
      <c r="F246" s="76" t="s">
        <v>794</v>
      </c>
      <c r="G246" s="74" t="s">
        <v>94</v>
      </c>
      <c r="H246" s="77">
        <v>3</v>
      </c>
      <c r="I246" s="78"/>
      <c r="J246" s="130">
        <f t="shared" si="0"/>
        <v>0</v>
      </c>
      <c r="K246" s="77">
        <v>1.5E-3</v>
      </c>
      <c r="L246" s="77">
        <f t="shared" si="1"/>
        <v>4.5000000000000005E-3</v>
      </c>
      <c r="M246" s="77"/>
      <c r="N246" s="77">
        <f t="shared" si="2"/>
        <v>0</v>
      </c>
      <c r="O246" s="79">
        <v>21</v>
      </c>
      <c r="P246" s="79">
        <f t="shared" si="3"/>
        <v>0</v>
      </c>
      <c r="Q246" s="79">
        <f t="shared" si="4"/>
        <v>0</v>
      </c>
      <c r="R246" s="8"/>
      <c r="S246" s="8"/>
    </row>
    <row r="247" spans="1:19" ht="11.25" outlineLevel="3">
      <c r="A247" s="9"/>
      <c r="B247" s="72"/>
      <c r="C247" s="73">
        <v>23</v>
      </c>
      <c r="D247" s="74" t="s">
        <v>103</v>
      </c>
      <c r="E247" s="75" t="s">
        <v>795</v>
      </c>
      <c r="F247" s="76" t="s">
        <v>796</v>
      </c>
      <c r="G247" s="74" t="s">
        <v>94</v>
      </c>
      <c r="H247" s="77">
        <v>3</v>
      </c>
      <c r="I247" s="78"/>
      <c r="J247" s="130">
        <f t="shared" si="0"/>
        <v>0</v>
      </c>
      <c r="K247" s="77"/>
      <c r="L247" s="77">
        <f t="shared" si="1"/>
        <v>0</v>
      </c>
      <c r="M247" s="77"/>
      <c r="N247" s="77">
        <f t="shared" si="2"/>
        <v>0</v>
      </c>
      <c r="O247" s="79">
        <v>21</v>
      </c>
      <c r="P247" s="79">
        <f t="shared" si="3"/>
        <v>0</v>
      </c>
      <c r="Q247" s="79">
        <f t="shared" si="4"/>
        <v>0</v>
      </c>
      <c r="R247" s="8"/>
      <c r="S247" s="8"/>
    </row>
    <row r="248" spans="1:19" ht="11.25" outlineLevel="3">
      <c r="A248" s="9"/>
      <c r="B248" s="72"/>
      <c r="C248" s="73">
        <v>24</v>
      </c>
      <c r="D248" s="74" t="s">
        <v>151</v>
      </c>
      <c r="E248" s="75" t="s">
        <v>797</v>
      </c>
      <c r="F248" s="76" t="s">
        <v>798</v>
      </c>
      <c r="G248" s="74" t="s">
        <v>94</v>
      </c>
      <c r="H248" s="77">
        <v>3</v>
      </c>
      <c r="I248" s="78"/>
      <c r="J248" s="130">
        <f t="shared" si="0"/>
        <v>0</v>
      </c>
      <c r="K248" s="77">
        <v>1.2E-4</v>
      </c>
      <c r="L248" s="77">
        <f t="shared" si="1"/>
        <v>3.6000000000000002E-4</v>
      </c>
      <c r="M248" s="77"/>
      <c r="N248" s="77">
        <f t="shared" si="2"/>
        <v>0</v>
      </c>
      <c r="O248" s="79">
        <v>21</v>
      </c>
      <c r="P248" s="79">
        <f t="shared" si="3"/>
        <v>0</v>
      </c>
      <c r="Q248" s="79">
        <f t="shared" si="4"/>
        <v>0</v>
      </c>
      <c r="R248" s="8"/>
      <c r="S248" s="8"/>
    </row>
    <row r="249" spans="1:19" ht="11.25" outlineLevel="3">
      <c r="A249" s="9"/>
      <c r="B249" s="72"/>
      <c r="C249" s="73">
        <v>25</v>
      </c>
      <c r="D249" s="74" t="s">
        <v>103</v>
      </c>
      <c r="E249" s="75" t="s">
        <v>799</v>
      </c>
      <c r="F249" s="76" t="s">
        <v>800</v>
      </c>
      <c r="G249" s="74" t="s">
        <v>94</v>
      </c>
      <c r="H249" s="77">
        <v>3</v>
      </c>
      <c r="I249" s="78"/>
      <c r="J249" s="130">
        <f t="shared" si="0"/>
        <v>0</v>
      </c>
      <c r="K249" s="77"/>
      <c r="L249" s="77">
        <f t="shared" si="1"/>
        <v>0</v>
      </c>
      <c r="M249" s="77"/>
      <c r="N249" s="77">
        <f t="shared" si="2"/>
        <v>0</v>
      </c>
      <c r="O249" s="79">
        <v>21</v>
      </c>
      <c r="P249" s="79">
        <f t="shared" si="3"/>
        <v>0</v>
      </c>
      <c r="Q249" s="79">
        <f t="shared" si="4"/>
        <v>0</v>
      </c>
      <c r="R249" s="8"/>
      <c r="S249" s="8"/>
    </row>
    <row r="250" spans="1:19" ht="11.25" outlineLevel="3">
      <c r="A250" s="9"/>
      <c r="B250" s="72"/>
      <c r="C250" s="73">
        <v>26</v>
      </c>
      <c r="D250" s="74" t="s">
        <v>151</v>
      </c>
      <c r="E250" s="75" t="s">
        <v>801</v>
      </c>
      <c r="F250" s="76" t="s">
        <v>802</v>
      </c>
      <c r="G250" s="74" t="s">
        <v>94</v>
      </c>
      <c r="H250" s="77">
        <v>3</v>
      </c>
      <c r="I250" s="78"/>
      <c r="J250" s="130">
        <f t="shared" si="0"/>
        <v>0</v>
      </c>
      <c r="K250" s="77">
        <v>1.2999999999999999E-3</v>
      </c>
      <c r="L250" s="77">
        <f t="shared" si="1"/>
        <v>3.8999999999999998E-3</v>
      </c>
      <c r="M250" s="77"/>
      <c r="N250" s="77">
        <f t="shared" si="2"/>
        <v>0</v>
      </c>
      <c r="O250" s="79">
        <v>21</v>
      </c>
      <c r="P250" s="79">
        <f t="shared" si="3"/>
        <v>0</v>
      </c>
      <c r="Q250" s="79">
        <f t="shared" si="4"/>
        <v>0</v>
      </c>
      <c r="R250" s="8"/>
      <c r="S250" s="8"/>
    </row>
    <row r="251" spans="1:19" ht="11.25" outlineLevel="3">
      <c r="A251" s="9"/>
      <c r="B251" s="72"/>
      <c r="C251" s="73">
        <v>27</v>
      </c>
      <c r="D251" s="74" t="s">
        <v>103</v>
      </c>
      <c r="E251" s="75" t="s">
        <v>803</v>
      </c>
      <c r="F251" s="76" t="s">
        <v>804</v>
      </c>
      <c r="G251" s="74" t="s">
        <v>94</v>
      </c>
      <c r="H251" s="77">
        <v>2</v>
      </c>
      <c r="I251" s="78"/>
      <c r="J251" s="130">
        <f t="shared" si="0"/>
        <v>0</v>
      </c>
      <c r="K251" s="77"/>
      <c r="L251" s="77">
        <f t="shared" si="1"/>
        <v>0</v>
      </c>
      <c r="M251" s="77"/>
      <c r="N251" s="77">
        <f t="shared" si="2"/>
        <v>0</v>
      </c>
      <c r="O251" s="79">
        <v>21</v>
      </c>
      <c r="P251" s="79">
        <f t="shared" si="3"/>
        <v>0</v>
      </c>
      <c r="Q251" s="79">
        <f t="shared" si="4"/>
        <v>0</v>
      </c>
      <c r="R251" s="8"/>
      <c r="S251" s="8"/>
    </row>
    <row r="252" spans="1:19" ht="11.25" outlineLevel="3">
      <c r="A252" s="9"/>
      <c r="B252" s="72"/>
      <c r="C252" s="73">
        <v>28</v>
      </c>
      <c r="D252" s="74" t="s">
        <v>103</v>
      </c>
      <c r="E252" s="75" t="s">
        <v>805</v>
      </c>
      <c r="F252" s="76" t="s">
        <v>806</v>
      </c>
      <c r="G252" s="74" t="s">
        <v>126</v>
      </c>
      <c r="H252" s="77">
        <v>0.32405</v>
      </c>
      <c r="I252" s="78"/>
      <c r="J252" s="130">
        <f>H252*I252</f>
        <v>0</v>
      </c>
      <c r="K252" s="77"/>
      <c r="L252" s="77">
        <f>H252*K252</f>
        <v>0</v>
      </c>
      <c r="M252" s="77"/>
      <c r="N252" s="77">
        <f>H252*M252</f>
        <v>0</v>
      </c>
      <c r="O252" s="79">
        <v>21</v>
      </c>
      <c r="P252" s="79">
        <f>J252*(O252/100)</f>
        <v>0</v>
      </c>
      <c r="Q252" s="79">
        <f>J252+P252</f>
        <v>0</v>
      </c>
      <c r="R252" s="8"/>
      <c r="S252" s="8"/>
    </row>
    <row r="253" spans="1:19" outlineLevel="3">
      <c r="B253" s="6"/>
      <c r="C253" s="6"/>
      <c r="D253" s="6"/>
      <c r="E253" s="6"/>
      <c r="F253" s="6"/>
      <c r="G253" s="6"/>
      <c r="H253" s="6"/>
      <c r="I253" s="8"/>
      <c r="J253" s="8"/>
      <c r="K253" s="6"/>
      <c r="L253" s="6"/>
      <c r="M253" s="6"/>
      <c r="N253" s="6"/>
      <c r="O253" s="6"/>
      <c r="P253" s="8"/>
      <c r="Q253" s="8"/>
    </row>
    <row r="254" spans="1:19" outlineLevel="1"/>
  </sheetData>
  <printOptions horizontalCentered="1"/>
  <pageMargins left="0.55118110236220474" right="0.39370078740157483" top="0.59055118110236227" bottom="0.70866141732283472" header="0.39370078740157483" footer="0.39370078740157483"/>
  <pageSetup paperSize="9" scale="98" fitToHeight="6" pageOrder="overThenDown" orientation="landscape" r:id="rId1"/>
  <headerFooter>
    <oddFooter>&amp;L&amp;8ZTI&amp;C&amp;P/&amp;N&amp;R&amp;8&amp;D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summaryRight="0"/>
    <pageSetUpPr fitToPage="1"/>
  </sheetPr>
  <dimension ref="A2:U77"/>
  <sheetViews>
    <sheetView topLeftCell="C1"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27">
        <f>SUBTOTAL(9,J8:J77)</f>
        <v>0</v>
      </c>
      <c r="K7" s="58"/>
      <c r="L7" s="36">
        <f>SUBTOTAL(9,L8:L77)</f>
        <v>0.3539520000000001</v>
      </c>
      <c r="M7" s="58"/>
      <c r="N7" s="36">
        <f>SUBTOTAL(9,N8:N77)</f>
        <v>0.94627000000000006</v>
      </c>
      <c r="O7" s="59"/>
      <c r="P7" s="35">
        <f>SUBTOTAL(9,P8:P77)</f>
        <v>0</v>
      </c>
      <c r="Q7" s="35">
        <f>SUBTOTAL(9,Q8:Q77)</f>
        <v>0</v>
      </c>
      <c r="R7" s="8"/>
      <c r="S7" s="8"/>
    </row>
    <row r="8" spans="1:21" ht="12" outlineLevel="1">
      <c r="A8" s="37" t="s">
        <v>19</v>
      </c>
      <c r="B8" s="60">
        <v>2</v>
      </c>
      <c r="C8" s="61"/>
      <c r="D8" s="62" t="s">
        <v>31</v>
      </c>
      <c r="E8" s="62"/>
      <c r="F8" s="93" t="s">
        <v>562</v>
      </c>
      <c r="G8" s="94"/>
      <c r="H8" s="95"/>
      <c r="I8" s="96"/>
      <c r="J8" s="128">
        <f>SUBTOTAL(9,J9:J76)</f>
        <v>0</v>
      </c>
      <c r="K8" s="63"/>
      <c r="L8" s="39">
        <f>SUBTOTAL(9,L9:L76)</f>
        <v>0.3539520000000001</v>
      </c>
      <c r="M8" s="63"/>
      <c r="N8" s="39">
        <f>SUBTOTAL(9,N9:N76)</f>
        <v>0.94627000000000006</v>
      </c>
      <c r="O8" s="64"/>
      <c r="P8" s="38">
        <f>SUBTOTAL(9,P9:P76)</f>
        <v>0</v>
      </c>
      <c r="Q8" s="38">
        <f>SUBTOTAL(9,Q9:Q76)</f>
        <v>0</v>
      </c>
      <c r="R8" s="8"/>
      <c r="S8" s="8"/>
    </row>
    <row r="9" spans="1:21" ht="11.25" outlineLevel="2">
      <c r="A9" s="40" t="s">
        <v>110</v>
      </c>
      <c r="B9" s="65">
        <v>3</v>
      </c>
      <c r="C9" s="66"/>
      <c r="D9" s="67" t="s">
        <v>32</v>
      </c>
      <c r="E9" s="67"/>
      <c r="F9" s="68" t="s">
        <v>111</v>
      </c>
      <c r="G9" s="67"/>
      <c r="H9" s="69"/>
      <c r="I9" s="70"/>
      <c r="J9" s="129">
        <f>SUBTOTAL(9,J10:J16)</f>
        <v>0</v>
      </c>
      <c r="K9" s="69"/>
      <c r="L9" s="42">
        <f>SUBTOTAL(9,L10:L16)</f>
        <v>0</v>
      </c>
      <c r="M9" s="69"/>
      <c r="N9" s="42">
        <f>SUBTOTAL(9,N10:N16)</f>
        <v>0.10200000000000001</v>
      </c>
      <c r="O9" s="71"/>
      <c r="P9" s="41">
        <f>SUBTOTAL(9,P10:P16)</f>
        <v>0</v>
      </c>
      <c r="Q9" s="41">
        <f>SUBTOTAL(9,Q10:Q16)</f>
        <v>0</v>
      </c>
      <c r="R9" s="8"/>
      <c r="S9" s="8"/>
    </row>
    <row r="10" spans="1:21" ht="11.25" outlineLevel="3">
      <c r="A10" s="9"/>
      <c r="B10" s="72"/>
      <c r="C10" s="73">
        <v>1</v>
      </c>
      <c r="D10" s="74" t="s">
        <v>103</v>
      </c>
      <c r="E10" s="75" t="s">
        <v>501</v>
      </c>
      <c r="F10" s="76" t="s">
        <v>502</v>
      </c>
      <c r="G10" s="74" t="s">
        <v>94</v>
      </c>
      <c r="H10" s="77">
        <v>6</v>
      </c>
      <c r="I10" s="78"/>
      <c r="J10" s="130">
        <f>H10*I10</f>
        <v>0</v>
      </c>
      <c r="K10" s="77"/>
      <c r="L10" s="77">
        <f>H10*K10</f>
        <v>0</v>
      </c>
      <c r="M10" s="77">
        <v>8.0000000000000002E-3</v>
      </c>
      <c r="N10" s="77">
        <f>H10*M10</f>
        <v>4.8000000000000001E-2</v>
      </c>
      <c r="O10" s="79">
        <v>21</v>
      </c>
      <c r="P10" s="79">
        <f>J10*(O10/100)</f>
        <v>0</v>
      </c>
      <c r="Q10" s="79">
        <f>J10+P10</f>
        <v>0</v>
      </c>
      <c r="R10" s="8"/>
      <c r="S10" s="8"/>
    </row>
    <row r="11" spans="1:21" ht="9.75" outlineLevel="4">
      <c r="A11" s="80"/>
      <c r="B11" s="81"/>
      <c r="C11" s="81"/>
      <c r="D11" s="82"/>
      <c r="E11" s="87" t="s">
        <v>16</v>
      </c>
      <c r="F11" s="83" t="s">
        <v>503</v>
      </c>
      <c r="G11" s="82"/>
      <c r="H11" s="84">
        <v>6</v>
      </c>
      <c r="I11" s="85"/>
      <c r="J11" s="131"/>
      <c r="K11" s="84"/>
      <c r="L11" s="84"/>
      <c r="M11" s="84"/>
      <c r="N11" s="84"/>
      <c r="O11" s="86"/>
      <c r="P11" s="86"/>
      <c r="Q11" s="86"/>
      <c r="R11" s="8"/>
    </row>
    <row r="12" spans="1:21" ht="7.5" customHeight="1" outlineLevel="4">
      <c r="A12" s="8"/>
      <c r="B12" s="46"/>
      <c r="C12" s="45"/>
      <c r="D12" s="48"/>
      <c r="E12" s="13"/>
      <c r="F12" s="49"/>
      <c r="G12" s="48"/>
      <c r="H12" s="50"/>
      <c r="I12" s="52"/>
      <c r="J12" s="132"/>
      <c r="K12" s="19"/>
      <c r="L12" s="19"/>
      <c r="M12" s="19"/>
      <c r="N12" s="19"/>
      <c r="O12" s="15"/>
      <c r="P12" s="15"/>
      <c r="Q12" s="15"/>
      <c r="R12" s="8"/>
    </row>
    <row r="13" spans="1:21" ht="11.25" outlineLevel="3">
      <c r="A13" s="9"/>
      <c r="B13" s="72"/>
      <c r="C13" s="73">
        <v>2</v>
      </c>
      <c r="D13" s="74" t="s">
        <v>103</v>
      </c>
      <c r="E13" s="75" t="s">
        <v>112</v>
      </c>
      <c r="F13" s="76" t="s">
        <v>113</v>
      </c>
      <c r="G13" s="74" t="s">
        <v>94</v>
      </c>
      <c r="H13" s="77">
        <v>1</v>
      </c>
      <c r="I13" s="78"/>
      <c r="J13" s="130">
        <f>H13*I13</f>
        <v>0</v>
      </c>
      <c r="K13" s="77"/>
      <c r="L13" s="77">
        <f>H13*K13</f>
        <v>0</v>
      </c>
      <c r="M13" s="77">
        <v>5.3999999999999999E-2</v>
      </c>
      <c r="N13" s="77">
        <f>H13*M13</f>
        <v>5.3999999999999999E-2</v>
      </c>
      <c r="O13" s="79">
        <v>21</v>
      </c>
      <c r="P13" s="79">
        <f>J13*(O13/100)</f>
        <v>0</v>
      </c>
      <c r="Q13" s="79">
        <f>J13+P13</f>
        <v>0</v>
      </c>
      <c r="R13" s="8"/>
      <c r="S13" s="8"/>
    </row>
    <row r="14" spans="1:21" ht="9.75" outlineLevel="4">
      <c r="A14" s="80"/>
      <c r="B14" s="81"/>
      <c r="C14" s="81"/>
      <c r="D14" s="82"/>
      <c r="E14" s="87" t="s">
        <v>16</v>
      </c>
      <c r="F14" s="83" t="s">
        <v>504</v>
      </c>
      <c r="G14" s="82"/>
      <c r="H14" s="84">
        <v>1</v>
      </c>
      <c r="I14" s="85"/>
      <c r="J14" s="131"/>
      <c r="K14" s="84"/>
      <c r="L14" s="84"/>
      <c r="M14" s="84"/>
      <c r="N14" s="84"/>
      <c r="O14" s="86"/>
      <c r="P14" s="86"/>
      <c r="Q14" s="86"/>
      <c r="R14" s="8"/>
    </row>
    <row r="15" spans="1:21" ht="7.5" customHeight="1" outlineLevel="4">
      <c r="A15" s="8"/>
      <c r="B15" s="46"/>
      <c r="C15" s="45"/>
      <c r="D15" s="48"/>
      <c r="E15" s="13"/>
      <c r="F15" s="49"/>
      <c r="G15" s="48"/>
      <c r="H15" s="50"/>
      <c r="I15" s="52"/>
      <c r="J15" s="132"/>
      <c r="K15" s="19"/>
      <c r="L15" s="19"/>
      <c r="M15" s="19"/>
      <c r="N15" s="19"/>
      <c r="O15" s="15"/>
      <c r="P15" s="15"/>
      <c r="Q15" s="15"/>
      <c r="R15" s="8"/>
    </row>
    <row r="16" spans="1:21" outlineLevel="3">
      <c r="B16" s="6"/>
      <c r="C16" s="6"/>
      <c r="D16" s="6"/>
      <c r="E16" s="6"/>
      <c r="F16" s="6"/>
      <c r="G16" s="6"/>
      <c r="H16" s="6"/>
      <c r="I16" s="8"/>
      <c r="J16" s="133"/>
      <c r="K16" s="6"/>
      <c r="L16" s="6"/>
      <c r="M16" s="6"/>
      <c r="N16" s="6"/>
      <c r="O16" s="6"/>
      <c r="P16" s="8"/>
      <c r="Q16" s="8"/>
    </row>
    <row r="17" spans="1:19" ht="11.25" outlineLevel="2">
      <c r="A17" s="40" t="s">
        <v>122</v>
      </c>
      <c r="B17" s="65">
        <v>3</v>
      </c>
      <c r="C17" s="66"/>
      <c r="D17" s="67" t="s">
        <v>32</v>
      </c>
      <c r="E17" s="67"/>
      <c r="F17" s="68" t="s">
        <v>123</v>
      </c>
      <c r="G17" s="67"/>
      <c r="H17" s="69"/>
      <c r="I17" s="70"/>
      <c r="J17" s="129">
        <f>SUBTOTAL(9,J18:J26)</f>
        <v>0</v>
      </c>
      <c r="K17" s="69"/>
      <c r="L17" s="42">
        <f>SUBTOTAL(9,L18:L26)</f>
        <v>0</v>
      </c>
      <c r="M17" s="69"/>
      <c r="N17" s="42">
        <f>SUBTOTAL(9,N18:N26)</f>
        <v>0</v>
      </c>
      <c r="O17" s="71"/>
      <c r="P17" s="41">
        <f>SUBTOTAL(9,P18:P26)</f>
        <v>0</v>
      </c>
      <c r="Q17" s="41">
        <f>SUBTOTAL(9,Q18:Q26)</f>
        <v>0</v>
      </c>
      <c r="R17" s="8"/>
      <c r="S17" s="8"/>
    </row>
    <row r="18" spans="1:19" ht="11.25" outlineLevel="3">
      <c r="A18" s="9"/>
      <c r="B18" s="72"/>
      <c r="C18" s="73">
        <v>1</v>
      </c>
      <c r="D18" s="74" t="s">
        <v>103</v>
      </c>
      <c r="E18" s="75" t="s">
        <v>124</v>
      </c>
      <c r="F18" s="76" t="s">
        <v>125</v>
      </c>
      <c r="G18" s="74" t="s">
        <v>126</v>
      </c>
      <c r="H18" s="77">
        <v>0.94626999999999994</v>
      </c>
      <c r="I18" s="78"/>
      <c r="J18" s="130">
        <f>H18*I18</f>
        <v>0</v>
      </c>
      <c r="K18" s="77"/>
      <c r="L18" s="77">
        <f>H18*K18</f>
        <v>0</v>
      </c>
      <c r="M18" s="77"/>
      <c r="N18" s="77">
        <f>H18*M18</f>
        <v>0</v>
      </c>
      <c r="O18" s="79">
        <v>21</v>
      </c>
      <c r="P18" s="79">
        <f>J18*(O18/100)</f>
        <v>0</v>
      </c>
      <c r="Q18" s="79">
        <f>J18+P18</f>
        <v>0</v>
      </c>
      <c r="R18" s="8"/>
      <c r="S18" s="8"/>
    </row>
    <row r="19" spans="1:19" ht="11.25" outlineLevel="3">
      <c r="A19" s="9"/>
      <c r="B19" s="72"/>
      <c r="C19" s="73">
        <v>2</v>
      </c>
      <c r="D19" s="74" t="s">
        <v>103</v>
      </c>
      <c r="E19" s="75" t="s">
        <v>127</v>
      </c>
      <c r="F19" s="76" t="s">
        <v>128</v>
      </c>
      <c r="G19" s="74" t="s">
        <v>126</v>
      </c>
      <c r="H19" s="77">
        <v>0.94626999999999994</v>
      </c>
      <c r="I19" s="78"/>
      <c r="J19" s="130">
        <f>H19*I19</f>
        <v>0</v>
      </c>
      <c r="K19" s="77"/>
      <c r="L19" s="77">
        <f>H19*K19</f>
        <v>0</v>
      </c>
      <c r="M19" s="77"/>
      <c r="N19" s="77">
        <f>H19*M19</f>
        <v>0</v>
      </c>
      <c r="O19" s="79">
        <v>21</v>
      </c>
      <c r="P19" s="79">
        <f>J19*(O19/100)</f>
        <v>0</v>
      </c>
      <c r="Q19" s="79">
        <f>J19+P19</f>
        <v>0</v>
      </c>
      <c r="R19" s="8"/>
      <c r="S19" s="8"/>
    </row>
    <row r="20" spans="1:19" ht="11.25" outlineLevel="3">
      <c r="A20" s="9"/>
      <c r="B20" s="72"/>
      <c r="C20" s="73">
        <v>3</v>
      </c>
      <c r="D20" s="74" t="s">
        <v>103</v>
      </c>
      <c r="E20" s="75" t="s">
        <v>129</v>
      </c>
      <c r="F20" s="76" t="s">
        <v>130</v>
      </c>
      <c r="G20" s="74" t="s">
        <v>126</v>
      </c>
      <c r="H20" s="77">
        <v>0.94626999999999994</v>
      </c>
      <c r="I20" s="78"/>
      <c r="J20" s="130">
        <f>H20*I20</f>
        <v>0</v>
      </c>
      <c r="K20" s="77"/>
      <c r="L20" s="77">
        <f>H20*K20</f>
        <v>0</v>
      </c>
      <c r="M20" s="77"/>
      <c r="N20" s="77">
        <f>H20*M20</f>
        <v>0</v>
      </c>
      <c r="O20" s="79">
        <v>21</v>
      </c>
      <c r="P20" s="79">
        <f>J20*(O20/100)</f>
        <v>0</v>
      </c>
      <c r="Q20" s="79">
        <f>J20+P20</f>
        <v>0</v>
      </c>
      <c r="R20" s="8"/>
      <c r="S20" s="8"/>
    </row>
    <row r="21" spans="1:19" ht="11.25" outlineLevel="3">
      <c r="A21" s="9"/>
      <c r="B21" s="72"/>
      <c r="C21" s="73">
        <v>4</v>
      </c>
      <c r="D21" s="74" t="s">
        <v>103</v>
      </c>
      <c r="E21" s="75" t="s">
        <v>131</v>
      </c>
      <c r="F21" s="76" t="s">
        <v>132</v>
      </c>
      <c r="G21" s="74" t="s">
        <v>126</v>
      </c>
      <c r="H21" s="77">
        <v>17.974</v>
      </c>
      <c r="I21" s="78"/>
      <c r="J21" s="130">
        <f>H21*I21</f>
        <v>0</v>
      </c>
      <c r="K21" s="77"/>
      <c r="L21" s="77">
        <f>H21*K21</f>
        <v>0</v>
      </c>
      <c r="M21" s="77"/>
      <c r="N21" s="77">
        <f>H21*M21</f>
        <v>0</v>
      </c>
      <c r="O21" s="79">
        <v>21</v>
      </c>
      <c r="P21" s="79">
        <f>J21*(O21/100)</f>
        <v>0</v>
      </c>
      <c r="Q21" s="79">
        <f>J21+P21</f>
        <v>0</v>
      </c>
      <c r="R21" s="8"/>
      <c r="S21" s="8"/>
    </row>
    <row r="22" spans="1:19" ht="9.75" outlineLevel="4">
      <c r="A22" s="80"/>
      <c r="B22" s="81"/>
      <c r="C22" s="81"/>
      <c r="D22" s="82"/>
      <c r="E22" s="87" t="s">
        <v>16</v>
      </c>
      <c r="F22" s="83" t="s">
        <v>505</v>
      </c>
      <c r="G22" s="82"/>
      <c r="H22" s="84">
        <v>17.974</v>
      </c>
      <c r="I22" s="85"/>
      <c r="J22" s="131"/>
      <c r="K22" s="84"/>
      <c r="L22" s="84"/>
      <c r="M22" s="84"/>
      <c r="N22" s="84"/>
      <c r="O22" s="86"/>
      <c r="P22" s="86"/>
      <c r="Q22" s="86"/>
      <c r="R22" s="8"/>
    </row>
    <row r="23" spans="1:19" ht="7.5" customHeight="1" outlineLevel="4">
      <c r="A23" s="8"/>
      <c r="B23" s="46"/>
      <c r="C23" s="45"/>
      <c r="D23" s="48"/>
      <c r="E23" s="13"/>
      <c r="F23" s="49"/>
      <c r="G23" s="48"/>
      <c r="H23" s="50"/>
      <c r="I23" s="52"/>
      <c r="J23" s="132"/>
      <c r="K23" s="19"/>
      <c r="L23" s="19"/>
      <c r="M23" s="19"/>
      <c r="N23" s="19"/>
      <c r="O23" s="15"/>
      <c r="P23" s="15"/>
      <c r="Q23" s="15"/>
      <c r="R23" s="8"/>
    </row>
    <row r="24" spans="1:19" ht="11.25" outlineLevel="3">
      <c r="A24" s="9"/>
      <c r="B24" s="72"/>
      <c r="C24" s="73">
        <v>5</v>
      </c>
      <c r="D24" s="74" t="s">
        <v>103</v>
      </c>
      <c r="E24" s="75" t="s">
        <v>134</v>
      </c>
      <c r="F24" s="76" t="s">
        <v>135</v>
      </c>
      <c r="G24" s="74" t="s">
        <v>126</v>
      </c>
      <c r="H24" s="77">
        <v>0.94626999999999994</v>
      </c>
      <c r="I24" s="78"/>
      <c r="J24" s="130">
        <f>H24*I24</f>
        <v>0</v>
      </c>
      <c r="K24" s="77"/>
      <c r="L24" s="77">
        <f>H24*K24</f>
        <v>0</v>
      </c>
      <c r="M24" s="77"/>
      <c r="N24" s="77">
        <f>H24*M24</f>
        <v>0</v>
      </c>
      <c r="O24" s="79">
        <v>21</v>
      </c>
      <c r="P24" s="79">
        <f>J24*(O24/100)</f>
        <v>0</v>
      </c>
      <c r="Q24" s="79">
        <f>J24+P24</f>
        <v>0</v>
      </c>
      <c r="R24" s="8"/>
      <c r="S24" s="8"/>
    </row>
    <row r="25" spans="1:19" ht="11.25" outlineLevel="3">
      <c r="A25" s="9"/>
      <c r="B25" s="72"/>
      <c r="C25" s="73">
        <v>6</v>
      </c>
      <c r="D25" s="74" t="s">
        <v>103</v>
      </c>
      <c r="E25" s="75" t="s">
        <v>136</v>
      </c>
      <c r="F25" s="76" t="s">
        <v>137</v>
      </c>
      <c r="G25" s="74" t="s">
        <v>126</v>
      </c>
      <c r="H25" s="77">
        <v>0.94599999999999995</v>
      </c>
      <c r="I25" s="78"/>
      <c r="J25" s="130">
        <f>H25*I25</f>
        <v>0</v>
      </c>
      <c r="K25" s="77"/>
      <c r="L25" s="77">
        <f>H25*K25</f>
        <v>0</v>
      </c>
      <c r="M25" s="77"/>
      <c r="N25" s="77">
        <f>H25*M25</f>
        <v>0</v>
      </c>
      <c r="O25" s="79">
        <v>21</v>
      </c>
      <c r="P25" s="79">
        <f>J25*(O25/100)</f>
        <v>0</v>
      </c>
      <c r="Q25" s="79">
        <f>J25+P25</f>
        <v>0</v>
      </c>
      <c r="R25" s="8"/>
      <c r="S25" s="8"/>
    </row>
    <row r="26" spans="1:19" outlineLevel="3">
      <c r="B26" s="6"/>
      <c r="C26" s="6"/>
      <c r="D26" s="6"/>
      <c r="E26" s="6"/>
      <c r="F26" s="6"/>
      <c r="G26" s="6"/>
      <c r="H26" s="6"/>
      <c r="I26" s="8"/>
      <c r="J26" s="133"/>
      <c r="K26" s="6"/>
      <c r="L26" s="6"/>
      <c r="M26" s="6"/>
      <c r="N26" s="6"/>
      <c r="O26" s="6"/>
      <c r="P26" s="8"/>
      <c r="Q26" s="8"/>
    </row>
    <row r="27" spans="1:19" ht="11.25" outlineLevel="2">
      <c r="A27" s="40" t="s">
        <v>506</v>
      </c>
      <c r="B27" s="65">
        <v>3</v>
      </c>
      <c r="C27" s="66"/>
      <c r="D27" s="67" t="s">
        <v>32</v>
      </c>
      <c r="E27" s="67"/>
      <c r="F27" s="68" t="s">
        <v>507</v>
      </c>
      <c r="G27" s="67"/>
      <c r="H27" s="69"/>
      <c r="I27" s="70"/>
      <c r="J27" s="129">
        <f>SUBTOTAL(9,J28:J42)</f>
        <v>0</v>
      </c>
      <c r="K27" s="69"/>
      <c r="L27" s="42">
        <f>SUBTOTAL(9,L28:L42)</f>
        <v>1.0352000000000002E-2</v>
      </c>
      <c r="M27" s="69"/>
      <c r="N27" s="42">
        <f>SUBTOTAL(9,N28:N42)</f>
        <v>2.0320000000000001E-2</v>
      </c>
      <c r="O27" s="71"/>
      <c r="P27" s="41">
        <f>SUBTOTAL(9,P28:P42)</f>
        <v>0</v>
      </c>
      <c r="Q27" s="41">
        <f>SUBTOTAL(9,Q28:Q42)</f>
        <v>0</v>
      </c>
      <c r="R27" s="8"/>
      <c r="S27" s="8"/>
    </row>
    <row r="28" spans="1:19" ht="11.25" outlineLevel="3">
      <c r="A28" s="9"/>
      <c r="B28" s="72"/>
      <c r="C28" s="73">
        <v>1</v>
      </c>
      <c r="D28" s="74" t="s">
        <v>103</v>
      </c>
      <c r="E28" s="75" t="s">
        <v>508</v>
      </c>
      <c r="F28" s="76" t="s">
        <v>509</v>
      </c>
      <c r="G28" s="74" t="s">
        <v>120</v>
      </c>
      <c r="H28" s="77">
        <v>8</v>
      </c>
      <c r="I28" s="78"/>
      <c r="J28" s="130">
        <f>H28*I28</f>
        <v>0</v>
      </c>
      <c r="K28" s="77">
        <v>4.0000000000000003E-5</v>
      </c>
      <c r="L28" s="77">
        <f>H28*K28</f>
        <v>3.2000000000000003E-4</v>
      </c>
      <c r="M28" s="77">
        <v>2.5400000000000002E-3</v>
      </c>
      <c r="N28" s="77">
        <f>H28*M28</f>
        <v>2.0320000000000001E-2</v>
      </c>
      <c r="O28" s="79">
        <v>21</v>
      </c>
      <c r="P28" s="79">
        <f>J28*(O28/100)</f>
        <v>0</v>
      </c>
      <c r="Q28" s="79">
        <f>J28+P28</f>
        <v>0</v>
      </c>
      <c r="R28" s="8"/>
      <c r="S28" s="8"/>
    </row>
    <row r="29" spans="1:19" ht="9.75" outlineLevel="4">
      <c r="A29" s="80"/>
      <c r="B29" s="81"/>
      <c r="C29" s="81"/>
      <c r="D29" s="82"/>
      <c r="E29" s="87" t="s">
        <v>16</v>
      </c>
      <c r="F29" s="83" t="s">
        <v>510</v>
      </c>
      <c r="G29" s="82"/>
      <c r="H29" s="84">
        <v>8</v>
      </c>
      <c r="I29" s="85"/>
      <c r="J29" s="131"/>
      <c r="K29" s="84"/>
      <c r="L29" s="84"/>
      <c r="M29" s="84"/>
      <c r="N29" s="84"/>
      <c r="O29" s="86"/>
      <c r="P29" s="86"/>
      <c r="Q29" s="86"/>
      <c r="R29" s="8"/>
    </row>
    <row r="30" spans="1:19" ht="7.5" customHeight="1" outlineLevel="4">
      <c r="A30" s="8"/>
      <c r="B30" s="46"/>
      <c r="C30" s="45"/>
      <c r="D30" s="48"/>
      <c r="E30" s="13"/>
      <c r="F30" s="49"/>
      <c r="G30" s="48"/>
      <c r="H30" s="50"/>
      <c r="I30" s="52"/>
      <c r="J30" s="132"/>
      <c r="K30" s="19"/>
      <c r="L30" s="19"/>
      <c r="M30" s="19"/>
      <c r="N30" s="19"/>
      <c r="O30" s="15"/>
      <c r="P30" s="15"/>
      <c r="Q30" s="15"/>
      <c r="R30" s="8"/>
    </row>
    <row r="31" spans="1:19" ht="11.25" outlineLevel="3">
      <c r="A31" s="9"/>
      <c r="B31" s="72"/>
      <c r="C31" s="73">
        <v>2</v>
      </c>
      <c r="D31" s="74" t="s">
        <v>103</v>
      </c>
      <c r="E31" s="75" t="s">
        <v>511</v>
      </c>
      <c r="F31" s="76" t="s">
        <v>512</v>
      </c>
      <c r="G31" s="74" t="s">
        <v>120</v>
      </c>
      <c r="H31" s="77">
        <v>17.600000000000001</v>
      </c>
      <c r="I31" s="78"/>
      <c r="J31" s="130">
        <f>H31*I31</f>
        <v>0</v>
      </c>
      <c r="K31" s="77">
        <v>4.6000000000000001E-4</v>
      </c>
      <c r="L31" s="77">
        <f>H31*K31</f>
        <v>8.0960000000000008E-3</v>
      </c>
      <c r="M31" s="77"/>
      <c r="N31" s="77">
        <f>H31*M31</f>
        <v>0</v>
      </c>
      <c r="O31" s="79">
        <v>21</v>
      </c>
      <c r="P31" s="79">
        <f>J31*(O31/100)</f>
        <v>0</v>
      </c>
      <c r="Q31" s="79">
        <f>J31+P31</f>
        <v>0</v>
      </c>
      <c r="R31" s="8"/>
      <c r="S31" s="8"/>
    </row>
    <row r="32" spans="1:19" ht="9.75" outlineLevel="4">
      <c r="A32" s="80"/>
      <c r="B32" s="81"/>
      <c r="C32" s="81"/>
      <c r="D32" s="82"/>
      <c r="E32" s="87" t="s">
        <v>16</v>
      </c>
      <c r="F32" s="83" t="s">
        <v>513</v>
      </c>
      <c r="G32" s="82"/>
      <c r="H32" s="84">
        <v>16</v>
      </c>
      <c r="I32" s="85"/>
      <c r="J32" s="131"/>
      <c r="K32" s="84"/>
      <c r="L32" s="84"/>
      <c r="M32" s="84"/>
      <c r="N32" s="84"/>
      <c r="O32" s="86"/>
      <c r="P32" s="86"/>
      <c r="Q32" s="86"/>
      <c r="R32" s="8"/>
    </row>
    <row r="33" spans="1:19" ht="9.75" outlineLevel="4">
      <c r="A33" s="80"/>
      <c r="B33" s="81"/>
      <c r="C33" s="81"/>
      <c r="D33" s="82"/>
      <c r="E33" s="87"/>
      <c r="F33" s="83" t="s">
        <v>514</v>
      </c>
      <c r="G33" s="82"/>
      <c r="H33" s="84">
        <v>1.6</v>
      </c>
      <c r="I33" s="85"/>
      <c r="J33" s="131"/>
      <c r="K33" s="84"/>
      <c r="L33" s="84"/>
      <c r="M33" s="84"/>
      <c r="N33" s="84"/>
      <c r="O33" s="86"/>
      <c r="P33" s="86"/>
      <c r="Q33" s="86"/>
      <c r="R33" s="8"/>
    </row>
    <row r="34" spans="1:19" ht="7.5" customHeight="1" outlineLevel="4">
      <c r="A34" s="8"/>
      <c r="B34" s="46"/>
      <c r="C34" s="45"/>
      <c r="D34" s="48"/>
      <c r="E34" s="13"/>
      <c r="F34" s="49"/>
      <c r="G34" s="48"/>
      <c r="H34" s="50"/>
      <c r="I34" s="52"/>
      <c r="J34" s="132"/>
      <c r="K34" s="19"/>
      <c r="L34" s="19"/>
      <c r="M34" s="19"/>
      <c r="N34" s="19"/>
      <c r="O34" s="15"/>
      <c r="P34" s="15"/>
      <c r="Q34" s="15"/>
      <c r="R34" s="8"/>
    </row>
    <row r="35" spans="1:19" ht="11.25" outlineLevel="3">
      <c r="A35" s="9"/>
      <c r="B35" s="72"/>
      <c r="C35" s="73">
        <v>3</v>
      </c>
      <c r="D35" s="74" t="s">
        <v>103</v>
      </c>
      <c r="E35" s="75" t="s">
        <v>515</v>
      </c>
      <c r="F35" s="76" t="s">
        <v>516</v>
      </c>
      <c r="G35" s="74" t="s">
        <v>120</v>
      </c>
      <c r="H35" s="77">
        <v>17.600000000000001</v>
      </c>
      <c r="I35" s="78"/>
      <c r="J35" s="130">
        <f>H35*I35</f>
        <v>0</v>
      </c>
      <c r="K35" s="77">
        <v>1.1E-4</v>
      </c>
      <c r="L35" s="77">
        <f>H35*K35</f>
        <v>1.9360000000000002E-3</v>
      </c>
      <c r="M35" s="77"/>
      <c r="N35" s="77">
        <f>H35*M35</f>
        <v>0</v>
      </c>
      <c r="O35" s="79">
        <v>21</v>
      </c>
      <c r="P35" s="79">
        <f>J35*(O35/100)</f>
        <v>0</v>
      </c>
      <c r="Q35" s="79">
        <f>J35+P35</f>
        <v>0</v>
      </c>
      <c r="R35" s="8"/>
      <c r="S35" s="8"/>
    </row>
    <row r="36" spans="1:19" ht="9.75" outlineLevel="4">
      <c r="A36" s="80"/>
      <c r="B36" s="81"/>
      <c r="C36" s="81"/>
      <c r="D36" s="82"/>
      <c r="E36" s="87" t="s">
        <v>16</v>
      </c>
      <c r="F36" s="83" t="s">
        <v>517</v>
      </c>
      <c r="G36" s="82"/>
      <c r="H36" s="84">
        <v>16</v>
      </c>
      <c r="I36" s="85"/>
      <c r="J36" s="131"/>
      <c r="K36" s="84"/>
      <c r="L36" s="84"/>
      <c r="M36" s="84"/>
      <c r="N36" s="84"/>
      <c r="O36" s="86"/>
      <c r="P36" s="86"/>
      <c r="Q36" s="86"/>
      <c r="R36" s="8"/>
    </row>
    <row r="37" spans="1:19" ht="9.75" outlineLevel="4">
      <c r="A37" s="80"/>
      <c r="B37" s="81"/>
      <c r="C37" s="81"/>
      <c r="D37" s="82"/>
      <c r="E37" s="87"/>
      <c r="F37" s="83" t="s">
        <v>514</v>
      </c>
      <c r="G37" s="82"/>
      <c r="H37" s="84">
        <v>1.6</v>
      </c>
      <c r="I37" s="85"/>
      <c r="J37" s="131"/>
      <c r="K37" s="84"/>
      <c r="L37" s="84"/>
      <c r="M37" s="84"/>
      <c r="N37" s="84"/>
      <c r="O37" s="86"/>
      <c r="P37" s="86"/>
      <c r="Q37" s="86"/>
      <c r="R37" s="8"/>
    </row>
    <row r="38" spans="1:19" ht="7.5" customHeight="1" outlineLevel="4">
      <c r="A38" s="8"/>
      <c r="B38" s="46"/>
      <c r="C38" s="45"/>
      <c r="D38" s="48"/>
      <c r="E38" s="13"/>
      <c r="F38" s="49"/>
      <c r="G38" s="48"/>
      <c r="H38" s="50"/>
      <c r="I38" s="52"/>
      <c r="J38" s="132"/>
      <c r="K38" s="19"/>
      <c r="L38" s="19"/>
      <c r="M38" s="19"/>
      <c r="N38" s="19"/>
      <c r="O38" s="15"/>
      <c r="P38" s="15"/>
      <c r="Q38" s="15"/>
      <c r="R38" s="8"/>
    </row>
    <row r="39" spans="1:19" ht="11.25" outlineLevel="3">
      <c r="A39" s="9"/>
      <c r="B39" s="72"/>
      <c r="C39" s="73">
        <v>4</v>
      </c>
      <c r="D39" s="74" t="s">
        <v>103</v>
      </c>
      <c r="E39" s="75" t="s">
        <v>518</v>
      </c>
      <c r="F39" s="76" t="s">
        <v>519</v>
      </c>
      <c r="G39" s="74" t="s">
        <v>120</v>
      </c>
      <c r="H39" s="77">
        <v>16</v>
      </c>
      <c r="I39" s="78"/>
      <c r="J39" s="130">
        <f>H39*I39</f>
        <v>0</v>
      </c>
      <c r="K39" s="77"/>
      <c r="L39" s="77">
        <f>H39*K39</f>
        <v>0</v>
      </c>
      <c r="M39" s="77"/>
      <c r="N39" s="77">
        <f>H39*M39</f>
        <v>0</v>
      </c>
      <c r="O39" s="79">
        <v>21</v>
      </c>
      <c r="P39" s="79">
        <f>J39*(O39/100)</f>
        <v>0</v>
      </c>
      <c r="Q39" s="79">
        <f>J39+P39</f>
        <v>0</v>
      </c>
      <c r="R39" s="8"/>
      <c r="S39" s="8"/>
    </row>
    <row r="40" spans="1:19" ht="11.25" outlineLevel="3">
      <c r="A40" s="9"/>
      <c r="B40" s="72"/>
      <c r="C40" s="73">
        <v>5</v>
      </c>
      <c r="D40" s="74" t="s">
        <v>33</v>
      </c>
      <c r="E40" s="75" t="s">
        <v>520</v>
      </c>
      <c r="F40" s="76" t="s">
        <v>521</v>
      </c>
      <c r="G40" s="74" t="s">
        <v>36</v>
      </c>
      <c r="H40" s="77">
        <v>1</v>
      </c>
      <c r="I40" s="78"/>
      <c r="J40" s="130">
        <f>H40*I40</f>
        <v>0</v>
      </c>
      <c r="K40" s="77"/>
      <c r="L40" s="77">
        <f>H40*K40</f>
        <v>0</v>
      </c>
      <c r="M40" s="77"/>
      <c r="N40" s="77">
        <f>H40*M40</f>
        <v>0</v>
      </c>
      <c r="O40" s="79">
        <v>21</v>
      </c>
      <c r="P40" s="79">
        <f>J40*(O40/100)</f>
        <v>0</v>
      </c>
      <c r="Q40" s="79">
        <f>J40+P40</f>
        <v>0</v>
      </c>
      <c r="R40" s="8"/>
      <c r="S40" s="8"/>
    </row>
    <row r="41" spans="1:19" ht="11.25" outlineLevel="3">
      <c r="A41" s="9"/>
      <c r="B41" s="72"/>
      <c r="C41" s="73">
        <v>6</v>
      </c>
      <c r="D41" s="74" t="s">
        <v>103</v>
      </c>
      <c r="E41" s="75" t="s">
        <v>522</v>
      </c>
      <c r="F41" s="76" t="s">
        <v>523</v>
      </c>
      <c r="G41" s="74" t="s">
        <v>126</v>
      </c>
      <c r="H41" s="77">
        <v>1.0352000000000002E-2</v>
      </c>
      <c r="I41" s="78"/>
      <c r="J41" s="130">
        <f>H41*I41</f>
        <v>0</v>
      </c>
      <c r="K41" s="77"/>
      <c r="L41" s="77">
        <f>H41*K41</f>
        <v>0</v>
      </c>
      <c r="M41" s="77"/>
      <c r="N41" s="77">
        <f>H41*M41</f>
        <v>0</v>
      </c>
      <c r="O41" s="79">
        <v>21</v>
      </c>
      <c r="P41" s="79">
        <f>J41*(O41/100)</f>
        <v>0</v>
      </c>
      <c r="Q41" s="79">
        <f>J41+P41</f>
        <v>0</v>
      </c>
      <c r="R41" s="8"/>
      <c r="S41" s="8"/>
    </row>
    <row r="42" spans="1:19" outlineLevel="3">
      <c r="B42" s="6"/>
      <c r="C42" s="6"/>
      <c r="D42" s="6"/>
      <c r="E42" s="6"/>
      <c r="F42" s="6"/>
      <c r="G42" s="6"/>
      <c r="H42" s="6"/>
      <c r="I42" s="8"/>
      <c r="J42" s="133"/>
      <c r="K42" s="6"/>
      <c r="L42" s="6"/>
      <c r="M42" s="6"/>
      <c r="N42" s="6"/>
      <c r="O42" s="6"/>
      <c r="P42" s="8"/>
      <c r="Q42" s="8"/>
    </row>
    <row r="43" spans="1:19" ht="11.25" outlineLevel="2">
      <c r="A43" s="40" t="s">
        <v>524</v>
      </c>
      <c r="B43" s="65">
        <v>3</v>
      </c>
      <c r="C43" s="66"/>
      <c r="D43" s="67" t="s">
        <v>32</v>
      </c>
      <c r="E43" s="67"/>
      <c r="F43" s="68" t="s">
        <v>525</v>
      </c>
      <c r="G43" s="67"/>
      <c r="H43" s="69"/>
      <c r="I43" s="70"/>
      <c r="J43" s="129">
        <f>SUBTOTAL(9,J44:J51)</f>
        <v>0</v>
      </c>
      <c r="K43" s="69"/>
      <c r="L43" s="42">
        <f>SUBTOTAL(9,L44:L51)</f>
        <v>2.9399999999999999E-3</v>
      </c>
      <c r="M43" s="69"/>
      <c r="N43" s="42">
        <f>SUBTOTAL(9,N44:N51)</f>
        <v>2.7000000000000001E-3</v>
      </c>
      <c r="O43" s="71"/>
      <c r="P43" s="41">
        <f>SUBTOTAL(9,P44:P51)</f>
        <v>0</v>
      </c>
      <c r="Q43" s="41">
        <f>SUBTOTAL(9,Q44:Q51)</f>
        <v>0</v>
      </c>
      <c r="R43" s="8"/>
      <c r="S43" s="8"/>
    </row>
    <row r="44" spans="1:19" ht="11.25" outlineLevel="3">
      <c r="A44" s="9"/>
      <c r="B44" s="72"/>
      <c r="C44" s="73">
        <v>1</v>
      </c>
      <c r="D44" s="74" t="s">
        <v>103</v>
      </c>
      <c r="E44" s="75" t="s">
        <v>526</v>
      </c>
      <c r="F44" s="76" t="s">
        <v>527</v>
      </c>
      <c r="G44" s="74" t="s">
        <v>94</v>
      </c>
      <c r="H44" s="77">
        <v>6</v>
      </c>
      <c r="I44" s="78"/>
      <c r="J44" s="130">
        <f>H44*I44</f>
        <v>0</v>
      </c>
      <c r="K44" s="77">
        <v>9.0000000000000006E-5</v>
      </c>
      <c r="L44" s="77">
        <f>H44*K44</f>
        <v>5.4000000000000001E-4</v>
      </c>
      <c r="M44" s="77">
        <v>4.4999999999999999E-4</v>
      </c>
      <c r="N44" s="77">
        <f>H44*M44</f>
        <v>2.7000000000000001E-3</v>
      </c>
      <c r="O44" s="79">
        <v>21</v>
      </c>
      <c r="P44" s="79">
        <f>J44*(O44/100)</f>
        <v>0</v>
      </c>
      <c r="Q44" s="79">
        <f>J44+P44</f>
        <v>0</v>
      </c>
      <c r="R44" s="8"/>
      <c r="S44" s="8"/>
    </row>
    <row r="45" spans="1:19" ht="9.75" outlineLevel="4">
      <c r="A45" s="80"/>
      <c r="B45" s="81"/>
      <c r="C45" s="81"/>
      <c r="D45" s="82"/>
      <c r="E45" s="87" t="s">
        <v>16</v>
      </c>
      <c r="F45" s="83" t="s">
        <v>528</v>
      </c>
      <c r="G45" s="82"/>
      <c r="H45" s="84">
        <v>1</v>
      </c>
      <c r="I45" s="85"/>
      <c r="J45" s="131"/>
      <c r="K45" s="84"/>
      <c r="L45" s="84"/>
      <c r="M45" s="84"/>
      <c r="N45" s="84"/>
      <c r="O45" s="86"/>
      <c r="P45" s="86"/>
      <c r="Q45" s="86"/>
      <c r="R45" s="8"/>
    </row>
    <row r="46" spans="1:19" ht="9.75" outlineLevel="4">
      <c r="A46" s="80"/>
      <c r="B46" s="81"/>
      <c r="C46" s="81"/>
      <c r="D46" s="82"/>
      <c r="E46" s="87"/>
      <c r="F46" s="83" t="s">
        <v>529</v>
      </c>
      <c r="G46" s="82"/>
      <c r="H46" s="84">
        <v>5</v>
      </c>
      <c r="I46" s="85"/>
      <c r="J46" s="131"/>
      <c r="K46" s="84"/>
      <c r="L46" s="84"/>
      <c r="M46" s="84"/>
      <c r="N46" s="84"/>
      <c r="O46" s="86"/>
      <c r="P46" s="86"/>
      <c r="Q46" s="86"/>
      <c r="R46" s="8"/>
    </row>
    <row r="47" spans="1:19" ht="7.5" customHeight="1" outlineLevel="4">
      <c r="A47" s="8"/>
      <c r="B47" s="46"/>
      <c r="C47" s="45"/>
      <c r="D47" s="48"/>
      <c r="E47" s="13"/>
      <c r="F47" s="49"/>
      <c r="G47" s="48"/>
      <c r="H47" s="50"/>
      <c r="I47" s="52"/>
      <c r="J47" s="132"/>
      <c r="K47" s="19"/>
      <c r="L47" s="19"/>
      <c r="M47" s="19"/>
      <c r="N47" s="19"/>
      <c r="O47" s="15"/>
      <c r="P47" s="15"/>
      <c r="Q47" s="15"/>
      <c r="R47" s="8"/>
    </row>
    <row r="48" spans="1:19" ht="11.25" outlineLevel="3">
      <c r="A48" s="9"/>
      <c r="B48" s="72"/>
      <c r="C48" s="73">
        <v>2</v>
      </c>
      <c r="D48" s="74" t="s">
        <v>103</v>
      </c>
      <c r="E48" s="75" t="s">
        <v>530</v>
      </c>
      <c r="F48" s="76" t="s">
        <v>531</v>
      </c>
      <c r="G48" s="74" t="s">
        <v>94</v>
      </c>
      <c r="H48" s="77">
        <v>6</v>
      </c>
      <c r="I48" s="78"/>
      <c r="J48" s="130">
        <f>H48*I48</f>
        <v>0</v>
      </c>
      <c r="K48" s="77">
        <v>1.3999999999999999E-4</v>
      </c>
      <c r="L48" s="77">
        <f>H48*K48</f>
        <v>8.3999999999999993E-4</v>
      </c>
      <c r="M48" s="77"/>
      <c r="N48" s="77">
        <f>H48*M48</f>
        <v>0</v>
      </c>
      <c r="O48" s="79">
        <v>21</v>
      </c>
      <c r="P48" s="79">
        <f>J48*(O48/100)</f>
        <v>0</v>
      </c>
      <c r="Q48" s="79">
        <f>J48+P48</f>
        <v>0</v>
      </c>
      <c r="R48" s="8"/>
      <c r="S48" s="8"/>
    </row>
    <row r="49" spans="1:19" ht="11.25" outlineLevel="3">
      <c r="A49" s="9"/>
      <c r="B49" s="72"/>
      <c r="C49" s="73">
        <v>3</v>
      </c>
      <c r="D49" s="74" t="s">
        <v>103</v>
      </c>
      <c r="E49" s="75" t="s">
        <v>532</v>
      </c>
      <c r="F49" s="76" t="s">
        <v>533</v>
      </c>
      <c r="G49" s="74" t="s">
        <v>94</v>
      </c>
      <c r="H49" s="77">
        <v>6</v>
      </c>
      <c r="I49" s="78"/>
      <c r="J49" s="130">
        <f>H49*I49</f>
        <v>0</v>
      </c>
      <c r="K49" s="77">
        <v>2.5999999999999998E-4</v>
      </c>
      <c r="L49" s="77">
        <f>H49*K49</f>
        <v>1.5599999999999998E-3</v>
      </c>
      <c r="M49" s="77"/>
      <c r="N49" s="77">
        <f>H49*M49</f>
        <v>0</v>
      </c>
      <c r="O49" s="79">
        <v>21</v>
      </c>
      <c r="P49" s="79">
        <f>J49*(O49/100)</f>
        <v>0</v>
      </c>
      <c r="Q49" s="79">
        <f>J49+P49</f>
        <v>0</v>
      </c>
      <c r="R49" s="8"/>
      <c r="S49" s="8"/>
    </row>
    <row r="50" spans="1:19" ht="11.25" outlineLevel="3">
      <c r="A50" s="9"/>
      <c r="B50" s="72"/>
      <c r="C50" s="73">
        <v>4</v>
      </c>
      <c r="D50" s="74" t="s">
        <v>103</v>
      </c>
      <c r="E50" s="75" t="s">
        <v>534</v>
      </c>
      <c r="F50" s="76" t="s">
        <v>535</v>
      </c>
      <c r="G50" s="74" t="s">
        <v>126</v>
      </c>
      <c r="H50" s="77">
        <v>2.9399999999999999E-3</v>
      </c>
      <c r="I50" s="78"/>
      <c r="J50" s="130">
        <f>H50*I50</f>
        <v>0</v>
      </c>
      <c r="K50" s="77"/>
      <c r="L50" s="77">
        <f>H50*K50</f>
        <v>0</v>
      </c>
      <c r="M50" s="77"/>
      <c r="N50" s="77">
        <f>H50*M50</f>
        <v>0</v>
      </c>
      <c r="O50" s="79">
        <v>21</v>
      </c>
      <c r="P50" s="79">
        <f>J50*(O50/100)</f>
        <v>0</v>
      </c>
      <c r="Q50" s="79">
        <f>J50+P50</f>
        <v>0</v>
      </c>
      <c r="R50" s="8"/>
      <c r="S50" s="8"/>
    </row>
    <row r="51" spans="1:19" outlineLevel="3">
      <c r="B51" s="6"/>
      <c r="C51" s="6"/>
      <c r="D51" s="6"/>
      <c r="E51" s="6"/>
      <c r="F51" s="6"/>
      <c r="G51" s="6"/>
      <c r="H51" s="6"/>
      <c r="I51" s="8"/>
      <c r="J51" s="133"/>
      <c r="K51" s="6"/>
      <c r="L51" s="6"/>
      <c r="M51" s="6"/>
      <c r="N51" s="6"/>
      <c r="O51" s="6"/>
      <c r="P51" s="8"/>
      <c r="Q51" s="8"/>
    </row>
    <row r="52" spans="1:19" ht="11.25" outlineLevel="2">
      <c r="A52" s="40" t="s">
        <v>536</v>
      </c>
      <c r="B52" s="65">
        <v>3</v>
      </c>
      <c r="C52" s="66"/>
      <c r="D52" s="67" t="s">
        <v>32</v>
      </c>
      <c r="E52" s="67"/>
      <c r="F52" s="68" t="s">
        <v>537</v>
      </c>
      <c r="G52" s="67"/>
      <c r="H52" s="69"/>
      <c r="I52" s="70"/>
      <c r="J52" s="129">
        <f>SUBTOTAL(9,J53:J76)</f>
        <v>0</v>
      </c>
      <c r="K52" s="69"/>
      <c r="L52" s="42">
        <f>SUBTOTAL(9,L53:L76)</f>
        <v>0.34066000000000007</v>
      </c>
      <c r="M52" s="69"/>
      <c r="N52" s="42">
        <f>SUBTOTAL(9,N53:N76)</f>
        <v>0.82125000000000004</v>
      </c>
      <c r="O52" s="71"/>
      <c r="P52" s="41">
        <f>SUBTOTAL(9,P53:P76)</f>
        <v>0</v>
      </c>
      <c r="Q52" s="41">
        <f>SUBTOTAL(9,Q53:Q76)</f>
        <v>0</v>
      </c>
      <c r="R52" s="8"/>
      <c r="S52" s="8"/>
    </row>
    <row r="53" spans="1:19" ht="11.25" outlineLevel="3">
      <c r="A53" s="9"/>
      <c r="B53" s="72"/>
      <c r="C53" s="73">
        <v>1</v>
      </c>
      <c r="D53" s="74" t="s">
        <v>103</v>
      </c>
      <c r="E53" s="75" t="s">
        <v>538</v>
      </c>
      <c r="F53" s="76" t="s">
        <v>539</v>
      </c>
      <c r="G53" s="74" t="s">
        <v>106</v>
      </c>
      <c r="H53" s="77">
        <v>33.75</v>
      </c>
      <c r="I53" s="78"/>
      <c r="J53" s="130">
        <f>H53*I53</f>
        <v>0</v>
      </c>
      <c r="K53" s="77"/>
      <c r="L53" s="77">
        <f>H53*K53</f>
        <v>0</v>
      </c>
      <c r="M53" s="77">
        <v>2.3800000000000002E-2</v>
      </c>
      <c r="N53" s="77">
        <f>H53*M53</f>
        <v>0.80325000000000002</v>
      </c>
      <c r="O53" s="79">
        <v>21</v>
      </c>
      <c r="P53" s="79">
        <f>J53*(O53/100)</f>
        <v>0</v>
      </c>
      <c r="Q53" s="79">
        <f>J53+P53</f>
        <v>0</v>
      </c>
      <c r="R53" s="8"/>
      <c r="S53" s="8"/>
    </row>
    <row r="54" spans="1:19" ht="9.75" outlineLevel="4">
      <c r="A54" s="80"/>
      <c r="B54" s="81"/>
      <c r="C54" s="81"/>
      <c r="D54" s="82"/>
      <c r="E54" s="87" t="s">
        <v>16</v>
      </c>
      <c r="F54" s="83" t="s">
        <v>540</v>
      </c>
      <c r="G54" s="82"/>
      <c r="H54" s="84">
        <v>4.5</v>
      </c>
      <c r="I54" s="85"/>
      <c r="J54" s="131"/>
      <c r="K54" s="84"/>
      <c r="L54" s="84"/>
      <c r="M54" s="84"/>
      <c r="N54" s="84"/>
      <c r="O54" s="86"/>
      <c r="P54" s="86"/>
      <c r="Q54" s="86"/>
      <c r="R54" s="8"/>
    </row>
    <row r="55" spans="1:19" ht="9.75" outlineLevel="4">
      <c r="A55" s="80"/>
      <c r="B55" s="81"/>
      <c r="C55" s="81"/>
      <c r="D55" s="82"/>
      <c r="E55" s="87"/>
      <c r="F55" s="83" t="s">
        <v>541</v>
      </c>
      <c r="G55" s="82"/>
      <c r="H55" s="84">
        <v>29.250000000000007</v>
      </c>
      <c r="I55" s="85"/>
      <c r="J55" s="131"/>
      <c r="K55" s="84"/>
      <c r="L55" s="84"/>
      <c r="M55" s="84"/>
      <c r="N55" s="84"/>
      <c r="O55" s="86"/>
      <c r="P55" s="86"/>
      <c r="Q55" s="86"/>
      <c r="R55" s="8"/>
    </row>
    <row r="56" spans="1:19" ht="7.5" customHeight="1" outlineLevel="4">
      <c r="A56" s="8"/>
      <c r="B56" s="46"/>
      <c r="C56" s="45"/>
      <c r="D56" s="48"/>
      <c r="E56" s="13"/>
      <c r="F56" s="49"/>
      <c r="G56" s="48"/>
      <c r="H56" s="50"/>
      <c r="I56" s="52"/>
      <c r="J56" s="132"/>
      <c r="K56" s="19"/>
      <c r="L56" s="19"/>
      <c r="M56" s="19"/>
      <c r="N56" s="19"/>
      <c r="O56" s="15"/>
      <c r="P56" s="15"/>
      <c r="Q56" s="15"/>
      <c r="R56" s="8"/>
    </row>
    <row r="57" spans="1:19" ht="11.25" outlineLevel="3">
      <c r="A57" s="9"/>
      <c r="B57" s="72"/>
      <c r="C57" s="73">
        <v>2</v>
      </c>
      <c r="D57" s="74" t="s">
        <v>103</v>
      </c>
      <c r="E57" s="75" t="s">
        <v>542</v>
      </c>
      <c r="F57" s="76" t="s">
        <v>543</v>
      </c>
      <c r="G57" s="74" t="s">
        <v>94</v>
      </c>
      <c r="H57" s="77">
        <v>24</v>
      </c>
      <c r="I57" s="78"/>
      <c r="J57" s="130">
        <f>H57*I57</f>
        <v>0</v>
      </c>
      <c r="K57" s="77">
        <v>1.0000000000000001E-5</v>
      </c>
      <c r="L57" s="77">
        <f>H57*K57</f>
        <v>2.4000000000000003E-4</v>
      </c>
      <c r="M57" s="77">
        <v>7.5000000000000002E-4</v>
      </c>
      <c r="N57" s="77">
        <f>H57*M57</f>
        <v>1.8000000000000002E-2</v>
      </c>
      <c r="O57" s="79">
        <v>21</v>
      </c>
      <c r="P57" s="79">
        <f>J57*(O57/100)</f>
        <v>0</v>
      </c>
      <c r="Q57" s="79">
        <f>J57+P57</f>
        <v>0</v>
      </c>
      <c r="R57" s="8"/>
      <c r="S57" s="8"/>
    </row>
    <row r="58" spans="1:19" ht="9.75" outlineLevel="4">
      <c r="A58" s="80"/>
      <c r="B58" s="81"/>
      <c r="C58" s="81"/>
      <c r="D58" s="82"/>
      <c r="E58" s="87" t="s">
        <v>16</v>
      </c>
      <c r="F58" s="83" t="s">
        <v>544</v>
      </c>
      <c r="G58" s="82"/>
      <c r="H58" s="84">
        <v>24</v>
      </c>
      <c r="I58" s="85"/>
      <c r="J58" s="131"/>
      <c r="K58" s="84"/>
      <c r="L58" s="84"/>
      <c r="M58" s="84"/>
      <c r="N58" s="84"/>
      <c r="O58" s="86"/>
      <c r="P58" s="86"/>
      <c r="Q58" s="86"/>
      <c r="R58" s="8"/>
    </row>
    <row r="59" spans="1:19" ht="7.5" customHeight="1" outlineLevel="4">
      <c r="A59" s="8"/>
      <c r="B59" s="46"/>
      <c r="C59" s="45"/>
      <c r="D59" s="48"/>
      <c r="E59" s="13"/>
      <c r="F59" s="49"/>
      <c r="G59" s="48"/>
      <c r="H59" s="50"/>
      <c r="I59" s="52"/>
      <c r="J59" s="132"/>
      <c r="K59" s="19"/>
      <c r="L59" s="19"/>
      <c r="M59" s="19"/>
      <c r="N59" s="19"/>
      <c r="O59" s="15"/>
      <c r="P59" s="15"/>
      <c r="Q59" s="15"/>
      <c r="R59" s="8"/>
    </row>
    <row r="60" spans="1:19" ht="11.25" outlineLevel="3">
      <c r="A60" s="9"/>
      <c r="B60" s="72"/>
      <c r="C60" s="73">
        <v>3</v>
      </c>
      <c r="D60" s="74" t="s">
        <v>103</v>
      </c>
      <c r="E60" s="75" t="s">
        <v>545</v>
      </c>
      <c r="F60" s="76" t="s">
        <v>546</v>
      </c>
      <c r="G60" s="74" t="s">
        <v>94</v>
      </c>
      <c r="H60" s="77">
        <v>5</v>
      </c>
      <c r="I60" s="78"/>
      <c r="J60" s="130">
        <f>H60*I60</f>
        <v>0</v>
      </c>
      <c r="K60" s="77">
        <v>2.0600000000000002E-3</v>
      </c>
      <c r="L60" s="77">
        <f>H60*K60</f>
        <v>1.03E-2</v>
      </c>
      <c r="M60" s="77"/>
      <c r="N60" s="77">
        <f>H60*M60</f>
        <v>0</v>
      </c>
      <c r="O60" s="79">
        <v>21</v>
      </c>
      <c r="P60" s="79">
        <f>J60*(O60/100)</f>
        <v>0</v>
      </c>
      <c r="Q60" s="79">
        <f>J60+P60</f>
        <v>0</v>
      </c>
      <c r="R60" s="8"/>
      <c r="S60" s="8"/>
    </row>
    <row r="61" spans="1:19" ht="9.75" outlineLevel="4">
      <c r="A61" s="80"/>
      <c r="B61" s="81"/>
      <c r="C61" s="81"/>
      <c r="D61" s="82"/>
      <c r="E61" s="87" t="s">
        <v>16</v>
      </c>
      <c r="F61" s="83" t="s">
        <v>529</v>
      </c>
      <c r="G61" s="82"/>
      <c r="H61" s="84">
        <v>5</v>
      </c>
      <c r="I61" s="85"/>
      <c r="J61" s="131"/>
      <c r="K61" s="84"/>
      <c r="L61" s="84"/>
      <c r="M61" s="84"/>
      <c r="N61" s="84"/>
      <c r="O61" s="86"/>
      <c r="P61" s="86"/>
      <c r="Q61" s="86"/>
      <c r="R61" s="8"/>
    </row>
    <row r="62" spans="1:19" ht="7.5" customHeight="1" outlineLevel="4">
      <c r="A62" s="8"/>
      <c r="B62" s="46"/>
      <c r="C62" s="45"/>
      <c r="D62" s="48"/>
      <c r="E62" s="13"/>
      <c r="F62" s="49"/>
      <c r="G62" s="48"/>
      <c r="H62" s="50"/>
      <c r="I62" s="52"/>
      <c r="J62" s="132"/>
      <c r="K62" s="19"/>
      <c r="L62" s="19"/>
      <c r="M62" s="19"/>
      <c r="N62" s="19"/>
      <c r="O62" s="15"/>
      <c r="P62" s="15"/>
      <c r="Q62" s="15"/>
      <c r="R62" s="8"/>
    </row>
    <row r="63" spans="1:19" ht="22.5" outlineLevel="3">
      <c r="A63" s="9"/>
      <c r="B63" s="72"/>
      <c r="C63" s="73">
        <v>4</v>
      </c>
      <c r="D63" s="74" t="s">
        <v>103</v>
      </c>
      <c r="E63" s="75" t="s">
        <v>547</v>
      </c>
      <c r="F63" s="76" t="s">
        <v>548</v>
      </c>
      <c r="G63" s="74" t="s">
        <v>94</v>
      </c>
      <c r="H63" s="77">
        <v>1</v>
      </c>
      <c r="I63" s="78"/>
      <c r="J63" s="130">
        <f>H63*I63</f>
        <v>0</v>
      </c>
      <c r="K63" s="77">
        <v>1.0880000000000001E-2</v>
      </c>
      <c r="L63" s="77">
        <f>H63*K63</f>
        <v>1.0880000000000001E-2</v>
      </c>
      <c r="M63" s="77"/>
      <c r="N63" s="77">
        <f>H63*M63</f>
        <v>0</v>
      </c>
      <c r="O63" s="79">
        <v>21</v>
      </c>
      <c r="P63" s="79">
        <f>J63*(O63/100)</f>
        <v>0</v>
      </c>
      <c r="Q63" s="79">
        <f>J63+P63</f>
        <v>0</v>
      </c>
      <c r="R63" s="8"/>
      <c r="S63" s="8"/>
    </row>
    <row r="64" spans="1:19" ht="9.75" outlineLevel="4">
      <c r="A64" s="80"/>
      <c r="B64" s="81"/>
      <c r="C64" s="81"/>
      <c r="D64" s="82"/>
      <c r="E64" s="87" t="s">
        <v>16</v>
      </c>
      <c r="F64" s="83" t="s">
        <v>371</v>
      </c>
      <c r="G64" s="82"/>
      <c r="H64" s="84">
        <v>1</v>
      </c>
      <c r="I64" s="85"/>
      <c r="J64" s="131"/>
      <c r="K64" s="84"/>
      <c r="L64" s="84"/>
      <c r="M64" s="84"/>
      <c r="N64" s="84"/>
      <c r="O64" s="86"/>
      <c r="P64" s="86"/>
      <c r="Q64" s="86"/>
      <c r="R64" s="8"/>
    </row>
    <row r="65" spans="1:19" ht="7.5" customHeight="1" outlineLevel="4">
      <c r="A65" s="8"/>
      <c r="B65" s="46"/>
      <c r="C65" s="45"/>
      <c r="D65" s="48"/>
      <c r="E65" s="13"/>
      <c r="F65" s="49"/>
      <c r="G65" s="48"/>
      <c r="H65" s="50"/>
      <c r="I65" s="52"/>
      <c r="J65" s="132"/>
      <c r="K65" s="19"/>
      <c r="L65" s="19"/>
      <c r="M65" s="19"/>
      <c r="N65" s="19"/>
      <c r="O65" s="15"/>
      <c r="P65" s="15"/>
      <c r="Q65" s="15"/>
      <c r="R65" s="8"/>
    </row>
    <row r="66" spans="1:19" ht="22.5" outlineLevel="3">
      <c r="A66" s="9"/>
      <c r="B66" s="72"/>
      <c r="C66" s="73">
        <v>5</v>
      </c>
      <c r="D66" s="74" t="s">
        <v>103</v>
      </c>
      <c r="E66" s="75" t="s">
        <v>549</v>
      </c>
      <c r="F66" s="76" t="s">
        <v>550</v>
      </c>
      <c r="G66" s="74" t="s">
        <v>106</v>
      </c>
      <c r="H66" s="77">
        <v>29.250000000000007</v>
      </c>
      <c r="I66" s="78"/>
      <c r="J66" s="130">
        <f>H66*I66</f>
        <v>0</v>
      </c>
      <c r="K66" s="77">
        <v>1.0880000000000001E-2</v>
      </c>
      <c r="L66" s="77">
        <f>H66*K66</f>
        <v>0.31824000000000008</v>
      </c>
      <c r="M66" s="77"/>
      <c r="N66" s="77">
        <f>H66*M66</f>
        <v>0</v>
      </c>
      <c r="O66" s="79">
        <v>21</v>
      </c>
      <c r="P66" s="79">
        <f>J66*(O66/100)</f>
        <v>0</v>
      </c>
      <c r="Q66" s="79">
        <f>J66+P66</f>
        <v>0</v>
      </c>
      <c r="R66" s="8"/>
      <c r="S66" s="8"/>
    </row>
    <row r="67" spans="1:19" ht="9.75" outlineLevel="4">
      <c r="A67" s="80"/>
      <c r="B67" s="81"/>
      <c r="C67" s="81"/>
      <c r="D67" s="82"/>
      <c r="E67" s="87" t="s">
        <v>16</v>
      </c>
      <c r="F67" s="83" t="s">
        <v>541</v>
      </c>
      <c r="G67" s="82"/>
      <c r="H67" s="84">
        <v>29.250000000000007</v>
      </c>
      <c r="I67" s="85"/>
      <c r="J67" s="131"/>
      <c r="K67" s="84"/>
      <c r="L67" s="84"/>
      <c r="M67" s="84"/>
      <c r="N67" s="84"/>
      <c r="O67" s="86"/>
      <c r="P67" s="86"/>
      <c r="Q67" s="86"/>
      <c r="R67" s="8"/>
    </row>
    <row r="68" spans="1:19" ht="7.5" customHeight="1" outlineLevel="4">
      <c r="A68" s="8"/>
      <c r="B68" s="46"/>
      <c r="C68" s="45"/>
      <c r="D68" s="48"/>
      <c r="E68" s="13"/>
      <c r="F68" s="49"/>
      <c r="G68" s="48"/>
      <c r="H68" s="50"/>
      <c r="I68" s="52"/>
      <c r="J68" s="132"/>
      <c r="K68" s="19"/>
      <c r="L68" s="19"/>
      <c r="M68" s="19"/>
      <c r="N68" s="19"/>
      <c r="O68" s="15"/>
      <c r="P68" s="15"/>
      <c r="Q68" s="15"/>
      <c r="R68" s="8"/>
    </row>
    <row r="69" spans="1:19" ht="11.25" outlineLevel="3">
      <c r="A69" s="9"/>
      <c r="B69" s="72"/>
      <c r="C69" s="73">
        <v>6</v>
      </c>
      <c r="D69" s="74" t="s">
        <v>103</v>
      </c>
      <c r="E69" s="75" t="s">
        <v>551</v>
      </c>
      <c r="F69" s="76" t="s">
        <v>552</v>
      </c>
      <c r="G69" s="74" t="s">
        <v>106</v>
      </c>
      <c r="H69" s="77">
        <v>29.25</v>
      </c>
      <c r="I69" s="78"/>
      <c r="J69" s="130">
        <f>H69*I69</f>
        <v>0</v>
      </c>
      <c r="K69" s="77"/>
      <c r="L69" s="77">
        <f>H69*K69</f>
        <v>0</v>
      </c>
      <c r="M69" s="77"/>
      <c r="N69" s="77">
        <f>H69*M69</f>
        <v>0</v>
      </c>
      <c r="O69" s="79">
        <v>21</v>
      </c>
      <c r="P69" s="79">
        <f>J69*(O69/100)</f>
        <v>0</v>
      </c>
      <c r="Q69" s="79">
        <f>J69+P69</f>
        <v>0</v>
      </c>
      <c r="R69" s="8"/>
      <c r="S69" s="8"/>
    </row>
    <row r="70" spans="1:19" ht="11.25" outlineLevel="3">
      <c r="A70" s="9"/>
      <c r="B70" s="72"/>
      <c r="C70" s="73">
        <v>7</v>
      </c>
      <c r="D70" s="74" t="s">
        <v>103</v>
      </c>
      <c r="E70" s="75" t="s">
        <v>553</v>
      </c>
      <c r="F70" s="76" t="s">
        <v>554</v>
      </c>
      <c r="G70" s="74" t="s">
        <v>94</v>
      </c>
      <c r="H70" s="77">
        <v>6</v>
      </c>
      <c r="I70" s="78"/>
      <c r="J70" s="130">
        <f>H70*I70</f>
        <v>0</v>
      </c>
      <c r="K70" s="77"/>
      <c r="L70" s="77">
        <f>H70*K70</f>
        <v>0</v>
      </c>
      <c r="M70" s="77"/>
      <c r="N70" s="77">
        <f>H70*M70</f>
        <v>0</v>
      </c>
      <c r="O70" s="79">
        <v>21</v>
      </c>
      <c r="P70" s="79">
        <f>J70*(O70/100)</f>
        <v>0</v>
      </c>
      <c r="Q70" s="79">
        <f>J70+P70</f>
        <v>0</v>
      </c>
      <c r="R70" s="8"/>
      <c r="S70" s="8"/>
    </row>
    <row r="71" spans="1:19" ht="11.25" outlineLevel="3">
      <c r="A71" s="9"/>
      <c r="B71" s="72"/>
      <c r="C71" s="73">
        <v>8</v>
      </c>
      <c r="D71" s="74" t="s">
        <v>103</v>
      </c>
      <c r="E71" s="75" t="s">
        <v>555</v>
      </c>
      <c r="F71" s="76" t="s">
        <v>556</v>
      </c>
      <c r="G71" s="74" t="s">
        <v>106</v>
      </c>
      <c r="H71" s="77">
        <v>29.25</v>
      </c>
      <c r="I71" s="78"/>
      <c r="J71" s="130">
        <f>H71*I71</f>
        <v>0</v>
      </c>
      <c r="K71" s="77"/>
      <c r="L71" s="77">
        <f>H71*K71</f>
        <v>0</v>
      </c>
      <c r="M71" s="77"/>
      <c r="N71" s="77">
        <f>H71*M71</f>
        <v>0</v>
      </c>
      <c r="O71" s="79">
        <v>21</v>
      </c>
      <c r="P71" s="79">
        <f>J71*(O71/100)</f>
        <v>0</v>
      </c>
      <c r="Q71" s="79">
        <f>J71+P71</f>
        <v>0</v>
      </c>
      <c r="R71" s="8"/>
      <c r="S71" s="8"/>
    </row>
    <row r="72" spans="1:19" ht="11.25" outlineLevel="3">
      <c r="A72" s="9"/>
      <c r="B72" s="72"/>
      <c r="C72" s="73">
        <v>9</v>
      </c>
      <c r="D72" s="74" t="s">
        <v>103</v>
      </c>
      <c r="E72" s="75" t="s">
        <v>557</v>
      </c>
      <c r="F72" s="76" t="s">
        <v>558</v>
      </c>
      <c r="G72" s="74" t="s">
        <v>94</v>
      </c>
      <c r="H72" s="77">
        <v>20</v>
      </c>
      <c r="I72" s="78"/>
      <c r="J72" s="130">
        <f>H72*I72</f>
        <v>0</v>
      </c>
      <c r="K72" s="77">
        <v>5.0000000000000002E-5</v>
      </c>
      <c r="L72" s="77">
        <f>H72*K72</f>
        <v>1E-3</v>
      </c>
      <c r="M72" s="77"/>
      <c r="N72" s="77">
        <f>H72*M72</f>
        <v>0</v>
      </c>
      <c r="O72" s="79">
        <v>21</v>
      </c>
      <c r="P72" s="79">
        <f>J72*(O72/100)</f>
        <v>0</v>
      </c>
      <c r="Q72" s="79">
        <f>J72+P72</f>
        <v>0</v>
      </c>
      <c r="R72" s="8"/>
      <c r="S72" s="8"/>
    </row>
    <row r="73" spans="1:19" ht="9.75" outlineLevel="4">
      <c r="A73" s="80"/>
      <c r="B73" s="81"/>
      <c r="C73" s="81"/>
      <c r="D73" s="82"/>
      <c r="E73" s="87" t="s">
        <v>16</v>
      </c>
      <c r="F73" s="83" t="s">
        <v>559</v>
      </c>
      <c r="G73" s="82"/>
      <c r="H73" s="84">
        <v>20</v>
      </c>
      <c r="I73" s="85"/>
      <c r="J73" s="131"/>
      <c r="K73" s="84"/>
      <c r="L73" s="84"/>
      <c r="M73" s="84"/>
      <c r="N73" s="84"/>
      <c r="O73" s="86"/>
      <c r="P73" s="86"/>
      <c r="Q73" s="86"/>
      <c r="R73" s="8"/>
    </row>
    <row r="74" spans="1:19" ht="7.5" customHeight="1" outlineLevel="4">
      <c r="A74" s="8"/>
      <c r="B74" s="46"/>
      <c r="C74" s="45"/>
      <c r="D74" s="48"/>
      <c r="E74" s="13"/>
      <c r="F74" s="49"/>
      <c r="G74" s="48"/>
      <c r="H74" s="50"/>
      <c r="I74" s="52"/>
      <c r="J74" s="132"/>
      <c r="K74" s="19"/>
      <c r="L74" s="19"/>
      <c r="M74" s="19"/>
      <c r="N74" s="19"/>
      <c r="O74" s="15"/>
      <c r="P74" s="15"/>
      <c r="Q74" s="15"/>
      <c r="R74" s="8"/>
    </row>
    <row r="75" spans="1:19" ht="11.25" outlineLevel="3">
      <c r="A75" s="9"/>
      <c r="B75" s="72"/>
      <c r="C75" s="73">
        <v>10</v>
      </c>
      <c r="D75" s="74" t="s">
        <v>103</v>
      </c>
      <c r="E75" s="75" t="s">
        <v>560</v>
      </c>
      <c r="F75" s="76" t="s">
        <v>561</v>
      </c>
      <c r="G75" s="74" t="s">
        <v>126</v>
      </c>
      <c r="H75" s="77">
        <v>0.34066000000000007</v>
      </c>
      <c r="I75" s="78"/>
      <c r="J75" s="130">
        <f>H75*I75</f>
        <v>0</v>
      </c>
      <c r="K75" s="77"/>
      <c r="L75" s="77">
        <f>H75*K75</f>
        <v>0</v>
      </c>
      <c r="M75" s="77"/>
      <c r="N75" s="77">
        <f>H75*M75</f>
        <v>0</v>
      </c>
      <c r="O75" s="79">
        <v>21</v>
      </c>
      <c r="P75" s="79">
        <f>J75*(O75/100)</f>
        <v>0</v>
      </c>
      <c r="Q75" s="79">
        <f>J75+P75</f>
        <v>0</v>
      </c>
      <c r="R75" s="8"/>
      <c r="S75" s="8"/>
    </row>
    <row r="76" spans="1:19" outlineLevel="3">
      <c r="B76" s="6"/>
      <c r="C76" s="6"/>
      <c r="D76" s="6"/>
      <c r="E76" s="6"/>
      <c r="F76" s="6"/>
      <c r="G76" s="6"/>
      <c r="H76" s="6"/>
      <c r="I76" s="8"/>
      <c r="J76" s="8"/>
      <c r="K76" s="6"/>
      <c r="L76" s="6"/>
      <c r="M76" s="6"/>
      <c r="N76" s="6"/>
      <c r="O76" s="6"/>
      <c r="P76" s="8"/>
      <c r="Q76" s="8"/>
    </row>
    <row r="77" spans="1:19" outlineLevel="1"/>
  </sheetData>
  <printOptions horizontalCentered="1"/>
  <pageMargins left="0.55118110236220474" right="0.39370078740157483" top="0.59055118110236227" bottom="0.70866141732283472" header="0.39370078740157483" footer="0.39370078740157483"/>
  <pageSetup paperSize="9" scale="98" fitToHeight="2" pageOrder="overThenDown" orientation="landscape" r:id="rId1"/>
  <headerFooter>
    <oddFooter>&amp;L&amp;8VYT&amp;C&amp;P/&amp;N&amp;R&amp;8&amp;D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summaryRight="0"/>
    <pageSetUpPr fitToPage="1"/>
  </sheetPr>
  <dimension ref="A2:U217"/>
  <sheetViews>
    <sheetView topLeftCell="C1"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27">
        <f>SUBTOTAL(9,J8:J217)</f>
        <v>0</v>
      </c>
      <c r="K7" s="58"/>
      <c r="L7" s="36">
        <f>SUBTOTAL(9,L8:L217)</f>
        <v>1.0751899999999999</v>
      </c>
      <c r="M7" s="58"/>
      <c r="N7" s="36">
        <f>SUBTOTAL(9,N8:N217)</f>
        <v>0.42599999999999999</v>
      </c>
      <c r="O7" s="59"/>
      <c r="P7" s="35">
        <f>SUBTOTAL(9,P8:P217)</f>
        <v>0</v>
      </c>
      <c r="Q7" s="35">
        <f>SUBTOTAL(9,Q8:Q217)</f>
        <v>0</v>
      </c>
      <c r="R7" s="8"/>
      <c r="S7" s="8"/>
    </row>
    <row r="8" spans="1:21" ht="12" outlineLevel="1">
      <c r="A8" s="37" t="s">
        <v>19</v>
      </c>
      <c r="B8" s="60">
        <v>2</v>
      </c>
      <c r="C8" s="61"/>
      <c r="D8" s="62" t="s">
        <v>31</v>
      </c>
      <c r="E8" s="62"/>
      <c r="F8" s="93" t="s">
        <v>354</v>
      </c>
      <c r="G8" s="94"/>
      <c r="H8" s="95"/>
      <c r="I8" s="96"/>
      <c r="J8" s="128">
        <f>SUBTOTAL(9,J9:J216)</f>
        <v>0</v>
      </c>
      <c r="K8" s="63"/>
      <c r="L8" s="39">
        <f>SUBTOTAL(9,L9:L216)</f>
        <v>1.0751899999999999</v>
      </c>
      <c r="M8" s="63"/>
      <c r="N8" s="39">
        <f>SUBTOTAL(9,N9:N216)</f>
        <v>0.42599999999999999</v>
      </c>
      <c r="O8" s="64"/>
      <c r="P8" s="38">
        <f>SUBTOTAL(9,P9:P216)</f>
        <v>0</v>
      </c>
      <c r="Q8" s="38">
        <f>SUBTOTAL(9,Q9:Q216)</f>
        <v>0</v>
      </c>
      <c r="R8" s="8"/>
      <c r="S8" s="8"/>
    </row>
    <row r="9" spans="1:21" ht="11.25" outlineLevel="2">
      <c r="A9" s="40" t="s">
        <v>101</v>
      </c>
      <c r="B9" s="65">
        <v>3</v>
      </c>
      <c r="C9" s="66"/>
      <c r="D9" s="67" t="s">
        <v>32</v>
      </c>
      <c r="E9" s="67"/>
      <c r="F9" s="68" t="s">
        <v>102</v>
      </c>
      <c r="G9" s="67"/>
      <c r="H9" s="69"/>
      <c r="I9" s="70"/>
      <c r="J9" s="129">
        <f>SUBTOTAL(9,J10:J14)</f>
        <v>0</v>
      </c>
      <c r="K9" s="69"/>
      <c r="L9" s="42">
        <f>SUBTOTAL(9,L10:L14)</f>
        <v>8.7480000000000002E-2</v>
      </c>
      <c r="M9" s="69"/>
      <c r="N9" s="42">
        <f>SUBTOTAL(9,N10:N14)</f>
        <v>0</v>
      </c>
      <c r="O9" s="71"/>
      <c r="P9" s="41">
        <f>SUBTOTAL(9,P10:P14)</f>
        <v>0</v>
      </c>
      <c r="Q9" s="41">
        <f>SUBTOTAL(9,Q10:Q14)</f>
        <v>0</v>
      </c>
      <c r="R9" s="8"/>
      <c r="S9" s="8"/>
    </row>
    <row r="10" spans="1:21" ht="11.25" outlineLevel="3">
      <c r="A10" s="9"/>
      <c r="B10" s="72"/>
      <c r="C10" s="73">
        <v>1</v>
      </c>
      <c r="D10" s="74" t="s">
        <v>103</v>
      </c>
      <c r="E10" s="75" t="s">
        <v>104</v>
      </c>
      <c r="F10" s="76" t="s">
        <v>105</v>
      </c>
      <c r="G10" s="74" t="s">
        <v>106</v>
      </c>
      <c r="H10" s="77">
        <v>0.9</v>
      </c>
      <c r="I10" s="78"/>
      <c r="J10" s="130">
        <f>H10*I10</f>
        <v>0</v>
      </c>
      <c r="K10" s="77">
        <v>5.6000000000000001E-2</v>
      </c>
      <c r="L10" s="77">
        <f>H10*K10</f>
        <v>5.04E-2</v>
      </c>
      <c r="M10" s="77"/>
      <c r="N10" s="77">
        <f>H10*M10</f>
        <v>0</v>
      </c>
      <c r="O10" s="79">
        <v>21</v>
      </c>
      <c r="P10" s="79">
        <f>J10*(O10/100)</f>
        <v>0</v>
      </c>
      <c r="Q10" s="79">
        <f>J10+P10</f>
        <v>0</v>
      </c>
      <c r="R10" s="8"/>
      <c r="S10" s="8"/>
    </row>
    <row r="11" spans="1:21" ht="9.75" outlineLevel="4">
      <c r="A11" s="80"/>
      <c r="B11" s="81"/>
      <c r="C11" s="81"/>
      <c r="D11" s="82"/>
      <c r="E11" s="87" t="s">
        <v>16</v>
      </c>
      <c r="F11" s="83" t="s">
        <v>107</v>
      </c>
      <c r="G11" s="82"/>
      <c r="H11" s="84">
        <v>0.9</v>
      </c>
      <c r="I11" s="85"/>
      <c r="J11" s="131"/>
      <c r="K11" s="84"/>
      <c r="L11" s="84"/>
      <c r="M11" s="84"/>
      <c r="N11" s="84"/>
      <c r="O11" s="86"/>
      <c r="P11" s="86"/>
      <c r="Q11" s="86"/>
      <c r="R11" s="8"/>
    </row>
    <row r="12" spans="1:21" ht="7.5" customHeight="1" outlineLevel="4">
      <c r="A12" s="8"/>
      <c r="B12" s="46"/>
      <c r="C12" s="45"/>
      <c r="D12" s="48"/>
      <c r="E12" s="13"/>
      <c r="F12" s="49"/>
      <c r="G12" s="48"/>
      <c r="H12" s="50"/>
      <c r="I12" s="52"/>
      <c r="J12" s="132"/>
      <c r="K12" s="19"/>
      <c r="L12" s="19"/>
      <c r="M12" s="19"/>
      <c r="N12" s="19"/>
      <c r="O12" s="15"/>
      <c r="P12" s="15"/>
      <c r="Q12" s="15"/>
      <c r="R12" s="8"/>
    </row>
    <row r="13" spans="1:21" ht="11.25" outlineLevel="3">
      <c r="A13" s="9"/>
      <c r="B13" s="72"/>
      <c r="C13" s="73">
        <v>2</v>
      </c>
      <c r="D13" s="74" t="s">
        <v>103</v>
      </c>
      <c r="E13" s="75" t="s">
        <v>108</v>
      </c>
      <c r="F13" s="76" t="s">
        <v>109</v>
      </c>
      <c r="G13" s="74" t="s">
        <v>106</v>
      </c>
      <c r="H13" s="77">
        <v>0.9</v>
      </c>
      <c r="I13" s="78"/>
      <c r="J13" s="130">
        <f>H13*I13</f>
        <v>0</v>
      </c>
      <c r="K13" s="77">
        <v>4.1200000000000001E-2</v>
      </c>
      <c r="L13" s="77">
        <f>H13*K13</f>
        <v>3.7080000000000002E-2</v>
      </c>
      <c r="M13" s="77"/>
      <c r="N13" s="77">
        <f>H13*M13</f>
        <v>0</v>
      </c>
      <c r="O13" s="79">
        <v>21</v>
      </c>
      <c r="P13" s="79">
        <f>J13*(O13/100)</f>
        <v>0</v>
      </c>
      <c r="Q13" s="79">
        <f>J13+P13</f>
        <v>0</v>
      </c>
      <c r="R13" s="8"/>
      <c r="S13" s="8"/>
    </row>
    <row r="14" spans="1:21" outlineLevel="3">
      <c r="B14" s="6"/>
      <c r="C14" s="6"/>
      <c r="D14" s="6"/>
      <c r="E14" s="6"/>
      <c r="F14" s="6"/>
      <c r="G14" s="6"/>
      <c r="H14" s="6"/>
      <c r="I14" s="8"/>
      <c r="J14" s="133"/>
      <c r="K14" s="6"/>
      <c r="L14" s="6"/>
      <c r="M14" s="6"/>
      <c r="N14" s="6"/>
      <c r="O14" s="6"/>
      <c r="P14" s="8"/>
      <c r="Q14" s="8"/>
    </row>
    <row r="15" spans="1:21" ht="11.25" outlineLevel="2">
      <c r="A15" s="40" t="s">
        <v>110</v>
      </c>
      <c r="B15" s="65">
        <v>3</v>
      </c>
      <c r="C15" s="66"/>
      <c r="D15" s="67" t="s">
        <v>32</v>
      </c>
      <c r="E15" s="67"/>
      <c r="F15" s="68" t="s">
        <v>111</v>
      </c>
      <c r="G15" s="67"/>
      <c r="H15" s="69"/>
      <c r="I15" s="70"/>
      <c r="J15" s="129">
        <f>SUBTOTAL(9,J16:J25)</f>
        <v>0</v>
      </c>
      <c r="K15" s="69"/>
      <c r="L15" s="42">
        <f>SUBTOTAL(9,L16:L25)</f>
        <v>0</v>
      </c>
      <c r="M15" s="69"/>
      <c r="N15" s="42">
        <f>SUBTOTAL(9,N16:N25)</f>
        <v>0.42599999999999999</v>
      </c>
      <c r="O15" s="71"/>
      <c r="P15" s="41">
        <f>SUBTOTAL(9,P16:P25)</f>
        <v>0</v>
      </c>
      <c r="Q15" s="41">
        <f>SUBTOTAL(9,Q16:Q25)</f>
        <v>0</v>
      </c>
      <c r="R15" s="8"/>
      <c r="S15" s="8"/>
    </row>
    <row r="16" spans="1:21" ht="11.25" outlineLevel="3">
      <c r="A16" s="9"/>
      <c r="B16" s="72"/>
      <c r="C16" s="73">
        <v>1</v>
      </c>
      <c r="D16" s="74" t="s">
        <v>103</v>
      </c>
      <c r="E16" s="75" t="s">
        <v>112</v>
      </c>
      <c r="F16" s="76" t="s">
        <v>113</v>
      </c>
      <c r="G16" s="74" t="s">
        <v>94</v>
      </c>
      <c r="H16" s="77">
        <v>2</v>
      </c>
      <c r="I16" s="78"/>
      <c r="J16" s="130">
        <f>H16*I16</f>
        <v>0</v>
      </c>
      <c r="K16" s="77"/>
      <c r="L16" s="77">
        <f>H16*K16</f>
        <v>0</v>
      </c>
      <c r="M16" s="77">
        <v>5.3999999999999999E-2</v>
      </c>
      <c r="N16" s="77">
        <f>H16*M16</f>
        <v>0.108</v>
      </c>
      <c r="O16" s="79">
        <v>21</v>
      </c>
      <c r="P16" s="79">
        <f>J16*(O16/100)</f>
        <v>0</v>
      </c>
      <c r="Q16" s="79">
        <f>J16+P16</f>
        <v>0</v>
      </c>
      <c r="R16" s="8"/>
      <c r="S16" s="8"/>
    </row>
    <row r="17" spans="1:19" ht="9.75" outlineLevel="4">
      <c r="A17" s="80"/>
      <c r="B17" s="81"/>
      <c r="C17" s="81"/>
      <c r="D17" s="82"/>
      <c r="E17" s="87" t="s">
        <v>16</v>
      </c>
      <c r="F17" s="83" t="s">
        <v>114</v>
      </c>
      <c r="G17" s="82"/>
      <c r="H17" s="84">
        <v>2</v>
      </c>
      <c r="I17" s="85"/>
      <c r="J17" s="131"/>
      <c r="K17" s="84"/>
      <c r="L17" s="84"/>
      <c r="M17" s="84"/>
      <c r="N17" s="84"/>
      <c r="O17" s="86"/>
      <c r="P17" s="86"/>
      <c r="Q17" s="86"/>
      <c r="R17" s="8"/>
    </row>
    <row r="18" spans="1:19" ht="7.5" customHeight="1" outlineLevel="4">
      <c r="A18" s="8"/>
      <c r="B18" s="46"/>
      <c r="C18" s="45"/>
      <c r="D18" s="48"/>
      <c r="E18" s="13"/>
      <c r="F18" s="49"/>
      <c r="G18" s="48"/>
      <c r="H18" s="50"/>
      <c r="I18" s="52"/>
      <c r="J18" s="132"/>
      <c r="K18" s="19"/>
      <c r="L18" s="19"/>
      <c r="M18" s="19"/>
      <c r="N18" s="19"/>
      <c r="O18" s="15"/>
      <c r="P18" s="15"/>
      <c r="Q18" s="15"/>
      <c r="R18" s="8"/>
    </row>
    <row r="19" spans="1:19" ht="11.25" outlineLevel="3">
      <c r="A19" s="9"/>
      <c r="B19" s="72"/>
      <c r="C19" s="73">
        <v>2</v>
      </c>
      <c r="D19" s="74" t="s">
        <v>103</v>
      </c>
      <c r="E19" s="75" t="s">
        <v>115</v>
      </c>
      <c r="F19" s="76" t="s">
        <v>116</v>
      </c>
      <c r="G19" s="74" t="s">
        <v>94</v>
      </c>
      <c r="H19" s="77">
        <v>1</v>
      </c>
      <c r="I19" s="78"/>
      <c r="J19" s="130">
        <f>H19*I19</f>
        <v>0</v>
      </c>
      <c r="K19" s="77"/>
      <c r="L19" s="77">
        <f>H19*K19</f>
        <v>0</v>
      </c>
      <c r="M19" s="77">
        <v>0.13800000000000001</v>
      </c>
      <c r="N19" s="77">
        <f>H19*M19</f>
        <v>0.13800000000000001</v>
      </c>
      <c r="O19" s="79">
        <v>21</v>
      </c>
      <c r="P19" s="79">
        <f>J19*(O19/100)</f>
        <v>0</v>
      </c>
      <c r="Q19" s="79">
        <f>J19+P19</f>
        <v>0</v>
      </c>
      <c r="R19" s="8"/>
      <c r="S19" s="8"/>
    </row>
    <row r="20" spans="1:19" ht="9.75" outlineLevel="4">
      <c r="A20" s="80"/>
      <c r="B20" s="81"/>
      <c r="C20" s="81"/>
      <c r="D20" s="82"/>
      <c r="E20" s="87" t="s">
        <v>16</v>
      </c>
      <c r="F20" s="83" t="s">
        <v>117</v>
      </c>
      <c r="G20" s="82"/>
      <c r="H20" s="84">
        <v>1</v>
      </c>
      <c r="I20" s="85"/>
      <c r="J20" s="131"/>
      <c r="K20" s="84"/>
      <c r="L20" s="84"/>
      <c r="M20" s="84"/>
      <c r="N20" s="84"/>
      <c r="O20" s="86"/>
      <c r="P20" s="86"/>
      <c r="Q20" s="86"/>
      <c r="R20" s="8"/>
    </row>
    <row r="21" spans="1:19" ht="7.5" customHeight="1" outlineLevel="4">
      <c r="A21" s="8"/>
      <c r="B21" s="46"/>
      <c r="C21" s="45"/>
      <c r="D21" s="48"/>
      <c r="E21" s="13"/>
      <c r="F21" s="49"/>
      <c r="G21" s="48"/>
      <c r="H21" s="50"/>
      <c r="I21" s="52"/>
      <c r="J21" s="132"/>
      <c r="K21" s="19"/>
      <c r="L21" s="19"/>
      <c r="M21" s="19"/>
      <c r="N21" s="19"/>
      <c r="O21" s="15"/>
      <c r="P21" s="15"/>
      <c r="Q21" s="15"/>
      <c r="R21" s="8"/>
    </row>
    <row r="22" spans="1:19" ht="11.25" outlineLevel="3">
      <c r="A22" s="9"/>
      <c r="B22" s="72"/>
      <c r="C22" s="73">
        <v>3</v>
      </c>
      <c r="D22" s="74" t="s">
        <v>103</v>
      </c>
      <c r="E22" s="75" t="s">
        <v>118</v>
      </c>
      <c r="F22" s="76" t="s">
        <v>119</v>
      </c>
      <c r="G22" s="74" t="s">
        <v>120</v>
      </c>
      <c r="H22" s="77">
        <v>4.5</v>
      </c>
      <c r="I22" s="78"/>
      <c r="J22" s="130">
        <f>H22*I22</f>
        <v>0</v>
      </c>
      <c r="K22" s="77"/>
      <c r="L22" s="77">
        <f>H22*K22</f>
        <v>0</v>
      </c>
      <c r="M22" s="77">
        <v>0.04</v>
      </c>
      <c r="N22" s="77">
        <f>H22*M22</f>
        <v>0.18</v>
      </c>
      <c r="O22" s="79">
        <v>21</v>
      </c>
      <c r="P22" s="79">
        <f>J22*(O22/100)</f>
        <v>0</v>
      </c>
      <c r="Q22" s="79">
        <f>J22+P22</f>
        <v>0</v>
      </c>
      <c r="R22" s="8"/>
      <c r="S22" s="8"/>
    </row>
    <row r="23" spans="1:19" ht="9.75" outlineLevel="4">
      <c r="A23" s="80"/>
      <c r="B23" s="81"/>
      <c r="C23" s="81"/>
      <c r="D23" s="82"/>
      <c r="E23" s="87" t="s">
        <v>16</v>
      </c>
      <c r="F23" s="83" t="s">
        <v>121</v>
      </c>
      <c r="G23" s="82"/>
      <c r="H23" s="84">
        <v>4.5</v>
      </c>
      <c r="I23" s="85"/>
      <c r="J23" s="131"/>
      <c r="K23" s="84"/>
      <c r="L23" s="84"/>
      <c r="M23" s="84"/>
      <c r="N23" s="84"/>
      <c r="O23" s="86"/>
      <c r="P23" s="86"/>
      <c r="Q23" s="86"/>
      <c r="R23" s="8"/>
    </row>
    <row r="24" spans="1:19" ht="7.5" customHeight="1" outlineLevel="4">
      <c r="A24" s="8"/>
      <c r="B24" s="46"/>
      <c r="C24" s="45"/>
      <c r="D24" s="48"/>
      <c r="E24" s="13"/>
      <c r="F24" s="49"/>
      <c r="G24" s="48"/>
      <c r="H24" s="50"/>
      <c r="I24" s="52"/>
      <c r="J24" s="132"/>
      <c r="K24" s="19"/>
      <c r="L24" s="19"/>
      <c r="M24" s="19"/>
      <c r="N24" s="19"/>
      <c r="O24" s="15"/>
      <c r="P24" s="15"/>
      <c r="Q24" s="15"/>
      <c r="R24" s="8"/>
    </row>
    <row r="25" spans="1:19" outlineLevel="3">
      <c r="B25" s="6"/>
      <c r="C25" s="6"/>
      <c r="D25" s="6"/>
      <c r="E25" s="6"/>
      <c r="F25" s="6"/>
      <c r="G25" s="6"/>
      <c r="H25" s="6"/>
      <c r="I25" s="8"/>
      <c r="J25" s="133"/>
      <c r="K25" s="6"/>
      <c r="L25" s="6"/>
      <c r="M25" s="6"/>
      <c r="N25" s="6"/>
      <c r="O25" s="6"/>
      <c r="P25" s="8"/>
      <c r="Q25" s="8"/>
    </row>
    <row r="26" spans="1:19" ht="11.25" outlineLevel="2">
      <c r="A26" s="40" t="s">
        <v>122</v>
      </c>
      <c r="B26" s="65">
        <v>3</v>
      </c>
      <c r="C26" s="66"/>
      <c r="D26" s="67" t="s">
        <v>32</v>
      </c>
      <c r="E26" s="67"/>
      <c r="F26" s="68" t="s">
        <v>123</v>
      </c>
      <c r="G26" s="67"/>
      <c r="H26" s="69"/>
      <c r="I26" s="70"/>
      <c r="J26" s="129">
        <f>SUBTOTAL(9,J27:J36)</f>
        <v>0</v>
      </c>
      <c r="K26" s="69"/>
      <c r="L26" s="42">
        <f>SUBTOTAL(9,L27:L36)</f>
        <v>0</v>
      </c>
      <c r="M26" s="69"/>
      <c r="N26" s="42">
        <f>SUBTOTAL(9,N27:N36)</f>
        <v>0</v>
      </c>
      <c r="O26" s="71"/>
      <c r="P26" s="41">
        <f>SUBTOTAL(9,P27:P36)</f>
        <v>0</v>
      </c>
      <c r="Q26" s="41">
        <f>SUBTOTAL(9,Q27:Q36)</f>
        <v>0</v>
      </c>
      <c r="R26" s="8"/>
      <c r="S26" s="8"/>
    </row>
    <row r="27" spans="1:19" ht="11.25" outlineLevel="3">
      <c r="A27" s="9"/>
      <c r="B27" s="72"/>
      <c r="C27" s="73">
        <v>1</v>
      </c>
      <c r="D27" s="74" t="s">
        <v>103</v>
      </c>
      <c r="E27" s="75" t="s">
        <v>124</v>
      </c>
      <c r="F27" s="76" t="s">
        <v>125</v>
      </c>
      <c r="G27" s="74" t="s">
        <v>126</v>
      </c>
      <c r="H27" s="77">
        <v>0.42599999999999999</v>
      </c>
      <c r="I27" s="78"/>
      <c r="J27" s="130">
        <f>H27*I27</f>
        <v>0</v>
      </c>
      <c r="K27" s="77"/>
      <c r="L27" s="77">
        <f>H27*K27</f>
        <v>0</v>
      </c>
      <c r="M27" s="77"/>
      <c r="N27" s="77">
        <f>H27*M27</f>
        <v>0</v>
      </c>
      <c r="O27" s="79">
        <v>21</v>
      </c>
      <c r="P27" s="79">
        <f>J27*(O27/100)</f>
        <v>0</v>
      </c>
      <c r="Q27" s="79">
        <f>J27+P27</f>
        <v>0</v>
      </c>
      <c r="R27" s="8"/>
      <c r="S27" s="8"/>
    </row>
    <row r="28" spans="1:19" ht="11.25" outlineLevel="3">
      <c r="A28" s="9"/>
      <c r="B28" s="72"/>
      <c r="C28" s="73">
        <v>2</v>
      </c>
      <c r="D28" s="74" t="s">
        <v>103</v>
      </c>
      <c r="E28" s="75" t="s">
        <v>127</v>
      </c>
      <c r="F28" s="76" t="s">
        <v>128</v>
      </c>
      <c r="G28" s="74" t="s">
        <v>126</v>
      </c>
      <c r="H28" s="77">
        <v>0.42599999999999999</v>
      </c>
      <c r="I28" s="78"/>
      <c r="J28" s="130">
        <f>H28*I28</f>
        <v>0</v>
      </c>
      <c r="K28" s="77"/>
      <c r="L28" s="77">
        <f>H28*K28</f>
        <v>0</v>
      </c>
      <c r="M28" s="77"/>
      <c r="N28" s="77">
        <f>H28*M28</f>
        <v>0</v>
      </c>
      <c r="O28" s="79">
        <v>21</v>
      </c>
      <c r="P28" s="79">
        <f>J28*(O28/100)</f>
        <v>0</v>
      </c>
      <c r="Q28" s="79">
        <f>J28+P28</f>
        <v>0</v>
      </c>
      <c r="R28" s="8"/>
      <c r="S28" s="8"/>
    </row>
    <row r="29" spans="1:19" ht="11.25" outlineLevel="3">
      <c r="A29" s="9"/>
      <c r="B29" s="72"/>
      <c r="C29" s="73">
        <v>3</v>
      </c>
      <c r="D29" s="74" t="s">
        <v>103</v>
      </c>
      <c r="E29" s="75" t="s">
        <v>129</v>
      </c>
      <c r="F29" s="76" t="s">
        <v>130</v>
      </c>
      <c r="G29" s="74" t="s">
        <v>126</v>
      </c>
      <c r="H29" s="77">
        <v>0.42599999999999999</v>
      </c>
      <c r="I29" s="78"/>
      <c r="J29" s="130">
        <f>H29*I29</f>
        <v>0</v>
      </c>
      <c r="K29" s="77"/>
      <c r="L29" s="77">
        <f>H29*K29</f>
        <v>0</v>
      </c>
      <c r="M29" s="77"/>
      <c r="N29" s="77">
        <f>H29*M29</f>
        <v>0</v>
      </c>
      <c r="O29" s="79">
        <v>21</v>
      </c>
      <c r="P29" s="79">
        <f>J29*(O29/100)</f>
        <v>0</v>
      </c>
      <c r="Q29" s="79">
        <f>J29+P29</f>
        <v>0</v>
      </c>
      <c r="R29" s="8"/>
      <c r="S29" s="8"/>
    </row>
    <row r="30" spans="1:19" ht="11.25" outlineLevel="3">
      <c r="A30" s="9"/>
      <c r="B30" s="72"/>
      <c r="C30" s="73">
        <v>4</v>
      </c>
      <c r="D30" s="74" t="s">
        <v>103</v>
      </c>
      <c r="E30" s="75" t="s">
        <v>131</v>
      </c>
      <c r="F30" s="76" t="s">
        <v>132</v>
      </c>
      <c r="G30" s="74" t="s">
        <v>126</v>
      </c>
      <c r="H30" s="77">
        <v>8.0939999999999994</v>
      </c>
      <c r="I30" s="78"/>
      <c r="J30" s="130">
        <f>H30*I30</f>
        <v>0</v>
      </c>
      <c r="K30" s="77"/>
      <c r="L30" s="77">
        <f>H30*K30</f>
        <v>0</v>
      </c>
      <c r="M30" s="77"/>
      <c r="N30" s="77">
        <f>H30*M30</f>
        <v>0</v>
      </c>
      <c r="O30" s="79">
        <v>21</v>
      </c>
      <c r="P30" s="79">
        <f>J30*(O30/100)</f>
        <v>0</v>
      </c>
      <c r="Q30" s="79">
        <f>J30+P30</f>
        <v>0</v>
      </c>
      <c r="R30" s="8"/>
      <c r="S30" s="8"/>
    </row>
    <row r="31" spans="1:19" ht="9.75" outlineLevel="4">
      <c r="A31" s="80"/>
      <c r="B31" s="81"/>
      <c r="C31" s="81"/>
      <c r="D31" s="82"/>
      <c r="E31" s="87" t="s">
        <v>16</v>
      </c>
      <c r="F31" s="83" t="s">
        <v>133</v>
      </c>
      <c r="G31" s="82"/>
      <c r="H31" s="84">
        <v>8.0939999999999994</v>
      </c>
      <c r="I31" s="85"/>
      <c r="J31" s="131"/>
      <c r="K31" s="84"/>
      <c r="L31" s="84"/>
      <c r="M31" s="84"/>
      <c r="N31" s="84"/>
      <c r="O31" s="86"/>
      <c r="P31" s="86"/>
      <c r="Q31" s="86"/>
      <c r="R31" s="8"/>
    </row>
    <row r="32" spans="1:19" ht="7.5" customHeight="1" outlineLevel="4">
      <c r="A32" s="8"/>
      <c r="B32" s="46"/>
      <c r="C32" s="45"/>
      <c r="D32" s="48"/>
      <c r="E32" s="13"/>
      <c r="F32" s="49"/>
      <c r="G32" s="48"/>
      <c r="H32" s="50"/>
      <c r="I32" s="52"/>
      <c r="J32" s="132"/>
      <c r="K32" s="19"/>
      <c r="L32" s="19"/>
      <c r="M32" s="19"/>
      <c r="N32" s="19"/>
      <c r="O32" s="15"/>
      <c r="P32" s="15"/>
      <c r="Q32" s="15"/>
      <c r="R32" s="8"/>
    </row>
    <row r="33" spans="1:19" ht="11.25" outlineLevel="3">
      <c r="A33" s="9"/>
      <c r="B33" s="72"/>
      <c r="C33" s="73">
        <v>5</v>
      </c>
      <c r="D33" s="74" t="s">
        <v>103</v>
      </c>
      <c r="E33" s="75" t="s">
        <v>134</v>
      </c>
      <c r="F33" s="76" t="s">
        <v>135</v>
      </c>
      <c r="G33" s="74" t="s">
        <v>126</v>
      </c>
      <c r="H33" s="77">
        <v>0.42599999999999999</v>
      </c>
      <c r="I33" s="78"/>
      <c r="J33" s="130">
        <f>H33*I33</f>
        <v>0</v>
      </c>
      <c r="K33" s="77"/>
      <c r="L33" s="77">
        <f>H33*K33</f>
        <v>0</v>
      </c>
      <c r="M33" s="77"/>
      <c r="N33" s="77">
        <f>H33*M33</f>
        <v>0</v>
      </c>
      <c r="O33" s="79">
        <v>21</v>
      </c>
      <c r="P33" s="79">
        <f>J33*(O33/100)</f>
        <v>0</v>
      </c>
      <c r="Q33" s="79">
        <f>J33+P33</f>
        <v>0</v>
      </c>
      <c r="R33" s="8"/>
      <c r="S33" s="8"/>
    </row>
    <row r="34" spans="1:19" ht="11.25" outlineLevel="3">
      <c r="A34" s="9"/>
      <c r="B34" s="72"/>
      <c r="C34" s="73">
        <v>6</v>
      </c>
      <c r="D34" s="74" t="s">
        <v>103</v>
      </c>
      <c r="E34" s="75" t="s">
        <v>136</v>
      </c>
      <c r="F34" s="76" t="s">
        <v>137</v>
      </c>
      <c r="G34" s="74" t="s">
        <v>126</v>
      </c>
      <c r="H34" s="77">
        <v>0.42599999999999999</v>
      </c>
      <c r="I34" s="78"/>
      <c r="J34" s="130">
        <f>H34*I34</f>
        <v>0</v>
      </c>
      <c r="K34" s="77"/>
      <c r="L34" s="77">
        <f>H34*K34</f>
        <v>0</v>
      </c>
      <c r="M34" s="77"/>
      <c r="N34" s="77">
        <f>H34*M34</f>
        <v>0</v>
      </c>
      <c r="O34" s="79">
        <v>21</v>
      </c>
      <c r="P34" s="79">
        <f>J34*(O34/100)</f>
        <v>0</v>
      </c>
      <c r="Q34" s="79">
        <f>J34+P34</f>
        <v>0</v>
      </c>
      <c r="R34" s="8"/>
      <c r="S34" s="8"/>
    </row>
    <row r="35" spans="1:19" ht="11.25" outlineLevel="3">
      <c r="A35" s="9"/>
      <c r="B35" s="72"/>
      <c r="C35" s="73">
        <v>8</v>
      </c>
      <c r="D35" s="74" t="s">
        <v>103</v>
      </c>
      <c r="E35" s="75" t="s">
        <v>138</v>
      </c>
      <c r="F35" s="76" t="s">
        <v>139</v>
      </c>
      <c r="G35" s="74" t="s">
        <v>126</v>
      </c>
      <c r="H35" s="77">
        <v>8.7480000000000002E-2</v>
      </c>
      <c r="I35" s="78"/>
      <c r="J35" s="130">
        <f>H35*I35</f>
        <v>0</v>
      </c>
      <c r="K35" s="77"/>
      <c r="L35" s="77">
        <f>H35*K35</f>
        <v>0</v>
      </c>
      <c r="M35" s="77"/>
      <c r="N35" s="77">
        <f>H35*M35</f>
        <v>0</v>
      </c>
      <c r="O35" s="79">
        <v>21</v>
      </c>
      <c r="P35" s="79">
        <f>J35*(O35/100)</f>
        <v>0</v>
      </c>
      <c r="Q35" s="79">
        <f>J35+P35</f>
        <v>0</v>
      </c>
      <c r="R35" s="8"/>
      <c r="S35" s="8"/>
    </row>
    <row r="36" spans="1:19" outlineLevel="3">
      <c r="B36" s="6"/>
      <c r="C36" s="6"/>
      <c r="D36" s="6"/>
      <c r="E36" s="6"/>
      <c r="F36" s="6"/>
      <c r="G36" s="6"/>
      <c r="H36" s="6"/>
      <c r="I36" s="8"/>
      <c r="J36" s="133"/>
      <c r="K36" s="6"/>
      <c r="L36" s="6"/>
      <c r="M36" s="6"/>
      <c r="N36" s="6"/>
      <c r="O36" s="6"/>
      <c r="P36" s="8"/>
      <c r="Q36" s="8"/>
    </row>
    <row r="37" spans="1:19" ht="11.25" outlineLevel="2">
      <c r="A37" s="40" t="s">
        <v>140</v>
      </c>
      <c r="B37" s="65">
        <v>3</v>
      </c>
      <c r="C37" s="66"/>
      <c r="D37" s="67" t="s">
        <v>32</v>
      </c>
      <c r="E37" s="67"/>
      <c r="F37" s="68" t="s">
        <v>141</v>
      </c>
      <c r="G37" s="67"/>
      <c r="H37" s="69"/>
      <c r="I37" s="70"/>
      <c r="J37" s="129">
        <f>SUBTOTAL(9,J38:J216)</f>
        <v>0</v>
      </c>
      <c r="K37" s="69"/>
      <c r="L37" s="42">
        <f>SUBTOTAL(9,L38:L216)</f>
        <v>0.98770999999999964</v>
      </c>
      <c r="M37" s="69"/>
      <c r="N37" s="42">
        <f>SUBTOTAL(9,N38:N216)</f>
        <v>0</v>
      </c>
      <c r="O37" s="71"/>
      <c r="P37" s="41">
        <f>SUBTOTAL(9,P38:P216)</f>
        <v>0</v>
      </c>
      <c r="Q37" s="41">
        <f>SUBTOTAL(9,Q38:Q216)</f>
        <v>0</v>
      </c>
      <c r="R37" s="8"/>
      <c r="S37" s="8"/>
    </row>
    <row r="38" spans="1:19" ht="11.25" outlineLevel="3">
      <c r="A38" s="9"/>
      <c r="B38" s="72"/>
      <c r="C38" s="73">
        <v>1</v>
      </c>
      <c r="D38" s="74" t="s">
        <v>103</v>
      </c>
      <c r="E38" s="75" t="s">
        <v>142</v>
      </c>
      <c r="F38" s="76" t="s">
        <v>143</v>
      </c>
      <c r="G38" s="74" t="s">
        <v>144</v>
      </c>
      <c r="H38" s="77">
        <v>8</v>
      </c>
      <c r="I38" s="78"/>
      <c r="J38" s="130">
        <f>H38*I38</f>
        <v>0</v>
      </c>
      <c r="K38" s="77"/>
      <c r="L38" s="77">
        <f>H38*K38</f>
        <v>0</v>
      </c>
      <c r="M38" s="77"/>
      <c r="N38" s="77">
        <f>H38*M38</f>
        <v>0</v>
      </c>
      <c r="O38" s="79">
        <v>21</v>
      </c>
      <c r="P38" s="79">
        <f>J38*(O38/100)</f>
        <v>0</v>
      </c>
      <c r="Q38" s="79">
        <f>J38+P38</f>
        <v>0</v>
      </c>
      <c r="R38" s="8"/>
      <c r="S38" s="8"/>
    </row>
    <row r="39" spans="1:19" ht="9.75" outlineLevel="4">
      <c r="A39" s="80"/>
      <c r="B39" s="81"/>
      <c r="C39" s="81"/>
      <c r="D39" s="82"/>
      <c r="E39" s="87" t="s">
        <v>16</v>
      </c>
      <c r="F39" s="83" t="s">
        <v>145</v>
      </c>
      <c r="G39" s="82"/>
      <c r="H39" s="84">
        <v>8</v>
      </c>
      <c r="I39" s="85"/>
      <c r="J39" s="131"/>
      <c r="K39" s="84"/>
      <c r="L39" s="84"/>
      <c r="M39" s="84"/>
      <c r="N39" s="84"/>
      <c r="O39" s="86"/>
      <c r="P39" s="86"/>
      <c r="Q39" s="86"/>
      <c r="R39" s="8"/>
    </row>
    <row r="40" spans="1:19" ht="7.5" customHeight="1" outlineLevel="4">
      <c r="A40" s="8"/>
      <c r="B40" s="46"/>
      <c r="C40" s="45"/>
      <c r="D40" s="48"/>
      <c r="E40" s="13"/>
      <c r="F40" s="49"/>
      <c r="G40" s="48"/>
      <c r="H40" s="50"/>
      <c r="I40" s="52"/>
      <c r="J40" s="132"/>
      <c r="K40" s="19"/>
      <c r="L40" s="19"/>
      <c r="M40" s="19"/>
      <c r="N40" s="19"/>
      <c r="O40" s="15"/>
      <c r="P40" s="15"/>
      <c r="Q40" s="15"/>
      <c r="R40" s="8"/>
    </row>
    <row r="41" spans="1:19" ht="11.25" outlineLevel="3">
      <c r="A41" s="9"/>
      <c r="B41" s="72"/>
      <c r="C41" s="73">
        <v>2</v>
      </c>
      <c r="D41" s="74" t="s">
        <v>103</v>
      </c>
      <c r="E41" s="75" t="s">
        <v>146</v>
      </c>
      <c r="F41" s="76" t="s">
        <v>147</v>
      </c>
      <c r="G41" s="74" t="s">
        <v>144</v>
      </c>
      <c r="H41" s="77">
        <v>50</v>
      </c>
      <c r="I41" s="78"/>
      <c r="J41" s="130">
        <f>H41*I41</f>
        <v>0</v>
      </c>
      <c r="K41" s="77"/>
      <c r="L41" s="77">
        <f>H41*K41</f>
        <v>0</v>
      </c>
      <c r="M41" s="77"/>
      <c r="N41" s="77">
        <f>H41*M41</f>
        <v>0</v>
      </c>
      <c r="O41" s="79">
        <v>21</v>
      </c>
      <c r="P41" s="79">
        <f>J41*(O41/100)</f>
        <v>0</v>
      </c>
      <c r="Q41" s="79">
        <f>J41+P41</f>
        <v>0</v>
      </c>
      <c r="R41" s="8"/>
      <c r="S41" s="8"/>
    </row>
    <row r="42" spans="1:19" ht="9.75" outlineLevel="4">
      <c r="A42" s="80"/>
      <c r="B42" s="81"/>
      <c r="C42" s="81"/>
      <c r="D42" s="82"/>
      <c r="E42" s="87" t="s">
        <v>16</v>
      </c>
      <c r="F42" s="83" t="s">
        <v>148</v>
      </c>
      <c r="G42" s="82"/>
      <c r="H42" s="84">
        <v>50</v>
      </c>
      <c r="I42" s="85"/>
      <c r="J42" s="131"/>
      <c r="K42" s="84"/>
      <c r="L42" s="84"/>
      <c r="M42" s="84"/>
      <c r="N42" s="84"/>
      <c r="O42" s="86"/>
      <c r="P42" s="86"/>
      <c r="Q42" s="86"/>
      <c r="R42" s="8"/>
    </row>
    <row r="43" spans="1:19" ht="7.5" customHeight="1" outlineLevel="4">
      <c r="A43" s="8"/>
      <c r="B43" s="46"/>
      <c r="C43" s="45"/>
      <c r="D43" s="48"/>
      <c r="E43" s="13"/>
      <c r="F43" s="49"/>
      <c r="G43" s="48"/>
      <c r="H43" s="50"/>
      <c r="I43" s="52"/>
      <c r="J43" s="132"/>
      <c r="K43" s="19"/>
      <c r="L43" s="19"/>
      <c r="M43" s="19"/>
      <c r="N43" s="19"/>
      <c r="O43" s="15"/>
      <c r="P43" s="15"/>
      <c r="Q43" s="15"/>
      <c r="R43" s="8"/>
    </row>
    <row r="44" spans="1:19" ht="22.5" outlineLevel="3">
      <c r="A44" s="9"/>
      <c r="B44" s="72"/>
      <c r="C44" s="73">
        <v>3</v>
      </c>
      <c r="D44" s="74" t="s">
        <v>103</v>
      </c>
      <c r="E44" s="75" t="s">
        <v>149</v>
      </c>
      <c r="F44" s="76" t="s">
        <v>150</v>
      </c>
      <c r="G44" s="74" t="s">
        <v>94</v>
      </c>
      <c r="H44" s="77">
        <v>1</v>
      </c>
      <c r="I44" s="78"/>
      <c r="J44" s="130">
        <f>H44*I44</f>
        <v>0</v>
      </c>
      <c r="K44" s="77"/>
      <c r="L44" s="77">
        <f>H44*K44</f>
        <v>0</v>
      </c>
      <c r="M44" s="77"/>
      <c r="N44" s="77">
        <f>H44*M44</f>
        <v>0</v>
      </c>
      <c r="O44" s="79">
        <v>21</v>
      </c>
      <c r="P44" s="79">
        <f>J44*(O44/100)</f>
        <v>0</v>
      </c>
      <c r="Q44" s="79">
        <f>J44+P44</f>
        <v>0</v>
      </c>
      <c r="R44" s="8"/>
      <c r="S44" s="8"/>
    </row>
    <row r="45" spans="1:19" ht="22.5" outlineLevel="3">
      <c r="A45" s="9"/>
      <c r="B45" s="72"/>
      <c r="C45" s="73">
        <v>4</v>
      </c>
      <c r="D45" s="74" t="s">
        <v>151</v>
      </c>
      <c r="E45" s="75" t="s">
        <v>152</v>
      </c>
      <c r="F45" s="76" t="s">
        <v>153</v>
      </c>
      <c r="G45" s="74" t="s">
        <v>94</v>
      </c>
      <c r="H45" s="77">
        <v>1</v>
      </c>
      <c r="I45" s="78"/>
      <c r="J45" s="130">
        <f>H45*I45</f>
        <v>0</v>
      </c>
      <c r="K45" s="77">
        <v>0.39</v>
      </c>
      <c r="L45" s="77">
        <f>H45*K45</f>
        <v>0.39</v>
      </c>
      <c r="M45" s="77"/>
      <c r="N45" s="77">
        <f>H45*M45</f>
        <v>0</v>
      </c>
      <c r="O45" s="79">
        <v>21</v>
      </c>
      <c r="P45" s="79">
        <f>J45*(O45/100)</f>
        <v>0</v>
      </c>
      <c r="Q45" s="79">
        <f>J45+P45</f>
        <v>0</v>
      </c>
      <c r="R45" s="8"/>
      <c r="S45" s="8"/>
    </row>
    <row r="46" spans="1:19" ht="9.75" outlineLevel="4">
      <c r="A46" s="80"/>
      <c r="B46" s="81"/>
      <c r="C46" s="81"/>
      <c r="D46" s="82"/>
      <c r="E46" s="87" t="s">
        <v>16</v>
      </c>
      <c r="F46" s="83" t="s">
        <v>154</v>
      </c>
      <c r="G46" s="82"/>
      <c r="H46" s="84">
        <v>1</v>
      </c>
      <c r="I46" s="85"/>
      <c r="J46" s="131"/>
      <c r="K46" s="84"/>
      <c r="L46" s="84"/>
      <c r="M46" s="84"/>
      <c r="N46" s="84"/>
      <c r="O46" s="86"/>
      <c r="P46" s="86"/>
      <c r="Q46" s="86"/>
      <c r="R46" s="8"/>
    </row>
    <row r="47" spans="1:19" ht="9.75" outlineLevel="4">
      <c r="A47" s="80"/>
      <c r="B47" s="81"/>
      <c r="C47" s="81"/>
      <c r="D47" s="82"/>
      <c r="E47" s="87"/>
      <c r="F47" s="83" t="s">
        <v>155</v>
      </c>
      <c r="G47" s="82"/>
      <c r="H47" s="84">
        <v>0</v>
      </c>
      <c r="I47" s="85"/>
      <c r="J47" s="131"/>
      <c r="K47" s="84"/>
      <c r="L47" s="84"/>
      <c r="M47" s="84"/>
      <c r="N47" s="84"/>
      <c r="O47" s="86"/>
      <c r="P47" s="86"/>
      <c r="Q47" s="86"/>
      <c r="R47" s="8"/>
    </row>
    <row r="48" spans="1:19" ht="7.5" customHeight="1" outlineLevel="4">
      <c r="A48" s="8"/>
      <c r="B48" s="46"/>
      <c r="C48" s="45"/>
      <c r="D48" s="48"/>
      <c r="E48" s="13"/>
      <c r="F48" s="49"/>
      <c r="G48" s="48"/>
      <c r="H48" s="50"/>
      <c r="I48" s="52"/>
      <c r="J48" s="132"/>
      <c r="K48" s="19"/>
      <c r="L48" s="19"/>
      <c r="M48" s="19"/>
      <c r="N48" s="19"/>
      <c r="O48" s="15"/>
      <c r="P48" s="15"/>
      <c r="Q48" s="15"/>
      <c r="R48" s="8"/>
    </row>
    <row r="49" spans="1:19" ht="22.5" outlineLevel="3">
      <c r="A49" s="9"/>
      <c r="B49" s="72"/>
      <c r="C49" s="73">
        <v>5</v>
      </c>
      <c r="D49" s="74" t="s">
        <v>103</v>
      </c>
      <c r="E49" s="75" t="s">
        <v>156</v>
      </c>
      <c r="F49" s="76" t="s">
        <v>157</v>
      </c>
      <c r="G49" s="74" t="s">
        <v>94</v>
      </c>
      <c r="H49" s="77">
        <v>1</v>
      </c>
      <c r="I49" s="78"/>
      <c r="J49" s="130">
        <f>H49*I49</f>
        <v>0</v>
      </c>
      <c r="K49" s="77"/>
      <c r="L49" s="77">
        <f>H49*K49</f>
        <v>0</v>
      </c>
      <c r="M49" s="77"/>
      <c r="N49" s="77">
        <f>H49*M49</f>
        <v>0</v>
      </c>
      <c r="O49" s="79">
        <v>21</v>
      </c>
      <c r="P49" s="79">
        <f>J49*(O49/100)</f>
        <v>0</v>
      </c>
      <c r="Q49" s="79">
        <f>J49+P49</f>
        <v>0</v>
      </c>
      <c r="R49" s="8"/>
      <c r="S49" s="8"/>
    </row>
    <row r="50" spans="1:19" ht="11.25" outlineLevel="3">
      <c r="A50" s="9"/>
      <c r="B50" s="72"/>
      <c r="C50" s="73">
        <v>6</v>
      </c>
      <c r="D50" s="74" t="s">
        <v>151</v>
      </c>
      <c r="E50" s="75" t="s">
        <v>158</v>
      </c>
      <c r="F50" s="76" t="s">
        <v>159</v>
      </c>
      <c r="G50" s="74" t="s">
        <v>94</v>
      </c>
      <c r="H50" s="77">
        <v>1</v>
      </c>
      <c r="I50" s="78"/>
      <c r="J50" s="130">
        <f>H50*I50</f>
        <v>0</v>
      </c>
      <c r="K50" s="77">
        <v>7.0999999999999994E-2</v>
      </c>
      <c r="L50" s="77">
        <f>H50*K50</f>
        <v>7.0999999999999994E-2</v>
      </c>
      <c r="M50" s="77"/>
      <c r="N50" s="77">
        <f>H50*M50</f>
        <v>0</v>
      </c>
      <c r="O50" s="79">
        <v>21</v>
      </c>
      <c r="P50" s="79">
        <f>J50*(O50/100)</f>
        <v>0</v>
      </c>
      <c r="Q50" s="79">
        <f>J50+P50</f>
        <v>0</v>
      </c>
      <c r="R50" s="8"/>
      <c r="S50" s="8"/>
    </row>
    <row r="51" spans="1:19" ht="9.75" outlineLevel="4">
      <c r="A51" s="80"/>
      <c r="B51" s="81"/>
      <c r="C51" s="81"/>
      <c r="D51" s="82"/>
      <c r="E51" s="87" t="s">
        <v>16</v>
      </c>
      <c r="F51" s="83" t="s">
        <v>160</v>
      </c>
      <c r="G51" s="82"/>
      <c r="H51" s="84">
        <v>1</v>
      </c>
      <c r="I51" s="85"/>
      <c r="J51" s="131"/>
      <c r="K51" s="84"/>
      <c r="L51" s="84"/>
      <c r="M51" s="84"/>
      <c r="N51" s="84"/>
      <c r="O51" s="86"/>
      <c r="P51" s="86"/>
      <c r="Q51" s="86"/>
      <c r="R51" s="8"/>
    </row>
    <row r="52" spans="1:19" ht="9.75" outlineLevel="4">
      <c r="A52" s="80"/>
      <c r="B52" s="81"/>
      <c r="C52" s="81"/>
      <c r="D52" s="82"/>
      <c r="E52" s="87"/>
      <c r="F52" s="83" t="s">
        <v>161</v>
      </c>
      <c r="G52" s="82"/>
      <c r="H52" s="84">
        <v>0</v>
      </c>
      <c r="I52" s="85"/>
      <c r="J52" s="131"/>
      <c r="K52" s="84"/>
      <c r="L52" s="84"/>
      <c r="M52" s="84"/>
      <c r="N52" s="84"/>
      <c r="O52" s="86"/>
      <c r="P52" s="86"/>
      <c r="Q52" s="86"/>
      <c r="R52" s="8"/>
    </row>
    <row r="53" spans="1:19" ht="7.5" customHeight="1" outlineLevel="4">
      <c r="A53" s="8"/>
      <c r="B53" s="46"/>
      <c r="C53" s="45"/>
      <c r="D53" s="48"/>
      <c r="E53" s="13"/>
      <c r="F53" s="49"/>
      <c r="G53" s="48"/>
      <c r="H53" s="50"/>
      <c r="I53" s="52"/>
      <c r="J53" s="132"/>
      <c r="K53" s="19"/>
      <c r="L53" s="19"/>
      <c r="M53" s="19"/>
      <c r="N53" s="19"/>
      <c r="O53" s="15"/>
      <c r="P53" s="15"/>
      <c r="Q53" s="15"/>
      <c r="R53" s="8"/>
    </row>
    <row r="54" spans="1:19" ht="11.25" outlineLevel="3">
      <c r="A54" s="9"/>
      <c r="B54" s="72"/>
      <c r="C54" s="73">
        <v>7</v>
      </c>
      <c r="D54" s="74" t="s">
        <v>103</v>
      </c>
      <c r="E54" s="75" t="s">
        <v>162</v>
      </c>
      <c r="F54" s="76" t="s">
        <v>163</v>
      </c>
      <c r="G54" s="74" t="s">
        <v>94</v>
      </c>
      <c r="H54" s="77">
        <v>1</v>
      </c>
      <c r="I54" s="78"/>
      <c r="J54" s="130">
        <f>H54*I54</f>
        <v>0</v>
      </c>
      <c r="K54" s="77"/>
      <c r="L54" s="77">
        <f>H54*K54</f>
        <v>0</v>
      </c>
      <c r="M54" s="77"/>
      <c r="N54" s="77">
        <f>H54*M54</f>
        <v>0</v>
      </c>
      <c r="O54" s="79">
        <v>21</v>
      </c>
      <c r="P54" s="79">
        <f>J54*(O54/100)</f>
        <v>0</v>
      </c>
      <c r="Q54" s="79">
        <f>J54+P54</f>
        <v>0</v>
      </c>
      <c r="R54" s="8"/>
      <c r="S54" s="8"/>
    </row>
    <row r="55" spans="1:19" ht="9.75" outlineLevel="4">
      <c r="A55" s="80"/>
      <c r="B55" s="81"/>
      <c r="C55" s="81"/>
      <c r="D55" s="82"/>
      <c r="E55" s="87" t="s">
        <v>16</v>
      </c>
      <c r="F55" s="83" t="s">
        <v>164</v>
      </c>
      <c r="G55" s="82"/>
      <c r="H55" s="84">
        <v>1</v>
      </c>
      <c r="I55" s="85"/>
      <c r="J55" s="131"/>
      <c r="K55" s="84"/>
      <c r="L55" s="84"/>
      <c r="M55" s="84"/>
      <c r="N55" s="84"/>
      <c r="O55" s="86"/>
      <c r="P55" s="86"/>
      <c r="Q55" s="86"/>
      <c r="R55" s="8"/>
    </row>
    <row r="56" spans="1:19" ht="7.5" customHeight="1" outlineLevel="4">
      <c r="A56" s="8"/>
      <c r="B56" s="46"/>
      <c r="C56" s="45"/>
      <c r="D56" s="48"/>
      <c r="E56" s="13"/>
      <c r="F56" s="49"/>
      <c r="G56" s="48"/>
      <c r="H56" s="50"/>
      <c r="I56" s="52"/>
      <c r="J56" s="132"/>
      <c r="K56" s="19"/>
      <c r="L56" s="19"/>
      <c r="M56" s="19"/>
      <c r="N56" s="19"/>
      <c r="O56" s="15"/>
      <c r="P56" s="15"/>
      <c r="Q56" s="15"/>
      <c r="R56" s="8"/>
    </row>
    <row r="57" spans="1:19" ht="11.25" outlineLevel="3">
      <c r="A57" s="9"/>
      <c r="B57" s="72"/>
      <c r="C57" s="73">
        <v>8</v>
      </c>
      <c r="D57" s="74" t="s">
        <v>103</v>
      </c>
      <c r="E57" s="75" t="s">
        <v>165</v>
      </c>
      <c r="F57" s="76" t="s">
        <v>166</v>
      </c>
      <c r="G57" s="74" t="s">
        <v>94</v>
      </c>
      <c r="H57" s="77">
        <v>1</v>
      </c>
      <c r="I57" s="78"/>
      <c r="J57" s="130">
        <f>H57*I57</f>
        <v>0</v>
      </c>
      <c r="K57" s="77"/>
      <c r="L57" s="77">
        <f>H57*K57</f>
        <v>0</v>
      </c>
      <c r="M57" s="77"/>
      <c r="N57" s="77">
        <f>H57*M57</f>
        <v>0</v>
      </c>
      <c r="O57" s="79">
        <v>21</v>
      </c>
      <c r="P57" s="79">
        <f>J57*(O57/100)</f>
        <v>0</v>
      </c>
      <c r="Q57" s="79">
        <f>J57+P57</f>
        <v>0</v>
      </c>
      <c r="R57" s="8"/>
      <c r="S57" s="8"/>
    </row>
    <row r="58" spans="1:19" ht="11.25" outlineLevel="3">
      <c r="A58" s="9"/>
      <c r="B58" s="72"/>
      <c r="C58" s="73">
        <v>9</v>
      </c>
      <c r="D58" s="74" t="s">
        <v>151</v>
      </c>
      <c r="E58" s="75" t="s">
        <v>167</v>
      </c>
      <c r="F58" s="76" t="s">
        <v>168</v>
      </c>
      <c r="G58" s="74" t="s">
        <v>94</v>
      </c>
      <c r="H58" s="77">
        <v>1</v>
      </c>
      <c r="I58" s="78"/>
      <c r="J58" s="130">
        <f>H58*I58</f>
        <v>0</v>
      </c>
      <c r="K58" s="77">
        <v>1.6799999999999999E-2</v>
      </c>
      <c r="L58" s="77">
        <f>H58*K58</f>
        <v>1.6799999999999999E-2</v>
      </c>
      <c r="M58" s="77"/>
      <c r="N58" s="77">
        <f>H58*M58</f>
        <v>0</v>
      </c>
      <c r="O58" s="79">
        <v>21</v>
      </c>
      <c r="P58" s="79">
        <f>J58*(O58/100)</f>
        <v>0</v>
      </c>
      <c r="Q58" s="79">
        <f>J58+P58</f>
        <v>0</v>
      </c>
      <c r="R58" s="8"/>
      <c r="S58" s="8"/>
    </row>
    <row r="59" spans="1:19" ht="9.75" outlineLevel="4">
      <c r="A59" s="80"/>
      <c r="B59" s="81"/>
      <c r="C59" s="81"/>
      <c r="D59" s="82"/>
      <c r="E59" s="87" t="s">
        <v>16</v>
      </c>
      <c r="F59" s="83" t="s">
        <v>169</v>
      </c>
      <c r="G59" s="82"/>
      <c r="H59" s="84">
        <v>1</v>
      </c>
      <c r="I59" s="85"/>
      <c r="J59" s="131"/>
      <c r="K59" s="84"/>
      <c r="L59" s="84"/>
      <c r="M59" s="84"/>
      <c r="N59" s="84"/>
      <c r="O59" s="86"/>
      <c r="P59" s="86"/>
      <c r="Q59" s="86"/>
      <c r="R59" s="8"/>
    </row>
    <row r="60" spans="1:19" ht="7.5" customHeight="1" outlineLevel="4">
      <c r="A60" s="8"/>
      <c r="B60" s="46"/>
      <c r="C60" s="45"/>
      <c r="D60" s="48"/>
      <c r="E60" s="13"/>
      <c r="F60" s="49"/>
      <c r="G60" s="48"/>
      <c r="H60" s="50"/>
      <c r="I60" s="52"/>
      <c r="J60" s="132"/>
      <c r="K60" s="19"/>
      <c r="L60" s="19"/>
      <c r="M60" s="19"/>
      <c r="N60" s="19"/>
      <c r="O60" s="15"/>
      <c r="P60" s="15"/>
      <c r="Q60" s="15"/>
      <c r="R60" s="8"/>
    </row>
    <row r="61" spans="1:19" ht="11.25" outlineLevel="3">
      <c r="A61" s="9"/>
      <c r="B61" s="72"/>
      <c r="C61" s="73">
        <v>10</v>
      </c>
      <c r="D61" s="74" t="s">
        <v>103</v>
      </c>
      <c r="E61" s="75" t="s">
        <v>170</v>
      </c>
      <c r="F61" s="76" t="s">
        <v>171</v>
      </c>
      <c r="G61" s="74" t="s">
        <v>94</v>
      </c>
      <c r="H61" s="77">
        <v>2</v>
      </c>
      <c r="I61" s="78"/>
      <c r="J61" s="130">
        <f>H61*I61</f>
        <v>0</v>
      </c>
      <c r="K61" s="77"/>
      <c r="L61" s="77">
        <f>H61*K61</f>
        <v>0</v>
      </c>
      <c r="M61" s="77"/>
      <c r="N61" s="77">
        <f>H61*M61</f>
        <v>0</v>
      </c>
      <c r="O61" s="79">
        <v>21</v>
      </c>
      <c r="P61" s="79">
        <f>J61*(O61/100)</f>
        <v>0</v>
      </c>
      <c r="Q61" s="79">
        <f>J61+P61</f>
        <v>0</v>
      </c>
      <c r="R61" s="8"/>
      <c r="S61" s="8"/>
    </row>
    <row r="62" spans="1:19" ht="11.25" outlineLevel="3">
      <c r="A62" s="9"/>
      <c r="B62" s="72"/>
      <c r="C62" s="73">
        <v>11</v>
      </c>
      <c r="D62" s="74" t="s">
        <v>151</v>
      </c>
      <c r="E62" s="75" t="s">
        <v>172</v>
      </c>
      <c r="F62" s="76" t="s">
        <v>173</v>
      </c>
      <c r="G62" s="74" t="s">
        <v>94</v>
      </c>
      <c r="H62" s="77">
        <v>2</v>
      </c>
      <c r="I62" s="78"/>
      <c r="J62" s="130">
        <f>H62*I62</f>
        <v>0</v>
      </c>
      <c r="K62" s="77">
        <v>5.6999999999999998E-4</v>
      </c>
      <c r="L62" s="77">
        <f>H62*K62</f>
        <v>1.14E-3</v>
      </c>
      <c r="M62" s="77"/>
      <c r="N62" s="77">
        <f>H62*M62</f>
        <v>0</v>
      </c>
      <c r="O62" s="79">
        <v>21</v>
      </c>
      <c r="P62" s="79">
        <f>J62*(O62/100)</f>
        <v>0</v>
      </c>
      <c r="Q62" s="79">
        <f>J62+P62</f>
        <v>0</v>
      </c>
      <c r="R62" s="8"/>
      <c r="S62" s="8"/>
    </row>
    <row r="63" spans="1:19" ht="9.75" outlineLevel="4">
      <c r="A63" s="80"/>
      <c r="B63" s="81"/>
      <c r="C63" s="81"/>
      <c r="D63" s="82"/>
      <c r="E63" s="87" t="s">
        <v>16</v>
      </c>
      <c r="F63" s="83" t="s">
        <v>174</v>
      </c>
      <c r="G63" s="82"/>
      <c r="H63" s="84">
        <v>2</v>
      </c>
      <c r="I63" s="85"/>
      <c r="J63" s="131"/>
      <c r="K63" s="84"/>
      <c r="L63" s="84"/>
      <c r="M63" s="84"/>
      <c r="N63" s="84"/>
      <c r="O63" s="86"/>
      <c r="P63" s="86"/>
      <c r="Q63" s="86"/>
      <c r="R63" s="8"/>
    </row>
    <row r="64" spans="1:19" ht="7.5" customHeight="1" outlineLevel="4">
      <c r="A64" s="8"/>
      <c r="B64" s="46"/>
      <c r="C64" s="45"/>
      <c r="D64" s="48"/>
      <c r="E64" s="13"/>
      <c r="F64" s="49"/>
      <c r="G64" s="48"/>
      <c r="H64" s="50"/>
      <c r="I64" s="52"/>
      <c r="J64" s="132"/>
      <c r="K64" s="19"/>
      <c r="L64" s="19"/>
      <c r="M64" s="19"/>
      <c r="N64" s="19"/>
      <c r="O64" s="15"/>
      <c r="P64" s="15"/>
      <c r="Q64" s="15"/>
      <c r="R64" s="8"/>
    </row>
    <row r="65" spans="1:19" ht="11.25" outlineLevel="3">
      <c r="A65" s="9"/>
      <c r="B65" s="72"/>
      <c r="C65" s="73">
        <v>12</v>
      </c>
      <c r="D65" s="74" t="s">
        <v>103</v>
      </c>
      <c r="E65" s="75" t="s">
        <v>175</v>
      </c>
      <c r="F65" s="76" t="s">
        <v>176</v>
      </c>
      <c r="G65" s="74" t="s">
        <v>94</v>
      </c>
      <c r="H65" s="77">
        <v>1</v>
      </c>
      <c r="I65" s="78"/>
      <c r="J65" s="130">
        <f>H65*I65</f>
        <v>0</v>
      </c>
      <c r="K65" s="77"/>
      <c r="L65" s="77">
        <f>H65*K65</f>
        <v>0</v>
      </c>
      <c r="M65" s="77"/>
      <c r="N65" s="77">
        <f>H65*M65</f>
        <v>0</v>
      </c>
      <c r="O65" s="79">
        <v>21</v>
      </c>
      <c r="P65" s="79">
        <f>J65*(O65/100)</f>
        <v>0</v>
      </c>
      <c r="Q65" s="79">
        <f>J65+P65</f>
        <v>0</v>
      </c>
      <c r="R65" s="8"/>
      <c r="S65" s="8"/>
    </row>
    <row r="66" spans="1:19" ht="11.25" outlineLevel="3">
      <c r="A66" s="9"/>
      <c r="B66" s="72"/>
      <c r="C66" s="73">
        <v>13</v>
      </c>
      <c r="D66" s="74" t="s">
        <v>151</v>
      </c>
      <c r="E66" s="75" t="s">
        <v>177</v>
      </c>
      <c r="F66" s="76" t="s">
        <v>178</v>
      </c>
      <c r="G66" s="74" t="s">
        <v>94</v>
      </c>
      <c r="H66" s="77">
        <v>4</v>
      </c>
      <c r="I66" s="78"/>
      <c r="J66" s="130">
        <f>H66*I66</f>
        <v>0</v>
      </c>
      <c r="K66" s="77">
        <v>5.0000000000000001E-3</v>
      </c>
      <c r="L66" s="77">
        <f>H66*K66</f>
        <v>0.02</v>
      </c>
      <c r="M66" s="77"/>
      <c r="N66" s="77">
        <f>H66*M66</f>
        <v>0</v>
      </c>
      <c r="O66" s="79">
        <v>21</v>
      </c>
      <c r="P66" s="79">
        <f>J66*(O66/100)</f>
        <v>0</v>
      </c>
      <c r="Q66" s="79">
        <f>J66+P66</f>
        <v>0</v>
      </c>
      <c r="R66" s="8"/>
      <c r="S66" s="8"/>
    </row>
    <row r="67" spans="1:19" ht="9.75" outlineLevel="4">
      <c r="A67" s="80"/>
      <c r="B67" s="81"/>
      <c r="C67" s="81"/>
      <c r="D67" s="82"/>
      <c r="E67" s="87" t="s">
        <v>16</v>
      </c>
      <c r="F67" s="83" t="s">
        <v>179</v>
      </c>
      <c r="G67" s="82"/>
      <c r="H67" s="84">
        <v>4</v>
      </c>
      <c r="I67" s="85"/>
      <c r="J67" s="131"/>
      <c r="K67" s="84"/>
      <c r="L67" s="84"/>
      <c r="M67" s="84"/>
      <c r="N67" s="84"/>
      <c r="O67" s="86"/>
      <c r="P67" s="86"/>
      <c r="Q67" s="86"/>
      <c r="R67" s="8"/>
    </row>
    <row r="68" spans="1:19" ht="7.5" customHeight="1" outlineLevel="4">
      <c r="A68" s="8"/>
      <c r="B68" s="46"/>
      <c r="C68" s="45"/>
      <c r="D68" s="48"/>
      <c r="E68" s="13"/>
      <c r="F68" s="49"/>
      <c r="G68" s="48"/>
      <c r="H68" s="50"/>
      <c r="I68" s="52"/>
      <c r="J68" s="132"/>
      <c r="K68" s="19"/>
      <c r="L68" s="19"/>
      <c r="M68" s="19"/>
      <c r="N68" s="19"/>
      <c r="O68" s="15"/>
      <c r="P68" s="15"/>
      <c r="Q68" s="15"/>
      <c r="R68" s="8"/>
    </row>
    <row r="69" spans="1:19" ht="11.25" outlineLevel="3">
      <c r="A69" s="9"/>
      <c r="B69" s="72"/>
      <c r="C69" s="73">
        <v>14</v>
      </c>
      <c r="D69" s="74" t="s">
        <v>103</v>
      </c>
      <c r="E69" s="75" t="s">
        <v>180</v>
      </c>
      <c r="F69" s="76" t="s">
        <v>181</v>
      </c>
      <c r="G69" s="74" t="s">
        <v>94</v>
      </c>
      <c r="H69" s="77">
        <v>18</v>
      </c>
      <c r="I69" s="78"/>
      <c r="J69" s="130">
        <f>H69*I69</f>
        <v>0</v>
      </c>
      <c r="K69" s="77"/>
      <c r="L69" s="77">
        <f>H69*K69</f>
        <v>0</v>
      </c>
      <c r="M69" s="77"/>
      <c r="N69" s="77">
        <f>H69*M69</f>
        <v>0</v>
      </c>
      <c r="O69" s="79">
        <v>21</v>
      </c>
      <c r="P69" s="79">
        <f>J69*(O69/100)</f>
        <v>0</v>
      </c>
      <c r="Q69" s="79">
        <f>J69+P69</f>
        <v>0</v>
      </c>
      <c r="R69" s="8"/>
      <c r="S69" s="8"/>
    </row>
    <row r="70" spans="1:19" ht="11.25" outlineLevel="3">
      <c r="A70" s="9"/>
      <c r="B70" s="72"/>
      <c r="C70" s="73">
        <v>15</v>
      </c>
      <c r="D70" s="74" t="s">
        <v>151</v>
      </c>
      <c r="E70" s="75" t="s">
        <v>182</v>
      </c>
      <c r="F70" s="76" t="s">
        <v>183</v>
      </c>
      <c r="G70" s="74" t="s">
        <v>94</v>
      </c>
      <c r="H70" s="77">
        <v>18</v>
      </c>
      <c r="I70" s="78"/>
      <c r="J70" s="130">
        <f>H70*I70</f>
        <v>0</v>
      </c>
      <c r="K70" s="77">
        <v>4.0000000000000002E-4</v>
      </c>
      <c r="L70" s="77">
        <f>H70*K70</f>
        <v>7.2000000000000007E-3</v>
      </c>
      <c r="M70" s="77"/>
      <c r="N70" s="77">
        <f>H70*M70</f>
        <v>0</v>
      </c>
      <c r="O70" s="79">
        <v>21</v>
      </c>
      <c r="P70" s="79">
        <f>J70*(O70/100)</f>
        <v>0</v>
      </c>
      <c r="Q70" s="79">
        <f>J70+P70</f>
        <v>0</v>
      </c>
      <c r="R70" s="8"/>
      <c r="S70" s="8"/>
    </row>
    <row r="71" spans="1:19" ht="9.75" outlineLevel="4">
      <c r="A71" s="80"/>
      <c r="B71" s="81"/>
      <c r="C71" s="81"/>
      <c r="D71" s="82"/>
      <c r="E71" s="87" t="s">
        <v>16</v>
      </c>
      <c r="F71" s="83" t="s">
        <v>184</v>
      </c>
      <c r="G71" s="82"/>
      <c r="H71" s="84">
        <v>18</v>
      </c>
      <c r="I71" s="85"/>
      <c r="J71" s="131"/>
      <c r="K71" s="84"/>
      <c r="L71" s="84"/>
      <c r="M71" s="84"/>
      <c r="N71" s="84"/>
      <c r="O71" s="86"/>
      <c r="P71" s="86"/>
      <c r="Q71" s="86"/>
      <c r="R71" s="8"/>
    </row>
    <row r="72" spans="1:19" ht="7.5" customHeight="1" outlineLevel="4">
      <c r="A72" s="8"/>
      <c r="B72" s="46"/>
      <c r="C72" s="45"/>
      <c r="D72" s="48"/>
      <c r="E72" s="13"/>
      <c r="F72" s="49"/>
      <c r="G72" s="48"/>
      <c r="H72" s="50"/>
      <c r="I72" s="52"/>
      <c r="J72" s="132"/>
      <c r="K72" s="19"/>
      <c r="L72" s="19"/>
      <c r="M72" s="19"/>
      <c r="N72" s="19"/>
      <c r="O72" s="15"/>
      <c r="P72" s="15"/>
      <c r="Q72" s="15"/>
      <c r="R72" s="8"/>
    </row>
    <row r="73" spans="1:19" ht="11.25" outlineLevel="3">
      <c r="A73" s="9"/>
      <c r="B73" s="72"/>
      <c r="C73" s="73">
        <v>16</v>
      </c>
      <c r="D73" s="74" t="s">
        <v>103</v>
      </c>
      <c r="E73" s="75" t="s">
        <v>185</v>
      </c>
      <c r="F73" s="76" t="s">
        <v>186</v>
      </c>
      <c r="G73" s="74" t="s">
        <v>94</v>
      </c>
      <c r="H73" s="77">
        <v>1</v>
      </c>
      <c r="I73" s="78"/>
      <c r="J73" s="130">
        <f>H73*I73</f>
        <v>0</v>
      </c>
      <c r="K73" s="77"/>
      <c r="L73" s="77">
        <f>H73*K73</f>
        <v>0</v>
      </c>
      <c r="M73" s="77"/>
      <c r="N73" s="77">
        <f>H73*M73</f>
        <v>0</v>
      </c>
      <c r="O73" s="79">
        <v>21</v>
      </c>
      <c r="P73" s="79">
        <f>J73*(O73/100)</f>
        <v>0</v>
      </c>
      <c r="Q73" s="79">
        <f>J73+P73</f>
        <v>0</v>
      </c>
      <c r="R73" s="8"/>
      <c r="S73" s="8"/>
    </row>
    <row r="74" spans="1:19" ht="11.25" outlineLevel="3">
      <c r="A74" s="9"/>
      <c r="B74" s="72"/>
      <c r="C74" s="73">
        <v>17</v>
      </c>
      <c r="D74" s="74" t="s">
        <v>151</v>
      </c>
      <c r="E74" s="75" t="s">
        <v>187</v>
      </c>
      <c r="F74" s="76" t="s">
        <v>188</v>
      </c>
      <c r="G74" s="74" t="s">
        <v>94</v>
      </c>
      <c r="H74" s="77">
        <v>1</v>
      </c>
      <c r="I74" s="78"/>
      <c r="J74" s="130">
        <f>H74*I74</f>
        <v>0</v>
      </c>
      <c r="K74" s="77">
        <v>7.9000000000000008E-3</v>
      </c>
      <c r="L74" s="77">
        <f>H74*K74</f>
        <v>7.9000000000000008E-3</v>
      </c>
      <c r="M74" s="77"/>
      <c r="N74" s="77">
        <f>H74*M74</f>
        <v>0</v>
      </c>
      <c r="O74" s="79">
        <v>21</v>
      </c>
      <c r="P74" s="79">
        <f>J74*(O74/100)</f>
        <v>0</v>
      </c>
      <c r="Q74" s="79">
        <f>J74+P74</f>
        <v>0</v>
      </c>
      <c r="R74" s="8"/>
      <c r="S74" s="8"/>
    </row>
    <row r="75" spans="1:19" ht="9.75" outlineLevel="4">
      <c r="A75" s="80"/>
      <c r="B75" s="81"/>
      <c r="C75" s="81"/>
      <c r="D75" s="82"/>
      <c r="E75" s="87" t="s">
        <v>16</v>
      </c>
      <c r="F75" s="83" t="s">
        <v>189</v>
      </c>
      <c r="G75" s="82"/>
      <c r="H75" s="84">
        <v>1</v>
      </c>
      <c r="I75" s="85"/>
      <c r="J75" s="131"/>
      <c r="K75" s="84"/>
      <c r="L75" s="84"/>
      <c r="M75" s="84"/>
      <c r="N75" s="84"/>
      <c r="O75" s="86"/>
      <c r="P75" s="86"/>
      <c r="Q75" s="86"/>
      <c r="R75" s="8"/>
    </row>
    <row r="76" spans="1:19" ht="7.5" customHeight="1" outlineLevel="4">
      <c r="A76" s="8"/>
      <c r="B76" s="46"/>
      <c r="C76" s="45"/>
      <c r="D76" s="48"/>
      <c r="E76" s="13"/>
      <c r="F76" s="49"/>
      <c r="G76" s="48"/>
      <c r="H76" s="50"/>
      <c r="I76" s="52"/>
      <c r="J76" s="132"/>
      <c r="K76" s="19"/>
      <c r="L76" s="19"/>
      <c r="M76" s="19"/>
      <c r="N76" s="19"/>
      <c r="O76" s="15"/>
      <c r="P76" s="15"/>
      <c r="Q76" s="15"/>
      <c r="R76" s="8"/>
    </row>
    <row r="77" spans="1:19" ht="11.25" outlineLevel="3">
      <c r="A77" s="9"/>
      <c r="B77" s="72"/>
      <c r="C77" s="73">
        <v>18</v>
      </c>
      <c r="D77" s="74" t="s">
        <v>103</v>
      </c>
      <c r="E77" s="75" t="s">
        <v>190</v>
      </c>
      <c r="F77" s="76" t="s">
        <v>191</v>
      </c>
      <c r="G77" s="74" t="s">
        <v>94</v>
      </c>
      <c r="H77" s="77">
        <v>1</v>
      </c>
      <c r="I77" s="78"/>
      <c r="J77" s="130">
        <f>H77*I77</f>
        <v>0</v>
      </c>
      <c r="K77" s="77"/>
      <c r="L77" s="77">
        <f>H77*K77</f>
        <v>0</v>
      </c>
      <c r="M77" s="77"/>
      <c r="N77" s="77">
        <f>H77*M77</f>
        <v>0</v>
      </c>
      <c r="O77" s="79">
        <v>21</v>
      </c>
      <c r="P77" s="79">
        <f>J77*(O77/100)</f>
        <v>0</v>
      </c>
      <c r="Q77" s="79">
        <f>J77+P77</f>
        <v>0</v>
      </c>
      <c r="R77" s="8"/>
      <c r="S77" s="8"/>
    </row>
    <row r="78" spans="1:19" ht="11.25" outlineLevel="3">
      <c r="A78" s="9"/>
      <c r="B78" s="72"/>
      <c r="C78" s="73">
        <v>19</v>
      </c>
      <c r="D78" s="74" t="s">
        <v>151</v>
      </c>
      <c r="E78" s="75" t="s">
        <v>192</v>
      </c>
      <c r="F78" s="76" t="s">
        <v>193</v>
      </c>
      <c r="G78" s="74" t="s">
        <v>94</v>
      </c>
      <c r="H78" s="77">
        <v>1</v>
      </c>
      <c r="I78" s="78"/>
      <c r="J78" s="130">
        <f>H78*I78</f>
        <v>0</v>
      </c>
      <c r="K78" s="77">
        <v>6.7000000000000002E-3</v>
      </c>
      <c r="L78" s="77">
        <f>H78*K78</f>
        <v>6.7000000000000002E-3</v>
      </c>
      <c r="M78" s="77"/>
      <c r="N78" s="77">
        <f>H78*M78</f>
        <v>0</v>
      </c>
      <c r="O78" s="79">
        <v>21</v>
      </c>
      <c r="P78" s="79">
        <f>J78*(O78/100)</f>
        <v>0</v>
      </c>
      <c r="Q78" s="79">
        <f>J78+P78</f>
        <v>0</v>
      </c>
      <c r="R78" s="8"/>
      <c r="S78" s="8"/>
    </row>
    <row r="79" spans="1:19" ht="9.75" outlineLevel="4">
      <c r="A79" s="80"/>
      <c r="B79" s="81"/>
      <c r="C79" s="81"/>
      <c r="D79" s="82"/>
      <c r="E79" s="87" t="s">
        <v>16</v>
      </c>
      <c r="F79" s="83" t="s">
        <v>194</v>
      </c>
      <c r="G79" s="82"/>
      <c r="H79" s="84">
        <v>1</v>
      </c>
      <c r="I79" s="85"/>
      <c r="J79" s="131"/>
      <c r="K79" s="84"/>
      <c r="L79" s="84"/>
      <c r="M79" s="84"/>
      <c r="N79" s="84"/>
      <c r="O79" s="86"/>
      <c r="P79" s="86"/>
      <c r="Q79" s="86"/>
      <c r="R79" s="8"/>
    </row>
    <row r="80" spans="1:19" ht="7.5" customHeight="1" outlineLevel="4">
      <c r="A80" s="8"/>
      <c r="B80" s="46"/>
      <c r="C80" s="45"/>
      <c r="D80" s="48"/>
      <c r="E80" s="13"/>
      <c r="F80" s="49"/>
      <c r="G80" s="48"/>
      <c r="H80" s="50"/>
      <c r="I80" s="52"/>
      <c r="J80" s="132"/>
      <c r="K80" s="19"/>
      <c r="L80" s="19"/>
      <c r="M80" s="19"/>
      <c r="N80" s="19"/>
      <c r="O80" s="15"/>
      <c r="P80" s="15"/>
      <c r="Q80" s="15"/>
      <c r="R80" s="8"/>
    </row>
    <row r="81" spans="1:19" ht="11.25" outlineLevel="3">
      <c r="A81" s="9"/>
      <c r="B81" s="72"/>
      <c r="C81" s="73">
        <v>20</v>
      </c>
      <c r="D81" s="74" t="s">
        <v>103</v>
      </c>
      <c r="E81" s="75" t="s">
        <v>195</v>
      </c>
      <c r="F81" s="76" t="s">
        <v>196</v>
      </c>
      <c r="G81" s="74" t="s">
        <v>94</v>
      </c>
      <c r="H81" s="77">
        <v>1</v>
      </c>
      <c r="I81" s="78"/>
      <c r="J81" s="130">
        <f>H81*I81</f>
        <v>0</v>
      </c>
      <c r="K81" s="77"/>
      <c r="L81" s="77">
        <f>H81*K81</f>
        <v>0</v>
      </c>
      <c r="M81" s="77"/>
      <c r="N81" s="77">
        <f>H81*M81</f>
        <v>0</v>
      </c>
      <c r="O81" s="79">
        <v>21</v>
      </c>
      <c r="P81" s="79">
        <f>J81*(O81/100)</f>
        <v>0</v>
      </c>
      <c r="Q81" s="79">
        <f>J81+P81</f>
        <v>0</v>
      </c>
      <c r="R81" s="8"/>
      <c r="S81" s="8"/>
    </row>
    <row r="82" spans="1:19" ht="9.75" outlineLevel="4">
      <c r="A82" s="80"/>
      <c r="B82" s="81"/>
      <c r="C82" s="81"/>
      <c r="D82" s="82"/>
      <c r="E82" s="87" t="s">
        <v>16</v>
      </c>
      <c r="F82" s="83" t="s">
        <v>197</v>
      </c>
      <c r="G82" s="82"/>
      <c r="H82" s="84">
        <v>1</v>
      </c>
      <c r="I82" s="85"/>
      <c r="J82" s="131"/>
      <c r="K82" s="84"/>
      <c r="L82" s="84"/>
      <c r="M82" s="84"/>
      <c r="N82" s="84"/>
      <c r="O82" s="86"/>
      <c r="P82" s="86"/>
      <c r="Q82" s="86"/>
      <c r="R82" s="8"/>
    </row>
    <row r="83" spans="1:19" ht="7.5" customHeight="1" outlineLevel="4">
      <c r="A83" s="8"/>
      <c r="B83" s="46"/>
      <c r="C83" s="45"/>
      <c r="D83" s="48"/>
      <c r="E83" s="13"/>
      <c r="F83" s="49"/>
      <c r="G83" s="48"/>
      <c r="H83" s="50"/>
      <c r="I83" s="52"/>
      <c r="J83" s="132"/>
      <c r="K83" s="19"/>
      <c r="L83" s="19"/>
      <c r="M83" s="19"/>
      <c r="N83" s="19"/>
      <c r="O83" s="15"/>
      <c r="P83" s="15"/>
      <c r="Q83" s="15"/>
      <c r="R83" s="8"/>
    </row>
    <row r="84" spans="1:19" ht="11.25" outlineLevel="3">
      <c r="A84" s="9"/>
      <c r="B84" s="72"/>
      <c r="C84" s="73">
        <v>21</v>
      </c>
      <c r="D84" s="74" t="s">
        <v>151</v>
      </c>
      <c r="E84" s="75" t="s">
        <v>198</v>
      </c>
      <c r="F84" s="76" t="s">
        <v>199</v>
      </c>
      <c r="G84" s="74" t="s">
        <v>94</v>
      </c>
      <c r="H84" s="77">
        <v>1</v>
      </c>
      <c r="I84" s="78"/>
      <c r="J84" s="130">
        <f>H84*I84</f>
        <v>0</v>
      </c>
      <c r="K84" s="77">
        <v>1.2999999999999999E-3</v>
      </c>
      <c r="L84" s="77">
        <f>H84*K84</f>
        <v>1.2999999999999999E-3</v>
      </c>
      <c r="M84" s="77"/>
      <c r="N84" s="77">
        <f>H84*M84</f>
        <v>0</v>
      </c>
      <c r="O84" s="79">
        <v>21</v>
      </c>
      <c r="P84" s="79">
        <f>J84*(O84/100)</f>
        <v>0</v>
      </c>
      <c r="Q84" s="79">
        <f>J84+P84</f>
        <v>0</v>
      </c>
      <c r="R84" s="8"/>
      <c r="S84" s="8"/>
    </row>
    <row r="85" spans="1:19" ht="11.25" outlineLevel="3">
      <c r="A85" s="9"/>
      <c r="B85" s="72"/>
      <c r="C85" s="73">
        <v>22</v>
      </c>
      <c r="D85" s="74" t="s">
        <v>103</v>
      </c>
      <c r="E85" s="75" t="s">
        <v>200</v>
      </c>
      <c r="F85" s="76" t="s">
        <v>201</v>
      </c>
      <c r="G85" s="74" t="s">
        <v>94</v>
      </c>
      <c r="H85" s="77">
        <v>1</v>
      </c>
      <c r="I85" s="78"/>
      <c r="J85" s="130">
        <f>H85*I85</f>
        <v>0</v>
      </c>
      <c r="K85" s="77"/>
      <c r="L85" s="77">
        <f>H85*K85</f>
        <v>0</v>
      </c>
      <c r="M85" s="77"/>
      <c r="N85" s="77">
        <f>H85*M85</f>
        <v>0</v>
      </c>
      <c r="O85" s="79">
        <v>21</v>
      </c>
      <c r="P85" s="79">
        <f>J85*(O85/100)</f>
        <v>0</v>
      </c>
      <c r="Q85" s="79">
        <f>J85+P85</f>
        <v>0</v>
      </c>
      <c r="R85" s="8"/>
      <c r="S85" s="8"/>
    </row>
    <row r="86" spans="1:19" ht="9.75" outlineLevel="4">
      <c r="A86" s="80"/>
      <c r="B86" s="81"/>
      <c r="C86" s="81"/>
      <c r="D86" s="82"/>
      <c r="E86" s="87" t="s">
        <v>16</v>
      </c>
      <c r="F86" s="83" t="s">
        <v>202</v>
      </c>
      <c r="G86" s="82"/>
      <c r="H86" s="84">
        <v>1</v>
      </c>
      <c r="I86" s="85"/>
      <c r="J86" s="131"/>
      <c r="K86" s="84"/>
      <c r="L86" s="84"/>
      <c r="M86" s="84"/>
      <c r="N86" s="84"/>
      <c r="O86" s="86"/>
      <c r="P86" s="86"/>
      <c r="Q86" s="86"/>
      <c r="R86" s="8"/>
    </row>
    <row r="87" spans="1:19" ht="7.5" customHeight="1" outlineLevel="4">
      <c r="A87" s="8"/>
      <c r="B87" s="46"/>
      <c r="C87" s="45"/>
      <c r="D87" s="48"/>
      <c r="E87" s="13"/>
      <c r="F87" s="49"/>
      <c r="G87" s="48"/>
      <c r="H87" s="50"/>
      <c r="I87" s="52"/>
      <c r="J87" s="132"/>
      <c r="K87" s="19"/>
      <c r="L87" s="19"/>
      <c r="M87" s="19"/>
      <c r="N87" s="19"/>
      <c r="O87" s="15"/>
      <c r="P87" s="15"/>
      <c r="Q87" s="15"/>
      <c r="R87" s="8"/>
    </row>
    <row r="88" spans="1:19" ht="11.25" outlineLevel="3">
      <c r="A88" s="9"/>
      <c r="B88" s="72"/>
      <c r="C88" s="73">
        <v>23</v>
      </c>
      <c r="D88" s="74" t="s">
        <v>151</v>
      </c>
      <c r="E88" s="75" t="s">
        <v>203</v>
      </c>
      <c r="F88" s="76" t="s">
        <v>204</v>
      </c>
      <c r="G88" s="74" t="s">
        <v>94</v>
      </c>
      <c r="H88" s="77">
        <v>1</v>
      </c>
      <c r="I88" s="78"/>
      <c r="J88" s="130">
        <f>H88*I88</f>
        <v>0</v>
      </c>
      <c r="K88" s="77">
        <v>1.2999999999999999E-3</v>
      </c>
      <c r="L88" s="77">
        <f>H88*K88</f>
        <v>1.2999999999999999E-3</v>
      </c>
      <c r="M88" s="77"/>
      <c r="N88" s="77">
        <f>H88*M88</f>
        <v>0</v>
      </c>
      <c r="O88" s="79">
        <v>21</v>
      </c>
      <c r="P88" s="79">
        <f>J88*(O88/100)</f>
        <v>0</v>
      </c>
      <c r="Q88" s="79">
        <f>J88+P88</f>
        <v>0</v>
      </c>
      <c r="R88" s="8"/>
      <c r="S88" s="8"/>
    </row>
    <row r="89" spans="1:19" ht="22.5" outlineLevel="3">
      <c r="A89" s="9"/>
      <c r="B89" s="72"/>
      <c r="C89" s="73">
        <v>24</v>
      </c>
      <c r="D89" s="74" t="s">
        <v>103</v>
      </c>
      <c r="E89" s="75" t="s">
        <v>205</v>
      </c>
      <c r="F89" s="76" t="s">
        <v>206</v>
      </c>
      <c r="G89" s="74" t="s">
        <v>120</v>
      </c>
      <c r="H89" s="77">
        <v>1</v>
      </c>
      <c r="I89" s="78"/>
      <c r="J89" s="130">
        <f>H89*I89</f>
        <v>0</v>
      </c>
      <c r="K89" s="77"/>
      <c r="L89" s="77">
        <f>H89*K89</f>
        <v>0</v>
      </c>
      <c r="M89" s="77"/>
      <c r="N89" s="77">
        <f>H89*M89</f>
        <v>0</v>
      </c>
      <c r="O89" s="79">
        <v>21</v>
      </c>
      <c r="P89" s="79">
        <f>J89*(O89/100)</f>
        <v>0</v>
      </c>
      <c r="Q89" s="79">
        <f>J89+P89</f>
        <v>0</v>
      </c>
      <c r="R89" s="8"/>
      <c r="S89" s="8"/>
    </row>
    <row r="90" spans="1:19" ht="11.25" outlineLevel="3">
      <c r="A90" s="9"/>
      <c r="B90" s="72"/>
      <c r="C90" s="73">
        <v>25</v>
      </c>
      <c r="D90" s="74" t="s">
        <v>151</v>
      </c>
      <c r="E90" s="75" t="s">
        <v>207</v>
      </c>
      <c r="F90" s="76" t="s">
        <v>208</v>
      </c>
      <c r="G90" s="74" t="s">
        <v>120</v>
      </c>
      <c r="H90" s="77">
        <v>1</v>
      </c>
      <c r="I90" s="78"/>
      <c r="J90" s="130">
        <f>H90*I90</f>
        <v>0</v>
      </c>
      <c r="K90" s="77">
        <v>1.367E-2</v>
      </c>
      <c r="L90" s="77">
        <f>H90*K90</f>
        <v>1.367E-2</v>
      </c>
      <c r="M90" s="77"/>
      <c r="N90" s="77">
        <f>H90*M90</f>
        <v>0</v>
      </c>
      <c r="O90" s="79">
        <v>21</v>
      </c>
      <c r="P90" s="79">
        <f>J90*(O90/100)</f>
        <v>0</v>
      </c>
      <c r="Q90" s="79">
        <f>J90+P90</f>
        <v>0</v>
      </c>
      <c r="R90" s="8"/>
      <c r="S90" s="8"/>
    </row>
    <row r="91" spans="1:19" ht="9.75" outlineLevel="4">
      <c r="A91" s="80"/>
      <c r="B91" s="81"/>
      <c r="C91" s="81"/>
      <c r="D91" s="82"/>
      <c r="E91" s="87" t="s">
        <v>16</v>
      </c>
      <c r="F91" s="83" t="s">
        <v>209</v>
      </c>
      <c r="G91" s="82"/>
      <c r="H91" s="84">
        <v>1</v>
      </c>
      <c r="I91" s="85"/>
      <c r="J91" s="131"/>
      <c r="K91" s="84"/>
      <c r="L91" s="84"/>
      <c r="M91" s="84"/>
      <c r="N91" s="84"/>
      <c r="O91" s="86"/>
      <c r="P91" s="86"/>
      <c r="Q91" s="86"/>
      <c r="R91" s="8"/>
    </row>
    <row r="92" spans="1:19" ht="7.5" customHeight="1" outlineLevel="4">
      <c r="A92" s="8"/>
      <c r="B92" s="46"/>
      <c r="C92" s="45"/>
      <c r="D92" s="48"/>
      <c r="E92" s="13"/>
      <c r="F92" s="49"/>
      <c r="G92" s="48"/>
      <c r="H92" s="50"/>
      <c r="I92" s="52"/>
      <c r="J92" s="132"/>
      <c r="K92" s="19"/>
      <c r="L92" s="19"/>
      <c r="M92" s="19"/>
      <c r="N92" s="19"/>
      <c r="O92" s="15"/>
      <c r="P92" s="15"/>
      <c r="Q92" s="15"/>
      <c r="R92" s="8"/>
    </row>
    <row r="93" spans="1:19" ht="11.25" outlineLevel="3">
      <c r="A93" s="9"/>
      <c r="B93" s="72"/>
      <c r="C93" s="73">
        <v>26</v>
      </c>
      <c r="D93" s="74" t="s">
        <v>151</v>
      </c>
      <c r="E93" s="75" t="s">
        <v>210</v>
      </c>
      <c r="F93" s="76" t="s">
        <v>211</v>
      </c>
      <c r="G93" s="74" t="s">
        <v>94</v>
      </c>
      <c r="H93" s="77">
        <v>1</v>
      </c>
      <c r="I93" s="78"/>
      <c r="J93" s="130">
        <f>H93*I93</f>
        <v>0</v>
      </c>
      <c r="K93" s="77">
        <v>2.2000000000000001E-4</v>
      </c>
      <c r="L93" s="77">
        <f>H93*K93</f>
        <v>2.2000000000000001E-4</v>
      </c>
      <c r="M93" s="77"/>
      <c r="N93" s="77">
        <f>H93*M93</f>
        <v>0</v>
      </c>
      <c r="O93" s="79">
        <v>21</v>
      </c>
      <c r="P93" s="79">
        <f>J93*(O93/100)</f>
        <v>0</v>
      </c>
      <c r="Q93" s="79">
        <f>J93+P93</f>
        <v>0</v>
      </c>
      <c r="R93" s="8"/>
      <c r="S93" s="8"/>
    </row>
    <row r="94" spans="1:19" ht="9.75" outlineLevel="4">
      <c r="A94" s="80"/>
      <c r="B94" s="81"/>
      <c r="C94" s="81"/>
      <c r="D94" s="82"/>
      <c r="E94" s="87" t="s">
        <v>16</v>
      </c>
      <c r="F94" s="83" t="s">
        <v>212</v>
      </c>
      <c r="G94" s="82"/>
      <c r="H94" s="84">
        <v>1</v>
      </c>
      <c r="I94" s="85"/>
      <c r="J94" s="131"/>
      <c r="K94" s="84"/>
      <c r="L94" s="84"/>
      <c r="M94" s="84"/>
      <c r="N94" s="84"/>
      <c r="O94" s="86"/>
      <c r="P94" s="86"/>
      <c r="Q94" s="86"/>
      <c r="R94" s="8"/>
    </row>
    <row r="95" spans="1:19" ht="7.5" customHeight="1" outlineLevel="4">
      <c r="A95" s="8"/>
      <c r="B95" s="46"/>
      <c r="C95" s="45"/>
      <c r="D95" s="48"/>
      <c r="E95" s="13"/>
      <c r="F95" s="49"/>
      <c r="G95" s="48"/>
      <c r="H95" s="50"/>
      <c r="I95" s="52"/>
      <c r="J95" s="132"/>
      <c r="K95" s="19"/>
      <c r="L95" s="19"/>
      <c r="M95" s="19"/>
      <c r="N95" s="19"/>
      <c r="O95" s="15"/>
      <c r="P95" s="15"/>
      <c r="Q95" s="15"/>
      <c r="R95" s="8"/>
    </row>
    <row r="96" spans="1:19" ht="11.25" outlineLevel="3">
      <c r="A96" s="9"/>
      <c r="B96" s="72"/>
      <c r="C96" s="73">
        <v>27</v>
      </c>
      <c r="D96" s="74" t="s">
        <v>103</v>
      </c>
      <c r="E96" s="75" t="s">
        <v>213</v>
      </c>
      <c r="F96" s="76" t="s">
        <v>214</v>
      </c>
      <c r="G96" s="74" t="s">
        <v>120</v>
      </c>
      <c r="H96" s="77">
        <v>2</v>
      </c>
      <c r="I96" s="78"/>
      <c r="J96" s="130">
        <f>H96*I96</f>
        <v>0</v>
      </c>
      <c r="K96" s="77"/>
      <c r="L96" s="77">
        <f>H96*K96</f>
        <v>0</v>
      </c>
      <c r="M96" s="77"/>
      <c r="N96" s="77">
        <f>H96*M96</f>
        <v>0</v>
      </c>
      <c r="O96" s="79">
        <v>21</v>
      </c>
      <c r="P96" s="79">
        <f>J96*(O96/100)</f>
        <v>0</v>
      </c>
      <c r="Q96" s="79">
        <f>J96+P96</f>
        <v>0</v>
      </c>
      <c r="R96" s="8"/>
      <c r="S96" s="8"/>
    </row>
    <row r="97" spans="1:19" ht="11.25" outlineLevel="3">
      <c r="A97" s="9"/>
      <c r="B97" s="72"/>
      <c r="C97" s="73">
        <v>28</v>
      </c>
      <c r="D97" s="74" t="s">
        <v>151</v>
      </c>
      <c r="E97" s="75" t="s">
        <v>215</v>
      </c>
      <c r="F97" s="76" t="s">
        <v>216</v>
      </c>
      <c r="G97" s="74" t="s">
        <v>120</v>
      </c>
      <c r="H97" s="77">
        <v>2</v>
      </c>
      <c r="I97" s="78"/>
      <c r="J97" s="130">
        <f>H97*I97</f>
        <v>0</v>
      </c>
      <c r="K97" s="77">
        <v>0.01</v>
      </c>
      <c r="L97" s="77">
        <f>H97*K97</f>
        <v>0.02</v>
      </c>
      <c r="M97" s="77"/>
      <c r="N97" s="77">
        <f>H97*M97</f>
        <v>0</v>
      </c>
      <c r="O97" s="79">
        <v>21</v>
      </c>
      <c r="P97" s="79">
        <f>J97*(O97/100)</f>
        <v>0</v>
      </c>
      <c r="Q97" s="79">
        <f>J97+P97</f>
        <v>0</v>
      </c>
      <c r="R97" s="8"/>
      <c r="S97" s="8"/>
    </row>
    <row r="98" spans="1:19" ht="9.75" outlineLevel="4">
      <c r="A98" s="80"/>
      <c r="B98" s="81"/>
      <c r="C98" s="81"/>
      <c r="D98" s="82"/>
      <c r="E98" s="87" t="s">
        <v>16</v>
      </c>
      <c r="F98" s="83" t="s">
        <v>217</v>
      </c>
      <c r="G98" s="82"/>
      <c r="H98" s="84">
        <v>1</v>
      </c>
      <c r="I98" s="85"/>
      <c r="J98" s="131"/>
      <c r="K98" s="84"/>
      <c r="L98" s="84"/>
      <c r="M98" s="84"/>
      <c r="N98" s="84"/>
      <c r="O98" s="86"/>
      <c r="P98" s="86"/>
      <c r="Q98" s="86"/>
      <c r="R98" s="8"/>
    </row>
    <row r="99" spans="1:19" ht="9.75" outlineLevel="4">
      <c r="A99" s="80"/>
      <c r="B99" s="81"/>
      <c r="C99" s="81"/>
      <c r="D99" s="82"/>
      <c r="E99" s="87"/>
      <c r="F99" s="83" t="s">
        <v>218</v>
      </c>
      <c r="G99" s="82"/>
      <c r="H99" s="84">
        <v>1</v>
      </c>
      <c r="I99" s="85"/>
      <c r="J99" s="131"/>
      <c r="K99" s="84"/>
      <c r="L99" s="84"/>
      <c r="M99" s="84"/>
      <c r="N99" s="84"/>
      <c r="O99" s="86"/>
      <c r="P99" s="86"/>
      <c r="Q99" s="86"/>
      <c r="R99" s="8"/>
    </row>
    <row r="100" spans="1:19" ht="7.5" customHeight="1" outlineLevel="4">
      <c r="A100" s="8"/>
      <c r="B100" s="46"/>
      <c r="C100" s="45"/>
      <c r="D100" s="48"/>
      <c r="E100" s="13"/>
      <c r="F100" s="49"/>
      <c r="G100" s="48"/>
      <c r="H100" s="50"/>
      <c r="I100" s="52"/>
      <c r="J100" s="132"/>
      <c r="K100" s="19"/>
      <c r="L100" s="19"/>
      <c r="M100" s="19"/>
      <c r="N100" s="19"/>
      <c r="O100" s="15"/>
      <c r="P100" s="15"/>
      <c r="Q100" s="15"/>
      <c r="R100" s="8"/>
    </row>
    <row r="101" spans="1:19" ht="11.25" outlineLevel="3">
      <c r="A101" s="9"/>
      <c r="B101" s="72"/>
      <c r="C101" s="73">
        <v>29</v>
      </c>
      <c r="D101" s="74" t="s">
        <v>151</v>
      </c>
      <c r="E101" s="75" t="s">
        <v>219</v>
      </c>
      <c r="F101" s="76" t="s">
        <v>220</v>
      </c>
      <c r="G101" s="74" t="s">
        <v>94</v>
      </c>
      <c r="H101" s="77">
        <v>1</v>
      </c>
      <c r="I101" s="78"/>
      <c r="J101" s="130">
        <f>H101*I101</f>
        <v>0</v>
      </c>
      <c r="K101" s="77">
        <v>7.28E-3</v>
      </c>
      <c r="L101" s="77">
        <f>H101*K101</f>
        <v>7.28E-3</v>
      </c>
      <c r="M101" s="77"/>
      <c r="N101" s="77">
        <f>H101*M101</f>
        <v>0</v>
      </c>
      <c r="O101" s="79">
        <v>21</v>
      </c>
      <c r="P101" s="79">
        <f>J101*(O101/100)</f>
        <v>0</v>
      </c>
      <c r="Q101" s="79">
        <f>J101+P101</f>
        <v>0</v>
      </c>
      <c r="R101" s="8"/>
      <c r="S101" s="8"/>
    </row>
    <row r="102" spans="1:19" ht="9.75" outlineLevel="4">
      <c r="A102" s="80"/>
      <c r="B102" s="81"/>
      <c r="C102" s="81"/>
      <c r="D102" s="82"/>
      <c r="E102" s="87" t="s">
        <v>16</v>
      </c>
      <c r="F102" s="83" t="s">
        <v>221</v>
      </c>
      <c r="G102" s="82"/>
      <c r="H102" s="84">
        <v>1</v>
      </c>
      <c r="I102" s="85"/>
      <c r="J102" s="131"/>
      <c r="K102" s="84"/>
      <c r="L102" s="84"/>
      <c r="M102" s="84"/>
      <c r="N102" s="84"/>
      <c r="O102" s="86"/>
      <c r="P102" s="86"/>
      <c r="Q102" s="86"/>
      <c r="R102" s="8"/>
    </row>
    <row r="103" spans="1:19" ht="7.5" customHeight="1" outlineLevel="4">
      <c r="A103" s="8"/>
      <c r="B103" s="46"/>
      <c r="C103" s="45"/>
      <c r="D103" s="48"/>
      <c r="E103" s="13"/>
      <c r="F103" s="49"/>
      <c r="G103" s="48"/>
      <c r="H103" s="50"/>
      <c r="I103" s="52"/>
      <c r="J103" s="132"/>
      <c r="K103" s="19"/>
      <c r="L103" s="19"/>
      <c r="M103" s="19"/>
      <c r="N103" s="19"/>
      <c r="O103" s="15"/>
      <c r="P103" s="15"/>
      <c r="Q103" s="15"/>
      <c r="R103" s="8"/>
    </row>
    <row r="104" spans="1:19" ht="11.25" outlineLevel="3">
      <c r="A104" s="9"/>
      <c r="B104" s="72"/>
      <c r="C104" s="73">
        <v>30</v>
      </c>
      <c r="D104" s="74" t="s">
        <v>151</v>
      </c>
      <c r="E104" s="75" t="s">
        <v>222</v>
      </c>
      <c r="F104" s="76" t="s">
        <v>223</v>
      </c>
      <c r="G104" s="74" t="s">
        <v>94</v>
      </c>
      <c r="H104" s="77">
        <v>2</v>
      </c>
      <c r="I104" s="78"/>
      <c r="J104" s="130">
        <f>H104*I104</f>
        <v>0</v>
      </c>
      <c r="K104" s="77">
        <v>2.2000000000000001E-4</v>
      </c>
      <c r="L104" s="77">
        <f>H104*K104</f>
        <v>4.4000000000000002E-4</v>
      </c>
      <c r="M104" s="77"/>
      <c r="N104" s="77">
        <f>H104*M104</f>
        <v>0</v>
      </c>
      <c r="O104" s="79">
        <v>21</v>
      </c>
      <c r="P104" s="79">
        <f>J104*(O104/100)</f>
        <v>0</v>
      </c>
      <c r="Q104" s="79">
        <f>J104+P104</f>
        <v>0</v>
      </c>
      <c r="R104" s="8"/>
      <c r="S104" s="8"/>
    </row>
    <row r="105" spans="1:19" ht="9.75" outlineLevel="4">
      <c r="A105" s="80"/>
      <c r="B105" s="81"/>
      <c r="C105" s="81"/>
      <c r="D105" s="82"/>
      <c r="E105" s="87" t="s">
        <v>16</v>
      </c>
      <c r="F105" s="83" t="s">
        <v>224</v>
      </c>
      <c r="G105" s="82"/>
      <c r="H105" s="84">
        <v>1</v>
      </c>
      <c r="I105" s="85"/>
      <c r="J105" s="131"/>
      <c r="K105" s="84"/>
      <c r="L105" s="84"/>
      <c r="M105" s="84"/>
      <c r="N105" s="84"/>
      <c r="O105" s="86"/>
      <c r="P105" s="86"/>
      <c r="Q105" s="86"/>
      <c r="R105" s="8"/>
    </row>
    <row r="106" spans="1:19" ht="9.75" outlineLevel="4">
      <c r="A106" s="80"/>
      <c r="B106" s="81"/>
      <c r="C106" s="81"/>
      <c r="D106" s="82"/>
      <c r="E106" s="87"/>
      <c r="F106" s="83" t="s">
        <v>225</v>
      </c>
      <c r="G106" s="82"/>
      <c r="H106" s="84">
        <v>1</v>
      </c>
      <c r="I106" s="85"/>
      <c r="J106" s="131"/>
      <c r="K106" s="84"/>
      <c r="L106" s="84"/>
      <c r="M106" s="84"/>
      <c r="N106" s="84"/>
      <c r="O106" s="86"/>
      <c r="P106" s="86"/>
      <c r="Q106" s="86"/>
      <c r="R106" s="8"/>
    </row>
    <row r="107" spans="1:19" ht="7.5" customHeight="1" outlineLevel="4">
      <c r="A107" s="8"/>
      <c r="B107" s="46"/>
      <c r="C107" s="45"/>
      <c r="D107" s="48"/>
      <c r="E107" s="13"/>
      <c r="F107" s="49"/>
      <c r="G107" s="48"/>
      <c r="H107" s="50"/>
      <c r="I107" s="52"/>
      <c r="J107" s="132"/>
      <c r="K107" s="19"/>
      <c r="L107" s="19"/>
      <c r="M107" s="19"/>
      <c r="N107" s="19"/>
      <c r="O107" s="15"/>
      <c r="P107" s="15"/>
      <c r="Q107" s="15"/>
      <c r="R107" s="8"/>
    </row>
    <row r="108" spans="1:19" ht="22.5" outlineLevel="3">
      <c r="A108" s="9"/>
      <c r="B108" s="72"/>
      <c r="C108" s="73">
        <v>31</v>
      </c>
      <c r="D108" s="74" t="s">
        <v>103</v>
      </c>
      <c r="E108" s="75" t="s">
        <v>226</v>
      </c>
      <c r="F108" s="76" t="s">
        <v>227</v>
      </c>
      <c r="G108" s="74" t="s">
        <v>120</v>
      </c>
      <c r="H108" s="77">
        <v>13</v>
      </c>
      <c r="I108" s="78"/>
      <c r="J108" s="130">
        <f>H108*I108</f>
        <v>0</v>
      </c>
      <c r="K108" s="77"/>
      <c r="L108" s="77">
        <f>H108*K108</f>
        <v>0</v>
      </c>
      <c r="M108" s="77"/>
      <c r="N108" s="77">
        <f>H108*M108</f>
        <v>0</v>
      </c>
      <c r="O108" s="79">
        <v>21</v>
      </c>
      <c r="P108" s="79">
        <f>J108*(O108/100)</f>
        <v>0</v>
      </c>
      <c r="Q108" s="79">
        <f>J108+P108</f>
        <v>0</v>
      </c>
      <c r="R108" s="8"/>
      <c r="S108" s="8"/>
    </row>
    <row r="109" spans="1:19" ht="11.25" outlineLevel="3">
      <c r="A109" s="9"/>
      <c r="B109" s="72"/>
      <c r="C109" s="73">
        <v>32</v>
      </c>
      <c r="D109" s="74" t="s">
        <v>151</v>
      </c>
      <c r="E109" s="75" t="s">
        <v>228</v>
      </c>
      <c r="F109" s="76" t="s">
        <v>229</v>
      </c>
      <c r="G109" s="74" t="s">
        <v>120</v>
      </c>
      <c r="H109" s="77">
        <v>13</v>
      </c>
      <c r="I109" s="78"/>
      <c r="J109" s="130">
        <f>H109*I109</f>
        <v>0</v>
      </c>
      <c r="K109" s="77">
        <v>4.1999999999999997E-3</v>
      </c>
      <c r="L109" s="77">
        <f>H109*K109</f>
        <v>5.4599999999999996E-2</v>
      </c>
      <c r="M109" s="77"/>
      <c r="N109" s="77">
        <f>H109*M109</f>
        <v>0</v>
      </c>
      <c r="O109" s="79">
        <v>21</v>
      </c>
      <c r="P109" s="79">
        <f>J109*(O109/100)</f>
        <v>0</v>
      </c>
      <c r="Q109" s="79">
        <f>J109+P109</f>
        <v>0</v>
      </c>
      <c r="R109" s="8"/>
      <c r="S109" s="8"/>
    </row>
    <row r="110" spans="1:19" ht="9.75" outlineLevel="4">
      <c r="A110" s="80"/>
      <c r="B110" s="81"/>
      <c r="C110" s="81"/>
      <c r="D110" s="82"/>
      <c r="E110" s="87" t="s">
        <v>16</v>
      </c>
      <c r="F110" s="83" t="s">
        <v>230</v>
      </c>
      <c r="G110" s="82"/>
      <c r="H110" s="84">
        <v>13</v>
      </c>
      <c r="I110" s="85"/>
      <c r="J110" s="131"/>
      <c r="K110" s="84"/>
      <c r="L110" s="84"/>
      <c r="M110" s="84"/>
      <c r="N110" s="84"/>
      <c r="O110" s="86"/>
      <c r="P110" s="86"/>
      <c r="Q110" s="86"/>
      <c r="R110" s="8"/>
    </row>
    <row r="111" spans="1:19" ht="7.5" customHeight="1" outlineLevel="4">
      <c r="A111" s="8"/>
      <c r="B111" s="46"/>
      <c r="C111" s="45"/>
      <c r="D111" s="48"/>
      <c r="E111" s="13"/>
      <c r="F111" s="49"/>
      <c r="G111" s="48"/>
      <c r="H111" s="50"/>
      <c r="I111" s="52"/>
      <c r="J111" s="132"/>
      <c r="K111" s="19"/>
      <c r="L111" s="19"/>
      <c r="M111" s="19"/>
      <c r="N111" s="19"/>
      <c r="O111" s="15"/>
      <c r="P111" s="15"/>
      <c r="Q111" s="15"/>
      <c r="R111" s="8"/>
    </row>
    <row r="112" spans="1:19" ht="11.25" outlineLevel="3">
      <c r="A112" s="9"/>
      <c r="B112" s="72"/>
      <c r="C112" s="73">
        <v>33</v>
      </c>
      <c r="D112" s="74" t="s">
        <v>151</v>
      </c>
      <c r="E112" s="75" t="s">
        <v>231</v>
      </c>
      <c r="F112" s="76" t="s">
        <v>232</v>
      </c>
      <c r="G112" s="74" t="s">
        <v>94</v>
      </c>
      <c r="H112" s="77">
        <v>4</v>
      </c>
      <c r="I112" s="78"/>
      <c r="J112" s="130">
        <f>H112*I112</f>
        <v>0</v>
      </c>
      <c r="K112" s="77">
        <v>3.0000000000000001E-3</v>
      </c>
      <c r="L112" s="77">
        <f>H112*K112</f>
        <v>1.2E-2</v>
      </c>
      <c r="M112" s="77"/>
      <c r="N112" s="77">
        <f>H112*M112</f>
        <v>0</v>
      </c>
      <c r="O112" s="79">
        <v>21</v>
      </c>
      <c r="P112" s="79">
        <f>J112*(O112/100)</f>
        <v>0</v>
      </c>
      <c r="Q112" s="79">
        <f>J112+P112</f>
        <v>0</v>
      </c>
      <c r="R112" s="8"/>
      <c r="S112" s="8"/>
    </row>
    <row r="113" spans="1:19" ht="9.75" outlineLevel="4">
      <c r="A113" s="80"/>
      <c r="B113" s="81"/>
      <c r="C113" s="81"/>
      <c r="D113" s="82"/>
      <c r="E113" s="87" t="s">
        <v>16</v>
      </c>
      <c r="F113" s="83" t="s">
        <v>233</v>
      </c>
      <c r="G113" s="82"/>
      <c r="H113" s="84">
        <v>4</v>
      </c>
      <c r="I113" s="85"/>
      <c r="J113" s="131"/>
      <c r="K113" s="84"/>
      <c r="L113" s="84"/>
      <c r="M113" s="84"/>
      <c r="N113" s="84"/>
      <c r="O113" s="86"/>
      <c r="P113" s="86"/>
      <c r="Q113" s="86"/>
      <c r="R113" s="8"/>
    </row>
    <row r="114" spans="1:19" ht="7.5" customHeight="1" outlineLevel="4">
      <c r="A114" s="8"/>
      <c r="B114" s="46"/>
      <c r="C114" s="45"/>
      <c r="D114" s="48"/>
      <c r="E114" s="13"/>
      <c r="F114" s="49"/>
      <c r="G114" s="48"/>
      <c r="H114" s="50"/>
      <c r="I114" s="52"/>
      <c r="J114" s="132"/>
      <c r="K114" s="19"/>
      <c r="L114" s="19"/>
      <c r="M114" s="19"/>
      <c r="N114" s="19"/>
      <c r="O114" s="15"/>
      <c r="P114" s="15"/>
      <c r="Q114" s="15"/>
      <c r="R114" s="8"/>
    </row>
    <row r="115" spans="1:19" ht="11.25" outlineLevel="3">
      <c r="A115" s="9"/>
      <c r="B115" s="72"/>
      <c r="C115" s="73">
        <v>34</v>
      </c>
      <c r="D115" s="74" t="s">
        <v>151</v>
      </c>
      <c r="E115" s="75" t="s">
        <v>234</v>
      </c>
      <c r="F115" s="76" t="s">
        <v>235</v>
      </c>
      <c r="G115" s="74" t="s">
        <v>94</v>
      </c>
      <c r="H115" s="77">
        <v>2</v>
      </c>
      <c r="I115" s="78"/>
      <c r="J115" s="130">
        <f>H115*I115</f>
        <v>0</v>
      </c>
      <c r="K115" s="77">
        <v>3.0000000000000001E-3</v>
      </c>
      <c r="L115" s="77">
        <f>H115*K115</f>
        <v>6.0000000000000001E-3</v>
      </c>
      <c r="M115" s="77"/>
      <c r="N115" s="77">
        <f>H115*M115</f>
        <v>0</v>
      </c>
      <c r="O115" s="79">
        <v>21</v>
      </c>
      <c r="P115" s="79">
        <f>J115*(O115/100)</f>
        <v>0</v>
      </c>
      <c r="Q115" s="79">
        <f>J115+P115</f>
        <v>0</v>
      </c>
      <c r="R115" s="8"/>
      <c r="S115" s="8"/>
    </row>
    <row r="116" spans="1:19" ht="9.75" outlineLevel="4">
      <c r="A116" s="80"/>
      <c r="B116" s="81"/>
      <c r="C116" s="81"/>
      <c r="D116" s="82"/>
      <c r="E116" s="87" t="s">
        <v>16</v>
      </c>
      <c r="F116" s="83" t="s">
        <v>236</v>
      </c>
      <c r="G116" s="82"/>
      <c r="H116" s="84">
        <v>1</v>
      </c>
      <c r="I116" s="85"/>
      <c r="J116" s="131"/>
      <c r="K116" s="84"/>
      <c r="L116" s="84"/>
      <c r="M116" s="84"/>
      <c r="N116" s="84"/>
      <c r="O116" s="86"/>
      <c r="P116" s="86"/>
      <c r="Q116" s="86"/>
      <c r="R116" s="8"/>
    </row>
    <row r="117" spans="1:19" ht="9.75" outlineLevel="4">
      <c r="A117" s="80"/>
      <c r="B117" s="81"/>
      <c r="C117" s="81"/>
      <c r="D117" s="82"/>
      <c r="E117" s="87"/>
      <c r="F117" s="83" t="s">
        <v>237</v>
      </c>
      <c r="G117" s="82"/>
      <c r="H117" s="84">
        <v>1</v>
      </c>
      <c r="I117" s="85"/>
      <c r="J117" s="131"/>
      <c r="K117" s="84"/>
      <c r="L117" s="84"/>
      <c r="M117" s="84"/>
      <c r="N117" s="84"/>
      <c r="O117" s="86"/>
      <c r="P117" s="86"/>
      <c r="Q117" s="86"/>
      <c r="R117" s="8"/>
    </row>
    <row r="118" spans="1:19" ht="7.5" customHeight="1" outlineLevel="4">
      <c r="A118" s="8"/>
      <c r="B118" s="46"/>
      <c r="C118" s="45"/>
      <c r="D118" s="48"/>
      <c r="E118" s="13"/>
      <c r="F118" s="49"/>
      <c r="G118" s="48"/>
      <c r="H118" s="50"/>
      <c r="I118" s="52"/>
      <c r="J118" s="132"/>
      <c r="K118" s="19"/>
      <c r="L118" s="19"/>
      <c r="M118" s="19"/>
      <c r="N118" s="19"/>
      <c r="O118" s="15"/>
      <c r="P118" s="15"/>
      <c r="Q118" s="15"/>
      <c r="R118" s="8"/>
    </row>
    <row r="119" spans="1:19" ht="11.25" outlineLevel="3">
      <c r="A119" s="9"/>
      <c r="B119" s="72"/>
      <c r="C119" s="73">
        <v>35</v>
      </c>
      <c r="D119" s="74" t="s">
        <v>151</v>
      </c>
      <c r="E119" s="75" t="s">
        <v>238</v>
      </c>
      <c r="F119" s="76" t="s">
        <v>239</v>
      </c>
      <c r="G119" s="74" t="s">
        <v>94</v>
      </c>
      <c r="H119" s="77">
        <v>2</v>
      </c>
      <c r="I119" s="78"/>
      <c r="J119" s="130">
        <f>H119*I119</f>
        <v>0</v>
      </c>
      <c r="K119" s="77">
        <v>4.5999999999999999E-3</v>
      </c>
      <c r="L119" s="77">
        <f>H119*K119</f>
        <v>9.1999999999999998E-3</v>
      </c>
      <c r="M119" s="77"/>
      <c r="N119" s="77">
        <f>H119*M119</f>
        <v>0</v>
      </c>
      <c r="O119" s="79">
        <v>21</v>
      </c>
      <c r="P119" s="79">
        <f>J119*(O119/100)</f>
        <v>0</v>
      </c>
      <c r="Q119" s="79">
        <f>J119+P119</f>
        <v>0</v>
      </c>
      <c r="R119" s="8"/>
      <c r="S119" s="8"/>
    </row>
    <row r="120" spans="1:19" ht="9.75" outlineLevel="4">
      <c r="A120" s="80"/>
      <c r="B120" s="81"/>
      <c r="C120" s="81"/>
      <c r="D120" s="82"/>
      <c r="E120" s="87" t="s">
        <v>16</v>
      </c>
      <c r="F120" s="83" t="s">
        <v>240</v>
      </c>
      <c r="G120" s="82"/>
      <c r="H120" s="84">
        <v>2</v>
      </c>
      <c r="I120" s="85"/>
      <c r="J120" s="131"/>
      <c r="K120" s="84"/>
      <c r="L120" s="84"/>
      <c r="M120" s="84"/>
      <c r="N120" s="84"/>
      <c r="O120" s="86"/>
      <c r="P120" s="86"/>
      <c r="Q120" s="86"/>
      <c r="R120" s="8"/>
    </row>
    <row r="121" spans="1:19" ht="7.5" customHeight="1" outlineLevel="4">
      <c r="A121" s="8"/>
      <c r="B121" s="46"/>
      <c r="C121" s="45"/>
      <c r="D121" s="48"/>
      <c r="E121" s="13"/>
      <c r="F121" s="49"/>
      <c r="G121" s="48"/>
      <c r="H121" s="50"/>
      <c r="I121" s="52"/>
      <c r="J121" s="132"/>
      <c r="K121" s="19"/>
      <c r="L121" s="19"/>
      <c r="M121" s="19"/>
      <c r="N121" s="19"/>
      <c r="O121" s="15"/>
      <c r="P121" s="15"/>
      <c r="Q121" s="15"/>
      <c r="R121" s="8"/>
    </row>
    <row r="122" spans="1:19" ht="22.5" outlineLevel="3">
      <c r="A122" s="9"/>
      <c r="B122" s="72"/>
      <c r="C122" s="73">
        <v>36</v>
      </c>
      <c r="D122" s="74" t="s">
        <v>103</v>
      </c>
      <c r="E122" s="75" t="s">
        <v>241</v>
      </c>
      <c r="F122" s="76" t="s">
        <v>242</v>
      </c>
      <c r="G122" s="74" t="s">
        <v>120</v>
      </c>
      <c r="H122" s="77">
        <v>13</v>
      </c>
      <c r="I122" s="78"/>
      <c r="J122" s="130">
        <f>H122*I122</f>
        <v>0</v>
      </c>
      <c r="K122" s="77"/>
      <c r="L122" s="77">
        <f>H122*K122</f>
        <v>0</v>
      </c>
      <c r="M122" s="77"/>
      <c r="N122" s="77">
        <f>H122*M122</f>
        <v>0</v>
      </c>
      <c r="O122" s="79">
        <v>21</v>
      </c>
      <c r="P122" s="79">
        <f>J122*(O122/100)</f>
        <v>0</v>
      </c>
      <c r="Q122" s="79">
        <f>J122+P122</f>
        <v>0</v>
      </c>
      <c r="R122" s="8"/>
      <c r="S122" s="8"/>
    </row>
    <row r="123" spans="1:19" ht="11.25" outlineLevel="3">
      <c r="A123" s="9"/>
      <c r="B123" s="72"/>
      <c r="C123" s="73">
        <v>37</v>
      </c>
      <c r="D123" s="74" t="s">
        <v>151</v>
      </c>
      <c r="E123" s="75" t="s">
        <v>243</v>
      </c>
      <c r="F123" s="76" t="s">
        <v>244</v>
      </c>
      <c r="G123" s="74" t="s">
        <v>120</v>
      </c>
      <c r="H123" s="77">
        <v>12</v>
      </c>
      <c r="I123" s="78"/>
      <c r="J123" s="130">
        <f>H123*I123</f>
        <v>0</v>
      </c>
      <c r="K123" s="77">
        <v>3.8E-3</v>
      </c>
      <c r="L123" s="77">
        <f>H123*K123</f>
        <v>4.5600000000000002E-2</v>
      </c>
      <c r="M123" s="77"/>
      <c r="N123" s="77">
        <f>H123*M123</f>
        <v>0</v>
      </c>
      <c r="O123" s="79">
        <v>21</v>
      </c>
      <c r="P123" s="79">
        <f>J123*(O123/100)</f>
        <v>0</v>
      </c>
      <c r="Q123" s="79">
        <f>J123+P123</f>
        <v>0</v>
      </c>
      <c r="R123" s="8"/>
      <c r="S123" s="8"/>
    </row>
    <row r="124" spans="1:19" ht="9.75" outlineLevel="4">
      <c r="A124" s="80"/>
      <c r="B124" s="81"/>
      <c r="C124" s="81"/>
      <c r="D124" s="82"/>
      <c r="E124" s="87" t="s">
        <v>16</v>
      </c>
      <c r="F124" s="83" t="s">
        <v>245</v>
      </c>
      <c r="G124" s="82"/>
      <c r="H124" s="84">
        <v>12</v>
      </c>
      <c r="I124" s="85"/>
      <c r="J124" s="131"/>
      <c r="K124" s="84"/>
      <c r="L124" s="84"/>
      <c r="M124" s="84"/>
      <c r="N124" s="84"/>
      <c r="O124" s="86"/>
      <c r="P124" s="86"/>
      <c r="Q124" s="86"/>
      <c r="R124" s="8"/>
    </row>
    <row r="125" spans="1:19" ht="7.5" customHeight="1" outlineLevel="4">
      <c r="A125" s="8"/>
      <c r="B125" s="46"/>
      <c r="C125" s="45"/>
      <c r="D125" s="48"/>
      <c r="E125" s="13"/>
      <c r="F125" s="49"/>
      <c r="G125" s="48"/>
      <c r="H125" s="50"/>
      <c r="I125" s="52"/>
      <c r="J125" s="132"/>
      <c r="K125" s="19"/>
      <c r="L125" s="19"/>
      <c r="M125" s="19"/>
      <c r="N125" s="19"/>
      <c r="O125" s="15"/>
      <c r="P125" s="15"/>
      <c r="Q125" s="15"/>
      <c r="R125" s="8"/>
    </row>
    <row r="126" spans="1:19" ht="11.25" outlineLevel="3">
      <c r="A126" s="9"/>
      <c r="B126" s="72"/>
      <c r="C126" s="73">
        <v>38</v>
      </c>
      <c r="D126" s="74" t="s">
        <v>151</v>
      </c>
      <c r="E126" s="75" t="s">
        <v>246</v>
      </c>
      <c r="F126" s="76" t="s">
        <v>247</v>
      </c>
      <c r="G126" s="74" t="s">
        <v>94</v>
      </c>
      <c r="H126" s="77">
        <v>2</v>
      </c>
      <c r="I126" s="78"/>
      <c r="J126" s="130">
        <f>H126*I126</f>
        <v>0</v>
      </c>
      <c r="K126" s="77">
        <v>2.5000000000000001E-3</v>
      </c>
      <c r="L126" s="77">
        <f>H126*K126</f>
        <v>5.0000000000000001E-3</v>
      </c>
      <c r="M126" s="77"/>
      <c r="N126" s="77">
        <f>H126*M126</f>
        <v>0</v>
      </c>
      <c r="O126" s="79">
        <v>21</v>
      </c>
      <c r="P126" s="79">
        <f>J126*(O126/100)</f>
        <v>0</v>
      </c>
      <c r="Q126" s="79">
        <f>J126+P126</f>
        <v>0</v>
      </c>
      <c r="R126" s="8"/>
      <c r="S126" s="8"/>
    </row>
    <row r="127" spans="1:19" ht="9.75" outlineLevel="4">
      <c r="A127" s="80"/>
      <c r="B127" s="81"/>
      <c r="C127" s="81"/>
      <c r="D127" s="82"/>
      <c r="E127" s="87" t="s">
        <v>16</v>
      </c>
      <c r="F127" s="83" t="s">
        <v>248</v>
      </c>
      <c r="G127" s="82"/>
      <c r="H127" s="84">
        <v>2</v>
      </c>
      <c r="I127" s="85"/>
      <c r="J127" s="131"/>
      <c r="K127" s="84"/>
      <c r="L127" s="84"/>
      <c r="M127" s="84"/>
      <c r="N127" s="84"/>
      <c r="O127" s="86"/>
      <c r="P127" s="86"/>
      <c r="Q127" s="86"/>
      <c r="R127" s="8"/>
    </row>
    <row r="128" spans="1:19" ht="7.5" customHeight="1" outlineLevel="4">
      <c r="A128" s="8"/>
      <c r="B128" s="46"/>
      <c r="C128" s="45"/>
      <c r="D128" s="48"/>
      <c r="E128" s="13"/>
      <c r="F128" s="49"/>
      <c r="G128" s="48"/>
      <c r="H128" s="50"/>
      <c r="I128" s="52"/>
      <c r="J128" s="132"/>
      <c r="K128" s="19"/>
      <c r="L128" s="19"/>
      <c r="M128" s="19"/>
      <c r="N128" s="19"/>
      <c r="O128" s="15"/>
      <c r="P128" s="15"/>
      <c r="Q128" s="15"/>
      <c r="R128" s="8"/>
    </row>
    <row r="129" spans="1:19" ht="11.25" outlineLevel="3">
      <c r="A129" s="9"/>
      <c r="B129" s="72"/>
      <c r="C129" s="73">
        <v>39</v>
      </c>
      <c r="D129" s="74" t="s">
        <v>151</v>
      </c>
      <c r="E129" s="75" t="s">
        <v>249</v>
      </c>
      <c r="F129" s="76" t="s">
        <v>250</v>
      </c>
      <c r="G129" s="74" t="s">
        <v>94</v>
      </c>
      <c r="H129" s="77">
        <v>2</v>
      </c>
      <c r="I129" s="78"/>
      <c r="J129" s="130">
        <f>H129*I129</f>
        <v>0</v>
      </c>
      <c r="K129" s="77">
        <v>1.1000000000000001E-3</v>
      </c>
      <c r="L129" s="77">
        <f>H129*K129</f>
        <v>2.2000000000000001E-3</v>
      </c>
      <c r="M129" s="77"/>
      <c r="N129" s="77">
        <f>H129*M129</f>
        <v>0</v>
      </c>
      <c r="O129" s="79">
        <v>21</v>
      </c>
      <c r="P129" s="79">
        <f>J129*(O129/100)</f>
        <v>0</v>
      </c>
      <c r="Q129" s="79">
        <f>J129+P129</f>
        <v>0</v>
      </c>
      <c r="R129" s="8"/>
      <c r="S129" s="8"/>
    </row>
    <row r="130" spans="1:19" ht="9.75" outlineLevel="4">
      <c r="A130" s="80"/>
      <c r="B130" s="81"/>
      <c r="C130" s="81"/>
      <c r="D130" s="82"/>
      <c r="E130" s="87" t="s">
        <v>16</v>
      </c>
      <c r="F130" s="83" t="s">
        <v>251</v>
      </c>
      <c r="G130" s="82"/>
      <c r="H130" s="84">
        <v>2</v>
      </c>
      <c r="I130" s="85"/>
      <c r="J130" s="131"/>
      <c r="K130" s="84"/>
      <c r="L130" s="84"/>
      <c r="M130" s="84"/>
      <c r="N130" s="84"/>
      <c r="O130" s="86"/>
      <c r="P130" s="86"/>
      <c r="Q130" s="86"/>
      <c r="R130" s="8"/>
    </row>
    <row r="131" spans="1:19" ht="7.5" customHeight="1" outlineLevel="4">
      <c r="A131" s="8"/>
      <c r="B131" s="46"/>
      <c r="C131" s="45"/>
      <c r="D131" s="48"/>
      <c r="E131" s="13"/>
      <c r="F131" s="49"/>
      <c r="G131" s="48"/>
      <c r="H131" s="50"/>
      <c r="I131" s="52"/>
      <c r="J131" s="132"/>
      <c r="K131" s="19"/>
      <c r="L131" s="19"/>
      <c r="M131" s="19"/>
      <c r="N131" s="19"/>
      <c r="O131" s="15"/>
      <c r="P131" s="15"/>
      <c r="Q131" s="15"/>
      <c r="R131" s="8"/>
    </row>
    <row r="132" spans="1:19" ht="11.25" outlineLevel="3">
      <c r="A132" s="9"/>
      <c r="B132" s="72"/>
      <c r="C132" s="73">
        <v>40</v>
      </c>
      <c r="D132" s="74" t="s">
        <v>151</v>
      </c>
      <c r="E132" s="75" t="s">
        <v>252</v>
      </c>
      <c r="F132" s="76" t="s">
        <v>253</v>
      </c>
      <c r="G132" s="74" t="s">
        <v>120</v>
      </c>
      <c r="H132" s="77">
        <v>1</v>
      </c>
      <c r="I132" s="78"/>
      <c r="J132" s="130">
        <f>H132*I132</f>
        <v>0</v>
      </c>
      <c r="K132" s="77">
        <v>3.5000000000000001E-3</v>
      </c>
      <c r="L132" s="77">
        <f>H132*K132</f>
        <v>3.5000000000000001E-3</v>
      </c>
      <c r="M132" s="77"/>
      <c r="N132" s="77">
        <f>H132*M132</f>
        <v>0</v>
      </c>
      <c r="O132" s="79">
        <v>21</v>
      </c>
      <c r="P132" s="79">
        <f>J132*(O132/100)</f>
        <v>0</v>
      </c>
      <c r="Q132" s="79">
        <f>J132+P132</f>
        <v>0</v>
      </c>
      <c r="R132" s="8"/>
      <c r="S132" s="8"/>
    </row>
    <row r="133" spans="1:19" ht="9.75" outlineLevel="4">
      <c r="A133" s="80"/>
      <c r="B133" s="81"/>
      <c r="C133" s="81"/>
      <c r="D133" s="82"/>
      <c r="E133" s="87" t="s">
        <v>16</v>
      </c>
      <c r="F133" s="83" t="s">
        <v>254</v>
      </c>
      <c r="G133" s="82"/>
      <c r="H133" s="84">
        <v>1</v>
      </c>
      <c r="I133" s="85"/>
      <c r="J133" s="131"/>
      <c r="K133" s="84"/>
      <c r="L133" s="84"/>
      <c r="M133" s="84"/>
      <c r="N133" s="84"/>
      <c r="O133" s="86"/>
      <c r="P133" s="86"/>
      <c r="Q133" s="86"/>
      <c r="R133" s="8"/>
    </row>
    <row r="134" spans="1:19" ht="7.5" customHeight="1" outlineLevel="4">
      <c r="A134" s="8"/>
      <c r="B134" s="46"/>
      <c r="C134" s="45"/>
      <c r="D134" s="48"/>
      <c r="E134" s="13"/>
      <c r="F134" s="49"/>
      <c r="G134" s="48"/>
      <c r="H134" s="50"/>
      <c r="I134" s="52"/>
      <c r="J134" s="132"/>
      <c r="K134" s="19"/>
      <c r="L134" s="19"/>
      <c r="M134" s="19"/>
      <c r="N134" s="19"/>
      <c r="O134" s="15"/>
      <c r="P134" s="15"/>
      <c r="Q134" s="15"/>
      <c r="R134" s="8"/>
    </row>
    <row r="135" spans="1:19" ht="11.25" outlineLevel="3">
      <c r="A135" s="9"/>
      <c r="B135" s="72"/>
      <c r="C135" s="73">
        <v>41</v>
      </c>
      <c r="D135" s="74" t="s">
        <v>151</v>
      </c>
      <c r="E135" s="75" t="s">
        <v>255</v>
      </c>
      <c r="F135" s="76" t="s">
        <v>256</v>
      </c>
      <c r="G135" s="74" t="s">
        <v>94</v>
      </c>
      <c r="H135" s="77">
        <v>2</v>
      </c>
      <c r="I135" s="78"/>
      <c r="J135" s="130">
        <f>H135*I135</f>
        <v>0</v>
      </c>
      <c r="K135" s="77">
        <v>2.2000000000000001E-3</v>
      </c>
      <c r="L135" s="77">
        <f>H135*K135</f>
        <v>4.4000000000000003E-3</v>
      </c>
      <c r="M135" s="77"/>
      <c r="N135" s="77">
        <f>H135*M135</f>
        <v>0</v>
      </c>
      <c r="O135" s="79">
        <v>21</v>
      </c>
      <c r="P135" s="79">
        <f>J135*(O135/100)</f>
        <v>0</v>
      </c>
      <c r="Q135" s="79">
        <f>J135+P135</f>
        <v>0</v>
      </c>
      <c r="R135" s="8"/>
      <c r="S135" s="8"/>
    </row>
    <row r="136" spans="1:19" ht="9.75" outlineLevel="4">
      <c r="A136" s="80"/>
      <c r="B136" s="81"/>
      <c r="C136" s="81"/>
      <c r="D136" s="82"/>
      <c r="E136" s="87" t="s">
        <v>16</v>
      </c>
      <c r="F136" s="83" t="s">
        <v>257</v>
      </c>
      <c r="G136" s="82"/>
      <c r="H136" s="84">
        <v>1</v>
      </c>
      <c r="I136" s="85"/>
      <c r="J136" s="131"/>
      <c r="K136" s="84"/>
      <c r="L136" s="84"/>
      <c r="M136" s="84"/>
      <c r="N136" s="84"/>
      <c r="O136" s="86"/>
      <c r="P136" s="86"/>
      <c r="Q136" s="86"/>
      <c r="R136" s="8"/>
    </row>
    <row r="137" spans="1:19" ht="9.75" outlineLevel="4">
      <c r="A137" s="80"/>
      <c r="B137" s="81"/>
      <c r="C137" s="81"/>
      <c r="D137" s="82"/>
      <c r="E137" s="87"/>
      <c r="F137" s="83" t="s">
        <v>258</v>
      </c>
      <c r="G137" s="82"/>
      <c r="H137" s="84">
        <v>1</v>
      </c>
      <c r="I137" s="85"/>
      <c r="J137" s="131"/>
      <c r="K137" s="84"/>
      <c r="L137" s="84"/>
      <c r="M137" s="84"/>
      <c r="N137" s="84"/>
      <c r="O137" s="86"/>
      <c r="P137" s="86"/>
      <c r="Q137" s="86"/>
      <c r="R137" s="8"/>
    </row>
    <row r="138" spans="1:19" ht="7.5" customHeight="1" outlineLevel="4">
      <c r="A138" s="8"/>
      <c r="B138" s="46"/>
      <c r="C138" s="45"/>
      <c r="D138" s="48"/>
      <c r="E138" s="13"/>
      <c r="F138" s="49"/>
      <c r="G138" s="48"/>
      <c r="H138" s="50"/>
      <c r="I138" s="52"/>
      <c r="J138" s="132"/>
      <c r="K138" s="19"/>
      <c r="L138" s="19"/>
      <c r="M138" s="19"/>
      <c r="N138" s="19"/>
      <c r="O138" s="15"/>
      <c r="P138" s="15"/>
      <c r="Q138" s="15"/>
      <c r="R138" s="8"/>
    </row>
    <row r="139" spans="1:19" ht="11.25" outlineLevel="3">
      <c r="A139" s="9"/>
      <c r="B139" s="72"/>
      <c r="C139" s="73">
        <v>42</v>
      </c>
      <c r="D139" s="74" t="s">
        <v>151</v>
      </c>
      <c r="E139" s="75" t="s">
        <v>259</v>
      </c>
      <c r="F139" s="76" t="s">
        <v>260</v>
      </c>
      <c r="G139" s="74" t="s">
        <v>94</v>
      </c>
      <c r="H139" s="77">
        <v>1</v>
      </c>
      <c r="I139" s="78"/>
      <c r="J139" s="130">
        <f>H139*I139</f>
        <v>0</v>
      </c>
      <c r="K139" s="77">
        <v>1.9E-3</v>
      </c>
      <c r="L139" s="77">
        <f>H139*K139</f>
        <v>1.9E-3</v>
      </c>
      <c r="M139" s="77"/>
      <c r="N139" s="77">
        <f>H139*M139</f>
        <v>0</v>
      </c>
      <c r="O139" s="79">
        <v>21</v>
      </c>
      <c r="P139" s="79">
        <f>J139*(O139/100)</f>
        <v>0</v>
      </c>
      <c r="Q139" s="79">
        <f>J139+P139</f>
        <v>0</v>
      </c>
      <c r="R139" s="8"/>
      <c r="S139" s="8"/>
    </row>
    <row r="140" spans="1:19" ht="9.75" outlineLevel="4">
      <c r="A140" s="80"/>
      <c r="B140" s="81"/>
      <c r="C140" s="81"/>
      <c r="D140" s="82"/>
      <c r="E140" s="87" t="s">
        <v>16</v>
      </c>
      <c r="F140" s="83" t="s">
        <v>261</v>
      </c>
      <c r="G140" s="82"/>
      <c r="H140" s="84">
        <v>1</v>
      </c>
      <c r="I140" s="85"/>
      <c r="J140" s="131"/>
      <c r="K140" s="84"/>
      <c r="L140" s="84"/>
      <c r="M140" s="84"/>
      <c r="N140" s="84"/>
      <c r="O140" s="86"/>
      <c r="P140" s="86"/>
      <c r="Q140" s="86"/>
      <c r="R140" s="8"/>
    </row>
    <row r="141" spans="1:19" ht="7.5" customHeight="1" outlineLevel="4">
      <c r="A141" s="8"/>
      <c r="B141" s="46"/>
      <c r="C141" s="45"/>
      <c r="D141" s="48"/>
      <c r="E141" s="13"/>
      <c r="F141" s="49"/>
      <c r="G141" s="48"/>
      <c r="H141" s="50"/>
      <c r="I141" s="52"/>
      <c r="J141" s="132"/>
      <c r="K141" s="19"/>
      <c r="L141" s="19"/>
      <c r="M141" s="19"/>
      <c r="N141" s="19"/>
      <c r="O141" s="15"/>
      <c r="P141" s="15"/>
      <c r="Q141" s="15"/>
      <c r="R141" s="8"/>
    </row>
    <row r="142" spans="1:19" ht="11.25" outlineLevel="3">
      <c r="A142" s="9"/>
      <c r="B142" s="72"/>
      <c r="C142" s="73">
        <v>43</v>
      </c>
      <c r="D142" s="74" t="s">
        <v>151</v>
      </c>
      <c r="E142" s="75" t="s">
        <v>262</v>
      </c>
      <c r="F142" s="76" t="s">
        <v>263</v>
      </c>
      <c r="G142" s="74" t="s">
        <v>94</v>
      </c>
      <c r="H142" s="77">
        <v>1</v>
      </c>
      <c r="I142" s="78"/>
      <c r="J142" s="130">
        <f>H142*I142</f>
        <v>0</v>
      </c>
      <c r="K142" s="77">
        <v>1.5E-3</v>
      </c>
      <c r="L142" s="77">
        <f>H142*K142</f>
        <v>1.5E-3</v>
      </c>
      <c r="M142" s="77"/>
      <c r="N142" s="77">
        <f>H142*M142</f>
        <v>0</v>
      </c>
      <c r="O142" s="79">
        <v>21</v>
      </c>
      <c r="P142" s="79">
        <f>J142*(O142/100)</f>
        <v>0</v>
      </c>
      <c r="Q142" s="79">
        <f>J142+P142</f>
        <v>0</v>
      </c>
      <c r="R142" s="8"/>
      <c r="S142" s="8"/>
    </row>
    <row r="143" spans="1:19" ht="9.75" outlineLevel="4">
      <c r="A143" s="80"/>
      <c r="B143" s="81"/>
      <c r="C143" s="81"/>
      <c r="D143" s="82"/>
      <c r="E143" s="87" t="s">
        <v>16</v>
      </c>
      <c r="F143" s="83" t="s">
        <v>264</v>
      </c>
      <c r="G143" s="82"/>
      <c r="H143" s="84">
        <v>1</v>
      </c>
      <c r="I143" s="85"/>
      <c r="J143" s="131"/>
      <c r="K143" s="84"/>
      <c r="L143" s="84"/>
      <c r="M143" s="84"/>
      <c r="N143" s="84"/>
      <c r="O143" s="86"/>
      <c r="P143" s="86"/>
      <c r="Q143" s="86"/>
      <c r="R143" s="8"/>
    </row>
    <row r="144" spans="1:19" ht="7.5" customHeight="1" outlineLevel="4">
      <c r="A144" s="8"/>
      <c r="B144" s="46"/>
      <c r="C144" s="45"/>
      <c r="D144" s="48"/>
      <c r="E144" s="13"/>
      <c r="F144" s="49"/>
      <c r="G144" s="48"/>
      <c r="H144" s="50"/>
      <c r="I144" s="52"/>
      <c r="J144" s="132"/>
      <c r="K144" s="19"/>
      <c r="L144" s="19"/>
      <c r="M144" s="19"/>
      <c r="N144" s="19"/>
      <c r="O144" s="15"/>
      <c r="P144" s="15"/>
      <c r="Q144" s="15"/>
      <c r="R144" s="8"/>
    </row>
    <row r="145" spans="1:19" ht="22.5" outlineLevel="3">
      <c r="A145" s="9"/>
      <c r="B145" s="72"/>
      <c r="C145" s="73">
        <v>44</v>
      </c>
      <c r="D145" s="74" t="s">
        <v>103</v>
      </c>
      <c r="E145" s="75" t="s">
        <v>265</v>
      </c>
      <c r="F145" s="76" t="s">
        <v>266</v>
      </c>
      <c r="G145" s="74" t="s">
        <v>120</v>
      </c>
      <c r="H145" s="77">
        <v>31</v>
      </c>
      <c r="I145" s="78"/>
      <c r="J145" s="130">
        <f>H145*I145</f>
        <v>0</v>
      </c>
      <c r="K145" s="77"/>
      <c r="L145" s="77">
        <f>H145*K145</f>
        <v>0</v>
      </c>
      <c r="M145" s="77"/>
      <c r="N145" s="77">
        <f>H145*M145</f>
        <v>0</v>
      </c>
      <c r="O145" s="79">
        <v>21</v>
      </c>
      <c r="P145" s="79">
        <f>J145*(O145/100)</f>
        <v>0</v>
      </c>
      <c r="Q145" s="79">
        <f>J145+P145</f>
        <v>0</v>
      </c>
      <c r="R145" s="8"/>
      <c r="S145" s="8"/>
    </row>
    <row r="146" spans="1:19" ht="11.25" outlineLevel="3">
      <c r="A146" s="9"/>
      <c r="B146" s="72"/>
      <c r="C146" s="73">
        <v>45</v>
      </c>
      <c r="D146" s="74" t="s">
        <v>151</v>
      </c>
      <c r="E146" s="75" t="s">
        <v>267</v>
      </c>
      <c r="F146" s="76" t="s">
        <v>268</v>
      </c>
      <c r="G146" s="74" t="s">
        <v>120</v>
      </c>
      <c r="H146" s="77">
        <v>3</v>
      </c>
      <c r="I146" s="78"/>
      <c r="J146" s="130">
        <f>H146*I146</f>
        <v>0</v>
      </c>
      <c r="K146" s="77">
        <v>2.8E-3</v>
      </c>
      <c r="L146" s="77">
        <f>H146*K146</f>
        <v>8.3999999999999995E-3</v>
      </c>
      <c r="M146" s="77"/>
      <c r="N146" s="77">
        <f>H146*M146</f>
        <v>0</v>
      </c>
      <c r="O146" s="79">
        <v>21</v>
      </c>
      <c r="P146" s="79">
        <f>J146*(O146/100)</f>
        <v>0</v>
      </c>
      <c r="Q146" s="79">
        <f>J146+P146</f>
        <v>0</v>
      </c>
      <c r="R146" s="8"/>
      <c r="S146" s="8"/>
    </row>
    <row r="147" spans="1:19" ht="9.75" outlineLevel="4">
      <c r="A147" s="80"/>
      <c r="B147" s="81"/>
      <c r="C147" s="81"/>
      <c r="D147" s="82"/>
      <c r="E147" s="87" t="s">
        <v>16</v>
      </c>
      <c r="F147" s="83" t="s">
        <v>269</v>
      </c>
      <c r="G147" s="82"/>
      <c r="H147" s="84">
        <v>3</v>
      </c>
      <c r="I147" s="85"/>
      <c r="J147" s="131"/>
      <c r="K147" s="84"/>
      <c r="L147" s="84"/>
      <c r="M147" s="84"/>
      <c r="N147" s="84"/>
      <c r="O147" s="86"/>
      <c r="P147" s="86"/>
      <c r="Q147" s="86"/>
      <c r="R147" s="8"/>
    </row>
    <row r="148" spans="1:19" ht="7.5" customHeight="1" outlineLevel="4">
      <c r="A148" s="8"/>
      <c r="B148" s="46"/>
      <c r="C148" s="45"/>
      <c r="D148" s="48"/>
      <c r="E148" s="13"/>
      <c r="F148" s="49"/>
      <c r="G148" s="48"/>
      <c r="H148" s="50"/>
      <c r="I148" s="52"/>
      <c r="J148" s="132"/>
      <c r="K148" s="19"/>
      <c r="L148" s="19"/>
      <c r="M148" s="19"/>
      <c r="N148" s="19"/>
      <c r="O148" s="15"/>
      <c r="P148" s="15"/>
      <c r="Q148" s="15"/>
      <c r="R148" s="8"/>
    </row>
    <row r="149" spans="1:19" ht="11.25" outlineLevel="3">
      <c r="A149" s="9"/>
      <c r="B149" s="72"/>
      <c r="C149" s="73">
        <v>46</v>
      </c>
      <c r="D149" s="74" t="s">
        <v>151</v>
      </c>
      <c r="E149" s="75" t="s">
        <v>270</v>
      </c>
      <c r="F149" s="76" t="s">
        <v>271</v>
      </c>
      <c r="G149" s="74" t="s">
        <v>120</v>
      </c>
      <c r="H149" s="77">
        <v>28</v>
      </c>
      <c r="I149" s="78"/>
      <c r="J149" s="130">
        <f>H149*I149</f>
        <v>0</v>
      </c>
      <c r="K149" s="77">
        <v>2.3E-3</v>
      </c>
      <c r="L149" s="77">
        <f>H149*K149</f>
        <v>6.4399999999999999E-2</v>
      </c>
      <c r="M149" s="77"/>
      <c r="N149" s="77">
        <f>H149*M149</f>
        <v>0</v>
      </c>
      <c r="O149" s="79">
        <v>21</v>
      </c>
      <c r="P149" s="79">
        <f>J149*(O149/100)</f>
        <v>0</v>
      </c>
      <c r="Q149" s="79">
        <f>J149+P149</f>
        <v>0</v>
      </c>
      <c r="R149" s="8"/>
      <c r="S149" s="8"/>
    </row>
    <row r="150" spans="1:19" ht="9.75" outlineLevel="4">
      <c r="A150" s="80"/>
      <c r="B150" s="81"/>
      <c r="C150" s="81"/>
      <c r="D150" s="82"/>
      <c r="E150" s="87" t="s">
        <v>16</v>
      </c>
      <c r="F150" s="83" t="s">
        <v>272</v>
      </c>
      <c r="G150" s="82"/>
      <c r="H150" s="84">
        <v>14</v>
      </c>
      <c r="I150" s="85"/>
      <c r="J150" s="131"/>
      <c r="K150" s="84"/>
      <c r="L150" s="84"/>
      <c r="M150" s="84"/>
      <c r="N150" s="84"/>
      <c r="O150" s="86"/>
      <c r="P150" s="86"/>
      <c r="Q150" s="86"/>
      <c r="R150" s="8"/>
    </row>
    <row r="151" spans="1:19" ht="9.75" outlineLevel="4">
      <c r="A151" s="80"/>
      <c r="B151" s="81"/>
      <c r="C151" s="81"/>
      <c r="D151" s="82"/>
      <c r="E151" s="87"/>
      <c r="F151" s="83" t="s">
        <v>273</v>
      </c>
      <c r="G151" s="82"/>
      <c r="H151" s="84">
        <v>14</v>
      </c>
      <c r="I151" s="85"/>
      <c r="J151" s="131"/>
      <c r="K151" s="84"/>
      <c r="L151" s="84"/>
      <c r="M151" s="84"/>
      <c r="N151" s="84"/>
      <c r="O151" s="86"/>
      <c r="P151" s="86"/>
      <c r="Q151" s="86"/>
      <c r="R151" s="8"/>
    </row>
    <row r="152" spans="1:19" ht="7.5" customHeight="1" outlineLevel="4">
      <c r="A152" s="8"/>
      <c r="B152" s="46"/>
      <c r="C152" s="45"/>
      <c r="D152" s="48"/>
      <c r="E152" s="13"/>
      <c r="F152" s="49"/>
      <c r="G152" s="48"/>
      <c r="H152" s="50"/>
      <c r="I152" s="52"/>
      <c r="J152" s="132"/>
      <c r="K152" s="19"/>
      <c r="L152" s="19"/>
      <c r="M152" s="19"/>
      <c r="N152" s="19"/>
      <c r="O152" s="15"/>
      <c r="P152" s="15"/>
      <c r="Q152" s="15"/>
      <c r="R152" s="8"/>
    </row>
    <row r="153" spans="1:19" ht="11.25" outlineLevel="3">
      <c r="A153" s="9"/>
      <c r="B153" s="72"/>
      <c r="C153" s="73">
        <v>47</v>
      </c>
      <c r="D153" s="74" t="s">
        <v>151</v>
      </c>
      <c r="E153" s="75" t="s">
        <v>274</v>
      </c>
      <c r="F153" s="76" t="s">
        <v>275</v>
      </c>
      <c r="G153" s="74" t="s">
        <v>94</v>
      </c>
      <c r="H153" s="77">
        <v>1</v>
      </c>
      <c r="I153" s="78"/>
      <c r="J153" s="130">
        <f>H153*I153</f>
        <v>0</v>
      </c>
      <c r="K153" s="77">
        <v>1.9E-3</v>
      </c>
      <c r="L153" s="77">
        <f>H153*K153</f>
        <v>1.9E-3</v>
      </c>
      <c r="M153" s="77"/>
      <c r="N153" s="77">
        <f>H153*M153</f>
        <v>0</v>
      </c>
      <c r="O153" s="79">
        <v>21</v>
      </c>
      <c r="P153" s="79">
        <f>J153*(O153/100)</f>
        <v>0</v>
      </c>
      <c r="Q153" s="79">
        <f>J153+P153</f>
        <v>0</v>
      </c>
      <c r="R153" s="8"/>
      <c r="S153" s="8"/>
    </row>
    <row r="154" spans="1:19" ht="9.75" outlineLevel="4">
      <c r="A154" s="80"/>
      <c r="B154" s="81"/>
      <c r="C154" s="81"/>
      <c r="D154" s="82"/>
      <c r="E154" s="87" t="s">
        <v>16</v>
      </c>
      <c r="F154" s="83" t="s">
        <v>276</v>
      </c>
      <c r="G154" s="82"/>
      <c r="H154" s="84">
        <v>1</v>
      </c>
      <c r="I154" s="85"/>
      <c r="J154" s="131"/>
      <c r="K154" s="84"/>
      <c r="L154" s="84"/>
      <c r="M154" s="84"/>
      <c r="N154" s="84"/>
      <c r="O154" s="86"/>
      <c r="P154" s="86"/>
      <c r="Q154" s="86"/>
      <c r="R154" s="8"/>
    </row>
    <row r="155" spans="1:19" ht="7.5" customHeight="1" outlineLevel="4">
      <c r="A155" s="8"/>
      <c r="B155" s="46"/>
      <c r="C155" s="45"/>
      <c r="D155" s="48"/>
      <c r="E155" s="13"/>
      <c r="F155" s="49"/>
      <c r="G155" s="48"/>
      <c r="H155" s="50"/>
      <c r="I155" s="52"/>
      <c r="J155" s="132"/>
      <c r="K155" s="19"/>
      <c r="L155" s="19"/>
      <c r="M155" s="19"/>
      <c r="N155" s="19"/>
      <c r="O155" s="15"/>
      <c r="P155" s="15"/>
      <c r="Q155" s="15"/>
      <c r="R155" s="8"/>
    </row>
    <row r="156" spans="1:19" ht="11.25" outlineLevel="3">
      <c r="A156" s="9"/>
      <c r="B156" s="72"/>
      <c r="C156" s="73">
        <v>48</v>
      </c>
      <c r="D156" s="74" t="s">
        <v>151</v>
      </c>
      <c r="E156" s="75" t="s">
        <v>277</v>
      </c>
      <c r="F156" s="76" t="s">
        <v>278</v>
      </c>
      <c r="G156" s="74" t="s">
        <v>94</v>
      </c>
      <c r="H156" s="77">
        <v>10</v>
      </c>
      <c r="I156" s="78"/>
      <c r="J156" s="130">
        <f>H156*I156</f>
        <v>0</v>
      </c>
      <c r="K156" s="77">
        <v>1E-3</v>
      </c>
      <c r="L156" s="77">
        <f>H156*K156</f>
        <v>0.01</v>
      </c>
      <c r="M156" s="77"/>
      <c r="N156" s="77">
        <f>H156*M156</f>
        <v>0</v>
      </c>
      <c r="O156" s="79">
        <v>21</v>
      </c>
      <c r="P156" s="79">
        <f>J156*(O156/100)</f>
        <v>0</v>
      </c>
      <c r="Q156" s="79">
        <f>J156+P156</f>
        <v>0</v>
      </c>
      <c r="R156" s="8"/>
      <c r="S156" s="8"/>
    </row>
    <row r="157" spans="1:19" ht="9.75" outlineLevel="4">
      <c r="A157" s="80"/>
      <c r="B157" s="81"/>
      <c r="C157" s="81"/>
      <c r="D157" s="82"/>
      <c r="E157" s="87" t="s">
        <v>16</v>
      </c>
      <c r="F157" s="83" t="s">
        <v>279</v>
      </c>
      <c r="G157" s="82"/>
      <c r="H157" s="84">
        <v>1</v>
      </c>
      <c r="I157" s="85"/>
      <c r="J157" s="131"/>
      <c r="K157" s="84"/>
      <c r="L157" s="84"/>
      <c r="M157" s="84"/>
      <c r="N157" s="84"/>
      <c r="O157" s="86"/>
      <c r="P157" s="86"/>
      <c r="Q157" s="86"/>
      <c r="R157" s="8"/>
    </row>
    <row r="158" spans="1:19" ht="9.75" outlineLevel="4">
      <c r="A158" s="80"/>
      <c r="B158" s="81"/>
      <c r="C158" s="81"/>
      <c r="D158" s="82"/>
      <c r="E158" s="87"/>
      <c r="F158" s="83" t="s">
        <v>280</v>
      </c>
      <c r="G158" s="82"/>
      <c r="H158" s="84">
        <v>9</v>
      </c>
      <c r="I158" s="85"/>
      <c r="J158" s="131"/>
      <c r="K158" s="84"/>
      <c r="L158" s="84"/>
      <c r="M158" s="84"/>
      <c r="N158" s="84"/>
      <c r="O158" s="86"/>
      <c r="P158" s="86"/>
      <c r="Q158" s="86"/>
      <c r="R158" s="8"/>
    </row>
    <row r="159" spans="1:19" ht="7.5" customHeight="1" outlineLevel="4">
      <c r="A159" s="8"/>
      <c r="B159" s="46"/>
      <c r="C159" s="45"/>
      <c r="D159" s="48"/>
      <c r="E159" s="13"/>
      <c r="F159" s="49"/>
      <c r="G159" s="48"/>
      <c r="H159" s="50"/>
      <c r="I159" s="52"/>
      <c r="J159" s="132"/>
      <c r="K159" s="19"/>
      <c r="L159" s="19"/>
      <c r="M159" s="19"/>
      <c r="N159" s="19"/>
      <c r="O159" s="15"/>
      <c r="P159" s="15"/>
      <c r="Q159" s="15"/>
      <c r="R159" s="8"/>
    </row>
    <row r="160" spans="1:19" ht="11.25" outlineLevel="3">
      <c r="A160" s="9"/>
      <c r="B160" s="72"/>
      <c r="C160" s="73">
        <v>49</v>
      </c>
      <c r="D160" s="74" t="s">
        <v>151</v>
      </c>
      <c r="E160" s="75" t="s">
        <v>281</v>
      </c>
      <c r="F160" s="76" t="s">
        <v>282</v>
      </c>
      <c r="G160" s="74" t="s">
        <v>94</v>
      </c>
      <c r="H160" s="77">
        <v>1</v>
      </c>
      <c r="I160" s="78"/>
      <c r="J160" s="130">
        <f>H160*I160</f>
        <v>0</v>
      </c>
      <c r="K160" s="77">
        <v>8.0000000000000004E-4</v>
      </c>
      <c r="L160" s="77">
        <f>H160*K160</f>
        <v>8.0000000000000004E-4</v>
      </c>
      <c r="M160" s="77"/>
      <c r="N160" s="77">
        <f>H160*M160</f>
        <v>0</v>
      </c>
      <c r="O160" s="79">
        <v>21</v>
      </c>
      <c r="P160" s="79">
        <f>J160*(O160/100)</f>
        <v>0</v>
      </c>
      <c r="Q160" s="79">
        <f>J160+P160</f>
        <v>0</v>
      </c>
      <c r="R160" s="8"/>
      <c r="S160" s="8"/>
    </row>
    <row r="161" spans="1:19" ht="9.75" outlineLevel="4">
      <c r="A161" s="80"/>
      <c r="B161" s="81"/>
      <c r="C161" s="81"/>
      <c r="D161" s="82"/>
      <c r="E161" s="87" t="s">
        <v>16</v>
      </c>
      <c r="F161" s="83" t="s">
        <v>283</v>
      </c>
      <c r="G161" s="82"/>
      <c r="H161" s="84">
        <v>1</v>
      </c>
      <c r="I161" s="85"/>
      <c r="J161" s="131"/>
      <c r="K161" s="84"/>
      <c r="L161" s="84"/>
      <c r="M161" s="84"/>
      <c r="N161" s="84"/>
      <c r="O161" s="86"/>
      <c r="P161" s="86"/>
      <c r="Q161" s="86"/>
      <c r="R161" s="8"/>
    </row>
    <row r="162" spans="1:19" ht="7.5" customHeight="1" outlineLevel="4">
      <c r="A162" s="8"/>
      <c r="B162" s="46"/>
      <c r="C162" s="45"/>
      <c r="D162" s="48"/>
      <c r="E162" s="13"/>
      <c r="F162" s="49"/>
      <c r="G162" s="48"/>
      <c r="H162" s="50"/>
      <c r="I162" s="52"/>
      <c r="J162" s="132"/>
      <c r="K162" s="19"/>
      <c r="L162" s="19"/>
      <c r="M162" s="19"/>
      <c r="N162" s="19"/>
      <c r="O162" s="15"/>
      <c r="P162" s="15"/>
      <c r="Q162" s="15"/>
      <c r="R162" s="8"/>
    </row>
    <row r="163" spans="1:19" ht="11.25" outlineLevel="3">
      <c r="A163" s="9"/>
      <c r="B163" s="72"/>
      <c r="C163" s="73">
        <v>50</v>
      </c>
      <c r="D163" s="74" t="s">
        <v>103</v>
      </c>
      <c r="E163" s="75" t="s">
        <v>284</v>
      </c>
      <c r="F163" s="76" t="s">
        <v>285</v>
      </c>
      <c r="G163" s="74" t="s">
        <v>120</v>
      </c>
      <c r="H163" s="77">
        <v>15</v>
      </c>
      <c r="I163" s="78"/>
      <c r="J163" s="130">
        <f>H163*I163</f>
        <v>0</v>
      </c>
      <c r="K163" s="77"/>
      <c r="L163" s="77">
        <f>H163*K163</f>
        <v>0</v>
      </c>
      <c r="M163" s="77"/>
      <c r="N163" s="77">
        <f>H163*M163</f>
        <v>0</v>
      </c>
      <c r="O163" s="79">
        <v>21</v>
      </c>
      <c r="P163" s="79">
        <f>J163*(O163/100)</f>
        <v>0</v>
      </c>
      <c r="Q163" s="79">
        <f>J163+P163</f>
        <v>0</v>
      </c>
      <c r="R163" s="8"/>
      <c r="S163" s="8"/>
    </row>
    <row r="164" spans="1:19" ht="9.75" outlineLevel="4">
      <c r="A164" s="80"/>
      <c r="B164" s="81"/>
      <c r="C164" s="81"/>
      <c r="D164" s="82"/>
      <c r="E164" s="87" t="s">
        <v>16</v>
      </c>
      <c r="F164" s="83" t="s">
        <v>286</v>
      </c>
      <c r="G164" s="82"/>
      <c r="H164" s="84">
        <v>15</v>
      </c>
      <c r="I164" s="85"/>
      <c r="J164" s="131"/>
      <c r="K164" s="84"/>
      <c r="L164" s="84"/>
      <c r="M164" s="84"/>
      <c r="N164" s="84"/>
      <c r="O164" s="86"/>
      <c r="P164" s="86"/>
      <c r="Q164" s="86"/>
      <c r="R164" s="8"/>
    </row>
    <row r="165" spans="1:19" ht="7.5" customHeight="1" outlineLevel="4">
      <c r="A165" s="8"/>
      <c r="B165" s="46"/>
      <c r="C165" s="45"/>
      <c r="D165" s="48"/>
      <c r="E165" s="13"/>
      <c r="F165" s="49"/>
      <c r="G165" s="48"/>
      <c r="H165" s="50"/>
      <c r="I165" s="52"/>
      <c r="J165" s="132"/>
      <c r="K165" s="19"/>
      <c r="L165" s="19"/>
      <c r="M165" s="19"/>
      <c r="N165" s="19"/>
      <c r="O165" s="15"/>
      <c r="P165" s="15"/>
      <c r="Q165" s="15"/>
      <c r="R165" s="8"/>
    </row>
    <row r="166" spans="1:19" ht="11.25" outlineLevel="3">
      <c r="A166" s="9"/>
      <c r="B166" s="72"/>
      <c r="C166" s="73">
        <v>51</v>
      </c>
      <c r="D166" s="74" t="s">
        <v>151</v>
      </c>
      <c r="E166" s="75" t="s">
        <v>287</v>
      </c>
      <c r="F166" s="76" t="s">
        <v>288</v>
      </c>
      <c r="G166" s="74" t="s">
        <v>94</v>
      </c>
      <c r="H166" s="77">
        <v>2</v>
      </c>
      <c r="I166" s="78"/>
      <c r="J166" s="130">
        <f>H166*I166</f>
        <v>0</v>
      </c>
      <c r="K166" s="77">
        <v>1.8599999999999998E-2</v>
      </c>
      <c r="L166" s="77">
        <f>H166*K166</f>
        <v>3.7199999999999997E-2</v>
      </c>
      <c r="M166" s="77"/>
      <c r="N166" s="77">
        <f>H166*M166</f>
        <v>0</v>
      </c>
      <c r="O166" s="79">
        <v>21</v>
      </c>
      <c r="P166" s="79">
        <f>J166*(O166/100)</f>
        <v>0</v>
      </c>
      <c r="Q166" s="79">
        <f>J166+P166</f>
        <v>0</v>
      </c>
      <c r="R166" s="8"/>
      <c r="S166" s="8"/>
    </row>
    <row r="167" spans="1:19" ht="11.25" outlineLevel="3">
      <c r="A167" s="9"/>
      <c r="B167" s="72"/>
      <c r="C167" s="73">
        <v>52</v>
      </c>
      <c r="D167" s="74" t="s">
        <v>151</v>
      </c>
      <c r="E167" s="75" t="s">
        <v>289</v>
      </c>
      <c r="F167" s="76" t="s">
        <v>290</v>
      </c>
      <c r="G167" s="74" t="s">
        <v>94</v>
      </c>
      <c r="H167" s="77">
        <v>2</v>
      </c>
      <c r="I167" s="78"/>
      <c r="J167" s="130">
        <f>H167*I167</f>
        <v>0</v>
      </c>
      <c r="K167" s="77">
        <v>2.2000000000000001E-4</v>
      </c>
      <c r="L167" s="77">
        <f>H167*K167</f>
        <v>4.4000000000000002E-4</v>
      </c>
      <c r="M167" s="77"/>
      <c r="N167" s="77">
        <f>H167*M167</f>
        <v>0</v>
      </c>
      <c r="O167" s="79">
        <v>21</v>
      </c>
      <c r="P167" s="79">
        <f>J167*(O167/100)</f>
        <v>0</v>
      </c>
      <c r="Q167" s="79">
        <f>J167+P167</f>
        <v>0</v>
      </c>
      <c r="R167" s="8"/>
      <c r="S167" s="8"/>
    </row>
    <row r="168" spans="1:19" ht="9.75" outlineLevel="4">
      <c r="A168" s="80"/>
      <c r="B168" s="81"/>
      <c r="C168" s="81"/>
      <c r="D168" s="82"/>
      <c r="E168" s="87" t="s">
        <v>16</v>
      </c>
      <c r="F168" s="83" t="s">
        <v>291</v>
      </c>
      <c r="G168" s="82"/>
      <c r="H168" s="84">
        <v>2</v>
      </c>
      <c r="I168" s="85"/>
      <c r="J168" s="131"/>
      <c r="K168" s="84"/>
      <c r="L168" s="84"/>
      <c r="M168" s="84"/>
      <c r="N168" s="84"/>
      <c r="O168" s="86"/>
      <c r="P168" s="86"/>
      <c r="Q168" s="86"/>
      <c r="R168" s="8"/>
    </row>
    <row r="169" spans="1:19" ht="7.5" customHeight="1" outlineLevel="4">
      <c r="A169" s="8"/>
      <c r="B169" s="46"/>
      <c r="C169" s="45"/>
      <c r="D169" s="48"/>
      <c r="E169" s="13"/>
      <c r="F169" s="49"/>
      <c r="G169" s="48"/>
      <c r="H169" s="50"/>
      <c r="I169" s="52"/>
      <c r="J169" s="132"/>
      <c r="K169" s="19"/>
      <c r="L169" s="19"/>
      <c r="M169" s="19"/>
      <c r="N169" s="19"/>
      <c r="O169" s="15"/>
      <c r="P169" s="15"/>
      <c r="Q169" s="15"/>
      <c r="R169" s="8"/>
    </row>
    <row r="170" spans="1:19" ht="11.25" outlineLevel="3">
      <c r="A170" s="9"/>
      <c r="B170" s="72"/>
      <c r="C170" s="73">
        <v>53</v>
      </c>
      <c r="D170" s="74" t="s">
        <v>103</v>
      </c>
      <c r="E170" s="75" t="s">
        <v>292</v>
      </c>
      <c r="F170" s="76" t="s">
        <v>293</v>
      </c>
      <c r="G170" s="74" t="s">
        <v>120</v>
      </c>
      <c r="H170" s="77">
        <v>1</v>
      </c>
      <c r="I170" s="78"/>
      <c r="J170" s="130">
        <f t="shared" ref="J170:J175" si="0">H170*I170</f>
        <v>0</v>
      </c>
      <c r="K170" s="77"/>
      <c r="L170" s="77">
        <f t="shared" ref="L170:L175" si="1">H170*K170</f>
        <v>0</v>
      </c>
      <c r="M170" s="77"/>
      <c r="N170" s="77">
        <f t="shared" ref="N170:N175" si="2">H170*M170</f>
        <v>0</v>
      </c>
      <c r="O170" s="79">
        <v>21</v>
      </c>
      <c r="P170" s="79">
        <f t="shared" ref="P170:P175" si="3">J170*(O170/100)</f>
        <v>0</v>
      </c>
      <c r="Q170" s="79">
        <f t="shared" ref="Q170:Q175" si="4">J170+P170</f>
        <v>0</v>
      </c>
      <c r="R170" s="8"/>
      <c r="S170" s="8"/>
    </row>
    <row r="171" spans="1:19" ht="11.25" outlineLevel="3">
      <c r="A171" s="9"/>
      <c r="B171" s="72"/>
      <c r="C171" s="73">
        <v>54</v>
      </c>
      <c r="D171" s="74" t="s">
        <v>151</v>
      </c>
      <c r="E171" s="75" t="s">
        <v>294</v>
      </c>
      <c r="F171" s="76" t="s">
        <v>295</v>
      </c>
      <c r="G171" s="74" t="s">
        <v>94</v>
      </c>
      <c r="H171" s="77">
        <v>1</v>
      </c>
      <c r="I171" s="78"/>
      <c r="J171" s="130">
        <f t="shared" si="0"/>
        <v>0</v>
      </c>
      <c r="K171" s="77">
        <v>1.55E-2</v>
      </c>
      <c r="L171" s="77">
        <f t="shared" si="1"/>
        <v>1.55E-2</v>
      </c>
      <c r="M171" s="77"/>
      <c r="N171" s="77">
        <f t="shared" si="2"/>
        <v>0</v>
      </c>
      <c r="O171" s="79">
        <v>21</v>
      </c>
      <c r="P171" s="79">
        <f t="shared" si="3"/>
        <v>0</v>
      </c>
      <c r="Q171" s="79">
        <f t="shared" si="4"/>
        <v>0</v>
      </c>
      <c r="R171" s="8"/>
      <c r="S171" s="8"/>
    </row>
    <row r="172" spans="1:19" ht="11.25" outlineLevel="3">
      <c r="A172" s="9"/>
      <c r="B172" s="72"/>
      <c r="C172" s="73">
        <v>55</v>
      </c>
      <c r="D172" s="74" t="s">
        <v>103</v>
      </c>
      <c r="E172" s="75" t="s">
        <v>296</v>
      </c>
      <c r="F172" s="76" t="s">
        <v>297</v>
      </c>
      <c r="G172" s="74" t="s">
        <v>120</v>
      </c>
      <c r="H172" s="77">
        <v>13</v>
      </c>
      <c r="I172" s="78"/>
      <c r="J172" s="130">
        <f t="shared" si="0"/>
        <v>0</v>
      </c>
      <c r="K172" s="77"/>
      <c r="L172" s="77">
        <f t="shared" si="1"/>
        <v>0</v>
      </c>
      <c r="M172" s="77"/>
      <c r="N172" s="77">
        <f t="shared" si="2"/>
        <v>0</v>
      </c>
      <c r="O172" s="79">
        <v>21</v>
      </c>
      <c r="P172" s="79">
        <f t="shared" si="3"/>
        <v>0</v>
      </c>
      <c r="Q172" s="79">
        <f t="shared" si="4"/>
        <v>0</v>
      </c>
      <c r="R172" s="8"/>
      <c r="S172" s="8"/>
    </row>
    <row r="173" spans="1:19" ht="11.25" outlineLevel="3">
      <c r="A173" s="9"/>
      <c r="B173" s="72"/>
      <c r="C173" s="73">
        <v>56</v>
      </c>
      <c r="D173" s="74" t="s">
        <v>151</v>
      </c>
      <c r="E173" s="75" t="s">
        <v>298</v>
      </c>
      <c r="F173" s="76" t="s">
        <v>299</v>
      </c>
      <c r="G173" s="74" t="s">
        <v>94</v>
      </c>
      <c r="H173" s="77">
        <v>1</v>
      </c>
      <c r="I173" s="78"/>
      <c r="J173" s="130">
        <f t="shared" si="0"/>
        <v>0</v>
      </c>
      <c r="K173" s="77">
        <v>1.2200000000000001E-2</v>
      </c>
      <c r="L173" s="77">
        <f t="shared" si="1"/>
        <v>1.2200000000000001E-2</v>
      </c>
      <c r="M173" s="77"/>
      <c r="N173" s="77">
        <f t="shared" si="2"/>
        <v>0</v>
      </c>
      <c r="O173" s="79">
        <v>21</v>
      </c>
      <c r="P173" s="79">
        <f t="shared" si="3"/>
        <v>0</v>
      </c>
      <c r="Q173" s="79">
        <f t="shared" si="4"/>
        <v>0</v>
      </c>
      <c r="R173" s="8"/>
      <c r="S173" s="8"/>
    </row>
    <row r="174" spans="1:19" ht="11.25" outlineLevel="3">
      <c r="A174" s="9"/>
      <c r="B174" s="72"/>
      <c r="C174" s="73">
        <v>57</v>
      </c>
      <c r="D174" s="74" t="s">
        <v>151</v>
      </c>
      <c r="E174" s="75" t="s">
        <v>300</v>
      </c>
      <c r="F174" s="76" t="s">
        <v>301</v>
      </c>
      <c r="G174" s="74" t="s">
        <v>94</v>
      </c>
      <c r="H174" s="77">
        <v>1</v>
      </c>
      <c r="I174" s="78"/>
      <c r="J174" s="130">
        <f t="shared" si="0"/>
        <v>0</v>
      </c>
      <c r="K174" s="77">
        <v>9.9000000000000008E-3</v>
      </c>
      <c r="L174" s="77">
        <f t="shared" si="1"/>
        <v>9.9000000000000008E-3</v>
      </c>
      <c r="M174" s="77"/>
      <c r="N174" s="77">
        <f t="shared" si="2"/>
        <v>0</v>
      </c>
      <c r="O174" s="79">
        <v>21</v>
      </c>
      <c r="P174" s="79">
        <f t="shared" si="3"/>
        <v>0</v>
      </c>
      <c r="Q174" s="79">
        <f t="shared" si="4"/>
        <v>0</v>
      </c>
      <c r="R174" s="8"/>
      <c r="S174" s="8"/>
    </row>
    <row r="175" spans="1:19" ht="11.25" outlineLevel="3">
      <c r="A175" s="9"/>
      <c r="B175" s="72"/>
      <c r="C175" s="73">
        <v>58</v>
      </c>
      <c r="D175" s="74" t="s">
        <v>103</v>
      </c>
      <c r="E175" s="75" t="s">
        <v>302</v>
      </c>
      <c r="F175" s="76" t="s">
        <v>303</v>
      </c>
      <c r="G175" s="74" t="s">
        <v>120</v>
      </c>
      <c r="H175" s="77">
        <v>4.5</v>
      </c>
      <c r="I175" s="78"/>
      <c r="J175" s="130">
        <f t="shared" si="0"/>
        <v>0</v>
      </c>
      <c r="K175" s="77"/>
      <c r="L175" s="77">
        <f t="shared" si="1"/>
        <v>0</v>
      </c>
      <c r="M175" s="77"/>
      <c r="N175" s="77">
        <f t="shared" si="2"/>
        <v>0</v>
      </c>
      <c r="O175" s="79">
        <v>21</v>
      </c>
      <c r="P175" s="79">
        <f t="shared" si="3"/>
        <v>0</v>
      </c>
      <c r="Q175" s="79">
        <f t="shared" si="4"/>
        <v>0</v>
      </c>
      <c r="R175" s="8"/>
      <c r="S175" s="8"/>
    </row>
    <row r="176" spans="1:19" ht="9.75" outlineLevel="4">
      <c r="A176" s="80"/>
      <c r="B176" s="81"/>
      <c r="C176" s="81"/>
      <c r="D176" s="82"/>
      <c r="E176" s="87" t="s">
        <v>16</v>
      </c>
      <c r="F176" s="83" t="s">
        <v>304</v>
      </c>
      <c r="G176" s="82"/>
      <c r="H176" s="84">
        <v>4.5</v>
      </c>
      <c r="I176" s="85"/>
      <c r="J176" s="131"/>
      <c r="K176" s="84"/>
      <c r="L176" s="84"/>
      <c r="M176" s="84"/>
      <c r="N176" s="84"/>
      <c r="O176" s="86"/>
      <c r="P176" s="86"/>
      <c r="Q176" s="86"/>
      <c r="R176" s="8"/>
    </row>
    <row r="177" spans="1:19" ht="7.5" customHeight="1" outlineLevel="4">
      <c r="A177" s="8"/>
      <c r="B177" s="46"/>
      <c r="C177" s="45"/>
      <c r="D177" s="48"/>
      <c r="E177" s="13"/>
      <c r="F177" s="49"/>
      <c r="G177" s="48"/>
      <c r="H177" s="50"/>
      <c r="I177" s="52"/>
      <c r="J177" s="132"/>
      <c r="K177" s="19"/>
      <c r="L177" s="19"/>
      <c r="M177" s="19"/>
      <c r="N177" s="19"/>
      <c r="O177" s="15"/>
      <c r="P177" s="15"/>
      <c r="Q177" s="15"/>
      <c r="R177" s="8"/>
    </row>
    <row r="178" spans="1:19" ht="11.25" outlineLevel="3">
      <c r="A178" s="9"/>
      <c r="B178" s="72"/>
      <c r="C178" s="73">
        <v>59</v>
      </c>
      <c r="D178" s="74" t="s">
        <v>151</v>
      </c>
      <c r="E178" s="75" t="s">
        <v>305</v>
      </c>
      <c r="F178" s="76" t="s">
        <v>306</v>
      </c>
      <c r="G178" s="74" t="s">
        <v>94</v>
      </c>
      <c r="H178" s="77">
        <v>1</v>
      </c>
      <c r="I178" s="78"/>
      <c r="J178" s="130">
        <f>H178*I178</f>
        <v>0</v>
      </c>
      <c r="K178" s="77">
        <v>5.0000000000000001E-3</v>
      </c>
      <c r="L178" s="77">
        <f>H178*K178</f>
        <v>5.0000000000000001E-3</v>
      </c>
      <c r="M178" s="77"/>
      <c r="N178" s="77">
        <f>H178*M178</f>
        <v>0</v>
      </c>
      <c r="O178" s="79">
        <v>21</v>
      </c>
      <c r="P178" s="79">
        <f>J178*(O178/100)</f>
        <v>0</v>
      </c>
      <c r="Q178" s="79">
        <f>J178+P178</f>
        <v>0</v>
      </c>
      <c r="R178" s="8"/>
      <c r="S178" s="8"/>
    </row>
    <row r="179" spans="1:19" ht="11.25" outlineLevel="3">
      <c r="A179" s="9"/>
      <c r="B179" s="72"/>
      <c r="C179" s="73">
        <v>60</v>
      </c>
      <c r="D179" s="74" t="s">
        <v>103</v>
      </c>
      <c r="E179" s="75" t="s">
        <v>307</v>
      </c>
      <c r="F179" s="76" t="s">
        <v>308</v>
      </c>
      <c r="G179" s="74" t="s">
        <v>106</v>
      </c>
      <c r="H179" s="77">
        <v>0.54</v>
      </c>
      <c r="I179" s="78"/>
      <c r="J179" s="130">
        <f>H179*I179</f>
        <v>0</v>
      </c>
      <c r="K179" s="77"/>
      <c r="L179" s="77">
        <f>H179*K179</f>
        <v>0</v>
      </c>
      <c r="M179" s="77"/>
      <c r="N179" s="77">
        <f>H179*M179</f>
        <v>0</v>
      </c>
      <c r="O179" s="79">
        <v>21</v>
      </c>
      <c r="P179" s="79">
        <f>J179*(O179/100)</f>
        <v>0</v>
      </c>
      <c r="Q179" s="79">
        <f>J179+P179</f>
        <v>0</v>
      </c>
      <c r="R179" s="8"/>
      <c r="S179" s="8"/>
    </row>
    <row r="180" spans="1:19" ht="9.75" outlineLevel="4">
      <c r="A180" s="80"/>
      <c r="B180" s="81"/>
      <c r="C180" s="81"/>
      <c r="D180" s="82"/>
      <c r="E180" s="87" t="s">
        <v>16</v>
      </c>
      <c r="F180" s="83" t="s">
        <v>309</v>
      </c>
      <c r="G180" s="82"/>
      <c r="H180" s="84">
        <v>0.54</v>
      </c>
      <c r="I180" s="85"/>
      <c r="J180" s="131"/>
      <c r="K180" s="84"/>
      <c r="L180" s="84"/>
      <c r="M180" s="84"/>
      <c r="N180" s="84"/>
      <c r="O180" s="86"/>
      <c r="P180" s="86"/>
      <c r="Q180" s="86"/>
      <c r="R180" s="8"/>
    </row>
    <row r="181" spans="1:19" ht="7.5" customHeight="1" outlineLevel="4">
      <c r="A181" s="8"/>
      <c r="B181" s="46"/>
      <c r="C181" s="45"/>
      <c r="D181" s="48"/>
      <c r="E181" s="13"/>
      <c r="F181" s="49"/>
      <c r="G181" s="48"/>
      <c r="H181" s="50"/>
      <c r="I181" s="52"/>
      <c r="J181" s="132"/>
      <c r="K181" s="19"/>
      <c r="L181" s="19"/>
      <c r="M181" s="19"/>
      <c r="N181" s="19"/>
      <c r="O181" s="15"/>
      <c r="P181" s="15"/>
      <c r="Q181" s="15"/>
      <c r="R181" s="8"/>
    </row>
    <row r="182" spans="1:19" ht="11.25" outlineLevel="3">
      <c r="A182" s="9"/>
      <c r="B182" s="72"/>
      <c r="C182" s="73">
        <v>61</v>
      </c>
      <c r="D182" s="74" t="s">
        <v>151</v>
      </c>
      <c r="E182" s="75" t="s">
        <v>310</v>
      </c>
      <c r="F182" s="76" t="s">
        <v>311</v>
      </c>
      <c r="G182" s="74" t="s">
        <v>106</v>
      </c>
      <c r="H182" s="77">
        <v>0.67500000000000004</v>
      </c>
      <c r="I182" s="78"/>
      <c r="J182" s="130">
        <f>H182*I182</f>
        <v>0</v>
      </c>
      <c r="K182" s="77">
        <v>8.0000000000000004E-4</v>
      </c>
      <c r="L182" s="77">
        <f>H182*K182</f>
        <v>5.4000000000000012E-4</v>
      </c>
      <c r="M182" s="77"/>
      <c r="N182" s="77">
        <f>H182*M182</f>
        <v>0</v>
      </c>
      <c r="O182" s="79">
        <v>21</v>
      </c>
      <c r="P182" s="79">
        <f>J182*(O182/100)</f>
        <v>0</v>
      </c>
      <c r="Q182" s="79">
        <f>J182+P182</f>
        <v>0</v>
      </c>
      <c r="R182" s="8"/>
      <c r="S182" s="8"/>
    </row>
    <row r="183" spans="1:19" ht="9.75" outlineLevel="4">
      <c r="A183" s="80"/>
      <c r="B183" s="81"/>
      <c r="C183" s="81"/>
      <c r="D183" s="82"/>
      <c r="E183" s="87" t="s">
        <v>16</v>
      </c>
      <c r="F183" s="83" t="s">
        <v>312</v>
      </c>
      <c r="G183" s="82"/>
      <c r="H183" s="84">
        <v>0.54</v>
      </c>
      <c r="I183" s="85"/>
      <c r="J183" s="131"/>
      <c r="K183" s="84"/>
      <c r="L183" s="84"/>
      <c r="M183" s="84"/>
      <c r="N183" s="84"/>
      <c r="O183" s="86"/>
      <c r="P183" s="86"/>
      <c r="Q183" s="86"/>
      <c r="R183" s="8"/>
    </row>
    <row r="184" spans="1:19" ht="9.75" outlineLevel="4">
      <c r="A184" s="80"/>
      <c r="B184" s="81"/>
      <c r="C184" s="81"/>
      <c r="D184" s="82"/>
      <c r="E184" s="87"/>
      <c r="F184" s="83" t="s">
        <v>313</v>
      </c>
      <c r="G184" s="82"/>
      <c r="H184" s="84">
        <v>0.13500000000000001</v>
      </c>
      <c r="I184" s="85"/>
      <c r="J184" s="131"/>
      <c r="K184" s="84"/>
      <c r="L184" s="84"/>
      <c r="M184" s="84"/>
      <c r="N184" s="84"/>
      <c r="O184" s="86"/>
      <c r="P184" s="86"/>
      <c r="Q184" s="86"/>
      <c r="R184" s="8"/>
    </row>
    <row r="185" spans="1:19" ht="7.5" customHeight="1" outlineLevel="4">
      <c r="A185" s="8"/>
      <c r="B185" s="46"/>
      <c r="C185" s="45"/>
      <c r="D185" s="48"/>
      <c r="E185" s="13"/>
      <c r="F185" s="49"/>
      <c r="G185" s="48"/>
      <c r="H185" s="50"/>
      <c r="I185" s="52"/>
      <c r="J185" s="132"/>
      <c r="K185" s="19"/>
      <c r="L185" s="19"/>
      <c r="M185" s="19"/>
      <c r="N185" s="19"/>
      <c r="O185" s="15"/>
      <c r="P185" s="15"/>
      <c r="Q185" s="15"/>
      <c r="R185" s="8"/>
    </row>
    <row r="186" spans="1:19" ht="11.25" outlineLevel="3">
      <c r="A186" s="9"/>
      <c r="B186" s="72"/>
      <c r="C186" s="73">
        <v>62</v>
      </c>
      <c r="D186" s="74" t="s">
        <v>103</v>
      </c>
      <c r="E186" s="75" t="s">
        <v>314</v>
      </c>
      <c r="F186" s="76" t="s">
        <v>315</v>
      </c>
      <c r="G186" s="74" t="s">
        <v>94</v>
      </c>
      <c r="H186" s="77">
        <v>1</v>
      </c>
      <c r="I186" s="78"/>
      <c r="J186" s="130">
        <f>H186*I186</f>
        <v>0</v>
      </c>
      <c r="K186" s="77"/>
      <c r="L186" s="77">
        <f>H186*K186</f>
        <v>0</v>
      </c>
      <c r="M186" s="77"/>
      <c r="N186" s="77">
        <f>H186*M186</f>
        <v>0</v>
      </c>
      <c r="O186" s="79">
        <v>21</v>
      </c>
      <c r="P186" s="79">
        <f>J186*(O186/100)</f>
        <v>0</v>
      </c>
      <c r="Q186" s="79">
        <f>J186+P186</f>
        <v>0</v>
      </c>
      <c r="R186" s="8"/>
      <c r="S186" s="8"/>
    </row>
    <row r="187" spans="1:19" ht="11.25" outlineLevel="3">
      <c r="A187" s="9"/>
      <c r="B187" s="72"/>
      <c r="C187" s="73">
        <v>63</v>
      </c>
      <c r="D187" s="74" t="s">
        <v>151</v>
      </c>
      <c r="E187" s="75" t="s">
        <v>316</v>
      </c>
      <c r="F187" s="76" t="s">
        <v>317</v>
      </c>
      <c r="G187" s="74" t="s">
        <v>94</v>
      </c>
      <c r="H187" s="77">
        <v>1</v>
      </c>
      <c r="I187" s="78"/>
      <c r="J187" s="130">
        <f>H187*I187</f>
        <v>0</v>
      </c>
      <c r="K187" s="77">
        <v>4.4000000000000002E-4</v>
      </c>
      <c r="L187" s="77">
        <f>H187*K187</f>
        <v>4.4000000000000002E-4</v>
      </c>
      <c r="M187" s="77"/>
      <c r="N187" s="77">
        <f>H187*M187</f>
        <v>0</v>
      </c>
      <c r="O187" s="79">
        <v>21</v>
      </c>
      <c r="P187" s="79">
        <f>J187*(O187/100)</f>
        <v>0</v>
      </c>
      <c r="Q187" s="79">
        <f>J187+P187</f>
        <v>0</v>
      </c>
      <c r="R187" s="8"/>
      <c r="S187" s="8"/>
    </row>
    <row r="188" spans="1:19" ht="9.75" outlineLevel="4">
      <c r="A188" s="80"/>
      <c r="B188" s="81"/>
      <c r="C188" s="81"/>
      <c r="D188" s="82"/>
      <c r="E188" s="87" t="s">
        <v>16</v>
      </c>
      <c r="F188" s="83" t="s">
        <v>318</v>
      </c>
      <c r="G188" s="82"/>
      <c r="H188" s="84">
        <v>1</v>
      </c>
      <c r="I188" s="85"/>
      <c r="J188" s="131"/>
      <c r="K188" s="84"/>
      <c r="L188" s="84"/>
      <c r="M188" s="84"/>
      <c r="N188" s="84"/>
      <c r="O188" s="86"/>
      <c r="P188" s="86"/>
      <c r="Q188" s="86"/>
      <c r="R188" s="8"/>
    </row>
    <row r="189" spans="1:19" ht="7.5" customHeight="1" outlineLevel="4">
      <c r="A189" s="8"/>
      <c r="B189" s="46"/>
      <c r="C189" s="45"/>
      <c r="D189" s="48"/>
      <c r="E189" s="13"/>
      <c r="F189" s="49"/>
      <c r="G189" s="48"/>
      <c r="H189" s="50"/>
      <c r="I189" s="52"/>
      <c r="J189" s="132"/>
      <c r="K189" s="19"/>
      <c r="L189" s="19"/>
      <c r="M189" s="19"/>
      <c r="N189" s="19"/>
      <c r="O189" s="15"/>
      <c r="P189" s="15"/>
      <c r="Q189" s="15"/>
      <c r="R189" s="8"/>
    </row>
    <row r="190" spans="1:19" ht="11.25" outlineLevel="3">
      <c r="A190" s="9"/>
      <c r="B190" s="72"/>
      <c r="C190" s="73">
        <v>64</v>
      </c>
      <c r="D190" s="74" t="s">
        <v>103</v>
      </c>
      <c r="E190" s="75" t="s">
        <v>319</v>
      </c>
      <c r="F190" s="76" t="s">
        <v>320</v>
      </c>
      <c r="G190" s="74" t="s">
        <v>94</v>
      </c>
      <c r="H190" s="77">
        <v>2</v>
      </c>
      <c r="I190" s="78"/>
      <c r="J190" s="130">
        <f>H190*I190</f>
        <v>0</v>
      </c>
      <c r="K190" s="77"/>
      <c r="L190" s="77">
        <f>H190*K190</f>
        <v>0</v>
      </c>
      <c r="M190" s="77"/>
      <c r="N190" s="77">
        <f>H190*M190</f>
        <v>0</v>
      </c>
      <c r="O190" s="79">
        <v>21</v>
      </c>
      <c r="P190" s="79">
        <f>J190*(O190/100)</f>
        <v>0</v>
      </c>
      <c r="Q190" s="79">
        <f>J190+P190</f>
        <v>0</v>
      </c>
      <c r="R190" s="8"/>
      <c r="S190" s="8"/>
    </row>
    <row r="191" spans="1:19" ht="11.25" outlineLevel="3">
      <c r="A191" s="9"/>
      <c r="B191" s="72"/>
      <c r="C191" s="73">
        <v>65</v>
      </c>
      <c r="D191" s="74" t="s">
        <v>151</v>
      </c>
      <c r="E191" s="75" t="s">
        <v>321</v>
      </c>
      <c r="F191" s="76" t="s">
        <v>322</v>
      </c>
      <c r="G191" s="74" t="s">
        <v>94</v>
      </c>
      <c r="H191" s="77">
        <v>2</v>
      </c>
      <c r="I191" s="78"/>
      <c r="J191" s="130">
        <f>H191*I191</f>
        <v>0</v>
      </c>
      <c r="K191" s="77">
        <v>2.2000000000000001E-4</v>
      </c>
      <c r="L191" s="77">
        <f>H191*K191</f>
        <v>4.4000000000000002E-4</v>
      </c>
      <c r="M191" s="77"/>
      <c r="N191" s="77">
        <f>H191*M191</f>
        <v>0</v>
      </c>
      <c r="O191" s="79">
        <v>21</v>
      </c>
      <c r="P191" s="79">
        <f>J191*(O191/100)</f>
        <v>0</v>
      </c>
      <c r="Q191" s="79">
        <f>J191+P191</f>
        <v>0</v>
      </c>
      <c r="R191" s="8"/>
      <c r="S191" s="8"/>
    </row>
    <row r="192" spans="1:19" ht="9.75" outlineLevel="4">
      <c r="A192" s="80"/>
      <c r="B192" s="81"/>
      <c r="C192" s="81"/>
      <c r="D192" s="82"/>
      <c r="E192" s="87" t="s">
        <v>16</v>
      </c>
      <c r="F192" s="83" t="s">
        <v>323</v>
      </c>
      <c r="G192" s="82"/>
      <c r="H192" s="84">
        <v>2</v>
      </c>
      <c r="I192" s="85"/>
      <c r="J192" s="131"/>
      <c r="K192" s="84"/>
      <c r="L192" s="84"/>
      <c r="M192" s="84"/>
      <c r="N192" s="84"/>
      <c r="O192" s="86"/>
      <c r="P192" s="86"/>
      <c r="Q192" s="86"/>
      <c r="R192" s="8"/>
    </row>
    <row r="193" spans="1:19" ht="7.5" customHeight="1" outlineLevel="4">
      <c r="A193" s="8"/>
      <c r="B193" s="46"/>
      <c r="C193" s="45"/>
      <c r="D193" s="48"/>
      <c r="E193" s="13"/>
      <c r="F193" s="49"/>
      <c r="G193" s="48"/>
      <c r="H193" s="50"/>
      <c r="I193" s="52"/>
      <c r="J193" s="132"/>
      <c r="K193" s="19"/>
      <c r="L193" s="19"/>
      <c r="M193" s="19"/>
      <c r="N193" s="19"/>
      <c r="O193" s="15"/>
      <c r="P193" s="15"/>
      <c r="Q193" s="15"/>
      <c r="R193" s="8"/>
    </row>
    <row r="194" spans="1:19" ht="11.25" outlineLevel="3">
      <c r="A194" s="9"/>
      <c r="B194" s="72"/>
      <c r="C194" s="73">
        <v>66</v>
      </c>
      <c r="D194" s="74" t="s">
        <v>103</v>
      </c>
      <c r="E194" s="75" t="s">
        <v>324</v>
      </c>
      <c r="F194" s="76" t="s">
        <v>325</v>
      </c>
      <c r="G194" s="74" t="s">
        <v>94</v>
      </c>
      <c r="H194" s="77">
        <v>2</v>
      </c>
      <c r="I194" s="78"/>
      <c r="J194" s="130">
        <f>H194*I194</f>
        <v>0</v>
      </c>
      <c r="K194" s="77"/>
      <c r="L194" s="77">
        <f>H194*K194</f>
        <v>0</v>
      </c>
      <c r="M194" s="77"/>
      <c r="N194" s="77">
        <f>H194*M194</f>
        <v>0</v>
      </c>
      <c r="O194" s="79">
        <v>21</v>
      </c>
      <c r="P194" s="79">
        <f>J194*(O194/100)</f>
        <v>0</v>
      </c>
      <c r="Q194" s="79">
        <f>J194+P194</f>
        <v>0</v>
      </c>
      <c r="R194" s="8"/>
      <c r="S194" s="8"/>
    </row>
    <row r="195" spans="1:19" ht="11.25" outlineLevel="3">
      <c r="A195" s="9"/>
      <c r="B195" s="72"/>
      <c r="C195" s="73">
        <v>67</v>
      </c>
      <c r="D195" s="74" t="s">
        <v>151</v>
      </c>
      <c r="E195" s="75" t="s">
        <v>326</v>
      </c>
      <c r="F195" s="76" t="s">
        <v>327</v>
      </c>
      <c r="G195" s="74" t="s">
        <v>94</v>
      </c>
      <c r="H195" s="77">
        <v>2</v>
      </c>
      <c r="I195" s="78"/>
      <c r="J195" s="130">
        <f>H195*I195</f>
        <v>0</v>
      </c>
      <c r="K195" s="77">
        <v>4.0000000000000002E-4</v>
      </c>
      <c r="L195" s="77">
        <f>H195*K195</f>
        <v>8.0000000000000004E-4</v>
      </c>
      <c r="M195" s="77"/>
      <c r="N195" s="77">
        <f>H195*M195</f>
        <v>0</v>
      </c>
      <c r="O195" s="79">
        <v>21</v>
      </c>
      <c r="P195" s="79">
        <f>J195*(O195/100)</f>
        <v>0</v>
      </c>
      <c r="Q195" s="79">
        <f>J195+P195</f>
        <v>0</v>
      </c>
      <c r="R195" s="8"/>
      <c r="S195" s="8"/>
    </row>
    <row r="196" spans="1:19" ht="9.75" outlineLevel="4">
      <c r="A196" s="80"/>
      <c r="B196" s="81"/>
      <c r="C196" s="81"/>
      <c r="D196" s="82"/>
      <c r="E196" s="87" t="s">
        <v>16</v>
      </c>
      <c r="F196" s="83" t="s">
        <v>328</v>
      </c>
      <c r="G196" s="82"/>
      <c r="H196" s="84">
        <v>2</v>
      </c>
      <c r="I196" s="85"/>
      <c r="J196" s="131"/>
      <c r="K196" s="84"/>
      <c r="L196" s="84"/>
      <c r="M196" s="84"/>
      <c r="N196" s="84"/>
      <c r="O196" s="86"/>
      <c r="P196" s="86"/>
      <c r="Q196" s="86"/>
      <c r="R196" s="8"/>
    </row>
    <row r="197" spans="1:19" ht="7.5" customHeight="1" outlineLevel="4">
      <c r="A197" s="8"/>
      <c r="B197" s="46"/>
      <c r="C197" s="45"/>
      <c r="D197" s="48"/>
      <c r="E197" s="13"/>
      <c r="F197" s="49"/>
      <c r="G197" s="48"/>
      <c r="H197" s="50"/>
      <c r="I197" s="52"/>
      <c r="J197" s="132"/>
      <c r="K197" s="19"/>
      <c r="L197" s="19"/>
      <c r="M197" s="19"/>
      <c r="N197" s="19"/>
      <c r="O197" s="15"/>
      <c r="P197" s="15"/>
      <c r="Q197" s="15"/>
      <c r="R197" s="8"/>
    </row>
    <row r="198" spans="1:19" ht="11.25" outlineLevel="3">
      <c r="A198" s="9"/>
      <c r="B198" s="72"/>
      <c r="C198" s="73">
        <v>68</v>
      </c>
      <c r="D198" s="74" t="s">
        <v>103</v>
      </c>
      <c r="E198" s="75" t="s">
        <v>329</v>
      </c>
      <c r="F198" s="76" t="s">
        <v>330</v>
      </c>
      <c r="G198" s="74" t="s">
        <v>94</v>
      </c>
      <c r="H198" s="77">
        <v>1</v>
      </c>
      <c r="I198" s="78"/>
      <c r="J198" s="130">
        <f>H198*I198</f>
        <v>0</v>
      </c>
      <c r="K198" s="77"/>
      <c r="L198" s="77">
        <f>H198*K198</f>
        <v>0</v>
      </c>
      <c r="M198" s="77"/>
      <c r="N198" s="77">
        <f>H198*M198</f>
        <v>0</v>
      </c>
      <c r="O198" s="79">
        <v>21</v>
      </c>
      <c r="P198" s="79">
        <f>J198*(O198/100)</f>
        <v>0</v>
      </c>
      <c r="Q198" s="79">
        <f>J198+P198</f>
        <v>0</v>
      </c>
      <c r="R198" s="8"/>
      <c r="S198" s="8"/>
    </row>
    <row r="199" spans="1:19" ht="11.25" outlineLevel="3">
      <c r="A199" s="9"/>
      <c r="B199" s="72"/>
      <c r="C199" s="73">
        <v>69</v>
      </c>
      <c r="D199" s="74" t="s">
        <v>151</v>
      </c>
      <c r="E199" s="75" t="s">
        <v>331</v>
      </c>
      <c r="F199" s="76" t="s">
        <v>332</v>
      </c>
      <c r="G199" s="74" t="s">
        <v>94</v>
      </c>
      <c r="H199" s="77">
        <v>1</v>
      </c>
      <c r="I199" s="78"/>
      <c r="J199" s="130">
        <f>H199*I199</f>
        <v>0</v>
      </c>
      <c r="K199" s="77">
        <v>2.5999999999999999E-3</v>
      </c>
      <c r="L199" s="77">
        <f>H199*K199</f>
        <v>2.5999999999999999E-3</v>
      </c>
      <c r="M199" s="77"/>
      <c r="N199" s="77">
        <f>H199*M199</f>
        <v>0</v>
      </c>
      <c r="O199" s="79">
        <v>21</v>
      </c>
      <c r="P199" s="79">
        <f>J199*(O199/100)</f>
        <v>0</v>
      </c>
      <c r="Q199" s="79">
        <f>J199+P199</f>
        <v>0</v>
      </c>
      <c r="R199" s="8"/>
      <c r="S199" s="8"/>
    </row>
    <row r="200" spans="1:19" ht="9.75" outlineLevel="4">
      <c r="A200" s="80"/>
      <c r="B200" s="81"/>
      <c r="C200" s="81"/>
      <c r="D200" s="82"/>
      <c r="E200" s="87" t="s">
        <v>16</v>
      </c>
      <c r="F200" s="83" t="s">
        <v>333</v>
      </c>
      <c r="G200" s="82"/>
      <c r="H200" s="84">
        <v>1</v>
      </c>
      <c r="I200" s="85"/>
      <c r="J200" s="131"/>
      <c r="K200" s="84"/>
      <c r="L200" s="84"/>
      <c r="M200" s="84"/>
      <c r="N200" s="84"/>
      <c r="O200" s="86"/>
      <c r="P200" s="86"/>
      <c r="Q200" s="86"/>
      <c r="R200" s="8"/>
    </row>
    <row r="201" spans="1:19" ht="7.5" customHeight="1" outlineLevel="4">
      <c r="A201" s="8"/>
      <c r="B201" s="46"/>
      <c r="C201" s="45"/>
      <c r="D201" s="48"/>
      <c r="E201" s="13"/>
      <c r="F201" s="49"/>
      <c r="G201" s="48"/>
      <c r="H201" s="50"/>
      <c r="I201" s="52"/>
      <c r="J201" s="132"/>
      <c r="K201" s="19"/>
      <c r="L201" s="19"/>
      <c r="M201" s="19"/>
      <c r="N201" s="19"/>
      <c r="O201" s="15"/>
      <c r="P201" s="15"/>
      <c r="Q201" s="15"/>
      <c r="R201" s="8"/>
    </row>
    <row r="202" spans="1:19" ht="11.25" outlineLevel="3">
      <c r="A202" s="9"/>
      <c r="B202" s="72"/>
      <c r="C202" s="73">
        <v>70</v>
      </c>
      <c r="D202" s="74" t="s">
        <v>103</v>
      </c>
      <c r="E202" s="75" t="s">
        <v>334</v>
      </c>
      <c r="F202" s="76" t="s">
        <v>335</v>
      </c>
      <c r="G202" s="74" t="s">
        <v>120</v>
      </c>
      <c r="H202" s="77">
        <v>57</v>
      </c>
      <c r="I202" s="78"/>
      <c r="J202" s="130">
        <f>H202*I202</f>
        <v>0</v>
      </c>
      <c r="K202" s="77"/>
      <c r="L202" s="77">
        <f>H202*K202</f>
        <v>0</v>
      </c>
      <c r="M202" s="77"/>
      <c r="N202" s="77">
        <f>H202*M202</f>
        <v>0</v>
      </c>
      <c r="O202" s="79">
        <v>21</v>
      </c>
      <c r="P202" s="79">
        <f>J202*(O202/100)</f>
        <v>0</v>
      </c>
      <c r="Q202" s="79">
        <f>J202+P202</f>
        <v>0</v>
      </c>
      <c r="R202" s="8"/>
      <c r="S202" s="8"/>
    </row>
    <row r="203" spans="1:19" ht="9.75" outlineLevel="4">
      <c r="A203" s="80"/>
      <c r="B203" s="81"/>
      <c r="C203" s="81"/>
      <c r="D203" s="82"/>
      <c r="E203" s="87" t="s">
        <v>16</v>
      </c>
      <c r="F203" s="83" t="s">
        <v>336</v>
      </c>
      <c r="G203" s="82"/>
      <c r="H203" s="84">
        <v>57</v>
      </c>
      <c r="I203" s="85"/>
      <c r="J203" s="131"/>
      <c r="K203" s="84"/>
      <c r="L203" s="84"/>
      <c r="M203" s="84"/>
      <c r="N203" s="84"/>
      <c r="O203" s="86"/>
      <c r="P203" s="86"/>
      <c r="Q203" s="86"/>
      <c r="R203" s="8"/>
    </row>
    <row r="204" spans="1:19" ht="7.5" customHeight="1" outlineLevel="4">
      <c r="A204" s="8"/>
      <c r="B204" s="46"/>
      <c r="C204" s="45"/>
      <c r="D204" s="48"/>
      <c r="E204" s="13"/>
      <c r="F204" s="49"/>
      <c r="G204" s="48"/>
      <c r="H204" s="50"/>
      <c r="I204" s="52"/>
      <c r="J204" s="132"/>
      <c r="K204" s="19"/>
      <c r="L204" s="19"/>
      <c r="M204" s="19"/>
      <c r="N204" s="19"/>
      <c r="O204" s="15"/>
      <c r="P204" s="15"/>
      <c r="Q204" s="15"/>
      <c r="R204" s="8"/>
    </row>
    <row r="205" spans="1:19" ht="11.25" outlineLevel="3">
      <c r="A205" s="9"/>
      <c r="B205" s="72"/>
      <c r="C205" s="73">
        <v>71</v>
      </c>
      <c r="D205" s="74" t="s">
        <v>151</v>
      </c>
      <c r="E205" s="75" t="s">
        <v>337</v>
      </c>
      <c r="F205" s="76" t="s">
        <v>338</v>
      </c>
      <c r="G205" s="74" t="s">
        <v>94</v>
      </c>
      <c r="H205" s="77">
        <v>3</v>
      </c>
      <c r="I205" s="78"/>
      <c r="J205" s="130">
        <f t="shared" ref="J205:J212" si="5">H205*I205</f>
        <v>0</v>
      </c>
      <c r="K205" s="77">
        <v>1.0500000000000001E-2</v>
      </c>
      <c r="L205" s="77">
        <f t="shared" ref="L205:L212" si="6">H205*K205</f>
        <v>3.15E-2</v>
      </c>
      <c r="M205" s="77"/>
      <c r="N205" s="77">
        <f t="shared" ref="N205:N212" si="7">H205*M205</f>
        <v>0</v>
      </c>
      <c r="O205" s="79">
        <v>21</v>
      </c>
      <c r="P205" s="79">
        <f t="shared" ref="P205:P212" si="8">J205*(O205/100)</f>
        <v>0</v>
      </c>
      <c r="Q205" s="79">
        <f t="shared" ref="Q205:Q212" si="9">J205+P205</f>
        <v>0</v>
      </c>
      <c r="R205" s="8"/>
      <c r="S205" s="8"/>
    </row>
    <row r="206" spans="1:19" ht="11.25" outlineLevel="3">
      <c r="A206" s="9"/>
      <c r="B206" s="72"/>
      <c r="C206" s="73">
        <v>72</v>
      </c>
      <c r="D206" s="74" t="s">
        <v>151</v>
      </c>
      <c r="E206" s="75" t="s">
        <v>339</v>
      </c>
      <c r="F206" s="76" t="s">
        <v>340</v>
      </c>
      <c r="G206" s="74" t="s">
        <v>94</v>
      </c>
      <c r="H206" s="77">
        <v>1</v>
      </c>
      <c r="I206" s="78"/>
      <c r="J206" s="130">
        <f t="shared" si="5"/>
        <v>0</v>
      </c>
      <c r="K206" s="77">
        <v>1.0500000000000001E-2</v>
      </c>
      <c r="L206" s="77">
        <f t="shared" si="6"/>
        <v>1.0500000000000001E-2</v>
      </c>
      <c r="M206" s="77"/>
      <c r="N206" s="77">
        <f t="shared" si="7"/>
        <v>0</v>
      </c>
      <c r="O206" s="79">
        <v>21</v>
      </c>
      <c r="P206" s="79">
        <f t="shared" si="8"/>
        <v>0</v>
      </c>
      <c r="Q206" s="79">
        <f t="shared" si="9"/>
        <v>0</v>
      </c>
      <c r="R206" s="8"/>
      <c r="S206" s="8"/>
    </row>
    <row r="207" spans="1:19" ht="11.25" outlineLevel="3">
      <c r="A207" s="9"/>
      <c r="B207" s="72"/>
      <c r="C207" s="73">
        <v>73</v>
      </c>
      <c r="D207" s="74" t="s">
        <v>151</v>
      </c>
      <c r="E207" s="75" t="s">
        <v>341</v>
      </c>
      <c r="F207" s="76" t="s">
        <v>342</v>
      </c>
      <c r="G207" s="74" t="s">
        <v>94</v>
      </c>
      <c r="H207" s="77">
        <v>1</v>
      </c>
      <c r="I207" s="78"/>
      <c r="J207" s="130">
        <f t="shared" si="5"/>
        <v>0</v>
      </c>
      <c r="K207" s="77">
        <v>1.23E-2</v>
      </c>
      <c r="L207" s="77">
        <f t="shared" si="6"/>
        <v>1.23E-2</v>
      </c>
      <c r="M207" s="77"/>
      <c r="N207" s="77">
        <f t="shared" si="7"/>
        <v>0</v>
      </c>
      <c r="O207" s="79">
        <v>21</v>
      </c>
      <c r="P207" s="79">
        <f t="shared" si="8"/>
        <v>0</v>
      </c>
      <c r="Q207" s="79">
        <f t="shared" si="9"/>
        <v>0</v>
      </c>
      <c r="R207" s="8"/>
      <c r="S207" s="8"/>
    </row>
    <row r="208" spans="1:19" ht="11.25" outlineLevel="3">
      <c r="A208" s="9"/>
      <c r="B208" s="72"/>
      <c r="C208" s="73">
        <v>74</v>
      </c>
      <c r="D208" s="74" t="s">
        <v>151</v>
      </c>
      <c r="E208" s="75" t="s">
        <v>343</v>
      </c>
      <c r="F208" s="76" t="s">
        <v>344</v>
      </c>
      <c r="G208" s="74" t="s">
        <v>94</v>
      </c>
      <c r="H208" s="77">
        <v>2</v>
      </c>
      <c r="I208" s="78"/>
      <c r="J208" s="130">
        <f t="shared" si="5"/>
        <v>0</v>
      </c>
      <c r="K208" s="77">
        <v>1.23E-2</v>
      </c>
      <c r="L208" s="77">
        <f t="shared" si="6"/>
        <v>2.46E-2</v>
      </c>
      <c r="M208" s="77"/>
      <c r="N208" s="77">
        <f t="shared" si="7"/>
        <v>0</v>
      </c>
      <c r="O208" s="79">
        <v>21</v>
      </c>
      <c r="P208" s="79">
        <f t="shared" si="8"/>
        <v>0</v>
      </c>
      <c r="Q208" s="79">
        <f t="shared" si="9"/>
        <v>0</v>
      </c>
      <c r="R208" s="8"/>
      <c r="S208" s="8"/>
    </row>
    <row r="209" spans="1:19" ht="11.25" outlineLevel="3">
      <c r="A209" s="9"/>
      <c r="B209" s="72"/>
      <c r="C209" s="73">
        <v>75</v>
      </c>
      <c r="D209" s="74" t="s">
        <v>151</v>
      </c>
      <c r="E209" s="75" t="s">
        <v>345</v>
      </c>
      <c r="F209" s="76" t="s">
        <v>346</v>
      </c>
      <c r="G209" s="74" t="s">
        <v>94</v>
      </c>
      <c r="H209" s="77">
        <v>2</v>
      </c>
      <c r="I209" s="78"/>
      <c r="J209" s="130">
        <f t="shared" si="5"/>
        <v>0</v>
      </c>
      <c r="K209" s="77">
        <v>1.37E-2</v>
      </c>
      <c r="L209" s="77">
        <f t="shared" si="6"/>
        <v>2.7400000000000001E-2</v>
      </c>
      <c r="M209" s="77"/>
      <c r="N209" s="77">
        <f t="shared" si="7"/>
        <v>0</v>
      </c>
      <c r="O209" s="79">
        <v>21</v>
      </c>
      <c r="P209" s="79">
        <f t="shared" si="8"/>
        <v>0</v>
      </c>
      <c r="Q209" s="79">
        <f t="shared" si="9"/>
        <v>0</v>
      </c>
      <c r="R209" s="8"/>
      <c r="S209" s="8"/>
    </row>
    <row r="210" spans="1:19" ht="11.25" outlineLevel="3">
      <c r="A210" s="9"/>
      <c r="B210" s="72"/>
      <c r="C210" s="73">
        <v>76</v>
      </c>
      <c r="D210" s="74" t="s">
        <v>33</v>
      </c>
      <c r="E210" s="75" t="s">
        <v>347</v>
      </c>
      <c r="F210" s="76" t="s">
        <v>348</v>
      </c>
      <c r="G210" s="74" t="s">
        <v>36</v>
      </c>
      <c r="H210" s="77">
        <v>1</v>
      </c>
      <c r="I210" s="78"/>
      <c r="J210" s="130">
        <f t="shared" si="5"/>
        <v>0</v>
      </c>
      <c r="K210" s="77"/>
      <c r="L210" s="77">
        <f t="shared" si="6"/>
        <v>0</v>
      </c>
      <c r="M210" s="77"/>
      <c r="N210" s="77">
        <f t="shared" si="7"/>
        <v>0</v>
      </c>
      <c r="O210" s="79">
        <v>21</v>
      </c>
      <c r="P210" s="79">
        <f t="shared" si="8"/>
        <v>0</v>
      </c>
      <c r="Q210" s="79">
        <f t="shared" si="9"/>
        <v>0</v>
      </c>
      <c r="R210" s="8"/>
      <c r="S210" s="8"/>
    </row>
    <row r="211" spans="1:19" ht="11.25" outlineLevel="3">
      <c r="A211" s="9"/>
      <c r="B211" s="72"/>
      <c r="C211" s="73">
        <v>77</v>
      </c>
      <c r="D211" s="74" t="s">
        <v>33</v>
      </c>
      <c r="E211" s="75" t="s">
        <v>349</v>
      </c>
      <c r="F211" s="76" t="s">
        <v>350</v>
      </c>
      <c r="G211" s="74" t="s">
        <v>36</v>
      </c>
      <c r="H211" s="77">
        <v>1</v>
      </c>
      <c r="I211" s="78"/>
      <c r="J211" s="130">
        <f t="shared" si="5"/>
        <v>0</v>
      </c>
      <c r="K211" s="77"/>
      <c r="L211" s="77">
        <f t="shared" si="6"/>
        <v>0</v>
      </c>
      <c r="M211" s="77"/>
      <c r="N211" s="77">
        <f t="shared" si="7"/>
        <v>0</v>
      </c>
      <c r="O211" s="79">
        <v>21</v>
      </c>
      <c r="P211" s="79">
        <f t="shared" si="8"/>
        <v>0</v>
      </c>
      <c r="Q211" s="79">
        <f t="shared" si="9"/>
        <v>0</v>
      </c>
      <c r="R211" s="8"/>
      <c r="S211" s="8"/>
    </row>
    <row r="212" spans="1:19" ht="11.25" outlineLevel="3">
      <c r="A212" s="9"/>
      <c r="B212" s="72"/>
      <c r="C212" s="73">
        <v>78</v>
      </c>
      <c r="D212" s="74" t="s">
        <v>103</v>
      </c>
      <c r="E212" s="75" t="s">
        <v>142</v>
      </c>
      <c r="F212" s="76" t="s">
        <v>143</v>
      </c>
      <c r="G212" s="74" t="s">
        <v>144</v>
      </c>
      <c r="H212" s="77">
        <v>24</v>
      </c>
      <c r="I212" s="78"/>
      <c r="J212" s="130">
        <f t="shared" si="5"/>
        <v>0</v>
      </c>
      <c r="K212" s="77"/>
      <c r="L212" s="77">
        <f t="shared" si="6"/>
        <v>0</v>
      </c>
      <c r="M212" s="77"/>
      <c r="N212" s="77">
        <f t="shared" si="7"/>
        <v>0</v>
      </c>
      <c r="O212" s="79">
        <v>21</v>
      </c>
      <c r="P212" s="79">
        <f t="shared" si="8"/>
        <v>0</v>
      </c>
      <c r="Q212" s="79">
        <f t="shared" si="9"/>
        <v>0</v>
      </c>
      <c r="R212" s="8"/>
      <c r="S212" s="8"/>
    </row>
    <row r="213" spans="1:19" ht="9.75" outlineLevel="4">
      <c r="A213" s="80"/>
      <c r="B213" s="81"/>
      <c r="C213" s="81"/>
      <c r="D213" s="82"/>
      <c r="E213" s="87" t="s">
        <v>16</v>
      </c>
      <c r="F213" s="83" t="s">
        <v>351</v>
      </c>
      <c r="G213" s="82"/>
      <c r="H213" s="84">
        <v>24</v>
      </c>
      <c r="I213" s="85"/>
      <c r="J213" s="131"/>
      <c r="K213" s="84"/>
      <c r="L213" s="84"/>
      <c r="M213" s="84"/>
      <c r="N213" s="84"/>
      <c r="O213" s="86"/>
      <c r="P213" s="86"/>
      <c r="Q213" s="86"/>
      <c r="R213" s="8"/>
    </row>
    <row r="214" spans="1:19" ht="7.5" customHeight="1" outlineLevel="4">
      <c r="A214" s="8"/>
      <c r="B214" s="46"/>
      <c r="C214" s="45"/>
      <c r="D214" s="48"/>
      <c r="E214" s="13"/>
      <c r="F214" s="49"/>
      <c r="G214" s="48"/>
      <c r="H214" s="50"/>
      <c r="I214" s="52"/>
      <c r="J214" s="132"/>
      <c r="K214" s="19"/>
      <c r="L214" s="19"/>
      <c r="M214" s="19"/>
      <c r="N214" s="19"/>
      <c r="O214" s="15"/>
      <c r="P214" s="15"/>
      <c r="Q214" s="15"/>
      <c r="R214" s="8"/>
    </row>
    <row r="215" spans="1:19" ht="11.25" outlineLevel="3">
      <c r="A215" s="9"/>
      <c r="B215" s="72"/>
      <c r="C215" s="73">
        <v>79</v>
      </c>
      <c r="D215" s="74" t="s">
        <v>103</v>
      </c>
      <c r="E215" s="75" t="s">
        <v>352</v>
      </c>
      <c r="F215" s="76" t="s">
        <v>353</v>
      </c>
      <c r="G215" s="74" t="s">
        <v>126</v>
      </c>
      <c r="H215" s="77">
        <v>0.98770999999999964</v>
      </c>
      <c r="I215" s="78"/>
      <c r="J215" s="130">
        <f>H215*I215</f>
        <v>0</v>
      </c>
      <c r="K215" s="77"/>
      <c r="L215" s="77">
        <f>H215*K215</f>
        <v>0</v>
      </c>
      <c r="M215" s="77"/>
      <c r="N215" s="77">
        <f>H215*M215</f>
        <v>0</v>
      </c>
      <c r="O215" s="79">
        <v>21</v>
      </c>
      <c r="P215" s="79">
        <f>J215*(O215/100)</f>
        <v>0</v>
      </c>
      <c r="Q215" s="79">
        <f>J215+P215</f>
        <v>0</v>
      </c>
      <c r="R215" s="8"/>
      <c r="S215" s="8"/>
    </row>
    <row r="216" spans="1:19" outlineLevel="3">
      <c r="B216" s="6"/>
      <c r="C216" s="6"/>
      <c r="D216" s="6"/>
      <c r="E216" s="6"/>
      <c r="F216" s="6"/>
      <c r="G216" s="6"/>
      <c r="H216" s="6"/>
      <c r="I216" s="8"/>
      <c r="J216" s="8"/>
      <c r="K216" s="6"/>
      <c r="L216" s="6"/>
      <c r="M216" s="6"/>
      <c r="N216" s="6"/>
      <c r="O216" s="6"/>
      <c r="P216" s="8"/>
      <c r="Q216" s="8"/>
    </row>
    <row r="217" spans="1:19" outlineLevel="1"/>
  </sheetData>
  <printOptions horizontalCentered="1"/>
  <pageMargins left="0.55118110236220474" right="0.39370078740157483" top="0.59055118110236227" bottom="0.70866141732283472" header="0.39370078740157483" footer="0.39370078740157483"/>
  <pageSetup paperSize="9" scale="98" fitToHeight="5" pageOrder="overThenDown" orientation="landscape" r:id="rId1"/>
  <headerFooter>
    <oddFooter>&amp;L&amp;8VZT&amp;C&amp;P/&amp;N&amp;R&amp;8&amp;D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summaryRight="0"/>
    <pageSetUpPr fitToPage="1"/>
  </sheetPr>
  <dimension ref="A2:T172"/>
  <sheetViews>
    <sheetView topLeftCell="C1"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19" width="9.140625" style="2"/>
    <col min="20" max="20" width="9.140625" style="2" customWidth="1"/>
    <col min="21" max="21" width="5.5703125" style="2" customWidth="1"/>
    <col min="22" max="16384" width="9.140625" style="2"/>
  </cols>
  <sheetData>
    <row r="2" spans="1:20" ht="15.75">
      <c r="F2" s="88" t="s">
        <v>69</v>
      </c>
    </row>
    <row r="3" spans="1:20" ht="15.75">
      <c r="B3" s="43"/>
      <c r="C3" s="43"/>
      <c r="D3" s="11"/>
      <c r="E3" s="11"/>
      <c r="F3" s="88" t="s">
        <v>70</v>
      </c>
      <c r="G3" s="11"/>
      <c r="H3" s="17"/>
      <c r="I3" s="51"/>
      <c r="J3" s="14"/>
      <c r="K3" s="17"/>
      <c r="L3" s="17"/>
      <c r="M3" s="17"/>
      <c r="N3" s="17"/>
      <c r="O3" s="14"/>
      <c r="P3" s="14"/>
      <c r="Q3" s="14"/>
      <c r="T3" s="3"/>
    </row>
    <row r="4" spans="1:20" ht="7.5" customHeight="1">
      <c r="A4" s="6"/>
      <c r="B4" s="44"/>
      <c r="C4" s="43"/>
      <c r="D4" s="47"/>
      <c r="E4" s="11"/>
      <c r="F4" s="11"/>
      <c r="G4" s="11"/>
      <c r="H4" s="17"/>
      <c r="I4" s="51"/>
      <c r="J4" s="14"/>
      <c r="K4" s="18"/>
      <c r="L4" s="18"/>
      <c r="M4" s="18"/>
      <c r="N4" s="18"/>
      <c r="O4" s="21"/>
      <c r="P4" s="21"/>
      <c r="Q4" s="21"/>
    </row>
    <row r="5" spans="1:20"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row>
    <row r="6" spans="1:20" ht="7.5" customHeight="1">
      <c r="B6" s="43"/>
      <c r="C6" s="43"/>
      <c r="D6" s="11"/>
      <c r="E6" s="11"/>
      <c r="F6" s="11"/>
      <c r="G6" s="11"/>
      <c r="H6" s="17"/>
      <c r="I6" s="51"/>
      <c r="J6" s="14"/>
      <c r="K6" s="17"/>
      <c r="L6" s="17"/>
      <c r="M6" s="17"/>
      <c r="N6" s="17"/>
      <c r="O6" s="14"/>
      <c r="P6" s="14"/>
      <c r="Q6" s="14"/>
    </row>
    <row r="7" spans="1:20" ht="12">
      <c r="A7" s="34" t="s">
        <v>18</v>
      </c>
      <c r="B7" s="55">
        <v>1</v>
      </c>
      <c r="C7" s="56"/>
      <c r="D7" s="57" t="s">
        <v>30</v>
      </c>
      <c r="E7" s="57"/>
      <c r="F7" s="89" t="str">
        <f>F2</f>
        <v>Rekonstrukce zázemí hazenkářů, Sportovní hala ZŠ Emila Zátopka, Kopřivnice</v>
      </c>
      <c r="G7" s="90"/>
      <c r="H7" s="91"/>
      <c r="I7" s="92"/>
      <c r="J7" s="127">
        <f>SUBTOTAL(9,J8:J172)</f>
        <v>0</v>
      </c>
      <c r="K7" s="58"/>
      <c r="L7" s="36">
        <f>SUBTOTAL(9,L8:L172)</f>
        <v>3.5279000000000003</v>
      </c>
      <c r="M7" s="58"/>
      <c r="N7" s="36">
        <f>SUBTOTAL(9,N8:N172)</f>
        <v>1.05</v>
      </c>
      <c r="O7" s="59"/>
      <c r="P7" s="35">
        <f>SUBTOTAL(9,P8:P172)</f>
        <v>0</v>
      </c>
      <c r="Q7" s="35">
        <f>SUBTOTAL(9,Q8:Q172)</f>
        <v>0</v>
      </c>
      <c r="R7" s="8"/>
    </row>
    <row r="8" spans="1:20" ht="12" outlineLevel="1">
      <c r="A8" s="37" t="s">
        <v>19</v>
      </c>
      <c r="B8" s="60">
        <v>2</v>
      </c>
      <c r="C8" s="61"/>
      <c r="D8" s="62" t="s">
        <v>31</v>
      </c>
      <c r="E8" s="62"/>
      <c r="F8" s="93" t="s">
        <v>500</v>
      </c>
      <c r="G8" s="94"/>
      <c r="H8" s="95"/>
      <c r="I8" s="96"/>
      <c r="J8" s="128">
        <f>SUBTOTAL(9,J9:J171)</f>
        <v>0</v>
      </c>
      <c r="K8" s="63"/>
      <c r="L8" s="39">
        <f>SUBTOTAL(9,L9:L171)</f>
        <v>3.5279000000000003</v>
      </c>
      <c r="M8" s="63"/>
      <c r="N8" s="39">
        <f>SUBTOTAL(9,N9:N171)</f>
        <v>1.05</v>
      </c>
      <c r="O8" s="64"/>
      <c r="P8" s="38">
        <f>SUBTOTAL(9,P9:P171)</f>
        <v>0</v>
      </c>
      <c r="Q8" s="38">
        <f>SUBTOTAL(9,Q9:Q171)</f>
        <v>0</v>
      </c>
      <c r="R8" s="8"/>
    </row>
    <row r="9" spans="1:20" ht="11.25" outlineLevel="2">
      <c r="A9" s="40" t="s">
        <v>101</v>
      </c>
      <c r="B9" s="65">
        <v>3</v>
      </c>
      <c r="C9" s="66"/>
      <c r="D9" s="67" t="s">
        <v>32</v>
      </c>
      <c r="E9" s="67"/>
      <c r="F9" s="68" t="s">
        <v>102</v>
      </c>
      <c r="G9" s="67"/>
      <c r="H9" s="69"/>
      <c r="I9" s="70"/>
      <c r="J9" s="129">
        <f>SUBTOTAL(9,J10:J14)</f>
        <v>0</v>
      </c>
      <c r="K9" s="69"/>
      <c r="L9" s="42">
        <f>SUBTOTAL(9,L10:L14)</f>
        <v>3.4020000000000001</v>
      </c>
      <c r="M9" s="69"/>
      <c r="N9" s="42">
        <f>SUBTOTAL(9,N10:N14)</f>
        <v>0</v>
      </c>
      <c r="O9" s="71"/>
      <c r="P9" s="41">
        <f>SUBTOTAL(9,P10:P14)</f>
        <v>0</v>
      </c>
      <c r="Q9" s="41">
        <f>SUBTOTAL(9,Q10:Q14)</f>
        <v>0</v>
      </c>
      <c r="R9" s="8"/>
    </row>
    <row r="10" spans="1:20" ht="11.25" outlineLevel="3">
      <c r="A10" s="9"/>
      <c r="B10" s="72"/>
      <c r="C10" s="73">
        <v>1</v>
      </c>
      <c r="D10" s="74" t="s">
        <v>103</v>
      </c>
      <c r="E10" s="75" t="s">
        <v>104</v>
      </c>
      <c r="F10" s="76" t="s">
        <v>105</v>
      </c>
      <c r="G10" s="74" t="s">
        <v>106</v>
      </c>
      <c r="H10" s="77">
        <v>35</v>
      </c>
      <c r="I10" s="78"/>
      <c r="J10" s="130">
        <f>H10*I10</f>
        <v>0</v>
      </c>
      <c r="K10" s="77">
        <v>5.6000000000000001E-2</v>
      </c>
      <c r="L10" s="77">
        <f>H10*K10</f>
        <v>1.96</v>
      </c>
      <c r="M10" s="77"/>
      <c r="N10" s="77">
        <f>H10*M10</f>
        <v>0</v>
      </c>
      <c r="O10" s="79">
        <v>21</v>
      </c>
      <c r="P10" s="79">
        <f>J10*(O10/100)</f>
        <v>0</v>
      </c>
      <c r="Q10" s="79">
        <f>J10+P10</f>
        <v>0</v>
      </c>
      <c r="R10" s="8"/>
    </row>
    <row r="11" spans="1:20" ht="9.75" outlineLevel="4">
      <c r="A11" s="80"/>
      <c r="B11" s="81"/>
      <c r="C11" s="81"/>
      <c r="D11" s="82"/>
      <c r="E11" s="87" t="s">
        <v>16</v>
      </c>
      <c r="F11" s="83" t="s">
        <v>355</v>
      </c>
      <c r="G11" s="82"/>
      <c r="H11" s="84">
        <v>35</v>
      </c>
      <c r="I11" s="85"/>
      <c r="J11" s="131"/>
      <c r="K11" s="84"/>
      <c r="L11" s="84"/>
      <c r="M11" s="84"/>
      <c r="N11" s="84"/>
      <c r="O11" s="86"/>
      <c r="P11" s="86"/>
      <c r="Q11" s="86"/>
    </row>
    <row r="12" spans="1:20" ht="7.5" customHeight="1" outlineLevel="4">
      <c r="A12" s="8"/>
      <c r="B12" s="46"/>
      <c r="C12" s="45"/>
      <c r="D12" s="48"/>
      <c r="E12" s="13"/>
      <c r="F12" s="49"/>
      <c r="G12" s="48"/>
      <c r="H12" s="50"/>
      <c r="I12" s="52"/>
      <c r="J12" s="132"/>
      <c r="K12" s="19"/>
      <c r="L12" s="19"/>
      <c r="M12" s="19"/>
      <c r="N12" s="19"/>
      <c r="O12" s="15"/>
      <c r="P12" s="15"/>
      <c r="Q12" s="15"/>
    </row>
    <row r="13" spans="1:20" ht="11.25" outlineLevel="3">
      <c r="A13" s="9"/>
      <c r="B13" s="72"/>
      <c r="C13" s="73">
        <v>2</v>
      </c>
      <c r="D13" s="74" t="s">
        <v>103</v>
      </c>
      <c r="E13" s="75" t="s">
        <v>108</v>
      </c>
      <c r="F13" s="76" t="s">
        <v>109</v>
      </c>
      <c r="G13" s="74" t="s">
        <v>106</v>
      </c>
      <c r="H13" s="77">
        <v>35</v>
      </c>
      <c r="I13" s="78"/>
      <c r="J13" s="130">
        <f>H13*I13</f>
        <v>0</v>
      </c>
      <c r="K13" s="77">
        <v>4.1200000000000001E-2</v>
      </c>
      <c r="L13" s="77">
        <f>H13*K13</f>
        <v>1.4419999999999999</v>
      </c>
      <c r="M13" s="77"/>
      <c r="N13" s="77">
        <f>H13*M13</f>
        <v>0</v>
      </c>
      <c r="O13" s="79">
        <v>21</v>
      </c>
      <c r="P13" s="79">
        <f>J13*(O13/100)</f>
        <v>0</v>
      </c>
      <c r="Q13" s="79">
        <f>J13+P13</f>
        <v>0</v>
      </c>
      <c r="R13" s="8"/>
    </row>
    <row r="14" spans="1:20" outlineLevel="3">
      <c r="B14" s="6"/>
      <c r="C14" s="6"/>
      <c r="D14" s="6"/>
      <c r="E14" s="6"/>
      <c r="F14" s="6"/>
      <c r="G14" s="6"/>
      <c r="H14" s="6"/>
      <c r="I14" s="8"/>
      <c r="J14" s="133"/>
      <c r="K14" s="6"/>
      <c r="L14" s="6"/>
      <c r="M14" s="6"/>
      <c r="N14" s="6"/>
      <c r="O14" s="6"/>
      <c r="P14" s="8"/>
      <c r="Q14" s="8"/>
    </row>
    <row r="15" spans="1:20" ht="11.25" outlineLevel="2">
      <c r="A15" s="40" t="s">
        <v>110</v>
      </c>
      <c r="B15" s="65">
        <v>3</v>
      </c>
      <c r="C15" s="66"/>
      <c r="D15" s="67" t="s">
        <v>32</v>
      </c>
      <c r="E15" s="67"/>
      <c r="F15" s="68" t="s">
        <v>111</v>
      </c>
      <c r="G15" s="67"/>
      <c r="H15" s="69"/>
      <c r="I15" s="70"/>
      <c r="J15" s="129">
        <f>SUBTOTAL(9,J16:J19)</f>
        <v>0</v>
      </c>
      <c r="K15" s="69"/>
      <c r="L15" s="42">
        <f>SUBTOTAL(9,L16:L19)</f>
        <v>1.0500000000000001E-2</v>
      </c>
      <c r="M15" s="69"/>
      <c r="N15" s="42">
        <f>SUBTOTAL(9,N16:N19)</f>
        <v>1.05</v>
      </c>
      <c r="O15" s="71"/>
      <c r="P15" s="41">
        <f>SUBTOTAL(9,P16:P19)</f>
        <v>0</v>
      </c>
      <c r="Q15" s="41">
        <f>SUBTOTAL(9,Q16:Q19)</f>
        <v>0</v>
      </c>
      <c r="R15" s="8"/>
    </row>
    <row r="16" spans="1:20" ht="11.25" outlineLevel="3">
      <c r="A16" s="9"/>
      <c r="B16" s="72"/>
      <c r="C16" s="73">
        <v>1</v>
      </c>
      <c r="D16" s="74" t="s">
        <v>103</v>
      </c>
      <c r="E16" s="75" t="s">
        <v>356</v>
      </c>
      <c r="F16" s="76" t="s">
        <v>357</v>
      </c>
      <c r="G16" s="74" t="s">
        <v>120</v>
      </c>
      <c r="H16" s="77">
        <v>350</v>
      </c>
      <c r="I16" s="78"/>
      <c r="J16" s="130">
        <f>H16*I16</f>
        <v>0</v>
      </c>
      <c r="K16" s="77">
        <v>3.0000000000000001E-5</v>
      </c>
      <c r="L16" s="77">
        <f>H16*K16</f>
        <v>1.0500000000000001E-2</v>
      </c>
      <c r="M16" s="77">
        <v>3.0000000000000001E-3</v>
      </c>
      <c r="N16" s="77">
        <f>H16*M16</f>
        <v>1.05</v>
      </c>
      <c r="O16" s="79">
        <v>21</v>
      </c>
      <c r="P16" s="79">
        <f>J16*(O16/100)</f>
        <v>0</v>
      </c>
      <c r="Q16" s="79">
        <f>J16+P16</f>
        <v>0</v>
      </c>
      <c r="R16" s="8"/>
    </row>
    <row r="17" spans="1:18" ht="9.75" outlineLevel="4">
      <c r="A17" s="80"/>
      <c r="B17" s="81"/>
      <c r="C17" s="81"/>
      <c r="D17" s="82"/>
      <c r="E17" s="87" t="s">
        <v>16</v>
      </c>
      <c r="F17" s="83" t="s">
        <v>358</v>
      </c>
      <c r="G17" s="82"/>
      <c r="H17" s="84">
        <v>350</v>
      </c>
      <c r="I17" s="85"/>
      <c r="J17" s="131"/>
      <c r="K17" s="84"/>
      <c r="L17" s="84"/>
      <c r="M17" s="84"/>
      <c r="N17" s="84"/>
      <c r="O17" s="86"/>
      <c r="P17" s="86"/>
      <c r="Q17" s="86"/>
    </row>
    <row r="18" spans="1:18" ht="7.5" customHeight="1" outlineLevel="4">
      <c r="A18" s="8"/>
      <c r="B18" s="46"/>
      <c r="C18" s="45"/>
      <c r="D18" s="48"/>
      <c r="E18" s="13"/>
      <c r="F18" s="49"/>
      <c r="G18" s="48"/>
      <c r="H18" s="50"/>
      <c r="I18" s="52"/>
      <c r="J18" s="132"/>
      <c r="K18" s="19"/>
      <c r="L18" s="19"/>
      <c r="M18" s="19"/>
      <c r="N18" s="19"/>
      <c r="O18" s="15"/>
      <c r="P18" s="15"/>
      <c r="Q18" s="15"/>
    </row>
    <row r="19" spans="1:18" outlineLevel="3">
      <c r="B19" s="6"/>
      <c r="C19" s="6"/>
      <c r="D19" s="6"/>
      <c r="E19" s="6"/>
      <c r="F19" s="6"/>
      <c r="G19" s="6"/>
      <c r="H19" s="6"/>
      <c r="I19" s="8"/>
      <c r="J19" s="133"/>
      <c r="K19" s="6"/>
      <c r="L19" s="6"/>
      <c r="M19" s="6"/>
      <c r="N19" s="6"/>
      <c r="O19" s="6"/>
      <c r="P19" s="8"/>
      <c r="Q19" s="8"/>
    </row>
    <row r="20" spans="1:18" ht="11.25" outlineLevel="2">
      <c r="A20" s="40" t="s">
        <v>122</v>
      </c>
      <c r="B20" s="65">
        <v>3</v>
      </c>
      <c r="C20" s="66"/>
      <c r="D20" s="67" t="s">
        <v>32</v>
      </c>
      <c r="E20" s="67"/>
      <c r="F20" s="68" t="s">
        <v>123</v>
      </c>
      <c r="G20" s="67"/>
      <c r="H20" s="69"/>
      <c r="I20" s="70"/>
      <c r="J20" s="129">
        <f>SUBTOTAL(9,J21:J30)</f>
        <v>0</v>
      </c>
      <c r="K20" s="69"/>
      <c r="L20" s="42">
        <f>SUBTOTAL(9,L21:L30)</f>
        <v>0</v>
      </c>
      <c r="M20" s="69"/>
      <c r="N20" s="42">
        <f>SUBTOTAL(9,N21:N30)</f>
        <v>0</v>
      </c>
      <c r="O20" s="71"/>
      <c r="P20" s="41">
        <f>SUBTOTAL(9,P21:P30)</f>
        <v>0</v>
      </c>
      <c r="Q20" s="41">
        <f>SUBTOTAL(9,Q21:Q30)</f>
        <v>0</v>
      </c>
      <c r="R20" s="8"/>
    </row>
    <row r="21" spans="1:18" ht="11.25" outlineLevel="3">
      <c r="A21" s="9"/>
      <c r="B21" s="72"/>
      <c r="C21" s="73">
        <v>1</v>
      </c>
      <c r="D21" s="74" t="s">
        <v>103</v>
      </c>
      <c r="E21" s="75" t="s">
        <v>124</v>
      </c>
      <c r="F21" s="76" t="s">
        <v>125</v>
      </c>
      <c r="G21" s="74" t="s">
        <v>126</v>
      </c>
      <c r="H21" s="77">
        <v>1.05</v>
      </c>
      <c r="I21" s="78"/>
      <c r="J21" s="130">
        <f>H21*I21</f>
        <v>0</v>
      </c>
      <c r="K21" s="77"/>
      <c r="L21" s="77">
        <f>H21*K21</f>
        <v>0</v>
      </c>
      <c r="M21" s="77"/>
      <c r="N21" s="77">
        <f>H21*M21</f>
        <v>0</v>
      </c>
      <c r="O21" s="79">
        <v>21</v>
      </c>
      <c r="P21" s="79">
        <f>J21*(O21/100)</f>
        <v>0</v>
      </c>
      <c r="Q21" s="79">
        <f>J21+P21</f>
        <v>0</v>
      </c>
      <c r="R21" s="8"/>
    </row>
    <row r="22" spans="1:18" ht="11.25" outlineLevel="3">
      <c r="A22" s="9"/>
      <c r="B22" s="72"/>
      <c r="C22" s="73">
        <v>2</v>
      </c>
      <c r="D22" s="74" t="s">
        <v>103</v>
      </c>
      <c r="E22" s="75" t="s">
        <v>127</v>
      </c>
      <c r="F22" s="76" t="s">
        <v>128</v>
      </c>
      <c r="G22" s="74" t="s">
        <v>126</v>
      </c>
      <c r="H22" s="77">
        <v>1.05</v>
      </c>
      <c r="I22" s="78"/>
      <c r="J22" s="130">
        <f>H22*I22</f>
        <v>0</v>
      </c>
      <c r="K22" s="77"/>
      <c r="L22" s="77">
        <f>H22*K22</f>
        <v>0</v>
      </c>
      <c r="M22" s="77"/>
      <c r="N22" s="77">
        <f>H22*M22</f>
        <v>0</v>
      </c>
      <c r="O22" s="79">
        <v>21</v>
      </c>
      <c r="P22" s="79">
        <f>J22*(O22/100)</f>
        <v>0</v>
      </c>
      <c r="Q22" s="79">
        <f>J22+P22</f>
        <v>0</v>
      </c>
      <c r="R22" s="8"/>
    </row>
    <row r="23" spans="1:18" ht="11.25" outlineLevel="3">
      <c r="A23" s="9"/>
      <c r="B23" s="72"/>
      <c r="C23" s="73">
        <v>3</v>
      </c>
      <c r="D23" s="74" t="s">
        <v>103</v>
      </c>
      <c r="E23" s="75" t="s">
        <v>129</v>
      </c>
      <c r="F23" s="76" t="s">
        <v>130</v>
      </c>
      <c r="G23" s="74" t="s">
        <v>126</v>
      </c>
      <c r="H23" s="77">
        <v>1.05</v>
      </c>
      <c r="I23" s="78"/>
      <c r="J23" s="130">
        <f>H23*I23</f>
        <v>0</v>
      </c>
      <c r="K23" s="77"/>
      <c r="L23" s="77">
        <f>H23*K23</f>
        <v>0</v>
      </c>
      <c r="M23" s="77"/>
      <c r="N23" s="77">
        <f>H23*M23</f>
        <v>0</v>
      </c>
      <c r="O23" s="79">
        <v>21</v>
      </c>
      <c r="P23" s="79">
        <f>J23*(O23/100)</f>
        <v>0</v>
      </c>
      <c r="Q23" s="79">
        <f>J23+P23</f>
        <v>0</v>
      </c>
      <c r="R23" s="8"/>
    </row>
    <row r="24" spans="1:18" ht="11.25" outlineLevel="3">
      <c r="A24" s="9"/>
      <c r="B24" s="72"/>
      <c r="C24" s="73">
        <v>4</v>
      </c>
      <c r="D24" s="74" t="s">
        <v>103</v>
      </c>
      <c r="E24" s="75" t="s">
        <v>131</v>
      </c>
      <c r="F24" s="76" t="s">
        <v>132</v>
      </c>
      <c r="G24" s="74" t="s">
        <v>126</v>
      </c>
      <c r="H24" s="77">
        <v>19.95</v>
      </c>
      <c r="I24" s="78"/>
      <c r="J24" s="130">
        <f>H24*I24</f>
        <v>0</v>
      </c>
      <c r="K24" s="77"/>
      <c r="L24" s="77">
        <f>H24*K24</f>
        <v>0</v>
      </c>
      <c r="M24" s="77"/>
      <c r="N24" s="77">
        <f>H24*M24</f>
        <v>0</v>
      </c>
      <c r="O24" s="79">
        <v>21</v>
      </c>
      <c r="P24" s="79">
        <f>J24*(O24/100)</f>
        <v>0</v>
      </c>
      <c r="Q24" s="79">
        <f>J24+P24</f>
        <v>0</v>
      </c>
      <c r="R24" s="8"/>
    </row>
    <row r="25" spans="1:18" ht="9.75" outlineLevel="4">
      <c r="A25" s="80"/>
      <c r="B25" s="81"/>
      <c r="C25" s="81"/>
      <c r="D25" s="82"/>
      <c r="E25" s="87" t="s">
        <v>16</v>
      </c>
      <c r="F25" s="83" t="s">
        <v>359</v>
      </c>
      <c r="G25" s="82"/>
      <c r="H25" s="84">
        <v>19.95</v>
      </c>
      <c r="I25" s="85"/>
      <c r="J25" s="131"/>
      <c r="K25" s="84"/>
      <c r="L25" s="84"/>
      <c r="M25" s="84"/>
      <c r="N25" s="84"/>
      <c r="O25" s="86"/>
      <c r="P25" s="86"/>
      <c r="Q25" s="86"/>
    </row>
    <row r="26" spans="1:18" ht="7.5" customHeight="1" outlineLevel="4">
      <c r="A26" s="8"/>
      <c r="B26" s="46"/>
      <c r="C26" s="45"/>
      <c r="D26" s="48"/>
      <c r="E26" s="13"/>
      <c r="F26" s="49"/>
      <c r="G26" s="48"/>
      <c r="H26" s="50"/>
      <c r="I26" s="52"/>
      <c r="J26" s="132"/>
      <c r="K26" s="19"/>
      <c r="L26" s="19"/>
      <c r="M26" s="19"/>
      <c r="N26" s="19"/>
      <c r="O26" s="15"/>
      <c r="P26" s="15"/>
      <c r="Q26" s="15"/>
    </row>
    <row r="27" spans="1:18" ht="11.25" outlineLevel="3">
      <c r="A27" s="9"/>
      <c r="B27" s="72"/>
      <c r="C27" s="73">
        <v>5</v>
      </c>
      <c r="D27" s="74" t="s">
        <v>103</v>
      </c>
      <c r="E27" s="75" t="s">
        <v>134</v>
      </c>
      <c r="F27" s="76" t="s">
        <v>135</v>
      </c>
      <c r="G27" s="74" t="s">
        <v>126</v>
      </c>
      <c r="H27" s="77">
        <v>1.05</v>
      </c>
      <c r="I27" s="78"/>
      <c r="J27" s="130">
        <f>H27*I27</f>
        <v>0</v>
      </c>
      <c r="K27" s="77"/>
      <c r="L27" s="77">
        <f>H27*K27</f>
        <v>0</v>
      </c>
      <c r="M27" s="77"/>
      <c r="N27" s="77">
        <f>H27*M27</f>
        <v>0</v>
      </c>
      <c r="O27" s="79">
        <v>21</v>
      </c>
      <c r="P27" s="79">
        <f>J27*(O27/100)</f>
        <v>0</v>
      </c>
      <c r="Q27" s="79">
        <f>J27+P27</f>
        <v>0</v>
      </c>
      <c r="R27" s="8"/>
    </row>
    <row r="28" spans="1:18" ht="11.25" outlineLevel="3">
      <c r="A28" s="9"/>
      <c r="B28" s="72"/>
      <c r="C28" s="73">
        <v>6</v>
      </c>
      <c r="D28" s="74" t="s">
        <v>103</v>
      </c>
      <c r="E28" s="75" t="s">
        <v>136</v>
      </c>
      <c r="F28" s="76" t="s">
        <v>137</v>
      </c>
      <c r="G28" s="74" t="s">
        <v>126</v>
      </c>
      <c r="H28" s="77">
        <v>1.05</v>
      </c>
      <c r="I28" s="78"/>
      <c r="J28" s="130">
        <f>H28*I28</f>
        <v>0</v>
      </c>
      <c r="K28" s="77"/>
      <c r="L28" s="77">
        <f>H28*K28</f>
        <v>0</v>
      </c>
      <c r="M28" s="77"/>
      <c r="N28" s="77">
        <f>H28*M28</f>
        <v>0</v>
      </c>
      <c r="O28" s="79">
        <v>21</v>
      </c>
      <c r="P28" s="79">
        <f>J28*(O28/100)</f>
        <v>0</v>
      </c>
      <c r="Q28" s="79">
        <f>J28+P28</f>
        <v>0</v>
      </c>
      <c r="R28" s="8"/>
    </row>
    <row r="29" spans="1:18" ht="11.25" outlineLevel="3">
      <c r="A29" s="9"/>
      <c r="B29" s="72"/>
      <c r="C29" s="73">
        <v>7</v>
      </c>
      <c r="D29" s="74" t="s">
        <v>103</v>
      </c>
      <c r="E29" s="75" t="s">
        <v>138</v>
      </c>
      <c r="F29" s="76" t="s">
        <v>139</v>
      </c>
      <c r="G29" s="74" t="s">
        <v>126</v>
      </c>
      <c r="H29" s="77">
        <v>3.4125000000000001</v>
      </c>
      <c r="I29" s="78"/>
      <c r="J29" s="130">
        <f>H29*I29</f>
        <v>0</v>
      </c>
      <c r="K29" s="77"/>
      <c r="L29" s="77">
        <f>H29*K29</f>
        <v>0</v>
      </c>
      <c r="M29" s="77"/>
      <c r="N29" s="77">
        <f>H29*M29</f>
        <v>0</v>
      </c>
      <c r="O29" s="79">
        <v>21</v>
      </c>
      <c r="P29" s="79">
        <f>J29*(O29/100)</f>
        <v>0</v>
      </c>
      <c r="Q29" s="79">
        <f>J29+P29</f>
        <v>0</v>
      </c>
      <c r="R29" s="8"/>
    </row>
    <row r="30" spans="1:18" outlineLevel="3">
      <c r="B30" s="6"/>
      <c r="C30" s="6"/>
      <c r="D30" s="6"/>
      <c r="E30" s="6"/>
      <c r="F30" s="6"/>
      <c r="G30" s="6"/>
      <c r="H30" s="6"/>
      <c r="I30" s="8"/>
      <c r="J30" s="133"/>
      <c r="K30" s="6"/>
      <c r="L30" s="6"/>
      <c r="M30" s="6"/>
      <c r="N30" s="6"/>
      <c r="O30" s="6"/>
      <c r="P30" s="8"/>
      <c r="Q30" s="8"/>
    </row>
    <row r="31" spans="1:18" ht="11.25" outlineLevel="2">
      <c r="A31" s="40" t="s">
        <v>360</v>
      </c>
      <c r="B31" s="65">
        <v>3</v>
      </c>
      <c r="C31" s="66"/>
      <c r="D31" s="67" t="s">
        <v>32</v>
      </c>
      <c r="E31" s="67"/>
      <c r="F31" s="68" t="s">
        <v>361</v>
      </c>
      <c r="G31" s="67"/>
      <c r="H31" s="69"/>
      <c r="I31" s="70"/>
      <c r="J31" s="129">
        <f>SUBTOTAL(9,J32:J171)</f>
        <v>0</v>
      </c>
      <c r="K31" s="69"/>
      <c r="L31" s="42">
        <f>SUBTOTAL(9,L32:L171)</f>
        <v>0.11539999999999997</v>
      </c>
      <c r="M31" s="69"/>
      <c r="N31" s="42">
        <f>SUBTOTAL(9,N32:N171)</f>
        <v>0</v>
      </c>
      <c r="O31" s="71"/>
      <c r="P31" s="41">
        <f>SUBTOTAL(9,P32:P171)</f>
        <v>0</v>
      </c>
      <c r="Q31" s="41">
        <f>SUBTOTAL(9,Q32:Q171)</f>
        <v>0</v>
      </c>
      <c r="R31" s="8"/>
    </row>
    <row r="32" spans="1:18" ht="11.25" outlineLevel="3">
      <c r="A32" s="9"/>
      <c r="B32" s="72"/>
      <c r="C32" s="73">
        <v>1</v>
      </c>
      <c r="D32" s="74" t="s">
        <v>103</v>
      </c>
      <c r="E32" s="75" t="s">
        <v>362</v>
      </c>
      <c r="F32" s="76" t="s">
        <v>363</v>
      </c>
      <c r="G32" s="74" t="s">
        <v>144</v>
      </c>
      <c r="H32" s="77">
        <v>8</v>
      </c>
      <c r="I32" s="78"/>
      <c r="J32" s="130">
        <f>H32*I32</f>
        <v>0</v>
      </c>
      <c r="K32" s="77"/>
      <c r="L32" s="77">
        <f>H32*K32</f>
        <v>0</v>
      </c>
      <c r="M32" s="77"/>
      <c r="N32" s="77">
        <f>H32*M32</f>
        <v>0</v>
      </c>
      <c r="O32" s="79">
        <v>21</v>
      </c>
      <c r="P32" s="79">
        <f>J32*(O32/100)</f>
        <v>0</v>
      </c>
      <c r="Q32" s="79">
        <f>J32+P32</f>
        <v>0</v>
      </c>
      <c r="R32" s="8"/>
    </row>
    <row r="33" spans="1:18" ht="19.5" outlineLevel="4">
      <c r="A33" s="80"/>
      <c r="B33" s="81"/>
      <c r="C33" s="81"/>
      <c r="D33" s="82"/>
      <c r="E33" s="87" t="s">
        <v>16</v>
      </c>
      <c r="F33" s="83" t="s">
        <v>364</v>
      </c>
      <c r="G33" s="82"/>
      <c r="H33" s="84">
        <v>8</v>
      </c>
      <c r="I33" s="85"/>
      <c r="J33" s="131"/>
      <c r="K33" s="84"/>
      <c r="L33" s="84"/>
      <c r="M33" s="84"/>
      <c r="N33" s="84"/>
      <c r="O33" s="86"/>
      <c r="P33" s="86"/>
      <c r="Q33" s="86"/>
    </row>
    <row r="34" spans="1:18" ht="7.5" customHeight="1" outlineLevel="4">
      <c r="A34" s="8"/>
      <c r="B34" s="46"/>
      <c r="C34" s="45"/>
      <c r="D34" s="48"/>
      <c r="E34" s="13"/>
      <c r="F34" s="49"/>
      <c r="G34" s="48"/>
      <c r="H34" s="50"/>
      <c r="I34" s="52"/>
      <c r="J34" s="132"/>
      <c r="K34" s="19"/>
      <c r="L34" s="19"/>
      <c r="M34" s="19"/>
      <c r="N34" s="19"/>
      <c r="O34" s="15"/>
      <c r="P34" s="15"/>
      <c r="Q34" s="15"/>
    </row>
    <row r="35" spans="1:18" ht="11.25" outlineLevel="3">
      <c r="A35" s="9"/>
      <c r="B35" s="72"/>
      <c r="C35" s="73">
        <v>2</v>
      </c>
      <c r="D35" s="74" t="s">
        <v>103</v>
      </c>
      <c r="E35" s="75" t="s">
        <v>365</v>
      </c>
      <c r="F35" s="76" t="s">
        <v>366</v>
      </c>
      <c r="G35" s="74" t="s">
        <v>144</v>
      </c>
      <c r="H35" s="77">
        <v>40</v>
      </c>
      <c r="I35" s="78"/>
      <c r="J35" s="130">
        <f>H35*I35</f>
        <v>0</v>
      </c>
      <c r="K35" s="77"/>
      <c r="L35" s="77">
        <f>H35*K35</f>
        <v>0</v>
      </c>
      <c r="M35" s="77"/>
      <c r="N35" s="77">
        <f>H35*M35</f>
        <v>0</v>
      </c>
      <c r="O35" s="79">
        <v>21</v>
      </c>
      <c r="P35" s="79">
        <f>J35*(O35/100)</f>
        <v>0</v>
      </c>
      <c r="Q35" s="79">
        <f>J35+P35</f>
        <v>0</v>
      </c>
      <c r="R35" s="8"/>
    </row>
    <row r="36" spans="1:18" ht="19.5" outlineLevel="4">
      <c r="A36" s="80"/>
      <c r="B36" s="81"/>
      <c r="C36" s="81"/>
      <c r="D36" s="82"/>
      <c r="E36" s="87" t="s">
        <v>16</v>
      </c>
      <c r="F36" s="83" t="s">
        <v>367</v>
      </c>
      <c r="G36" s="82"/>
      <c r="H36" s="84">
        <v>40</v>
      </c>
      <c r="I36" s="85"/>
      <c r="J36" s="131"/>
      <c r="K36" s="84"/>
      <c r="L36" s="84"/>
      <c r="M36" s="84"/>
      <c r="N36" s="84"/>
      <c r="O36" s="86"/>
      <c r="P36" s="86"/>
      <c r="Q36" s="86"/>
    </row>
    <row r="37" spans="1:18" ht="7.5" customHeight="1" outlineLevel="4">
      <c r="A37" s="8"/>
      <c r="B37" s="46"/>
      <c r="C37" s="45"/>
      <c r="D37" s="48"/>
      <c r="E37" s="13"/>
      <c r="F37" s="49"/>
      <c r="G37" s="48"/>
      <c r="H37" s="50"/>
      <c r="I37" s="52"/>
      <c r="J37" s="132"/>
      <c r="K37" s="19"/>
      <c r="L37" s="19"/>
      <c r="M37" s="19"/>
      <c r="N37" s="19"/>
      <c r="O37" s="15"/>
      <c r="P37" s="15"/>
      <c r="Q37" s="15"/>
    </row>
    <row r="38" spans="1:18" ht="11.25" outlineLevel="3">
      <c r="A38" s="9"/>
      <c r="B38" s="72"/>
      <c r="C38" s="73">
        <v>3</v>
      </c>
      <c r="D38" s="74" t="s">
        <v>33</v>
      </c>
      <c r="E38" s="75"/>
      <c r="F38" s="97" t="s">
        <v>368</v>
      </c>
      <c r="G38" s="74"/>
      <c r="H38" s="77">
        <v>0</v>
      </c>
      <c r="I38" s="78"/>
      <c r="J38" s="130">
        <f>H38*I38</f>
        <v>0</v>
      </c>
      <c r="K38" s="77"/>
      <c r="L38" s="77">
        <f>H38*K38</f>
        <v>0</v>
      </c>
      <c r="M38" s="77"/>
      <c r="N38" s="77">
        <f>H38*M38</f>
        <v>0</v>
      </c>
      <c r="O38" s="79">
        <v>21</v>
      </c>
      <c r="P38" s="79">
        <f>J38*(O38/100)</f>
        <v>0</v>
      </c>
      <c r="Q38" s="79">
        <f>J38+P38</f>
        <v>0</v>
      </c>
      <c r="R38" s="8"/>
    </row>
    <row r="39" spans="1:18" ht="11.25" outlineLevel="3">
      <c r="A39" s="9"/>
      <c r="B39" s="72"/>
      <c r="C39" s="73">
        <v>4</v>
      </c>
      <c r="D39" s="74" t="s">
        <v>33</v>
      </c>
      <c r="E39" s="75" t="s">
        <v>369</v>
      </c>
      <c r="F39" s="76" t="s">
        <v>370</v>
      </c>
      <c r="G39" s="74" t="s">
        <v>36</v>
      </c>
      <c r="H39" s="77">
        <v>1</v>
      </c>
      <c r="I39" s="78"/>
      <c r="J39" s="130">
        <f>H39*I39</f>
        <v>0</v>
      </c>
      <c r="K39" s="77"/>
      <c r="L39" s="77">
        <f>H39*K39</f>
        <v>0</v>
      </c>
      <c r="M39" s="77"/>
      <c r="N39" s="77">
        <f>H39*M39</f>
        <v>0</v>
      </c>
      <c r="O39" s="79">
        <v>21</v>
      </c>
      <c r="P39" s="79">
        <f>J39*(O39/100)</f>
        <v>0</v>
      </c>
      <c r="Q39" s="79">
        <f>J39+P39</f>
        <v>0</v>
      </c>
      <c r="R39" s="8"/>
    </row>
    <row r="40" spans="1:18" ht="9.75" outlineLevel="4">
      <c r="A40" s="80"/>
      <c r="B40" s="81"/>
      <c r="C40" s="81"/>
      <c r="D40" s="82"/>
      <c r="E40" s="87" t="s">
        <v>16</v>
      </c>
      <c r="F40" s="83" t="s">
        <v>371</v>
      </c>
      <c r="G40" s="82"/>
      <c r="H40" s="84">
        <v>1</v>
      </c>
      <c r="I40" s="85"/>
      <c r="J40" s="131"/>
      <c r="K40" s="84"/>
      <c r="L40" s="84"/>
      <c r="M40" s="84"/>
      <c r="N40" s="84"/>
      <c r="O40" s="86"/>
      <c r="P40" s="86"/>
      <c r="Q40" s="86"/>
    </row>
    <row r="41" spans="1:18" ht="7.5" customHeight="1" outlineLevel="4">
      <c r="A41" s="8"/>
      <c r="B41" s="46"/>
      <c r="C41" s="45"/>
      <c r="D41" s="48"/>
      <c r="E41" s="13"/>
      <c r="F41" s="49"/>
      <c r="G41" s="48"/>
      <c r="H41" s="50"/>
      <c r="I41" s="52"/>
      <c r="J41" s="132"/>
      <c r="K41" s="19"/>
      <c r="L41" s="19"/>
      <c r="M41" s="19"/>
      <c r="N41" s="19"/>
      <c r="O41" s="15"/>
      <c r="P41" s="15"/>
      <c r="Q41" s="15"/>
    </row>
    <row r="42" spans="1:18" ht="11.25" outlineLevel="3">
      <c r="A42" s="9"/>
      <c r="B42" s="72"/>
      <c r="C42" s="73">
        <v>5</v>
      </c>
      <c r="D42" s="74" t="s">
        <v>33</v>
      </c>
      <c r="E42" s="75" t="s">
        <v>372</v>
      </c>
      <c r="F42" s="76" t="s">
        <v>373</v>
      </c>
      <c r="G42" s="74" t="s">
        <v>36</v>
      </c>
      <c r="H42" s="77">
        <v>1</v>
      </c>
      <c r="I42" s="78"/>
      <c r="J42" s="130">
        <f>H42*I42</f>
        <v>0</v>
      </c>
      <c r="K42" s="77"/>
      <c r="L42" s="77">
        <f>H42*K42</f>
        <v>0</v>
      </c>
      <c r="M42" s="77"/>
      <c r="N42" s="77">
        <f>H42*M42</f>
        <v>0</v>
      </c>
      <c r="O42" s="79">
        <v>21</v>
      </c>
      <c r="P42" s="79">
        <f>J42*(O42/100)</f>
        <v>0</v>
      </c>
      <c r="Q42" s="79">
        <f>J42+P42</f>
        <v>0</v>
      </c>
      <c r="R42" s="8"/>
    </row>
    <row r="43" spans="1:18" ht="9.75" outlineLevel="4">
      <c r="A43" s="80"/>
      <c r="B43" s="81"/>
      <c r="C43" s="81"/>
      <c r="D43" s="82"/>
      <c r="E43" s="87" t="s">
        <v>16</v>
      </c>
      <c r="F43" s="83" t="s">
        <v>371</v>
      </c>
      <c r="G43" s="82"/>
      <c r="H43" s="84">
        <v>1</v>
      </c>
      <c r="I43" s="85"/>
      <c r="J43" s="131"/>
      <c r="K43" s="84"/>
      <c r="L43" s="84"/>
      <c r="M43" s="84"/>
      <c r="N43" s="84"/>
      <c r="O43" s="86"/>
      <c r="P43" s="86"/>
      <c r="Q43" s="86"/>
    </row>
    <row r="44" spans="1:18" ht="7.5" customHeight="1" outlineLevel="4">
      <c r="A44" s="8"/>
      <c r="B44" s="46"/>
      <c r="C44" s="45"/>
      <c r="D44" s="48"/>
      <c r="E44" s="13"/>
      <c r="F44" s="49"/>
      <c r="G44" s="48"/>
      <c r="H44" s="50"/>
      <c r="I44" s="52"/>
      <c r="J44" s="132"/>
      <c r="K44" s="19"/>
      <c r="L44" s="19"/>
      <c r="M44" s="19"/>
      <c r="N44" s="19"/>
      <c r="O44" s="15"/>
      <c r="P44" s="15"/>
      <c r="Q44" s="15"/>
    </row>
    <row r="45" spans="1:18" ht="11.25" outlineLevel="3">
      <c r="A45" s="9"/>
      <c r="B45" s="72"/>
      <c r="C45" s="73">
        <v>6</v>
      </c>
      <c r="D45" s="74" t="s">
        <v>33</v>
      </c>
      <c r="E45" s="75" t="s">
        <v>374</v>
      </c>
      <c r="F45" s="76" t="s">
        <v>375</v>
      </c>
      <c r="G45" s="74" t="s">
        <v>94</v>
      </c>
      <c r="H45" s="77">
        <v>1</v>
      </c>
      <c r="I45" s="78"/>
      <c r="J45" s="130">
        <f>H45*I45</f>
        <v>0</v>
      </c>
      <c r="K45" s="77"/>
      <c r="L45" s="77">
        <f>H45*K45</f>
        <v>0</v>
      </c>
      <c r="M45" s="77"/>
      <c r="N45" s="77">
        <f>H45*M45</f>
        <v>0</v>
      </c>
      <c r="O45" s="79">
        <v>21</v>
      </c>
      <c r="P45" s="79">
        <f>J45*(O45/100)</f>
        <v>0</v>
      </c>
      <c r="Q45" s="79">
        <f>J45+P45</f>
        <v>0</v>
      </c>
      <c r="R45" s="8"/>
    </row>
    <row r="46" spans="1:18" ht="9.75" outlineLevel="4">
      <c r="A46" s="80"/>
      <c r="B46" s="81"/>
      <c r="C46" s="81"/>
      <c r="D46" s="82"/>
      <c r="E46" s="87" t="s">
        <v>16</v>
      </c>
      <c r="F46" s="83" t="s">
        <v>371</v>
      </c>
      <c r="G46" s="82"/>
      <c r="H46" s="84">
        <v>1</v>
      </c>
      <c r="I46" s="85"/>
      <c r="J46" s="131"/>
      <c r="K46" s="84"/>
      <c r="L46" s="84"/>
      <c r="M46" s="84"/>
      <c r="N46" s="84"/>
      <c r="O46" s="86"/>
      <c r="P46" s="86"/>
      <c r="Q46" s="86"/>
    </row>
    <row r="47" spans="1:18" ht="7.5" customHeight="1" outlineLevel="4">
      <c r="A47" s="8"/>
      <c r="B47" s="46"/>
      <c r="C47" s="45"/>
      <c r="D47" s="48"/>
      <c r="E47" s="13"/>
      <c r="F47" s="49"/>
      <c r="G47" s="48"/>
      <c r="H47" s="50"/>
      <c r="I47" s="52"/>
      <c r="J47" s="132"/>
      <c r="K47" s="19"/>
      <c r="L47" s="19"/>
      <c r="M47" s="19"/>
      <c r="N47" s="19"/>
      <c r="O47" s="15"/>
      <c r="P47" s="15"/>
      <c r="Q47" s="15"/>
    </row>
    <row r="48" spans="1:18" ht="11.25" outlineLevel="3">
      <c r="A48" s="9"/>
      <c r="B48" s="72"/>
      <c r="C48" s="73">
        <v>7</v>
      </c>
      <c r="D48" s="74" t="s">
        <v>33</v>
      </c>
      <c r="E48" s="75" t="s">
        <v>376</v>
      </c>
      <c r="F48" s="76" t="s">
        <v>377</v>
      </c>
      <c r="G48" s="74" t="s">
        <v>94</v>
      </c>
      <c r="H48" s="77">
        <v>3</v>
      </c>
      <c r="I48" s="78"/>
      <c r="J48" s="130">
        <f>H48*I48</f>
        <v>0</v>
      </c>
      <c r="K48" s="77"/>
      <c r="L48" s="77">
        <f>H48*K48</f>
        <v>0</v>
      </c>
      <c r="M48" s="77"/>
      <c r="N48" s="77">
        <f>H48*M48</f>
        <v>0</v>
      </c>
      <c r="O48" s="79">
        <v>21</v>
      </c>
      <c r="P48" s="79">
        <f>J48*(O48/100)</f>
        <v>0</v>
      </c>
      <c r="Q48" s="79">
        <f>J48+P48</f>
        <v>0</v>
      </c>
      <c r="R48" s="8"/>
    </row>
    <row r="49" spans="1:18" ht="9.75" outlineLevel="4">
      <c r="A49" s="80"/>
      <c r="B49" s="81"/>
      <c r="C49" s="81"/>
      <c r="D49" s="82"/>
      <c r="E49" s="87" t="s">
        <v>16</v>
      </c>
      <c r="F49" s="83" t="s">
        <v>378</v>
      </c>
      <c r="G49" s="82"/>
      <c r="H49" s="84">
        <v>3</v>
      </c>
      <c r="I49" s="85"/>
      <c r="J49" s="131"/>
      <c r="K49" s="84"/>
      <c r="L49" s="84"/>
      <c r="M49" s="84"/>
      <c r="N49" s="84"/>
      <c r="O49" s="86"/>
      <c r="P49" s="86"/>
      <c r="Q49" s="86"/>
    </row>
    <row r="50" spans="1:18" ht="7.5" customHeight="1" outlineLevel="4">
      <c r="A50" s="8"/>
      <c r="B50" s="46"/>
      <c r="C50" s="45"/>
      <c r="D50" s="48"/>
      <c r="E50" s="13"/>
      <c r="F50" s="49"/>
      <c r="G50" s="48"/>
      <c r="H50" s="50"/>
      <c r="I50" s="52"/>
      <c r="J50" s="132"/>
      <c r="K50" s="19"/>
      <c r="L50" s="19"/>
      <c r="M50" s="19"/>
      <c r="N50" s="19"/>
      <c r="O50" s="15"/>
      <c r="P50" s="15"/>
      <c r="Q50" s="15"/>
    </row>
    <row r="51" spans="1:18" ht="11.25" outlineLevel="3">
      <c r="A51" s="9"/>
      <c r="B51" s="72"/>
      <c r="C51" s="73">
        <v>8</v>
      </c>
      <c r="D51" s="74" t="s">
        <v>33</v>
      </c>
      <c r="E51" s="75" t="s">
        <v>379</v>
      </c>
      <c r="F51" s="76" t="s">
        <v>380</v>
      </c>
      <c r="G51" s="74" t="s">
        <v>94</v>
      </c>
      <c r="H51" s="77">
        <v>8</v>
      </c>
      <c r="I51" s="78"/>
      <c r="J51" s="130">
        <f>H51*I51</f>
        <v>0</v>
      </c>
      <c r="K51" s="77"/>
      <c r="L51" s="77">
        <f>H51*K51</f>
        <v>0</v>
      </c>
      <c r="M51" s="77"/>
      <c r="N51" s="77">
        <f>H51*M51</f>
        <v>0</v>
      </c>
      <c r="O51" s="79">
        <v>21</v>
      </c>
      <c r="P51" s="79">
        <f>J51*(O51/100)</f>
        <v>0</v>
      </c>
      <c r="Q51" s="79">
        <f>J51+P51</f>
        <v>0</v>
      </c>
      <c r="R51" s="8"/>
    </row>
    <row r="52" spans="1:18" ht="9.75" outlineLevel="4">
      <c r="A52" s="80"/>
      <c r="B52" s="81"/>
      <c r="C52" s="81"/>
      <c r="D52" s="82"/>
      <c r="E52" s="87" t="s">
        <v>16</v>
      </c>
      <c r="F52" s="83" t="s">
        <v>381</v>
      </c>
      <c r="G52" s="82"/>
      <c r="H52" s="84">
        <v>8</v>
      </c>
      <c r="I52" s="85"/>
      <c r="J52" s="131"/>
      <c r="K52" s="84"/>
      <c r="L52" s="84"/>
      <c r="M52" s="84"/>
      <c r="N52" s="84"/>
      <c r="O52" s="86"/>
      <c r="P52" s="86"/>
      <c r="Q52" s="86"/>
    </row>
    <row r="53" spans="1:18" ht="7.5" customHeight="1" outlineLevel="4">
      <c r="A53" s="8"/>
      <c r="B53" s="46"/>
      <c r="C53" s="45"/>
      <c r="D53" s="48"/>
      <c r="E53" s="13"/>
      <c r="F53" s="49"/>
      <c r="G53" s="48"/>
      <c r="H53" s="50"/>
      <c r="I53" s="52"/>
      <c r="J53" s="132"/>
      <c r="K53" s="19"/>
      <c r="L53" s="19"/>
      <c r="M53" s="19"/>
      <c r="N53" s="19"/>
      <c r="O53" s="15"/>
      <c r="P53" s="15"/>
      <c r="Q53" s="15"/>
    </row>
    <row r="54" spans="1:18" ht="11.25" outlineLevel="3">
      <c r="A54" s="9"/>
      <c r="B54" s="72"/>
      <c r="C54" s="73">
        <v>9</v>
      </c>
      <c r="D54" s="74" t="s">
        <v>33</v>
      </c>
      <c r="E54" s="75" t="s">
        <v>382</v>
      </c>
      <c r="F54" s="76" t="s">
        <v>383</v>
      </c>
      <c r="G54" s="74" t="s">
        <v>94</v>
      </c>
      <c r="H54" s="77">
        <v>3</v>
      </c>
      <c r="I54" s="78"/>
      <c r="J54" s="130">
        <f>H54*I54</f>
        <v>0</v>
      </c>
      <c r="K54" s="77"/>
      <c r="L54" s="77">
        <f>H54*K54</f>
        <v>0</v>
      </c>
      <c r="M54" s="77"/>
      <c r="N54" s="77">
        <f>H54*M54</f>
        <v>0</v>
      </c>
      <c r="O54" s="79">
        <v>21</v>
      </c>
      <c r="P54" s="79">
        <f>J54*(O54/100)</f>
        <v>0</v>
      </c>
      <c r="Q54" s="79">
        <f>J54+P54</f>
        <v>0</v>
      </c>
      <c r="R54" s="8"/>
    </row>
    <row r="55" spans="1:18" ht="9.75" outlineLevel="4">
      <c r="A55" s="80"/>
      <c r="B55" s="81"/>
      <c r="C55" s="81"/>
      <c r="D55" s="82"/>
      <c r="E55" s="87" t="s">
        <v>16</v>
      </c>
      <c r="F55" s="83" t="s">
        <v>378</v>
      </c>
      <c r="G55" s="82"/>
      <c r="H55" s="84">
        <v>3</v>
      </c>
      <c r="I55" s="85"/>
      <c r="J55" s="131"/>
      <c r="K55" s="84"/>
      <c r="L55" s="84"/>
      <c r="M55" s="84"/>
      <c r="N55" s="84"/>
      <c r="O55" s="86"/>
      <c r="P55" s="86"/>
      <c r="Q55" s="86"/>
    </row>
    <row r="56" spans="1:18" ht="7.5" customHeight="1" outlineLevel="4">
      <c r="A56" s="8"/>
      <c r="B56" s="46"/>
      <c r="C56" s="45"/>
      <c r="D56" s="48"/>
      <c r="E56" s="13"/>
      <c r="F56" s="49"/>
      <c r="G56" s="48"/>
      <c r="H56" s="50"/>
      <c r="I56" s="52"/>
      <c r="J56" s="132"/>
      <c r="K56" s="19"/>
      <c r="L56" s="19"/>
      <c r="M56" s="19"/>
      <c r="N56" s="19"/>
      <c r="O56" s="15"/>
      <c r="P56" s="15"/>
      <c r="Q56" s="15"/>
    </row>
    <row r="57" spans="1:18" ht="11.25" outlineLevel="3">
      <c r="A57" s="9"/>
      <c r="B57" s="72"/>
      <c r="C57" s="73">
        <v>10</v>
      </c>
      <c r="D57" s="74" t="s">
        <v>33</v>
      </c>
      <c r="E57" s="75" t="s">
        <v>384</v>
      </c>
      <c r="F57" s="76" t="s">
        <v>385</v>
      </c>
      <c r="G57" s="74" t="s">
        <v>94</v>
      </c>
      <c r="H57" s="77">
        <v>1</v>
      </c>
      <c r="I57" s="78"/>
      <c r="J57" s="130">
        <f>H57*I57</f>
        <v>0</v>
      </c>
      <c r="K57" s="77"/>
      <c r="L57" s="77">
        <f>H57*K57</f>
        <v>0</v>
      </c>
      <c r="M57" s="77"/>
      <c r="N57" s="77">
        <f>H57*M57</f>
        <v>0</v>
      </c>
      <c r="O57" s="79">
        <v>21</v>
      </c>
      <c r="P57" s="79">
        <f>J57*(O57/100)</f>
        <v>0</v>
      </c>
      <c r="Q57" s="79">
        <f>J57+P57</f>
        <v>0</v>
      </c>
      <c r="R57" s="8"/>
    </row>
    <row r="58" spans="1:18" ht="9.75" outlineLevel="4">
      <c r="A58" s="80"/>
      <c r="B58" s="81"/>
      <c r="C58" s="81"/>
      <c r="D58" s="82"/>
      <c r="E58" s="87" t="s">
        <v>16</v>
      </c>
      <c r="F58" s="83" t="s">
        <v>371</v>
      </c>
      <c r="G58" s="82"/>
      <c r="H58" s="84">
        <v>1</v>
      </c>
      <c r="I58" s="85"/>
      <c r="J58" s="131"/>
      <c r="K58" s="84"/>
      <c r="L58" s="84"/>
      <c r="M58" s="84"/>
      <c r="N58" s="84"/>
      <c r="O58" s="86"/>
      <c r="P58" s="86"/>
      <c r="Q58" s="86"/>
    </row>
    <row r="59" spans="1:18" ht="7.5" customHeight="1" outlineLevel="4">
      <c r="A59" s="8"/>
      <c r="B59" s="46"/>
      <c r="C59" s="45"/>
      <c r="D59" s="48"/>
      <c r="E59" s="13"/>
      <c r="F59" s="49"/>
      <c r="G59" s="48"/>
      <c r="H59" s="50"/>
      <c r="I59" s="52"/>
      <c r="J59" s="132"/>
      <c r="K59" s="19"/>
      <c r="L59" s="19"/>
      <c r="M59" s="19"/>
      <c r="N59" s="19"/>
      <c r="O59" s="15"/>
      <c r="P59" s="15"/>
      <c r="Q59" s="15"/>
    </row>
    <row r="60" spans="1:18" ht="11.25" outlineLevel="3">
      <c r="A60" s="9"/>
      <c r="B60" s="72"/>
      <c r="C60" s="73">
        <v>11</v>
      </c>
      <c r="D60" s="74" t="s">
        <v>33</v>
      </c>
      <c r="E60" s="75" t="s">
        <v>386</v>
      </c>
      <c r="F60" s="76" t="s">
        <v>387</v>
      </c>
      <c r="G60" s="74" t="s">
        <v>94</v>
      </c>
      <c r="H60" s="77">
        <v>2</v>
      </c>
      <c r="I60" s="78"/>
      <c r="J60" s="130">
        <f>H60*I60</f>
        <v>0</v>
      </c>
      <c r="K60" s="77"/>
      <c r="L60" s="77">
        <f>H60*K60</f>
        <v>0</v>
      </c>
      <c r="M60" s="77"/>
      <c r="N60" s="77">
        <f>H60*M60</f>
        <v>0</v>
      </c>
      <c r="O60" s="79">
        <v>21</v>
      </c>
      <c r="P60" s="79">
        <f>J60*(O60/100)</f>
        <v>0</v>
      </c>
      <c r="Q60" s="79">
        <f>J60+P60</f>
        <v>0</v>
      </c>
      <c r="R60" s="8"/>
    </row>
    <row r="61" spans="1:18" ht="9.75" outlineLevel="4">
      <c r="A61" s="80"/>
      <c r="B61" s="81"/>
      <c r="C61" s="81"/>
      <c r="D61" s="82"/>
      <c r="E61" s="87" t="s">
        <v>16</v>
      </c>
      <c r="F61" s="83" t="s">
        <v>388</v>
      </c>
      <c r="G61" s="82"/>
      <c r="H61" s="84">
        <v>2</v>
      </c>
      <c r="I61" s="85"/>
      <c r="J61" s="131"/>
      <c r="K61" s="84"/>
      <c r="L61" s="84"/>
      <c r="M61" s="84"/>
      <c r="N61" s="84"/>
      <c r="O61" s="86"/>
      <c r="P61" s="86"/>
      <c r="Q61" s="86"/>
    </row>
    <row r="62" spans="1:18" ht="7.5" customHeight="1" outlineLevel="4">
      <c r="A62" s="8"/>
      <c r="B62" s="46"/>
      <c r="C62" s="45"/>
      <c r="D62" s="48"/>
      <c r="E62" s="13"/>
      <c r="F62" s="49"/>
      <c r="G62" s="48"/>
      <c r="H62" s="50"/>
      <c r="I62" s="52"/>
      <c r="J62" s="132"/>
      <c r="K62" s="19"/>
      <c r="L62" s="19"/>
      <c r="M62" s="19"/>
      <c r="N62" s="19"/>
      <c r="O62" s="15"/>
      <c r="P62" s="15"/>
      <c r="Q62" s="15"/>
    </row>
    <row r="63" spans="1:18" ht="11.25" outlineLevel="3">
      <c r="A63" s="9"/>
      <c r="B63" s="72"/>
      <c r="C63" s="73">
        <v>12</v>
      </c>
      <c r="D63" s="74" t="s">
        <v>33</v>
      </c>
      <c r="E63" s="75" t="s">
        <v>389</v>
      </c>
      <c r="F63" s="76" t="s">
        <v>390</v>
      </c>
      <c r="G63" s="74" t="s">
        <v>94</v>
      </c>
      <c r="H63" s="77">
        <v>1</v>
      </c>
      <c r="I63" s="78"/>
      <c r="J63" s="130">
        <f>H63*I63</f>
        <v>0</v>
      </c>
      <c r="K63" s="77"/>
      <c r="L63" s="77">
        <f>H63*K63</f>
        <v>0</v>
      </c>
      <c r="M63" s="77"/>
      <c r="N63" s="77">
        <f>H63*M63</f>
        <v>0</v>
      </c>
      <c r="O63" s="79">
        <v>21</v>
      </c>
      <c r="P63" s="79">
        <f>J63*(O63/100)</f>
        <v>0</v>
      </c>
      <c r="Q63" s="79">
        <f>J63+P63</f>
        <v>0</v>
      </c>
      <c r="R63" s="8"/>
    </row>
    <row r="64" spans="1:18" ht="9.75" outlineLevel="4">
      <c r="A64" s="80"/>
      <c r="B64" s="81"/>
      <c r="C64" s="81"/>
      <c r="D64" s="82"/>
      <c r="E64" s="87" t="s">
        <v>16</v>
      </c>
      <c r="F64" s="83" t="s">
        <v>371</v>
      </c>
      <c r="G64" s="82"/>
      <c r="H64" s="84">
        <v>1</v>
      </c>
      <c r="I64" s="85"/>
      <c r="J64" s="131"/>
      <c r="K64" s="84"/>
      <c r="L64" s="84"/>
      <c r="M64" s="84"/>
      <c r="N64" s="84"/>
      <c r="O64" s="86"/>
      <c r="P64" s="86"/>
      <c r="Q64" s="86"/>
    </row>
    <row r="65" spans="1:18" ht="7.5" customHeight="1" outlineLevel="4">
      <c r="A65" s="8"/>
      <c r="B65" s="46"/>
      <c r="C65" s="45"/>
      <c r="D65" s="48"/>
      <c r="E65" s="13"/>
      <c r="F65" s="49"/>
      <c r="G65" s="48"/>
      <c r="H65" s="50"/>
      <c r="I65" s="52"/>
      <c r="J65" s="132"/>
      <c r="K65" s="19"/>
      <c r="L65" s="19"/>
      <c r="M65" s="19"/>
      <c r="N65" s="19"/>
      <c r="O65" s="15"/>
      <c r="P65" s="15"/>
      <c r="Q65" s="15"/>
    </row>
    <row r="66" spans="1:18" ht="11.25" outlineLevel="3">
      <c r="A66" s="9"/>
      <c r="B66" s="72"/>
      <c r="C66" s="73">
        <v>13</v>
      </c>
      <c r="D66" s="74" t="s">
        <v>33</v>
      </c>
      <c r="E66" s="75" t="s">
        <v>391</v>
      </c>
      <c r="F66" s="76" t="s">
        <v>392</v>
      </c>
      <c r="G66" s="74" t="s">
        <v>94</v>
      </c>
      <c r="H66" s="77">
        <v>5</v>
      </c>
      <c r="I66" s="78"/>
      <c r="J66" s="130">
        <f>H66*I66</f>
        <v>0</v>
      </c>
      <c r="K66" s="77"/>
      <c r="L66" s="77">
        <f>H66*K66</f>
        <v>0</v>
      </c>
      <c r="M66" s="77"/>
      <c r="N66" s="77">
        <f>H66*M66</f>
        <v>0</v>
      </c>
      <c r="O66" s="79">
        <v>21</v>
      </c>
      <c r="P66" s="79">
        <f>J66*(O66/100)</f>
        <v>0</v>
      </c>
      <c r="Q66" s="79">
        <f>J66+P66</f>
        <v>0</v>
      </c>
      <c r="R66" s="8"/>
    </row>
    <row r="67" spans="1:18" ht="9.75" outlineLevel="4">
      <c r="A67" s="80"/>
      <c r="B67" s="81"/>
      <c r="C67" s="81"/>
      <c r="D67" s="82"/>
      <c r="E67" s="87" t="s">
        <v>16</v>
      </c>
      <c r="F67" s="83" t="s">
        <v>393</v>
      </c>
      <c r="G67" s="82"/>
      <c r="H67" s="84">
        <v>5</v>
      </c>
      <c r="I67" s="85"/>
      <c r="J67" s="131"/>
      <c r="K67" s="84"/>
      <c r="L67" s="84"/>
      <c r="M67" s="84"/>
      <c r="N67" s="84"/>
      <c r="O67" s="86"/>
      <c r="P67" s="86"/>
      <c r="Q67" s="86"/>
    </row>
    <row r="68" spans="1:18" ht="7.5" customHeight="1" outlineLevel="4">
      <c r="A68" s="8"/>
      <c r="B68" s="46"/>
      <c r="C68" s="45"/>
      <c r="D68" s="48"/>
      <c r="E68" s="13"/>
      <c r="F68" s="49"/>
      <c r="G68" s="48"/>
      <c r="H68" s="50"/>
      <c r="I68" s="52"/>
      <c r="J68" s="132"/>
      <c r="K68" s="19"/>
      <c r="L68" s="19"/>
      <c r="M68" s="19"/>
      <c r="N68" s="19"/>
      <c r="O68" s="15"/>
      <c r="P68" s="15"/>
      <c r="Q68" s="15"/>
    </row>
    <row r="69" spans="1:18" ht="11.25" outlineLevel="3">
      <c r="A69" s="9"/>
      <c r="B69" s="72"/>
      <c r="C69" s="73">
        <v>14</v>
      </c>
      <c r="D69" s="74" t="s">
        <v>33</v>
      </c>
      <c r="E69" s="75" t="s">
        <v>394</v>
      </c>
      <c r="F69" s="76" t="s">
        <v>395</v>
      </c>
      <c r="G69" s="74" t="s">
        <v>94</v>
      </c>
      <c r="H69" s="77">
        <v>19</v>
      </c>
      <c r="I69" s="78"/>
      <c r="J69" s="130">
        <f>H69*I69</f>
        <v>0</v>
      </c>
      <c r="K69" s="77"/>
      <c r="L69" s="77">
        <f>H69*K69</f>
        <v>0</v>
      </c>
      <c r="M69" s="77"/>
      <c r="N69" s="77">
        <f>H69*M69</f>
        <v>0</v>
      </c>
      <c r="O69" s="79">
        <v>21</v>
      </c>
      <c r="P69" s="79">
        <f>J69*(O69/100)</f>
        <v>0</v>
      </c>
      <c r="Q69" s="79">
        <f>J69+P69</f>
        <v>0</v>
      </c>
      <c r="R69" s="8"/>
    </row>
    <row r="70" spans="1:18" ht="9.75" outlineLevel="4">
      <c r="A70" s="80"/>
      <c r="B70" s="81"/>
      <c r="C70" s="81"/>
      <c r="D70" s="82"/>
      <c r="E70" s="87" t="s">
        <v>16</v>
      </c>
      <c r="F70" s="83" t="s">
        <v>396</v>
      </c>
      <c r="G70" s="82"/>
      <c r="H70" s="84">
        <v>19</v>
      </c>
      <c r="I70" s="85"/>
      <c r="J70" s="131"/>
      <c r="K70" s="84"/>
      <c r="L70" s="84"/>
      <c r="M70" s="84"/>
      <c r="N70" s="84"/>
      <c r="O70" s="86"/>
      <c r="P70" s="86"/>
      <c r="Q70" s="86"/>
    </row>
    <row r="71" spans="1:18" ht="7.5" customHeight="1" outlineLevel="4">
      <c r="A71" s="8"/>
      <c r="B71" s="46"/>
      <c r="C71" s="45"/>
      <c r="D71" s="48"/>
      <c r="E71" s="13"/>
      <c r="F71" s="49"/>
      <c r="G71" s="48"/>
      <c r="H71" s="50"/>
      <c r="I71" s="52"/>
      <c r="J71" s="132"/>
      <c r="K71" s="19"/>
      <c r="L71" s="19"/>
      <c r="M71" s="19"/>
      <c r="N71" s="19"/>
      <c r="O71" s="15"/>
      <c r="P71" s="15"/>
      <c r="Q71" s="15"/>
    </row>
    <row r="72" spans="1:18" ht="11.25" outlineLevel="3">
      <c r="A72" s="9"/>
      <c r="B72" s="72"/>
      <c r="C72" s="73">
        <v>15</v>
      </c>
      <c r="D72" s="74" t="s">
        <v>33</v>
      </c>
      <c r="E72" s="75" t="s">
        <v>397</v>
      </c>
      <c r="F72" s="76" t="s">
        <v>398</v>
      </c>
      <c r="G72" s="74" t="s">
        <v>94</v>
      </c>
      <c r="H72" s="77">
        <v>1</v>
      </c>
      <c r="I72" s="78"/>
      <c r="J72" s="130">
        <f>H72*I72</f>
        <v>0</v>
      </c>
      <c r="K72" s="77"/>
      <c r="L72" s="77">
        <f>H72*K72</f>
        <v>0</v>
      </c>
      <c r="M72" s="77"/>
      <c r="N72" s="77">
        <f>H72*M72</f>
        <v>0</v>
      </c>
      <c r="O72" s="79">
        <v>21</v>
      </c>
      <c r="P72" s="79">
        <f>J72*(O72/100)</f>
        <v>0</v>
      </c>
      <c r="Q72" s="79">
        <f>J72+P72</f>
        <v>0</v>
      </c>
      <c r="R72" s="8"/>
    </row>
    <row r="73" spans="1:18" ht="9.75" outlineLevel="4">
      <c r="A73" s="80"/>
      <c r="B73" s="81"/>
      <c r="C73" s="81"/>
      <c r="D73" s="82"/>
      <c r="E73" s="87" t="s">
        <v>16</v>
      </c>
      <c r="F73" s="83" t="s">
        <v>371</v>
      </c>
      <c r="G73" s="82"/>
      <c r="H73" s="84">
        <v>1</v>
      </c>
      <c r="I73" s="85"/>
      <c r="J73" s="131"/>
      <c r="K73" s="84"/>
      <c r="L73" s="84"/>
      <c r="M73" s="84"/>
      <c r="N73" s="84"/>
      <c r="O73" s="86"/>
      <c r="P73" s="86"/>
      <c r="Q73" s="86"/>
    </row>
    <row r="74" spans="1:18" ht="7.5" customHeight="1" outlineLevel="4">
      <c r="A74" s="8"/>
      <c r="B74" s="46"/>
      <c r="C74" s="45"/>
      <c r="D74" s="48"/>
      <c r="E74" s="13"/>
      <c r="F74" s="49"/>
      <c r="G74" s="48"/>
      <c r="H74" s="50"/>
      <c r="I74" s="52"/>
      <c r="J74" s="132"/>
      <c r="K74" s="19"/>
      <c r="L74" s="19"/>
      <c r="M74" s="19"/>
      <c r="N74" s="19"/>
      <c r="O74" s="15"/>
      <c r="P74" s="15"/>
      <c r="Q74" s="15"/>
    </row>
    <row r="75" spans="1:18" ht="11.25" outlineLevel="3">
      <c r="A75" s="9"/>
      <c r="B75" s="72"/>
      <c r="C75" s="73">
        <v>16</v>
      </c>
      <c r="D75" s="74" t="s">
        <v>33</v>
      </c>
      <c r="E75" s="75" t="s">
        <v>399</v>
      </c>
      <c r="F75" s="76" t="s">
        <v>400</v>
      </c>
      <c r="G75" s="74" t="s">
        <v>94</v>
      </c>
      <c r="H75" s="77">
        <v>1</v>
      </c>
      <c r="I75" s="78"/>
      <c r="J75" s="130">
        <f>H75*I75</f>
        <v>0</v>
      </c>
      <c r="K75" s="77"/>
      <c r="L75" s="77">
        <f>H75*K75</f>
        <v>0</v>
      </c>
      <c r="M75" s="77"/>
      <c r="N75" s="77">
        <f>H75*M75</f>
        <v>0</v>
      </c>
      <c r="O75" s="79">
        <v>21</v>
      </c>
      <c r="P75" s="79">
        <f>J75*(O75/100)</f>
        <v>0</v>
      </c>
      <c r="Q75" s="79">
        <f>J75+P75</f>
        <v>0</v>
      </c>
      <c r="R75" s="8"/>
    </row>
    <row r="76" spans="1:18" ht="9.75" outlineLevel="4">
      <c r="A76" s="80"/>
      <c r="B76" s="81"/>
      <c r="C76" s="81"/>
      <c r="D76" s="82"/>
      <c r="E76" s="87" t="s">
        <v>16</v>
      </c>
      <c r="F76" s="83" t="s">
        <v>371</v>
      </c>
      <c r="G76" s="82"/>
      <c r="H76" s="84">
        <v>1</v>
      </c>
      <c r="I76" s="85"/>
      <c r="J76" s="131"/>
      <c r="K76" s="84"/>
      <c r="L76" s="84"/>
      <c r="M76" s="84"/>
      <c r="N76" s="84"/>
      <c r="O76" s="86"/>
      <c r="P76" s="86"/>
      <c r="Q76" s="86"/>
    </row>
    <row r="77" spans="1:18" ht="7.5" customHeight="1" outlineLevel="4">
      <c r="A77" s="8"/>
      <c r="B77" s="46"/>
      <c r="C77" s="45"/>
      <c r="D77" s="48"/>
      <c r="E77" s="13"/>
      <c r="F77" s="49"/>
      <c r="G77" s="48"/>
      <c r="H77" s="50"/>
      <c r="I77" s="52"/>
      <c r="J77" s="132"/>
      <c r="K77" s="19"/>
      <c r="L77" s="19"/>
      <c r="M77" s="19"/>
      <c r="N77" s="19"/>
      <c r="O77" s="15"/>
      <c r="P77" s="15"/>
      <c r="Q77" s="15"/>
    </row>
    <row r="78" spans="1:18" ht="11.25" outlineLevel="3">
      <c r="A78" s="9"/>
      <c r="B78" s="72"/>
      <c r="C78" s="73">
        <v>17</v>
      </c>
      <c r="D78" s="74" t="s">
        <v>33</v>
      </c>
      <c r="E78" s="75" t="s">
        <v>401</v>
      </c>
      <c r="F78" s="76" t="s">
        <v>402</v>
      </c>
      <c r="G78" s="74" t="s">
        <v>36</v>
      </c>
      <c r="H78" s="77">
        <v>1</v>
      </c>
      <c r="I78" s="78"/>
      <c r="J78" s="130">
        <f>H78*I78</f>
        <v>0</v>
      </c>
      <c r="K78" s="77"/>
      <c r="L78" s="77">
        <f>H78*K78</f>
        <v>0</v>
      </c>
      <c r="M78" s="77"/>
      <c r="N78" s="77">
        <f>H78*M78</f>
        <v>0</v>
      </c>
      <c r="O78" s="79">
        <v>21</v>
      </c>
      <c r="P78" s="79">
        <f>J78*(O78/100)</f>
        <v>0</v>
      </c>
      <c r="Q78" s="79">
        <f>J78+P78</f>
        <v>0</v>
      </c>
      <c r="R78" s="8"/>
    </row>
    <row r="79" spans="1:18" ht="11.25" outlineLevel="3">
      <c r="A79" s="9"/>
      <c r="B79" s="72"/>
      <c r="C79" s="73">
        <v>18</v>
      </c>
      <c r="D79" s="74" t="s">
        <v>33</v>
      </c>
      <c r="E79" s="75"/>
      <c r="F79" s="97" t="s">
        <v>403</v>
      </c>
      <c r="G79" s="74"/>
      <c r="H79" s="77">
        <v>0</v>
      </c>
      <c r="I79" s="78"/>
      <c r="J79" s="130">
        <f>H79*I79</f>
        <v>0</v>
      </c>
      <c r="K79" s="77"/>
      <c r="L79" s="77">
        <f>H79*K79</f>
        <v>0</v>
      </c>
      <c r="M79" s="77"/>
      <c r="N79" s="77">
        <f>H79*M79</f>
        <v>0</v>
      </c>
      <c r="O79" s="79">
        <v>21</v>
      </c>
      <c r="P79" s="79">
        <f>J79*(O79/100)</f>
        <v>0</v>
      </c>
      <c r="Q79" s="79">
        <f>J79+P79</f>
        <v>0</v>
      </c>
      <c r="R79" s="8"/>
    </row>
    <row r="80" spans="1:18" ht="22.5" outlineLevel="3">
      <c r="A80" s="9"/>
      <c r="B80" s="72"/>
      <c r="C80" s="73">
        <v>19</v>
      </c>
      <c r="D80" s="74" t="s">
        <v>103</v>
      </c>
      <c r="E80" s="75" t="s">
        <v>404</v>
      </c>
      <c r="F80" s="76" t="s">
        <v>405</v>
      </c>
      <c r="G80" s="74" t="s">
        <v>94</v>
      </c>
      <c r="H80" s="77">
        <v>38</v>
      </c>
      <c r="I80" s="78"/>
      <c r="J80" s="130">
        <f>H80*I80</f>
        <v>0</v>
      </c>
      <c r="K80" s="77"/>
      <c r="L80" s="77">
        <f>H80*K80</f>
        <v>0</v>
      </c>
      <c r="M80" s="77"/>
      <c r="N80" s="77">
        <f>H80*M80</f>
        <v>0</v>
      </c>
      <c r="O80" s="79">
        <v>21</v>
      </c>
      <c r="P80" s="79">
        <f>J80*(O80/100)</f>
        <v>0</v>
      </c>
      <c r="Q80" s="79">
        <f>J80+P80</f>
        <v>0</v>
      </c>
      <c r="R80" s="8"/>
    </row>
    <row r="81" spans="1:18" ht="9.75" outlineLevel="4">
      <c r="A81" s="80"/>
      <c r="B81" s="81"/>
      <c r="C81" s="81"/>
      <c r="D81" s="82"/>
      <c r="E81" s="87" t="s">
        <v>16</v>
      </c>
      <c r="F81" s="83" t="s">
        <v>406</v>
      </c>
      <c r="G81" s="82"/>
      <c r="H81" s="84">
        <v>38</v>
      </c>
      <c r="I81" s="85"/>
      <c r="J81" s="131"/>
      <c r="K81" s="84"/>
      <c r="L81" s="84"/>
      <c r="M81" s="84"/>
      <c r="N81" s="84"/>
      <c r="O81" s="86"/>
      <c r="P81" s="86"/>
      <c r="Q81" s="86"/>
    </row>
    <row r="82" spans="1:18" ht="7.5" customHeight="1" outlineLevel="4">
      <c r="A82" s="8"/>
      <c r="B82" s="46"/>
      <c r="C82" s="45"/>
      <c r="D82" s="48"/>
      <c r="E82" s="13"/>
      <c r="F82" s="49"/>
      <c r="G82" s="48"/>
      <c r="H82" s="50"/>
      <c r="I82" s="52"/>
      <c r="J82" s="132"/>
      <c r="K82" s="19"/>
      <c r="L82" s="19"/>
      <c r="M82" s="19"/>
      <c r="N82" s="19"/>
      <c r="O82" s="15"/>
      <c r="P82" s="15"/>
      <c r="Q82" s="15"/>
    </row>
    <row r="83" spans="1:18" ht="22.5" outlineLevel="3">
      <c r="A83" s="9"/>
      <c r="B83" s="72"/>
      <c r="C83" s="73">
        <v>20</v>
      </c>
      <c r="D83" s="74" t="s">
        <v>151</v>
      </c>
      <c r="E83" s="75" t="s">
        <v>407</v>
      </c>
      <c r="F83" s="76" t="s">
        <v>408</v>
      </c>
      <c r="G83" s="74" t="s">
        <v>94</v>
      </c>
      <c r="H83" s="77">
        <v>28</v>
      </c>
      <c r="I83" s="78"/>
      <c r="J83" s="130">
        <f>H83*I83</f>
        <v>0</v>
      </c>
      <c r="K83" s="77">
        <v>1.4999999999999999E-4</v>
      </c>
      <c r="L83" s="77">
        <f>H83*K83</f>
        <v>4.1999999999999997E-3</v>
      </c>
      <c r="M83" s="77"/>
      <c r="N83" s="77">
        <f>H83*M83</f>
        <v>0</v>
      </c>
      <c r="O83" s="79">
        <v>21</v>
      </c>
      <c r="P83" s="79">
        <f>J83*(O83/100)</f>
        <v>0</v>
      </c>
      <c r="Q83" s="79">
        <f>J83+P83</f>
        <v>0</v>
      </c>
      <c r="R83" s="8"/>
    </row>
    <row r="84" spans="1:18" ht="9.75" outlineLevel="4">
      <c r="A84" s="80"/>
      <c r="B84" s="81"/>
      <c r="C84" s="81"/>
      <c r="D84" s="82"/>
      <c r="E84" s="87" t="s">
        <v>16</v>
      </c>
      <c r="F84" s="83" t="s">
        <v>409</v>
      </c>
      <c r="G84" s="82"/>
      <c r="H84" s="84">
        <v>28</v>
      </c>
      <c r="I84" s="85"/>
      <c r="J84" s="131"/>
      <c r="K84" s="84"/>
      <c r="L84" s="84"/>
      <c r="M84" s="84"/>
      <c r="N84" s="84"/>
      <c r="O84" s="86"/>
      <c r="P84" s="86"/>
      <c r="Q84" s="86"/>
    </row>
    <row r="85" spans="1:18" ht="7.5" customHeight="1" outlineLevel="4">
      <c r="A85" s="8"/>
      <c r="B85" s="46"/>
      <c r="C85" s="45"/>
      <c r="D85" s="48"/>
      <c r="E85" s="13"/>
      <c r="F85" s="49"/>
      <c r="G85" s="48"/>
      <c r="H85" s="50"/>
      <c r="I85" s="52"/>
      <c r="J85" s="132"/>
      <c r="K85" s="19"/>
      <c r="L85" s="19"/>
      <c r="M85" s="19"/>
      <c r="N85" s="19"/>
      <c r="O85" s="15"/>
      <c r="P85" s="15"/>
      <c r="Q85" s="15"/>
    </row>
    <row r="86" spans="1:18" ht="22.5" outlineLevel="3">
      <c r="A86" s="9"/>
      <c r="B86" s="72"/>
      <c r="C86" s="73">
        <v>21</v>
      </c>
      <c r="D86" s="74" t="s">
        <v>151</v>
      </c>
      <c r="E86" s="75" t="s">
        <v>410</v>
      </c>
      <c r="F86" s="76" t="s">
        <v>411</v>
      </c>
      <c r="G86" s="74" t="s">
        <v>94</v>
      </c>
      <c r="H86" s="77">
        <v>6</v>
      </c>
      <c r="I86" s="78"/>
      <c r="J86" s="130">
        <f>H86*I86</f>
        <v>0</v>
      </c>
      <c r="K86" s="77">
        <v>1.4999999999999999E-4</v>
      </c>
      <c r="L86" s="77">
        <f>H86*K86</f>
        <v>8.9999999999999998E-4</v>
      </c>
      <c r="M86" s="77"/>
      <c r="N86" s="77">
        <f>H86*M86</f>
        <v>0</v>
      </c>
      <c r="O86" s="79">
        <v>21</v>
      </c>
      <c r="P86" s="79">
        <f>J86*(O86/100)</f>
        <v>0</v>
      </c>
      <c r="Q86" s="79">
        <f>J86+P86</f>
        <v>0</v>
      </c>
      <c r="R86" s="8"/>
    </row>
    <row r="87" spans="1:18" ht="9.75" outlineLevel="4">
      <c r="A87" s="80"/>
      <c r="B87" s="81"/>
      <c r="C87" s="81"/>
      <c r="D87" s="82"/>
      <c r="E87" s="87" t="s">
        <v>16</v>
      </c>
      <c r="F87" s="83" t="s">
        <v>412</v>
      </c>
      <c r="G87" s="82"/>
      <c r="H87" s="84">
        <v>6</v>
      </c>
      <c r="I87" s="85"/>
      <c r="J87" s="131"/>
      <c r="K87" s="84"/>
      <c r="L87" s="84"/>
      <c r="M87" s="84"/>
      <c r="N87" s="84"/>
      <c r="O87" s="86"/>
      <c r="P87" s="86"/>
      <c r="Q87" s="86"/>
    </row>
    <row r="88" spans="1:18" ht="7.5" customHeight="1" outlineLevel="4">
      <c r="A88" s="8"/>
      <c r="B88" s="46"/>
      <c r="C88" s="45"/>
      <c r="D88" s="48"/>
      <c r="E88" s="13"/>
      <c r="F88" s="49"/>
      <c r="G88" s="48"/>
      <c r="H88" s="50"/>
      <c r="I88" s="52"/>
      <c r="J88" s="132"/>
      <c r="K88" s="19"/>
      <c r="L88" s="19"/>
      <c r="M88" s="19"/>
      <c r="N88" s="19"/>
      <c r="O88" s="15"/>
      <c r="P88" s="15"/>
      <c r="Q88" s="15"/>
    </row>
    <row r="89" spans="1:18" ht="22.5" outlineLevel="3">
      <c r="A89" s="9"/>
      <c r="B89" s="72"/>
      <c r="C89" s="73">
        <v>22</v>
      </c>
      <c r="D89" s="74" t="s">
        <v>151</v>
      </c>
      <c r="E89" s="75" t="s">
        <v>413</v>
      </c>
      <c r="F89" s="76" t="s">
        <v>414</v>
      </c>
      <c r="G89" s="74" t="s">
        <v>94</v>
      </c>
      <c r="H89" s="77">
        <v>4</v>
      </c>
      <c r="I89" s="78"/>
      <c r="J89" s="130">
        <f>H89*I89</f>
        <v>0</v>
      </c>
      <c r="K89" s="77">
        <v>1.4999999999999999E-4</v>
      </c>
      <c r="L89" s="77">
        <f>H89*K89</f>
        <v>5.9999999999999995E-4</v>
      </c>
      <c r="M89" s="77"/>
      <c r="N89" s="77">
        <f>H89*M89</f>
        <v>0</v>
      </c>
      <c r="O89" s="79">
        <v>21</v>
      </c>
      <c r="P89" s="79">
        <f>J89*(O89/100)</f>
        <v>0</v>
      </c>
      <c r="Q89" s="79">
        <f>J89+P89</f>
        <v>0</v>
      </c>
      <c r="R89" s="8"/>
    </row>
    <row r="90" spans="1:18" ht="9.75" outlineLevel="4">
      <c r="A90" s="80"/>
      <c r="B90" s="81"/>
      <c r="C90" s="81"/>
      <c r="D90" s="82"/>
      <c r="E90" s="87" t="s">
        <v>16</v>
      </c>
      <c r="F90" s="83" t="s">
        <v>415</v>
      </c>
      <c r="G90" s="82"/>
      <c r="H90" s="84">
        <v>4</v>
      </c>
      <c r="I90" s="85"/>
      <c r="J90" s="131"/>
      <c r="K90" s="84"/>
      <c r="L90" s="84"/>
      <c r="M90" s="84"/>
      <c r="N90" s="84"/>
      <c r="O90" s="86"/>
      <c r="P90" s="86"/>
      <c r="Q90" s="86"/>
    </row>
    <row r="91" spans="1:18" ht="7.5" customHeight="1" outlineLevel="4">
      <c r="A91" s="8"/>
      <c r="B91" s="46"/>
      <c r="C91" s="45"/>
      <c r="D91" s="48"/>
      <c r="E91" s="13"/>
      <c r="F91" s="49"/>
      <c r="G91" s="48"/>
      <c r="H91" s="50"/>
      <c r="I91" s="52"/>
      <c r="J91" s="132"/>
      <c r="K91" s="19"/>
      <c r="L91" s="19"/>
      <c r="M91" s="19"/>
      <c r="N91" s="19"/>
      <c r="O91" s="15"/>
      <c r="P91" s="15"/>
      <c r="Q91" s="15"/>
    </row>
    <row r="92" spans="1:18" ht="11.25" outlineLevel="3">
      <c r="A92" s="9"/>
      <c r="B92" s="72"/>
      <c r="C92" s="73">
        <v>23</v>
      </c>
      <c r="D92" s="74" t="s">
        <v>151</v>
      </c>
      <c r="E92" s="75" t="s">
        <v>416</v>
      </c>
      <c r="F92" s="76" t="s">
        <v>417</v>
      </c>
      <c r="G92" s="74" t="s">
        <v>36</v>
      </c>
      <c r="H92" s="77">
        <v>1</v>
      </c>
      <c r="I92" s="78"/>
      <c r="J92" s="130">
        <f>H92*I92</f>
        <v>0</v>
      </c>
      <c r="K92" s="77">
        <v>1.4999999999999999E-4</v>
      </c>
      <c r="L92" s="77">
        <f>H92*K92</f>
        <v>1.4999999999999999E-4</v>
      </c>
      <c r="M92" s="77"/>
      <c r="N92" s="77">
        <f>H92*M92</f>
        <v>0</v>
      </c>
      <c r="O92" s="79">
        <v>21</v>
      </c>
      <c r="P92" s="79">
        <f>J92*(O92/100)</f>
        <v>0</v>
      </c>
      <c r="Q92" s="79">
        <f>J92+P92</f>
        <v>0</v>
      </c>
      <c r="R92" s="8"/>
    </row>
    <row r="93" spans="1:18" ht="11.25" outlineLevel="3">
      <c r="A93" s="9"/>
      <c r="B93" s="72"/>
      <c r="C93" s="73">
        <v>24</v>
      </c>
      <c r="D93" s="74" t="s">
        <v>151</v>
      </c>
      <c r="E93" s="75" t="s">
        <v>418</v>
      </c>
      <c r="F93" s="76" t="s">
        <v>419</v>
      </c>
      <c r="G93" s="74" t="s">
        <v>36</v>
      </c>
      <c r="H93" s="77">
        <v>1</v>
      </c>
      <c r="I93" s="78"/>
      <c r="J93" s="130">
        <f>H93*I93</f>
        <v>0</v>
      </c>
      <c r="K93" s="77">
        <v>1.4999999999999999E-4</v>
      </c>
      <c r="L93" s="77">
        <f>H93*K93</f>
        <v>1.4999999999999999E-4</v>
      </c>
      <c r="M93" s="77"/>
      <c r="N93" s="77">
        <f>H93*M93</f>
        <v>0</v>
      </c>
      <c r="O93" s="79">
        <v>21</v>
      </c>
      <c r="P93" s="79">
        <f>J93*(O93/100)</f>
        <v>0</v>
      </c>
      <c r="Q93" s="79">
        <f>J93+P93</f>
        <v>0</v>
      </c>
      <c r="R93" s="8"/>
    </row>
    <row r="94" spans="1:18" ht="11.25" outlineLevel="3">
      <c r="A94" s="9"/>
      <c r="B94" s="72"/>
      <c r="C94" s="73">
        <v>25</v>
      </c>
      <c r="D94" s="74" t="s">
        <v>103</v>
      </c>
      <c r="E94" s="75"/>
      <c r="F94" s="97" t="s">
        <v>420</v>
      </c>
      <c r="G94" s="74"/>
      <c r="H94" s="77">
        <v>0</v>
      </c>
      <c r="I94" s="78"/>
      <c r="J94" s="130">
        <f>H94*I94</f>
        <v>0</v>
      </c>
      <c r="K94" s="77"/>
      <c r="L94" s="77">
        <f>H94*K94</f>
        <v>0</v>
      </c>
      <c r="M94" s="77"/>
      <c r="N94" s="77">
        <f>H94*M94</f>
        <v>0</v>
      </c>
      <c r="O94" s="79">
        <v>21</v>
      </c>
      <c r="P94" s="79">
        <f>J94*(O94/100)</f>
        <v>0</v>
      </c>
      <c r="Q94" s="79">
        <f>J94+P94</f>
        <v>0</v>
      </c>
      <c r="R94" s="8"/>
    </row>
    <row r="95" spans="1:18" ht="11.25" outlineLevel="3">
      <c r="A95" s="9"/>
      <c r="B95" s="72"/>
      <c r="C95" s="73">
        <v>26</v>
      </c>
      <c r="D95" s="74" t="s">
        <v>103</v>
      </c>
      <c r="E95" s="75" t="s">
        <v>421</v>
      </c>
      <c r="F95" s="76" t="s">
        <v>422</v>
      </c>
      <c r="G95" s="74" t="s">
        <v>120</v>
      </c>
      <c r="H95" s="77">
        <v>260</v>
      </c>
      <c r="I95" s="78"/>
      <c r="J95" s="130">
        <f>H95*I95</f>
        <v>0</v>
      </c>
      <c r="K95" s="77"/>
      <c r="L95" s="77">
        <f>H95*K95</f>
        <v>0</v>
      </c>
      <c r="M95" s="77"/>
      <c r="N95" s="77">
        <f>H95*M95</f>
        <v>0</v>
      </c>
      <c r="O95" s="79">
        <v>21</v>
      </c>
      <c r="P95" s="79">
        <f>J95*(O95/100)</f>
        <v>0</v>
      </c>
      <c r="Q95" s="79">
        <f>J95+P95</f>
        <v>0</v>
      </c>
      <c r="R95" s="8"/>
    </row>
    <row r="96" spans="1:18" ht="9.75" outlineLevel="4">
      <c r="A96" s="80"/>
      <c r="B96" s="81"/>
      <c r="C96" s="81"/>
      <c r="D96" s="82"/>
      <c r="E96" s="87" t="s">
        <v>16</v>
      </c>
      <c r="F96" s="83" t="s">
        <v>423</v>
      </c>
      <c r="G96" s="82"/>
      <c r="H96" s="84">
        <v>260</v>
      </c>
      <c r="I96" s="85"/>
      <c r="J96" s="131"/>
      <c r="K96" s="84"/>
      <c r="L96" s="84"/>
      <c r="M96" s="84"/>
      <c r="N96" s="84"/>
      <c r="O96" s="86"/>
      <c r="P96" s="86"/>
      <c r="Q96" s="86"/>
    </row>
    <row r="97" spans="1:18" ht="7.5" customHeight="1" outlineLevel="4">
      <c r="A97" s="8"/>
      <c r="B97" s="46"/>
      <c r="C97" s="45"/>
      <c r="D97" s="48"/>
      <c r="E97" s="13"/>
      <c r="F97" s="49"/>
      <c r="G97" s="48"/>
      <c r="H97" s="50"/>
      <c r="I97" s="52"/>
      <c r="J97" s="132"/>
      <c r="K97" s="19"/>
      <c r="L97" s="19"/>
      <c r="M97" s="19"/>
      <c r="N97" s="19"/>
      <c r="O97" s="15"/>
      <c r="P97" s="15"/>
      <c r="Q97" s="15"/>
    </row>
    <row r="98" spans="1:18" ht="11.25" outlineLevel="3">
      <c r="A98" s="9"/>
      <c r="B98" s="72"/>
      <c r="C98" s="73">
        <v>27</v>
      </c>
      <c r="D98" s="74" t="s">
        <v>151</v>
      </c>
      <c r="E98" s="75" t="s">
        <v>424</v>
      </c>
      <c r="F98" s="76" t="s">
        <v>425</v>
      </c>
      <c r="G98" s="74" t="s">
        <v>120</v>
      </c>
      <c r="H98" s="77">
        <v>286</v>
      </c>
      <c r="I98" s="78"/>
      <c r="J98" s="130">
        <f>H98*I98</f>
        <v>0</v>
      </c>
      <c r="K98" s="77">
        <v>1.2E-4</v>
      </c>
      <c r="L98" s="77">
        <f>H98*K98</f>
        <v>3.4320000000000003E-2</v>
      </c>
      <c r="M98" s="77"/>
      <c r="N98" s="77">
        <f>H98*M98</f>
        <v>0</v>
      </c>
      <c r="O98" s="79">
        <v>21</v>
      </c>
      <c r="P98" s="79">
        <f>J98*(O98/100)</f>
        <v>0</v>
      </c>
      <c r="Q98" s="79">
        <f>J98+P98</f>
        <v>0</v>
      </c>
      <c r="R98" s="8"/>
    </row>
    <row r="99" spans="1:18" ht="9.75" outlineLevel="4">
      <c r="A99" s="80"/>
      <c r="B99" s="81"/>
      <c r="C99" s="81"/>
      <c r="D99" s="82"/>
      <c r="E99" s="87" t="s">
        <v>16</v>
      </c>
      <c r="F99" s="83" t="s">
        <v>426</v>
      </c>
      <c r="G99" s="82"/>
      <c r="H99" s="84">
        <v>260</v>
      </c>
      <c r="I99" s="85"/>
      <c r="J99" s="131"/>
      <c r="K99" s="84"/>
      <c r="L99" s="84"/>
      <c r="M99" s="84"/>
      <c r="N99" s="84"/>
      <c r="O99" s="86"/>
      <c r="P99" s="86"/>
      <c r="Q99" s="86"/>
    </row>
    <row r="100" spans="1:18" ht="9.75" outlineLevel="4">
      <c r="A100" s="80"/>
      <c r="B100" s="81"/>
      <c r="C100" s="81"/>
      <c r="D100" s="82"/>
      <c r="E100" s="87"/>
      <c r="F100" s="83" t="s">
        <v>427</v>
      </c>
      <c r="G100" s="82"/>
      <c r="H100" s="84">
        <v>26</v>
      </c>
      <c r="I100" s="85"/>
      <c r="J100" s="131"/>
      <c r="K100" s="84"/>
      <c r="L100" s="84"/>
      <c r="M100" s="84"/>
      <c r="N100" s="84"/>
      <c r="O100" s="86"/>
      <c r="P100" s="86"/>
      <c r="Q100" s="86"/>
    </row>
    <row r="101" spans="1:18" ht="7.5" customHeight="1" outlineLevel="4">
      <c r="A101" s="8"/>
      <c r="B101" s="46"/>
      <c r="C101" s="45"/>
      <c r="D101" s="48"/>
      <c r="E101" s="13"/>
      <c r="F101" s="49"/>
      <c r="G101" s="48"/>
      <c r="H101" s="50"/>
      <c r="I101" s="52"/>
      <c r="J101" s="132"/>
      <c r="K101" s="19"/>
      <c r="L101" s="19"/>
      <c r="M101" s="19"/>
      <c r="N101" s="19"/>
      <c r="O101" s="15"/>
      <c r="P101" s="15"/>
      <c r="Q101" s="15"/>
    </row>
    <row r="102" spans="1:18" ht="11.25" outlineLevel="3">
      <c r="A102" s="9"/>
      <c r="B102" s="72"/>
      <c r="C102" s="73">
        <v>28</v>
      </c>
      <c r="D102" s="74" t="s">
        <v>103</v>
      </c>
      <c r="E102" s="75" t="s">
        <v>428</v>
      </c>
      <c r="F102" s="76" t="s">
        <v>429</v>
      </c>
      <c r="G102" s="74" t="s">
        <v>120</v>
      </c>
      <c r="H102" s="77">
        <v>225</v>
      </c>
      <c r="I102" s="78"/>
      <c r="J102" s="130">
        <f>H102*I102</f>
        <v>0</v>
      </c>
      <c r="K102" s="77"/>
      <c r="L102" s="77">
        <f>H102*K102</f>
        <v>0</v>
      </c>
      <c r="M102" s="77"/>
      <c r="N102" s="77">
        <f>H102*M102</f>
        <v>0</v>
      </c>
      <c r="O102" s="79">
        <v>21</v>
      </c>
      <c r="P102" s="79">
        <f>J102*(O102/100)</f>
        <v>0</v>
      </c>
      <c r="Q102" s="79">
        <f>J102+P102</f>
        <v>0</v>
      </c>
      <c r="R102" s="8"/>
    </row>
    <row r="103" spans="1:18" ht="9.75" outlineLevel="4">
      <c r="A103" s="80"/>
      <c r="B103" s="81"/>
      <c r="C103" s="81"/>
      <c r="D103" s="82"/>
      <c r="E103" s="87" t="s">
        <v>16</v>
      </c>
      <c r="F103" s="83" t="s">
        <v>430</v>
      </c>
      <c r="G103" s="82"/>
      <c r="H103" s="84">
        <v>225</v>
      </c>
      <c r="I103" s="85"/>
      <c r="J103" s="131"/>
      <c r="K103" s="84"/>
      <c r="L103" s="84"/>
      <c r="M103" s="84"/>
      <c r="N103" s="84"/>
      <c r="O103" s="86"/>
      <c r="P103" s="86"/>
      <c r="Q103" s="86"/>
    </row>
    <row r="104" spans="1:18" ht="7.5" customHeight="1" outlineLevel="4">
      <c r="A104" s="8"/>
      <c r="B104" s="46"/>
      <c r="C104" s="45"/>
      <c r="D104" s="48"/>
      <c r="E104" s="13"/>
      <c r="F104" s="49"/>
      <c r="G104" s="48"/>
      <c r="H104" s="50"/>
      <c r="I104" s="52"/>
      <c r="J104" s="132"/>
      <c r="K104" s="19"/>
      <c r="L104" s="19"/>
      <c r="M104" s="19"/>
      <c r="N104" s="19"/>
      <c r="O104" s="15"/>
      <c r="P104" s="15"/>
      <c r="Q104" s="15"/>
    </row>
    <row r="105" spans="1:18" ht="11.25" outlineLevel="3">
      <c r="A105" s="9"/>
      <c r="B105" s="72"/>
      <c r="C105" s="73">
        <v>29</v>
      </c>
      <c r="D105" s="74" t="s">
        <v>151</v>
      </c>
      <c r="E105" s="75" t="s">
        <v>431</v>
      </c>
      <c r="F105" s="76" t="s">
        <v>432</v>
      </c>
      <c r="G105" s="74" t="s">
        <v>120</v>
      </c>
      <c r="H105" s="77">
        <v>247.5</v>
      </c>
      <c r="I105" s="78"/>
      <c r="J105" s="130">
        <f>H105*I105</f>
        <v>0</v>
      </c>
      <c r="K105" s="77">
        <v>1.7000000000000001E-4</v>
      </c>
      <c r="L105" s="77">
        <f>H105*K105</f>
        <v>4.2075000000000001E-2</v>
      </c>
      <c r="M105" s="77"/>
      <c r="N105" s="77">
        <f>H105*M105</f>
        <v>0</v>
      </c>
      <c r="O105" s="79">
        <v>21</v>
      </c>
      <c r="P105" s="79">
        <f>J105*(O105/100)</f>
        <v>0</v>
      </c>
      <c r="Q105" s="79">
        <f>J105+P105</f>
        <v>0</v>
      </c>
      <c r="R105" s="8"/>
    </row>
    <row r="106" spans="1:18" ht="9.75" outlineLevel="4">
      <c r="A106" s="80"/>
      <c r="B106" s="81"/>
      <c r="C106" s="81"/>
      <c r="D106" s="82"/>
      <c r="E106" s="87" t="s">
        <v>16</v>
      </c>
      <c r="F106" s="83" t="s">
        <v>433</v>
      </c>
      <c r="G106" s="82"/>
      <c r="H106" s="84">
        <v>225</v>
      </c>
      <c r="I106" s="85"/>
      <c r="J106" s="131"/>
      <c r="K106" s="84"/>
      <c r="L106" s="84"/>
      <c r="M106" s="84"/>
      <c r="N106" s="84"/>
      <c r="O106" s="86"/>
      <c r="P106" s="86"/>
      <c r="Q106" s="86"/>
    </row>
    <row r="107" spans="1:18" ht="9.75" outlineLevel="4">
      <c r="A107" s="80"/>
      <c r="B107" s="81"/>
      <c r="C107" s="81"/>
      <c r="D107" s="82"/>
      <c r="E107" s="87"/>
      <c r="F107" s="83" t="s">
        <v>434</v>
      </c>
      <c r="G107" s="82"/>
      <c r="H107" s="84">
        <v>22.5</v>
      </c>
      <c r="I107" s="85"/>
      <c r="J107" s="131"/>
      <c r="K107" s="84"/>
      <c r="L107" s="84"/>
      <c r="M107" s="84"/>
      <c r="N107" s="84"/>
      <c r="O107" s="86"/>
      <c r="P107" s="86"/>
      <c r="Q107" s="86"/>
    </row>
    <row r="108" spans="1:18" ht="7.5" customHeight="1" outlineLevel="4">
      <c r="A108" s="8"/>
      <c r="B108" s="46"/>
      <c r="C108" s="45"/>
      <c r="D108" s="48"/>
      <c r="E108" s="13"/>
      <c r="F108" s="49"/>
      <c r="G108" s="48"/>
      <c r="H108" s="50"/>
      <c r="I108" s="52"/>
      <c r="J108" s="132"/>
      <c r="K108" s="19"/>
      <c r="L108" s="19"/>
      <c r="M108" s="19"/>
      <c r="N108" s="19"/>
      <c r="O108" s="15"/>
      <c r="P108" s="15"/>
      <c r="Q108" s="15"/>
    </row>
    <row r="109" spans="1:18" ht="11.25" outlineLevel="3">
      <c r="A109" s="9"/>
      <c r="B109" s="72"/>
      <c r="C109" s="73">
        <v>30</v>
      </c>
      <c r="D109" s="74" t="s">
        <v>103</v>
      </c>
      <c r="E109" s="75" t="s">
        <v>435</v>
      </c>
      <c r="F109" s="76" t="s">
        <v>436</v>
      </c>
      <c r="G109" s="74" t="s">
        <v>120</v>
      </c>
      <c r="H109" s="77">
        <v>80</v>
      </c>
      <c r="I109" s="78"/>
      <c r="J109" s="130">
        <f>H109*I109</f>
        <v>0</v>
      </c>
      <c r="K109" s="77"/>
      <c r="L109" s="77">
        <f>H109*K109</f>
        <v>0</v>
      </c>
      <c r="M109" s="77"/>
      <c r="N109" s="77">
        <f>H109*M109</f>
        <v>0</v>
      </c>
      <c r="O109" s="79">
        <v>21</v>
      </c>
      <c r="P109" s="79">
        <f>J109*(O109/100)</f>
        <v>0</v>
      </c>
      <c r="Q109" s="79">
        <f>J109+P109</f>
        <v>0</v>
      </c>
      <c r="R109" s="8"/>
    </row>
    <row r="110" spans="1:18" ht="9.75" outlineLevel="4">
      <c r="A110" s="80"/>
      <c r="B110" s="81"/>
      <c r="C110" s="81"/>
      <c r="D110" s="82"/>
      <c r="E110" s="87" t="s">
        <v>16</v>
      </c>
      <c r="F110" s="83" t="s">
        <v>437</v>
      </c>
      <c r="G110" s="82"/>
      <c r="H110" s="84">
        <v>80</v>
      </c>
      <c r="I110" s="85"/>
      <c r="J110" s="131"/>
      <c r="K110" s="84"/>
      <c r="L110" s="84"/>
      <c r="M110" s="84"/>
      <c r="N110" s="84"/>
      <c r="O110" s="86"/>
      <c r="P110" s="86"/>
      <c r="Q110" s="86"/>
    </row>
    <row r="111" spans="1:18" ht="7.5" customHeight="1" outlineLevel="4">
      <c r="A111" s="8"/>
      <c r="B111" s="46"/>
      <c r="C111" s="45"/>
      <c r="D111" s="48"/>
      <c r="E111" s="13"/>
      <c r="F111" s="49"/>
      <c r="G111" s="48"/>
      <c r="H111" s="50"/>
      <c r="I111" s="52"/>
      <c r="J111" s="132"/>
      <c r="K111" s="19"/>
      <c r="L111" s="19"/>
      <c r="M111" s="19"/>
      <c r="N111" s="19"/>
      <c r="O111" s="15"/>
      <c r="P111" s="15"/>
      <c r="Q111" s="15"/>
    </row>
    <row r="112" spans="1:18" ht="11.25" outlineLevel="3">
      <c r="A112" s="9"/>
      <c r="B112" s="72"/>
      <c r="C112" s="73">
        <v>31</v>
      </c>
      <c r="D112" s="74" t="s">
        <v>151</v>
      </c>
      <c r="E112" s="75" t="s">
        <v>438</v>
      </c>
      <c r="F112" s="76" t="s">
        <v>439</v>
      </c>
      <c r="G112" s="74" t="s">
        <v>120</v>
      </c>
      <c r="H112" s="77">
        <v>88</v>
      </c>
      <c r="I112" s="78"/>
      <c r="J112" s="130">
        <f>H112*I112</f>
        <v>0</v>
      </c>
      <c r="K112" s="77">
        <v>2.5000000000000001E-4</v>
      </c>
      <c r="L112" s="77">
        <f>H112*K112</f>
        <v>2.1999999999999999E-2</v>
      </c>
      <c r="M112" s="77"/>
      <c r="N112" s="77">
        <f>H112*M112</f>
        <v>0</v>
      </c>
      <c r="O112" s="79">
        <v>21</v>
      </c>
      <c r="P112" s="79">
        <f>J112*(O112/100)</f>
        <v>0</v>
      </c>
      <c r="Q112" s="79">
        <f>J112+P112</f>
        <v>0</v>
      </c>
      <c r="R112" s="8"/>
    </row>
    <row r="113" spans="1:18" ht="9.75" outlineLevel="4">
      <c r="A113" s="80"/>
      <c r="B113" s="81"/>
      <c r="C113" s="81"/>
      <c r="D113" s="82"/>
      <c r="E113" s="87" t="s">
        <v>16</v>
      </c>
      <c r="F113" s="83" t="s">
        <v>440</v>
      </c>
      <c r="G113" s="82"/>
      <c r="H113" s="84">
        <v>80</v>
      </c>
      <c r="I113" s="85"/>
      <c r="J113" s="131"/>
      <c r="K113" s="84"/>
      <c r="L113" s="84"/>
      <c r="M113" s="84"/>
      <c r="N113" s="84"/>
      <c r="O113" s="86"/>
      <c r="P113" s="86"/>
      <c r="Q113" s="86"/>
    </row>
    <row r="114" spans="1:18" ht="9.75" outlineLevel="4">
      <c r="A114" s="80"/>
      <c r="B114" s="81"/>
      <c r="C114" s="81"/>
      <c r="D114" s="82"/>
      <c r="E114" s="87"/>
      <c r="F114" s="83" t="s">
        <v>441</v>
      </c>
      <c r="G114" s="82"/>
      <c r="H114" s="84">
        <v>8</v>
      </c>
      <c r="I114" s="85"/>
      <c r="J114" s="131"/>
      <c r="K114" s="84"/>
      <c r="L114" s="84"/>
      <c r="M114" s="84"/>
      <c r="N114" s="84"/>
      <c r="O114" s="86"/>
      <c r="P114" s="86"/>
      <c r="Q114" s="86"/>
    </row>
    <row r="115" spans="1:18" ht="7.5" customHeight="1" outlineLevel="4">
      <c r="A115" s="8"/>
      <c r="B115" s="46"/>
      <c r="C115" s="45"/>
      <c r="D115" s="48"/>
      <c r="E115" s="13"/>
      <c r="F115" s="49"/>
      <c r="G115" s="48"/>
      <c r="H115" s="50"/>
      <c r="I115" s="52"/>
      <c r="J115" s="132"/>
      <c r="K115" s="19"/>
      <c r="L115" s="19"/>
      <c r="M115" s="19"/>
      <c r="N115" s="19"/>
      <c r="O115" s="15"/>
      <c r="P115" s="15"/>
      <c r="Q115" s="15"/>
    </row>
    <row r="116" spans="1:18" ht="11.25" outlineLevel="3">
      <c r="A116" s="9"/>
      <c r="B116" s="72"/>
      <c r="C116" s="73">
        <v>32</v>
      </c>
      <c r="D116" s="74" t="s">
        <v>103</v>
      </c>
      <c r="E116" s="75" t="s">
        <v>442</v>
      </c>
      <c r="F116" s="76" t="s">
        <v>443</v>
      </c>
      <c r="G116" s="74" t="s">
        <v>120</v>
      </c>
      <c r="H116" s="77">
        <v>75</v>
      </c>
      <c r="I116" s="78"/>
      <c r="J116" s="130">
        <f>H116*I116</f>
        <v>0</v>
      </c>
      <c r="K116" s="77"/>
      <c r="L116" s="77">
        <f>H116*K116</f>
        <v>0</v>
      </c>
      <c r="M116" s="77"/>
      <c r="N116" s="77">
        <f>H116*M116</f>
        <v>0</v>
      </c>
      <c r="O116" s="79">
        <v>21</v>
      </c>
      <c r="P116" s="79">
        <f>J116*(O116/100)</f>
        <v>0</v>
      </c>
      <c r="Q116" s="79">
        <f>J116+P116</f>
        <v>0</v>
      </c>
      <c r="R116" s="8"/>
    </row>
    <row r="117" spans="1:18" ht="9.75" outlineLevel="4">
      <c r="A117" s="80"/>
      <c r="B117" s="81"/>
      <c r="C117" s="81"/>
      <c r="D117" s="82"/>
      <c r="E117" s="87" t="s">
        <v>16</v>
      </c>
      <c r="F117" s="83" t="s">
        <v>444</v>
      </c>
      <c r="G117" s="82"/>
      <c r="H117" s="84">
        <v>75</v>
      </c>
      <c r="I117" s="85"/>
      <c r="J117" s="131"/>
      <c r="K117" s="84"/>
      <c r="L117" s="84"/>
      <c r="M117" s="84"/>
      <c r="N117" s="84"/>
      <c r="O117" s="86"/>
      <c r="P117" s="86"/>
      <c r="Q117" s="86"/>
    </row>
    <row r="118" spans="1:18" ht="7.5" customHeight="1" outlineLevel="4">
      <c r="A118" s="8"/>
      <c r="B118" s="46"/>
      <c r="C118" s="45"/>
      <c r="D118" s="48"/>
      <c r="E118" s="13"/>
      <c r="F118" s="49"/>
      <c r="G118" s="48"/>
      <c r="H118" s="50"/>
      <c r="I118" s="52"/>
      <c r="J118" s="132"/>
      <c r="K118" s="19"/>
      <c r="L118" s="19"/>
      <c r="M118" s="19"/>
      <c r="N118" s="19"/>
      <c r="O118" s="15"/>
      <c r="P118" s="15"/>
      <c r="Q118" s="15"/>
    </row>
    <row r="119" spans="1:18" ht="11.25" outlineLevel="3">
      <c r="A119" s="9"/>
      <c r="B119" s="72"/>
      <c r="C119" s="73">
        <v>33</v>
      </c>
      <c r="D119" s="74" t="s">
        <v>151</v>
      </c>
      <c r="E119" s="75" t="s">
        <v>445</v>
      </c>
      <c r="F119" s="76" t="s">
        <v>446</v>
      </c>
      <c r="G119" s="74" t="s">
        <v>120</v>
      </c>
      <c r="H119" s="77">
        <v>82.5</v>
      </c>
      <c r="I119" s="78"/>
      <c r="J119" s="130">
        <f>H119*I119</f>
        <v>0</v>
      </c>
      <c r="K119" s="77">
        <v>6.9999999999999994E-5</v>
      </c>
      <c r="L119" s="77">
        <f>H119*K119</f>
        <v>5.7749999999999998E-3</v>
      </c>
      <c r="M119" s="77"/>
      <c r="N119" s="77">
        <f>H119*M119</f>
        <v>0</v>
      </c>
      <c r="O119" s="79">
        <v>21</v>
      </c>
      <c r="P119" s="79">
        <f>J119*(O119/100)</f>
        <v>0</v>
      </c>
      <c r="Q119" s="79">
        <f>J119+P119</f>
        <v>0</v>
      </c>
      <c r="R119" s="8"/>
    </row>
    <row r="120" spans="1:18" ht="9.75" outlineLevel="4">
      <c r="A120" s="80"/>
      <c r="B120" s="81"/>
      <c r="C120" s="81"/>
      <c r="D120" s="82"/>
      <c r="E120" s="87" t="s">
        <v>16</v>
      </c>
      <c r="F120" s="83" t="s">
        <v>447</v>
      </c>
      <c r="G120" s="82"/>
      <c r="H120" s="84">
        <v>75</v>
      </c>
      <c r="I120" s="85"/>
      <c r="J120" s="131"/>
      <c r="K120" s="84"/>
      <c r="L120" s="84"/>
      <c r="M120" s="84"/>
      <c r="N120" s="84"/>
      <c r="O120" s="86"/>
      <c r="P120" s="86"/>
      <c r="Q120" s="86"/>
    </row>
    <row r="121" spans="1:18" ht="9.75" outlineLevel="4">
      <c r="A121" s="80"/>
      <c r="B121" s="81"/>
      <c r="C121" s="81"/>
      <c r="D121" s="82"/>
      <c r="E121" s="87"/>
      <c r="F121" s="83" t="s">
        <v>448</v>
      </c>
      <c r="G121" s="82"/>
      <c r="H121" s="84">
        <v>7.5</v>
      </c>
      <c r="I121" s="85"/>
      <c r="J121" s="131"/>
      <c r="K121" s="84"/>
      <c r="L121" s="84"/>
      <c r="M121" s="84"/>
      <c r="N121" s="84"/>
      <c r="O121" s="86"/>
      <c r="P121" s="86"/>
      <c r="Q121" s="86"/>
    </row>
    <row r="122" spans="1:18" ht="7.5" customHeight="1" outlineLevel="4">
      <c r="A122" s="8"/>
      <c r="B122" s="46"/>
      <c r="C122" s="45"/>
      <c r="D122" s="48"/>
      <c r="E122" s="13"/>
      <c r="F122" s="49"/>
      <c r="G122" s="48"/>
      <c r="H122" s="50"/>
      <c r="I122" s="52"/>
      <c r="J122" s="132"/>
      <c r="K122" s="19"/>
      <c r="L122" s="19"/>
      <c r="M122" s="19"/>
      <c r="N122" s="19"/>
      <c r="O122" s="15"/>
      <c r="P122" s="15"/>
      <c r="Q122" s="15"/>
    </row>
    <row r="123" spans="1:18" ht="11.25" outlineLevel="3">
      <c r="A123" s="9"/>
      <c r="B123" s="72"/>
      <c r="C123" s="73">
        <v>34</v>
      </c>
      <c r="D123" s="74" t="s">
        <v>103</v>
      </c>
      <c r="E123" s="75"/>
      <c r="F123" s="97" t="s">
        <v>449</v>
      </c>
      <c r="G123" s="74"/>
      <c r="H123" s="77">
        <v>0</v>
      </c>
      <c r="I123" s="78"/>
      <c r="J123" s="130">
        <f t="shared" ref="J123:J131" si="0">H123*I123</f>
        <v>0</v>
      </c>
      <c r="K123" s="77"/>
      <c r="L123" s="77">
        <f t="shared" ref="L123:L131" si="1">H123*K123</f>
        <v>0</v>
      </c>
      <c r="M123" s="77"/>
      <c r="N123" s="77">
        <f t="shared" ref="N123:N131" si="2">H123*M123</f>
        <v>0</v>
      </c>
      <c r="O123" s="79">
        <v>21</v>
      </c>
      <c r="P123" s="79">
        <f t="shared" ref="P123:P131" si="3">J123*(O123/100)</f>
        <v>0</v>
      </c>
      <c r="Q123" s="79">
        <f t="shared" ref="Q123:Q131" si="4">J123+P123</f>
        <v>0</v>
      </c>
      <c r="R123" s="8"/>
    </row>
    <row r="124" spans="1:18" ht="11.25" outlineLevel="3">
      <c r="A124" s="9"/>
      <c r="B124" s="72"/>
      <c r="C124" s="73">
        <v>35</v>
      </c>
      <c r="D124" s="74" t="s">
        <v>103</v>
      </c>
      <c r="E124" s="75" t="s">
        <v>450</v>
      </c>
      <c r="F124" s="76" t="s">
        <v>451</v>
      </c>
      <c r="G124" s="74" t="s">
        <v>94</v>
      </c>
      <c r="H124" s="77">
        <v>57</v>
      </c>
      <c r="I124" s="78"/>
      <c r="J124" s="130">
        <f t="shared" si="0"/>
        <v>0</v>
      </c>
      <c r="K124" s="77"/>
      <c r="L124" s="77">
        <f t="shared" si="1"/>
        <v>0</v>
      </c>
      <c r="M124" s="77"/>
      <c r="N124" s="77">
        <f t="shared" si="2"/>
        <v>0</v>
      </c>
      <c r="O124" s="79">
        <v>21</v>
      </c>
      <c r="P124" s="79">
        <f t="shared" si="3"/>
        <v>0</v>
      </c>
      <c r="Q124" s="79">
        <f t="shared" si="4"/>
        <v>0</v>
      </c>
      <c r="R124" s="8"/>
    </row>
    <row r="125" spans="1:18" ht="11.25" outlineLevel="3">
      <c r="A125" s="9"/>
      <c r="B125" s="72"/>
      <c r="C125" s="73">
        <v>36</v>
      </c>
      <c r="D125" s="74" t="s">
        <v>103</v>
      </c>
      <c r="E125" s="75" t="s">
        <v>452</v>
      </c>
      <c r="F125" s="76" t="s">
        <v>453</v>
      </c>
      <c r="G125" s="74" t="s">
        <v>94</v>
      </c>
      <c r="H125" s="77">
        <v>10</v>
      </c>
      <c r="I125" s="78"/>
      <c r="J125" s="130">
        <f t="shared" si="0"/>
        <v>0</v>
      </c>
      <c r="K125" s="77"/>
      <c r="L125" s="77">
        <f t="shared" si="1"/>
        <v>0</v>
      </c>
      <c r="M125" s="77"/>
      <c r="N125" s="77">
        <f t="shared" si="2"/>
        <v>0</v>
      </c>
      <c r="O125" s="79">
        <v>21</v>
      </c>
      <c r="P125" s="79">
        <f t="shared" si="3"/>
        <v>0</v>
      </c>
      <c r="Q125" s="79">
        <f t="shared" si="4"/>
        <v>0</v>
      </c>
      <c r="R125" s="8"/>
    </row>
    <row r="126" spans="1:18" ht="11.25" outlineLevel="3">
      <c r="A126" s="9"/>
      <c r="B126" s="72"/>
      <c r="C126" s="73">
        <v>37</v>
      </c>
      <c r="D126" s="74" t="s">
        <v>103</v>
      </c>
      <c r="E126" s="75" t="s">
        <v>454</v>
      </c>
      <c r="F126" s="76" t="s">
        <v>455</v>
      </c>
      <c r="G126" s="74" t="s">
        <v>94</v>
      </c>
      <c r="H126" s="77">
        <v>22</v>
      </c>
      <c r="I126" s="78"/>
      <c r="J126" s="130">
        <f t="shared" si="0"/>
        <v>0</v>
      </c>
      <c r="K126" s="77"/>
      <c r="L126" s="77">
        <f t="shared" si="1"/>
        <v>0</v>
      </c>
      <c r="M126" s="77"/>
      <c r="N126" s="77">
        <f t="shared" si="2"/>
        <v>0</v>
      </c>
      <c r="O126" s="79">
        <v>21</v>
      </c>
      <c r="P126" s="79">
        <f t="shared" si="3"/>
        <v>0</v>
      </c>
      <c r="Q126" s="79">
        <f t="shared" si="4"/>
        <v>0</v>
      </c>
      <c r="R126" s="8"/>
    </row>
    <row r="127" spans="1:18" ht="11.25" outlineLevel="3">
      <c r="A127" s="9"/>
      <c r="B127" s="72"/>
      <c r="C127" s="73">
        <v>38</v>
      </c>
      <c r="D127" s="74" t="s">
        <v>103</v>
      </c>
      <c r="E127" s="75" t="s">
        <v>456</v>
      </c>
      <c r="F127" s="76" t="s">
        <v>457</v>
      </c>
      <c r="G127" s="74" t="s">
        <v>94</v>
      </c>
      <c r="H127" s="77">
        <v>21</v>
      </c>
      <c r="I127" s="78"/>
      <c r="J127" s="130">
        <f t="shared" si="0"/>
        <v>0</v>
      </c>
      <c r="K127" s="77"/>
      <c r="L127" s="77">
        <f t="shared" si="1"/>
        <v>0</v>
      </c>
      <c r="M127" s="77"/>
      <c r="N127" s="77">
        <f t="shared" si="2"/>
        <v>0</v>
      </c>
      <c r="O127" s="79">
        <v>21</v>
      </c>
      <c r="P127" s="79">
        <f t="shared" si="3"/>
        <v>0</v>
      </c>
      <c r="Q127" s="79">
        <f t="shared" si="4"/>
        <v>0</v>
      </c>
      <c r="R127" s="8"/>
    </row>
    <row r="128" spans="1:18" ht="11.25" outlineLevel="3">
      <c r="A128" s="9"/>
      <c r="B128" s="72"/>
      <c r="C128" s="73">
        <v>39</v>
      </c>
      <c r="D128" s="74" t="s">
        <v>103</v>
      </c>
      <c r="E128" s="75" t="s">
        <v>458</v>
      </c>
      <c r="F128" s="76" t="s">
        <v>459</v>
      </c>
      <c r="G128" s="74" t="s">
        <v>94</v>
      </c>
      <c r="H128" s="77">
        <v>1</v>
      </c>
      <c r="I128" s="78"/>
      <c r="J128" s="130">
        <f t="shared" si="0"/>
        <v>0</v>
      </c>
      <c r="K128" s="77"/>
      <c r="L128" s="77">
        <f t="shared" si="1"/>
        <v>0</v>
      </c>
      <c r="M128" s="77"/>
      <c r="N128" s="77">
        <f t="shared" si="2"/>
        <v>0</v>
      </c>
      <c r="O128" s="79">
        <v>21</v>
      </c>
      <c r="P128" s="79">
        <f t="shared" si="3"/>
        <v>0</v>
      </c>
      <c r="Q128" s="79">
        <f t="shared" si="4"/>
        <v>0</v>
      </c>
      <c r="R128" s="8"/>
    </row>
    <row r="129" spans="1:18" ht="11.25" outlineLevel="3">
      <c r="A129" s="9"/>
      <c r="B129" s="72"/>
      <c r="C129" s="73">
        <v>40</v>
      </c>
      <c r="D129" s="74" t="s">
        <v>103</v>
      </c>
      <c r="E129" s="75" t="s">
        <v>460</v>
      </c>
      <c r="F129" s="76" t="s">
        <v>461</v>
      </c>
      <c r="G129" s="74" t="s">
        <v>94</v>
      </c>
      <c r="H129" s="77">
        <v>11</v>
      </c>
      <c r="I129" s="78"/>
      <c r="J129" s="130">
        <f t="shared" si="0"/>
        <v>0</v>
      </c>
      <c r="K129" s="77"/>
      <c r="L129" s="77">
        <f t="shared" si="1"/>
        <v>0</v>
      </c>
      <c r="M129" s="77"/>
      <c r="N129" s="77">
        <f t="shared" si="2"/>
        <v>0</v>
      </c>
      <c r="O129" s="79">
        <v>21</v>
      </c>
      <c r="P129" s="79">
        <f t="shared" si="3"/>
        <v>0</v>
      </c>
      <c r="Q129" s="79">
        <f t="shared" si="4"/>
        <v>0</v>
      </c>
      <c r="R129" s="8"/>
    </row>
    <row r="130" spans="1:18" ht="22.5" outlineLevel="3">
      <c r="A130" s="9"/>
      <c r="B130" s="72"/>
      <c r="C130" s="73">
        <v>41</v>
      </c>
      <c r="D130" s="74" t="s">
        <v>103</v>
      </c>
      <c r="E130" s="75" t="s">
        <v>462</v>
      </c>
      <c r="F130" s="76" t="s">
        <v>463</v>
      </c>
      <c r="G130" s="74" t="s">
        <v>94</v>
      </c>
      <c r="H130" s="77">
        <v>78</v>
      </c>
      <c r="I130" s="78"/>
      <c r="J130" s="130">
        <f t="shared" si="0"/>
        <v>0</v>
      </c>
      <c r="K130" s="77"/>
      <c r="L130" s="77">
        <f t="shared" si="1"/>
        <v>0</v>
      </c>
      <c r="M130" s="77"/>
      <c r="N130" s="77">
        <f t="shared" si="2"/>
        <v>0</v>
      </c>
      <c r="O130" s="79">
        <v>21</v>
      </c>
      <c r="P130" s="79">
        <f t="shared" si="3"/>
        <v>0</v>
      </c>
      <c r="Q130" s="79">
        <f t="shared" si="4"/>
        <v>0</v>
      </c>
      <c r="R130" s="8"/>
    </row>
    <row r="131" spans="1:18" ht="11.25" outlineLevel="3">
      <c r="A131" s="9"/>
      <c r="B131" s="72"/>
      <c r="C131" s="73">
        <v>42</v>
      </c>
      <c r="D131" s="74" t="s">
        <v>151</v>
      </c>
      <c r="E131" s="75" t="s">
        <v>464</v>
      </c>
      <c r="F131" s="76" t="s">
        <v>465</v>
      </c>
      <c r="G131" s="74" t="s">
        <v>94</v>
      </c>
      <c r="H131" s="77">
        <v>3</v>
      </c>
      <c r="I131" s="78"/>
      <c r="J131" s="130">
        <f t="shared" si="0"/>
        <v>0</v>
      </c>
      <c r="K131" s="77">
        <v>1.1E-4</v>
      </c>
      <c r="L131" s="77">
        <f t="shared" si="1"/>
        <v>3.3E-4</v>
      </c>
      <c r="M131" s="77"/>
      <c r="N131" s="77">
        <f t="shared" si="2"/>
        <v>0</v>
      </c>
      <c r="O131" s="79">
        <v>21</v>
      </c>
      <c r="P131" s="79">
        <f t="shared" si="3"/>
        <v>0</v>
      </c>
      <c r="Q131" s="79">
        <f t="shared" si="4"/>
        <v>0</v>
      </c>
      <c r="R131" s="8"/>
    </row>
    <row r="132" spans="1:18" ht="9.75" outlineLevel="4">
      <c r="A132" s="80"/>
      <c r="B132" s="81"/>
      <c r="C132" s="81"/>
      <c r="D132" s="82"/>
      <c r="E132" s="87" t="s">
        <v>16</v>
      </c>
      <c r="F132" s="83" t="s">
        <v>378</v>
      </c>
      <c r="G132" s="82"/>
      <c r="H132" s="84">
        <v>3</v>
      </c>
      <c r="I132" s="85"/>
      <c r="J132" s="131"/>
      <c r="K132" s="84"/>
      <c r="L132" s="84"/>
      <c r="M132" s="84"/>
      <c r="N132" s="84"/>
      <c r="O132" s="86"/>
      <c r="P132" s="86"/>
      <c r="Q132" s="86"/>
    </row>
    <row r="133" spans="1:18" ht="7.5" customHeight="1" outlineLevel="4">
      <c r="A133" s="8"/>
      <c r="B133" s="46"/>
      <c r="C133" s="45"/>
      <c r="D133" s="48"/>
      <c r="E133" s="13"/>
      <c r="F133" s="49"/>
      <c r="G133" s="48"/>
      <c r="H133" s="50"/>
      <c r="I133" s="52"/>
      <c r="J133" s="132"/>
      <c r="K133" s="19"/>
      <c r="L133" s="19"/>
      <c r="M133" s="19"/>
      <c r="N133" s="19"/>
      <c r="O133" s="15"/>
      <c r="P133" s="15"/>
      <c r="Q133" s="15"/>
    </row>
    <row r="134" spans="1:18" ht="11.25" outlineLevel="3">
      <c r="A134" s="9"/>
      <c r="B134" s="72"/>
      <c r="C134" s="73">
        <v>43</v>
      </c>
      <c r="D134" s="74" t="s">
        <v>151</v>
      </c>
      <c r="E134" s="75" t="s">
        <v>466</v>
      </c>
      <c r="F134" s="76" t="s">
        <v>467</v>
      </c>
      <c r="G134" s="74" t="s">
        <v>94</v>
      </c>
      <c r="H134" s="77">
        <v>1</v>
      </c>
      <c r="I134" s="78"/>
      <c r="J134" s="130">
        <f>H134*I134</f>
        <v>0</v>
      </c>
      <c r="K134" s="77">
        <v>1.1E-4</v>
      </c>
      <c r="L134" s="77">
        <f>H134*K134</f>
        <v>1.1E-4</v>
      </c>
      <c r="M134" s="77"/>
      <c r="N134" s="77">
        <f>H134*M134</f>
        <v>0</v>
      </c>
      <c r="O134" s="79">
        <v>21</v>
      </c>
      <c r="P134" s="79">
        <f>J134*(O134/100)</f>
        <v>0</v>
      </c>
      <c r="Q134" s="79">
        <f>J134+P134</f>
        <v>0</v>
      </c>
      <c r="R134" s="8"/>
    </row>
    <row r="135" spans="1:18" ht="9.75" outlineLevel="4">
      <c r="A135" s="80"/>
      <c r="B135" s="81"/>
      <c r="C135" s="81"/>
      <c r="D135" s="82"/>
      <c r="E135" s="87" t="s">
        <v>16</v>
      </c>
      <c r="F135" s="83" t="s">
        <v>371</v>
      </c>
      <c r="G135" s="82"/>
      <c r="H135" s="84">
        <v>1</v>
      </c>
      <c r="I135" s="85"/>
      <c r="J135" s="131"/>
      <c r="K135" s="84"/>
      <c r="L135" s="84"/>
      <c r="M135" s="84"/>
      <c r="N135" s="84"/>
      <c r="O135" s="86"/>
      <c r="P135" s="86"/>
      <c r="Q135" s="86"/>
    </row>
    <row r="136" spans="1:18" ht="7.5" customHeight="1" outlineLevel="4">
      <c r="A136" s="8"/>
      <c r="B136" s="46"/>
      <c r="C136" s="45"/>
      <c r="D136" s="48"/>
      <c r="E136" s="13"/>
      <c r="F136" s="49"/>
      <c r="G136" s="48"/>
      <c r="H136" s="50"/>
      <c r="I136" s="52"/>
      <c r="J136" s="132"/>
      <c r="K136" s="19"/>
      <c r="L136" s="19"/>
      <c r="M136" s="19"/>
      <c r="N136" s="19"/>
      <c r="O136" s="15"/>
      <c r="P136" s="15"/>
      <c r="Q136" s="15"/>
    </row>
    <row r="137" spans="1:18" ht="11.25" outlineLevel="3">
      <c r="A137" s="9"/>
      <c r="B137" s="72"/>
      <c r="C137" s="73">
        <v>44</v>
      </c>
      <c r="D137" s="74" t="s">
        <v>151</v>
      </c>
      <c r="E137" s="75" t="s">
        <v>468</v>
      </c>
      <c r="F137" s="76" t="s">
        <v>469</v>
      </c>
      <c r="G137" s="74" t="s">
        <v>94</v>
      </c>
      <c r="H137" s="77">
        <v>8</v>
      </c>
      <c r="I137" s="78"/>
      <c r="J137" s="130">
        <f>H137*I137</f>
        <v>0</v>
      </c>
      <c r="K137" s="77">
        <v>1.1E-4</v>
      </c>
      <c r="L137" s="77">
        <f>H137*K137</f>
        <v>8.8000000000000003E-4</v>
      </c>
      <c r="M137" s="77"/>
      <c r="N137" s="77">
        <f>H137*M137</f>
        <v>0</v>
      </c>
      <c r="O137" s="79">
        <v>21</v>
      </c>
      <c r="P137" s="79">
        <f>J137*(O137/100)</f>
        <v>0</v>
      </c>
      <c r="Q137" s="79">
        <f>J137+P137</f>
        <v>0</v>
      </c>
      <c r="R137" s="8"/>
    </row>
    <row r="138" spans="1:18" ht="9.75" outlineLevel="4">
      <c r="A138" s="80"/>
      <c r="B138" s="81"/>
      <c r="C138" s="81"/>
      <c r="D138" s="82"/>
      <c r="E138" s="87" t="s">
        <v>16</v>
      </c>
      <c r="F138" s="83" t="s">
        <v>381</v>
      </c>
      <c r="G138" s="82"/>
      <c r="H138" s="84">
        <v>8</v>
      </c>
      <c r="I138" s="85"/>
      <c r="J138" s="131"/>
      <c r="K138" s="84"/>
      <c r="L138" s="84"/>
      <c r="M138" s="84"/>
      <c r="N138" s="84"/>
      <c r="O138" s="86"/>
      <c r="P138" s="86"/>
      <c r="Q138" s="86"/>
    </row>
    <row r="139" spans="1:18" ht="7.5" customHeight="1" outlineLevel="4">
      <c r="A139" s="8"/>
      <c r="B139" s="46"/>
      <c r="C139" s="45"/>
      <c r="D139" s="48"/>
      <c r="E139" s="13"/>
      <c r="F139" s="49"/>
      <c r="G139" s="48"/>
      <c r="H139" s="50"/>
      <c r="I139" s="52"/>
      <c r="J139" s="132"/>
      <c r="K139" s="19"/>
      <c r="L139" s="19"/>
      <c r="M139" s="19"/>
      <c r="N139" s="19"/>
      <c r="O139" s="15"/>
      <c r="P139" s="15"/>
      <c r="Q139" s="15"/>
    </row>
    <row r="140" spans="1:18" ht="11.25" outlineLevel="3">
      <c r="A140" s="9"/>
      <c r="B140" s="72"/>
      <c r="C140" s="73">
        <v>45</v>
      </c>
      <c r="D140" s="74" t="s">
        <v>151</v>
      </c>
      <c r="E140" s="75" t="s">
        <v>470</v>
      </c>
      <c r="F140" s="76" t="s">
        <v>471</v>
      </c>
      <c r="G140" s="74" t="s">
        <v>94</v>
      </c>
      <c r="H140" s="77">
        <v>1</v>
      </c>
      <c r="I140" s="78"/>
      <c r="J140" s="130">
        <f>H140*I140</f>
        <v>0</v>
      </c>
      <c r="K140" s="77">
        <v>1.1E-4</v>
      </c>
      <c r="L140" s="77">
        <f>H140*K140</f>
        <v>1.1E-4</v>
      </c>
      <c r="M140" s="77"/>
      <c r="N140" s="77">
        <f>H140*M140</f>
        <v>0</v>
      </c>
      <c r="O140" s="79">
        <v>21</v>
      </c>
      <c r="P140" s="79">
        <f>J140*(O140/100)</f>
        <v>0</v>
      </c>
      <c r="Q140" s="79">
        <f>J140+P140</f>
        <v>0</v>
      </c>
      <c r="R140" s="8"/>
    </row>
    <row r="141" spans="1:18" ht="9.75" outlineLevel="4">
      <c r="A141" s="80"/>
      <c r="B141" s="81"/>
      <c r="C141" s="81"/>
      <c r="D141" s="82"/>
      <c r="E141" s="87" t="s">
        <v>16</v>
      </c>
      <c r="F141" s="83" t="s">
        <v>371</v>
      </c>
      <c r="G141" s="82"/>
      <c r="H141" s="84">
        <v>1</v>
      </c>
      <c r="I141" s="85"/>
      <c r="J141" s="131"/>
      <c r="K141" s="84"/>
      <c r="L141" s="84"/>
      <c r="M141" s="84"/>
      <c r="N141" s="84"/>
      <c r="O141" s="86"/>
      <c r="P141" s="86"/>
      <c r="Q141" s="86"/>
    </row>
    <row r="142" spans="1:18" ht="7.5" customHeight="1" outlineLevel="4">
      <c r="A142" s="8"/>
      <c r="B142" s="46"/>
      <c r="C142" s="45"/>
      <c r="D142" s="48"/>
      <c r="E142" s="13"/>
      <c r="F142" s="49"/>
      <c r="G142" s="48"/>
      <c r="H142" s="50"/>
      <c r="I142" s="52"/>
      <c r="J142" s="132"/>
      <c r="K142" s="19"/>
      <c r="L142" s="19"/>
      <c r="M142" s="19"/>
      <c r="N142" s="19"/>
      <c r="O142" s="15"/>
      <c r="P142" s="15"/>
      <c r="Q142" s="15"/>
    </row>
    <row r="143" spans="1:18" ht="11.25" outlineLevel="3">
      <c r="A143" s="9"/>
      <c r="B143" s="72"/>
      <c r="C143" s="73">
        <v>46</v>
      </c>
      <c r="D143" s="74" t="s">
        <v>151</v>
      </c>
      <c r="E143" s="75" t="s">
        <v>472</v>
      </c>
      <c r="F143" s="76" t="s">
        <v>473</v>
      </c>
      <c r="G143" s="74" t="s">
        <v>94</v>
      </c>
      <c r="H143" s="77">
        <v>13</v>
      </c>
      <c r="I143" s="78"/>
      <c r="J143" s="130">
        <f>H143*I143</f>
        <v>0</v>
      </c>
      <c r="K143" s="77">
        <v>1.1E-4</v>
      </c>
      <c r="L143" s="77">
        <f>H143*K143</f>
        <v>1.4300000000000001E-3</v>
      </c>
      <c r="M143" s="77"/>
      <c r="N143" s="77">
        <f>H143*M143</f>
        <v>0</v>
      </c>
      <c r="O143" s="79">
        <v>21</v>
      </c>
      <c r="P143" s="79">
        <f>J143*(O143/100)</f>
        <v>0</v>
      </c>
      <c r="Q143" s="79">
        <f>J143+P143</f>
        <v>0</v>
      </c>
      <c r="R143" s="8"/>
    </row>
    <row r="144" spans="1:18" ht="9.75" outlineLevel="4">
      <c r="A144" s="80"/>
      <c r="B144" s="81"/>
      <c r="C144" s="81"/>
      <c r="D144" s="82"/>
      <c r="E144" s="87" t="s">
        <v>16</v>
      </c>
      <c r="F144" s="83" t="s">
        <v>474</v>
      </c>
      <c r="G144" s="82"/>
      <c r="H144" s="84">
        <v>13</v>
      </c>
      <c r="I144" s="85"/>
      <c r="J144" s="131"/>
      <c r="K144" s="84"/>
      <c r="L144" s="84"/>
      <c r="M144" s="84"/>
      <c r="N144" s="84"/>
      <c r="O144" s="86"/>
      <c r="P144" s="86"/>
      <c r="Q144" s="86"/>
    </row>
    <row r="145" spans="1:18" ht="7.5" customHeight="1" outlineLevel="4">
      <c r="A145" s="8"/>
      <c r="B145" s="46"/>
      <c r="C145" s="45"/>
      <c r="D145" s="48"/>
      <c r="E145" s="13"/>
      <c r="F145" s="49"/>
      <c r="G145" s="48"/>
      <c r="H145" s="50"/>
      <c r="I145" s="52"/>
      <c r="J145" s="132"/>
      <c r="K145" s="19"/>
      <c r="L145" s="19"/>
      <c r="M145" s="19"/>
      <c r="N145" s="19"/>
      <c r="O145" s="15"/>
      <c r="P145" s="15"/>
      <c r="Q145" s="15"/>
    </row>
    <row r="146" spans="1:18" ht="11.25" outlineLevel="3">
      <c r="A146" s="9"/>
      <c r="B146" s="72"/>
      <c r="C146" s="73">
        <v>47</v>
      </c>
      <c r="D146" s="74" t="s">
        <v>151</v>
      </c>
      <c r="E146" s="75" t="s">
        <v>475</v>
      </c>
      <c r="F146" s="76" t="s">
        <v>476</v>
      </c>
      <c r="G146" s="74" t="s">
        <v>94</v>
      </c>
      <c r="H146" s="77">
        <v>7</v>
      </c>
      <c r="I146" s="78"/>
      <c r="J146" s="130">
        <f>H146*I146</f>
        <v>0</v>
      </c>
      <c r="K146" s="77">
        <v>1.1E-4</v>
      </c>
      <c r="L146" s="77">
        <f>H146*K146</f>
        <v>7.7000000000000007E-4</v>
      </c>
      <c r="M146" s="77"/>
      <c r="N146" s="77">
        <f>H146*M146</f>
        <v>0</v>
      </c>
      <c r="O146" s="79">
        <v>21</v>
      </c>
      <c r="P146" s="79">
        <f>J146*(O146/100)</f>
        <v>0</v>
      </c>
      <c r="Q146" s="79">
        <f>J146+P146</f>
        <v>0</v>
      </c>
      <c r="R146" s="8"/>
    </row>
    <row r="147" spans="1:18" ht="9.75" outlineLevel="4">
      <c r="A147" s="80"/>
      <c r="B147" s="81"/>
      <c r="C147" s="81"/>
      <c r="D147" s="82"/>
      <c r="E147" s="87" t="s">
        <v>16</v>
      </c>
      <c r="F147" s="83" t="s">
        <v>477</v>
      </c>
      <c r="G147" s="82"/>
      <c r="H147" s="84">
        <v>7</v>
      </c>
      <c r="I147" s="85"/>
      <c r="J147" s="131"/>
      <c r="K147" s="84"/>
      <c r="L147" s="84"/>
      <c r="M147" s="84"/>
      <c r="N147" s="84"/>
      <c r="O147" s="86"/>
      <c r="P147" s="86"/>
      <c r="Q147" s="86"/>
    </row>
    <row r="148" spans="1:18" ht="7.5" customHeight="1" outlineLevel="4">
      <c r="A148" s="8"/>
      <c r="B148" s="46"/>
      <c r="C148" s="45"/>
      <c r="D148" s="48"/>
      <c r="E148" s="13"/>
      <c r="F148" s="49"/>
      <c r="G148" s="48"/>
      <c r="H148" s="50"/>
      <c r="I148" s="52"/>
      <c r="J148" s="132"/>
      <c r="K148" s="19"/>
      <c r="L148" s="19"/>
      <c r="M148" s="19"/>
      <c r="N148" s="19"/>
      <c r="O148" s="15"/>
      <c r="P148" s="15"/>
      <c r="Q148" s="15"/>
    </row>
    <row r="149" spans="1:18" ht="11.25" outlineLevel="3">
      <c r="A149" s="9"/>
      <c r="B149" s="72"/>
      <c r="C149" s="73">
        <v>48</v>
      </c>
      <c r="D149" s="74" t="s">
        <v>103</v>
      </c>
      <c r="E149" s="75" t="s">
        <v>478</v>
      </c>
      <c r="F149" s="76" t="s">
        <v>479</v>
      </c>
      <c r="G149" s="74" t="s">
        <v>94</v>
      </c>
      <c r="H149" s="77">
        <v>37</v>
      </c>
      <c r="I149" s="78"/>
      <c r="J149" s="130">
        <f>H149*I149</f>
        <v>0</v>
      </c>
      <c r="K149" s="77"/>
      <c r="L149" s="77">
        <f>H149*K149</f>
        <v>0</v>
      </c>
      <c r="M149" s="77"/>
      <c r="N149" s="77">
        <f>H149*M149</f>
        <v>0</v>
      </c>
      <c r="O149" s="79">
        <v>21</v>
      </c>
      <c r="P149" s="79">
        <f>J149*(O149/100)</f>
        <v>0</v>
      </c>
      <c r="Q149" s="79">
        <f>J149+P149</f>
        <v>0</v>
      </c>
      <c r="R149" s="8"/>
    </row>
    <row r="150" spans="1:18" ht="11.25" outlineLevel="3">
      <c r="A150" s="9"/>
      <c r="B150" s="72"/>
      <c r="C150" s="73">
        <v>49</v>
      </c>
      <c r="D150" s="74" t="s">
        <v>151</v>
      </c>
      <c r="E150" s="75" t="s">
        <v>480</v>
      </c>
      <c r="F150" s="76" t="s">
        <v>481</v>
      </c>
      <c r="G150" s="74" t="s">
        <v>94</v>
      </c>
      <c r="H150" s="77">
        <v>29</v>
      </c>
      <c r="I150" s="78"/>
      <c r="J150" s="130">
        <f>H150*I150</f>
        <v>0</v>
      </c>
      <c r="K150" s="77">
        <v>4.0000000000000003E-5</v>
      </c>
      <c r="L150" s="77">
        <f>H150*K150</f>
        <v>1.16E-3</v>
      </c>
      <c r="M150" s="77"/>
      <c r="N150" s="77">
        <f>H150*M150</f>
        <v>0</v>
      </c>
      <c r="O150" s="79">
        <v>21</v>
      </c>
      <c r="P150" s="79">
        <f>J150*(O150/100)</f>
        <v>0</v>
      </c>
      <c r="Q150" s="79">
        <f>J150+P150</f>
        <v>0</v>
      </c>
      <c r="R150" s="8"/>
    </row>
    <row r="151" spans="1:18" ht="9.75" outlineLevel="4">
      <c r="A151" s="80"/>
      <c r="B151" s="81"/>
      <c r="C151" s="81"/>
      <c r="D151" s="82"/>
      <c r="E151" s="87" t="s">
        <v>16</v>
      </c>
      <c r="F151" s="83" t="s">
        <v>482</v>
      </c>
      <c r="G151" s="82"/>
      <c r="H151" s="84">
        <v>29</v>
      </c>
      <c r="I151" s="85"/>
      <c r="J151" s="131"/>
      <c r="K151" s="84"/>
      <c r="L151" s="84"/>
      <c r="M151" s="84"/>
      <c r="N151" s="84"/>
      <c r="O151" s="86"/>
      <c r="P151" s="86"/>
      <c r="Q151" s="86"/>
    </row>
    <row r="152" spans="1:18" ht="7.5" customHeight="1" outlineLevel="4">
      <c r="A152" s="8"/>
      <c r="B152" s="46"/>
      <c r="C152" s="45"/>
      <c r="D152" s="48"/>
      <c r="E152" s="13"/>
      <c r="F152" s="49"/>
      <c r="G152" s="48"/>
      <c r="H152" s="50"/>
      <c r="I152" s="52"/>
      <c r="J152" s="132"/>
      <c r="K152" s="19"/>
      <c r="L152" s="19"/>
      <c r="M152" s="19"/>
      <c r="N152" s="19"/>
      <c r="O152" s="15"/>
      <c r="P152" s="15"/>
      <c r="Q152" s="15"/>
    </row>
    <row r="153" spans="1:18" ht="11.25" outlineLevel="3">
      <c r="A153" s="9"/>
      <c r="B153" s="72"/>
      <c r="C153" s="73">
        <v>50</v>
      </c>
      <c r="D153" s="74" t="s">
        <v>151</v>
      </c>
      <c r="E153" s="75" t="s">
        <v>483</v>
      </c>
      <c r="F153" s="76" t="s">
        <v>484</v>
      </c>
      <c r="G153" s="74" t="s">
        <v>94</v>
      </c>
      <c r="H153" s="77">
        <v>4</v>
      </c>
      <c r="I153" s="78"/>
      <c r="J153" s="130">
        <f>H153*I153</f>
        <v>0</v>
      </c>
      <c r="K153" s="77">
        <v>4.0000000000000003E-5</v>
      </c>
      <c r="L153" s="77">
        <f>H153*K153</f>
        <v>1.6000000000000001E-4</v>
      </c>
      <c r="M153" s="77"/>
      <c r="N153" s="77">
        <f>H153*M153</f>
        <v>0</v>
      </c>
      <c r="O153" s="79">
        <v>21</v>
      </c>
      <c r="P153" s="79">
        <f>J153*(O153/100)</f>
        <v>0</v>
      </c>
      <c r="Q153" s="79">
        <f>J153+P153</f>
        <v>0</v>
      </c>
      <c r="R153" s="8"/>
    </row>
    <row r="154" spans="1:18" ht="9.75" outlineLevel="4">
      <c r="A154" s="80"/>
      <c r="B154" s="81"/>
      <c r="C154" s="81"/>
      <c r="D154" s="82"/>
      <c r="E154" s="87" t="s">
        <v>16</v>
      </c>
      <c r="F154" s="83" t="s">
        <v>415</v>
      </c>
      <c r="G154" s="82"/>
      <c r="H154" s="84">
        <v>4</v>
      </c>
      <c r="I154" s="85"/>
      <c r="J154" s="131"/>
      <c r="K154" s="84"/>
      <c r="L154" s="84"/>
      <c r="M154" s="84"/>
      <c r="N154" s="84"/>
      <c r="O154" s="86"/>
      <c r="P154" s="86"/>
      <c r="Q154" s="86"/>
    </row>
    <row r="155" spans="1:18" ht="7.5" customHeight="1" outlineLevel="4">
      <c r="A155" s="8"/>
      <c r="B155" s="46"/>
      <c r="C155" s="45"/>
      <c r="D155" s="48"/>
      <c r="E155" s="13"/>
      <c r="F155" s="49"/>
      <c r="G155" s="48"/>
      <c r="H155" s="50"/>
      <c r="I155" s="52"/>
      <c r="J155" s="132"/>
      <c r="K155" s="19"/>
      <c r="L155" s="19"/>
      <c r="M155" s="19"/>
      <c r="N155" s="19"/>
      <c r="O155" s="15"/>
      <c r="P155" s="15"/>
      <c r="Q155" s="15"/>
    </row>
    <row r="156" spans="1:18" ht="11.25" outlineLevel="3">
      <c r="A156" s="9"/>
      <c r="B156" s="72"/>
      <c r="C156" s="73">
        <v>51</v>
      </c>
      <c r="D156" s="74" t="s">
        <v>151</v>
      </c>
      <c r="E156" s="75" t="s">
        <v>485</v>
      </c>
      <c r="F156" s="76" t="s">
        <v>486</v>
      </c>
      <c r="G156" s="74" t="s">
        <v>94</v>
      </c>
      <c r="H156" s="77">
        <v>4</v>
      </c>
      <c r="I156" s="78"/>
      <c r="J156" s="130">
        <f>H156*I156</f>
        <v>0</v>
      </c>
      <c r="K156" s="77">
        <v>4.0000000000000003E-5</v>
      </c>
      <c r="L156" s="77">
        <f>H156*K156</f>
        <v>1.6000000000000001E-4</v>
      </c>
      <c r="M156" s="77"/>
      <c r="N156" s="77">
        <f>H156*M156</f>
        <v>0</v>
      </c>
      <c r="O156" s="79">
        <v>21</v>
      </c>
      <c r="P156" s="79">
        <f>J156*(O156/100)</f>
        <v>0</v>
      </c>
      <c r="Q156" s="79">
        <f>J156+P156</f>
        <v>0</v>
      </c>
      <c r="R156" s="8"/>
    </row>
    <row r="157" spans="1:18" ht="9.75" outlineLevel="4">
      <c r="A157" s="80"/>
      <c r="B157" s="81"/>
      <c r="C157" s="81"/>
      <c r="D157" s="82"/>
      <c r="E157" s="87" t="s">
        <v>16</v>
      </c>
      <c r="F157" s="83" t="s">
        <v>415</v>
      </c>
      <c r="G157" s="82"/>
      <c r="H157" s="84">
        <v>4</v>
      </c>
      <c r="I157" s="85"/>
      <c r="J157" s="131"/>
      <c r="K157" s="84"/>
      <c r="L157" s="84"/>
      <c r="M157" s="84"/>
      <c r="N157" s="84"/>
      <c r="O157" s="86"/>
      <c r="P157" s="86"/>
      <c r="Q157" s="86"/>
    </row>
    <row r="158" spans="1:18" ht="7.5" customHeight="1" outlineLevel="4">
      <c r="A158" s="8"/>
      <c r="B158" s="46"/>
      <c r="C158" s="45"/>
      <c r="D158" s="48"/>
      <c r="E158" s="13"/>
      <c r="F158" s="49"/>
      <c r="G158" s="48"/>
      <c r="H158" s="50"/>
      <c r="I158" s="52"/>
      <c r="J158" s="132"/>
      <c r="K158" s="19"/>
      <c r="L158" s="19"/>
      <c r="M158" s="19"/>
      <c r="N158" s="19"/>
      <c r="O158" s="15"/>
      <c r="P158" s="15"/>
      <c r="Q158" s="15"/>
    </row>
    <row r="159" spans="1:18" ht="11.25" outlineLevel="3">
      <c r="A159" s="9"/>
      <c r="B159" s="72"/>
      <c r="C159" s="73">
        <v>52</v>
      </c>
      <c r="D159" s="74" t="s">
        <v>151</v>
      </c>
      <c r="E159" s="75" t="s">
        <v>487</v>
      </c>
      <c r="F159" s="76" t="s">
        <v>488</v>
      </c>
      <c r="G159" s="74" t="s">
        <v>94</v>
      </c>
      <c r="H159" s="77">
        <v>12</v>
      </c>
      <c r="I159" s="78"/>
      <c r="J159" s="130">
        <f>H159*I159</f>
        <v>0</v>
      </c>
      <c r="K159" s="77">
        <v>1.0000000000000001E-5</v>
      </c>
      <c r="L159" s="77">
        <f>H159*K159</f>
        <v>1.2000000000000002E-4</v>
      </c>
      <c r="M159" s="77"/>
      <c r="N159" s="77">
        <f>H159*M159</f>
        <v>0</v>
      </c>
      <c r="O159" s="79">
        <v>21</v>
      </c>
      <c r="P159" s="79">
        <f>J159*(O159/100)</f>
        <v>0</v>
      </c>
      <c r="Q159" s="79">
        <f>J159+P159</f>
        <v>0</v>
      </c>
      <c r="R159" s="8"/>
    </row>
    <row r="160" spans="1:18" ht="9.75" outlineLevel="4">
      <c r="A160" s="80"/>
      <c r="B160" s="81"/>
      <c r="C160" s="81"/>
      <c r="D160" s="82"/>
      <c r="E160" s="87" t="s">
        <v>16</v>
      </c>
      <c r="F160" s="83" t="s">
        <v>489</v>
      </c>
      <c r="G160" s="82"/>
      <c r="H160" s="84">
        <v>12</v>
      </c>
      <c r="I160" s="85"/>
      <c r="J160" s="131"/>
      <c r="K160" s="84"/>
      <c r="L160" s="84"/>
      <c r="M160" s="84"/>
      <c r="N160" s="84"/>
      <c r="O160" s="86"/>
      <c r="P160" s="86"/>
      <c r="Q160" s="86"/>
    </row>
    <row r="161" spans="1:18" ht="7.5" customHeight="1" outlineLevel="4">
      <c r="A161" s="8"/>
      <c r="B161" s="46"/>
      <c r="C161" s="45"/>
      <c r="D161" s="48"/>
      <c r="E161" s="13"/>
      <c r="F161" s="49"/>
      <c r="G161" s="48"/>
      <c r="H161" s="50"/>
      <c r="I161" s="52"/>
      <c r="J161" s="132"/>
      <c r="K161" s="19"/>
      <c r="L161" s="19"/>
      <c r="M161" s="19"/>
      <c r="N161" s="19"/>
      <c r="O161" s="15"/>
      <c r="P161" s="15"/>
      <c r="Q161" s="15"/>
    </row>
    <row r="162" spans="1:18" ht="11.25" outlineLevel="3">
      <c r="A162" s="9"/>
      <c r="B162" s="72"/>
      <c r="C162" s="73">
        <v>53</v>
      </c>
      <c r="D162" s="74" t="s">
        <v>103</v>
      </c>
      <c r="E162" s="75"/>
      <c r="F162" s="97" t="s">
        <v>490</v>
      </c>
      <c r="G162" s="74"/>
      <c r="H162" s="77">
        <v>0</v>
      </c>
      <c r="I162" s="78"/>
      <c r="J162" s="130">
        <f>H162*I162</f>
        <v>0</v>
      </c>
      <c r="K162" s="77"/>
      <c r="L162" s="77">
        <f>H162*K162</f>
        <v>0</v>
      </c>
      <c r="M162" s="77"/>
      <c r="N162" s="77">
        <f>H162*M162</f>
        <v>0</v>
      </c>
      <c r="O162" s="79">
        <v>21</v>
      </c>
      <c r="P162" s="79">
        <f>J162*(O162/100)</f>
        <v>0</v>
      </c>
      <c r="Q162" s="79">
        <f>J162+P162</f>
        <v>0</v>
      </c>
      <c r="R162" s="8"/>
    </row>
    <row r="163" spans="1:18" ht="11.25" outlineLevel="3">
      <c r="A163" s="9"/>
      <c r="B163" s="72"/>
      <c r="C163" s="73">
        <v>54</v>
      </c>
      <c r="D163" s="74" t="s">
        <v>33</v>
      </c>
      <c r="E163" s="75" t="s">
        <v>347</v>
      </c>
      <c r="F163" s="76" t="s">
        <v>491</v>
      </c>
      <c r="G163" s="74" t="s">
        <v>36</v>
      </c>
      <c r="H163" s="77">
        <v>1</v>
      </c>
      <c r="I163" s="78"/>
      <c r="J163" s="130">
        <f>H163*I163</f>
        <v>0</v>
      </c>
      <c r="K163" s="77"/>
      <c r="L163" s="77">
        <f>H163*K163</f>
        <v>0</v>
      </c>
      <c r="M163" s="77"/>
      <c r="N163" s="77">
        <f>H163*M163</f>
        <v>0</v>
      </c>
      <c r="O163" s="79">
        <v>21</v>
      </c>
      <c r="P163" s="79">
        <f>J163*(O163/100)</f>
        <v>0</v>
      </c>
      <c r="Q163" s="79">
        <f>J163+P163</f>
        <v>0</v>
      </c>
      <c r="R163" s="8"/>
    </row>
    <row r="164" spans="1:18" ht="11.25" outlineLevel="3">
      <c r="A164" s="9"/>
      <c r="B164" s="72"/>
      <c r="C164" s="73">
        <v>55</v>
      </c>
      <c r="D164" s="74" t="s">
        <v>33</v>
      </c>
      <c r="E164" s="75" t="s">
        <v>492</v>
      </c>
      <c r="F164" s="76" t="s">
        <v>493</v>
      </c>
      <c r="G164" s="74" t="s">
        <v>36</v>
      </c>
      <c r="H164" s="77">
        <v>1</v>
      </c>
      <c r="I164" s="78"/>
      <c r="J164" s="130">
        <f>H164*I164</f>
        <v>0</v>
      </c>
      <c r="K164" s="77"/>
      <c r="L164" s="77">
        <f>H164*K164</f>
        <v>0</v>
      </c>
      <c r="M164" s="77"/>
      <c r="N164" s="77">
        <f>H164*M164</f>
        <v>0</v>
      </c>
      <c r="O164" s="79">
        <v>21</v>
      </c>
      <c r="P164" s="79">
        <f>J164*(O164/100)</f>
        <v>0</v>
      </c>
      <c r="Q164" s="79">
        <f>J164+P164</f>
        <v>0</v>
      </c>
      <c r="R164" s="8"/>
    </row>
    <row r="165" spans="1:18" ht="11.25" outlineLevel="3">
      <c r="A165" s="9"/>
      <c r="B165" s="72"/>
      <c r="C165" s="73">
        <v>56</v>
      </c>
      <c r="D165" s="74" t="s">
        <v>103</v>
      </c>
      <c r="E165" s="75" t="s">
        <v>362</v>
      </c>
      <c r="F165" s="76" t="s">
        <v>363</v>
      </c>
      <c r="G165" s="74" t="s">
        <v>144</v>
      </c>
      <c r="H165" s="77">
        <v>16</v>
      </c>
      <c r="I165" s="78"/>
      <c r="J165" s="130">
        <f>H165*I165</f>
        <v>0</v>
      </c>
      <c r="K165" s="77"/>
      <c r="L165" s="77">
        <f>H165*K165</f>
        <v>0</v>
      </c>
      <c r="M165" s="77"/>
      <c r="N165" s="77">
        <f>H165*M165</f>
        <v>0</v>
      </c>
      <c r="O165" s="79">
        <v>21</v>
      </c>
      <c r="P165" s="79">
        <f>J165*(O165/100)</f>
        <v>0</v>
      </c>
      <c r="Q165" s="79">
        <f>J165+P165</f>
        <v>0</v>
      </c>
      <c r="R165" s="8"/>
    </row>
    <row r="166" spans="1:18" ht="9.75" outlineLevel="4">
      <c r="A166" s="80"/>
      <c r="B166" s="81"/>
      <c r="C166" s="81"/>
      <c r="D166" s="82"/>
      <c r="E166" s="87" t="s">
        <v>16</v>
      </c>
      <c r="F166" s="83" t="s">
        <v>494</v>
      </c>
      <c r="G166" s="82"/>
      <c r="H166" s="84">
        <v>8</v>
      </c>
      <c r="I166" s="85"/>
      <c r="J166" s="131"/>
      <c r="K166" s="84"/>
      <c r="L166" s="84"/>
      <c r="M166" s="84"/>
      <c r="N166" s="84"/>
      <c r="O166" s="86"/>
      <c r="P166" s="86"/>
      <c r="Q166" s="86"/>
    </row>
    <row r="167" spans="1:18" ht="9.75" outlineLevel="4">
      <c r="A167" s="80"/>
      <c r="B167" s="81"/>
      <c r="C167" s="81"/>
      <c r="D167" s="82"/>
      <c r="E167" s="87"/>
      <c r="F167" s="83" t="s">
        <v>495</v>
      </c>
      <c r="G167" s="82"/>
      <c r="H167" s="84">
        <v>8</v>
      </c>
      <c r="I167" s="85"/>
      <c r="J167" s="131"/>
      <c r="K167" s="84"/>
      <c r="L167" s="84"/>
      <c r="M167" s="84"/>
      <c r="N167" s="84"/>
      <c r="O167" s="86"/>
      <c r="P167" s="86"/>
      <c r="Q167" s="86"/>
    </row>
    <row r="168" spans="1:18" ht="7.5" customHeight="1" outlineLevel="4">
      <c r="A168" s="8"/>
      <c r="B168" s="46"/>
      <c r="C168" s="45"/>
      <c r="D168" s="48"/>
      <c r="E168" s="13"/>
      <c r="F168" s="49"/>
      <c r="G168" s="48"/>
      <c r="H168" s="50"/>
      <c r="I168" s="52"/>
      <c r="J168" s="132"/>
      <c r="K168" s="19"/>
      <c r="L168" s="19"/>
      <c r="M168" s="19"/>
      <c r="N168" s="19"/>
      <c r="O168" s="15"/>
      <c r="P168" s="15"/>
      <c r="Q168" s="15"/>
    </row>
    <row r="169" spans="1:18" ht="11.25" outlineLevel="3">
      <c r="A169" s="9"/>
      <c r="B169" s="72"/>
      <c r="C169" s="73">
        <v>57</v>
      </c>
      <c r="D169" s="74" t="s">
        <v>103</v>
      </c>
      <c r="E169" s="75" t="s">
        <v>496</v>
      </c>
      <c r="F169" s="76" t="s">
        <v>497</v>
      </c>
      <c r="G169" s="74" t="s">
        <v>94</v>
      </c>
      <c r="H169" s="77">
        <v>1</v>
      </c>
      <c r="I169" s="78"/>
      <c r="J169" s="130">
        <f>H169*I169</f>
        <v>0</v>
      </c>
      <c r="K169" s="77"/>
      <c r="L169" s="77">
        <f>H169*K169</f>
        <v>0</v>
      </c>
      <c r="M169" s="77"/>
      <c r="N169" s="77">
        <f>H169*M169</f>
        <v>0</v>
      </c>
      <c r="O169" s="79">
        <v>21</v>
      </c>
      <c r="P169" s="79">
        <f>J169*(O169/100)</f>
        <v>0</v>
      </c>
      <c r="Q169" s="79">
        <f>J169+P169</f>
        <v>0</v>
      </c>
      <c r="R169" s="8"/>
    </row>
    <row r="170" spans="1:18" ht="11.25" outlineLevel="3">
      <c r="A170" s="9"/>
      <c r="B170" s="72"/>
      <c r="C170" s="73">
        <v>58</v>
      </c>
      <c r="D170" s="74" t="s">
        <v>103</v>
      </c>
      <c r="E170" s="75" t="s">
        <v>498</v>
      </c>
      <c r="F170" s="76" t="s">
        <v>499</v>
      </c>
      <c r="G170" s="74" t="s">
        <v>126</v>
      </c>
      <c r="H170" s="77">
        <v>0.11540000000000003</v>
      </c>
      <c r="I170" s="78"/>
      <c r="J170" s="130">
        <f>H170*I170</f>
        <v>0</v>
      </c>
      <c r="K170" s="77"/>
      <c r="L170" s="77">
        <f>H170*K170</f>
        <v>0</v>
      </c>
      <c r="M170" s="77"/>
      <c r="N170" s="77">
        <f>H170*M170</f>
        <v>0</v>
      </c>
      <c r="O170" s="79">
        <v>21</v>
      </c>
      <c r="P170" s="79">
        <f>J170*(O170/100)</f>
        <v>0</v>
      </c>
      <c r="Q170" s="79">
        <f>J170+P170</f>
        <v>0</v>
      </c>
      <c r="R170" s="8"/>
    </row>
    <row r="171" spans="1:18" outlineLevel="3">
      <c r="B171" s="6"/>
      <c r="C171" s="6"/>
      <c r="D171" s="6"/>
      <c r="E171" s="6"/>
      <c r="F171" s="6"/>
      <c r="G171" s="6"/>
      <c r="H171" s="6"/>
      <c r="I171" s="8"/>
      <c r="J171" s="8"/>
      <c r="K171" s="6"/>
      <c r="L171" s="6"/>
      <c r="M171" s="6"/>
      <c r="N171" s="6"/>
      <c r="O171" s="6"/>
      <c r="P171" s="8"/>
      <c r="Q171" s="8"/>
    </row>
    <row r="172" spans="1:18" outlineLevel="1"/>
  </sheetData>
  <printOptions horizontalCentered="1"/>
  <pageMargins left="0.55118110236220474" right="0.39370078740157483" top="0.59055118110236227" bottom="0.70866141732283472" header="0.39370078740157483" footer="0.39370078740157483"/>
  <pageSetup paperSize="9" scale="98" fitToHeight="4" pageOrder="overThenDown" orientation="landscape" r:id="rId1"/>
  <headerFooter>
    <oddFooter>&amp;L&amp;8EL&amp;C&amp;P/&amp;N&amp;R&amp;8&amp;D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U24"/>
  <sheetViews>
    <sheetView topLeftCell="C1" zoomScale="110" zoomScaleNormal="110" workbookViewId="0">
      <selection activeCell="I35" sqref="H35:I35"/>
    </sheetView>
  </sheetViews>
  <sheetFormatPr defaultColWidth="9.140625" defaultRowHeight="8.25" outlineLevelRow="3"/>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5703125"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34">
        <f>SUBTOTAL(9,J8:J24)</f>
        <v>0</v>
      </c>
      <c r="K7" s="58"/>
      <c r="L7" s="36">
        <f>SUBTOTAL(9,L8:L24)</f>
        <v>0</v>
      </c>
      <c r="M7" s="58"/>
      <c r="N7" s="36">
        <f>SUBTOTAL(9,N8:N24)</f>
        <v>0</v>
      </c>
      <c r="O7" s="59"/>
      <c r="P7" s="35">
        <f>SUBTOTAL(9,P8:P24)</f>
        <v>0</v>
      </c>
      <c r="Q7" s="35">
        <f>SUBTOTAL(9,Q8:Q24)</f>
        <v>0</v>
      </c>
      <c r="R7" s="8"/>
      <c r="S7" s="8"/>
    </row>
    <row r="8" spans="1:21" ht="12" outlineLevel="1">
      <c r="A8" s="37" t="s">
        <v>19</v>
      </c>
      <c r="B8" s="60">
        <v>2</v>
      </c>
      <c r="C8" s="61"/>
      <c r="D8" s="62" t="s">
        <v>31</v>
      </c>
      <c r="E8" s="62"/>
      <c r="F8" s="93" t="s">
        <v>1599</v>
      </c>
      <c r="G8" s="94"/>
      <c r="H8" s="95"/>
      <c r="I8" s="96"/>
      <c r="J8" s="135">
        <f>SUBTOTAL(9,J9:J23)</f>
        <v>0</v>
      </c>
      <c r="K8" s="63"/>
      <c r="L8" s="39">
        <f>SUBTOTAL(9,L9:L23)</f>
        <v>0</v>
      </c>
      <c r="M8" s="63"/>
      <c r="N8" s="39">
        <f>SUBTOTAL(9,N9:N23)</f>
        <v>0</v>
      </c>
      <c r="O8" s="64"/>
      <c r="P8" s="38">
        <f>SUBTOTAL(9,P9:P23)</f>
        <v>0</v>
      </c>
      <c r="Q8" s="38">
        <f>SUBTOTAL(9,Q9:Q23)</f>
        <v>0</v>
      </c>
      <c r="R8" s="8"/>
      <c r="S8" s="8"/>
    </row>
    <row r="9" spans="1:21" ht="11.25" outlineLevel="2">
      <c r="A9" s="40" t="s">
        <v>72</v>
      </c>
      <c r="B9" s="65">
        <v>3</v>
      </c>
      <c r="C9" s="66"/>
      <c r="D9" s="67" t="s">
        <v>32</v>
      </c>
      <c r="E9" s="67"/>
      <c r="F9" s="68" t="s">
        <v>1569</v>
      </c>
      <c r="G9" s="67"/>
      <c r="H9" s="69"/>
      <c r="I9" s="70"/>
      <c r="J9" s="136">
        <f>SUBTOTAL(9,J10:J23)</f>
        <v>0</v>
      </c>
      <c r="K9" s="69"/>
      <c r="L9" s="42">
        <f>SUBTOTAL(9,L10:L23)</f>
        <v>0</v>
      </c>
      <c r="M9" s="69"/>
      <c r="N9" s="42">
        <f>SUBTOTAL(9,N10:N23)</f>
        <v>0</v>
      </c>
      <c r="O9" s="71"/>
      <c r="P9" s="41">
        <f>SUBTOTAL(9,P10:P23)</f>
        <v>0</v>
      </c>
      <c r="Q9" s="41">
        <f>SUBTOTAL(9,Q10:Q23)</f>
        <v>0</v>
      </c>
      <c r="R9" s="8"/>
      <c r="S9" s="8"/>
    </row>
    <row r="10" spans="1:21" ht="22.5" outlineLevel="3">
      <c r="A10" s="9"/>
      <c r="B10" s="72"/>
      <c r="C10" s="73">
        <v>1</v>
      </c>
      <c r="D10" s="74" t="s">
        <v>33</v>
      </c>
      <c r="E10" s="75" t="s">
        <v>73</v>
      </c>
      <c r="F10" s="76" t="s">
        <v>74</v>
      </c>
      <c r="G10" s="74" t="s">
        <v>36</v>
      </c>
      <c r="H10" s="77">
        <v>1</v>
      </c>
      <c r="I10" s="78">
        <v>0</v>
      </c>
      <c r="J10" s="137">
        <f t="shared" ref="J10:J22" si="0">H10*I10</f>
        <v>0</v>
      </c>
      <c r="K10" s="77"/>
      <c r="L10" s="77">
        <f t="shared" ref="L10:L22" si="1">H10*K10</f>
        <v>0</v>
      </c>
      <c r="M10" s="77"/>
      <c r="N10" s="77">
        <f t="shared" ref="N10:N22" si="2">H10*M10</f>
        <v>0</v>
      </c>
      <c r="O10" s="79">
        <v>21</v>
      </c>
      <c r="P10" s="79">
        <f t="shared" ref="P10:P22" si="3">J10*(O10/100)</f>
        <v>0</v>
      </c>
      <c r="Q10" s="79">
        <f t="shared" ref="Q10:Q22" si="4">J10+P10</f>
        <v>0</v>
      </c>
      <c r="R10" s="8"/>
      <c r="S10" s="126"/>
    </row>
    <row r="11" spans="1:21" ht="11.25" outlineLevel="3">
      <c r="A11" s="9"/>
      <c r="B11" s="72"/>
      <c r="C11" s="73">
        <v>2</v>
      </c>
      <c r="D11" s="74" t="s">
        <v>33</v>
      </c>
      <c r="E11" s="75" t="s">
        <v>75</v>
      </c>
      <c r="F11" s="76" t="s">
        <v>76</v>
      </c>
      <c r="G11" s="74" t="s">
        <v>36</v>
      </c>
      <c r="H11" s="77">
        <v>1</v>
      </c>
      <c r="I11" s="78">
        <v>0</v>
      </c>
      <c r="J11" s="137">
        <f t="shared" si="0"/>
        <v>0</v>
      </c>
      <c r="K11" s="77"/>
      <c r="L11" s="77">
        <f t="shared" si="1"/>
        <v>0</v>
      </c>
      <c r="M11" s="77"/>
      <c r="N11" s="77">
        <f t="shared" si="2"/>
        <v>0</v>
      </c>
      <c r="O11" s="79">
        <v>21</v>
      </c>
      <c r="P11" s="79">
        <f t="shared" si="3"/>
        <v>0</v>
      </c>
      <c r="Q11" s="79">
        <f t="shared" si="4"/>
        <v>0</v>
      </c>
      <c r="R11" s="8"/>
      <c r="S11" s="126"/>
    </row>
    <row r="12" spans="1:21" ht="11.25" outlineLevel="3">
      <c r="A12" s="9"/>
      <c r="B12" s="72"/>
      <c r="C12" s="73">
        <v>3</v>
      </c>
      <c r="D12" s="74" t="s">
        <v>33</v>
      </c>
      <c r="E12" s="75" t="s">
        <v>77</v>
      </c>
      <c r="F12" s="76" t="s">
        <v>78</v>
      </c>
      <c r="G12" s="74" t="s">
        <v>36</v>
      </c>
      <c r="H12" s="77">
        <v>1</v>
      </c>
      <c r="I12" s="78">
        <v>0</v>
      </c>
      <c r="J12" s="137">
        <f t="shared" si="0"/>
        <v>0</v>
      </c>
      <c r="K12" s="77"/>
      <c r="L12" s="77">
        <f t="shared" si="1"/>
        <v>0</v>
      </c>
      <c r="M12" s="77"/>
      <c r="N12" s="77">
        <f t="shared" si="2"/>
        <v>0</v>
      </c>
      <c r="O12" s="79">
        <v>21</v>
      </c>
      <c r="P12" s="79">
        <f t="shared" si="3"/>
        <v>0</v>
      </c>
      <c r="Q12" s="79">
        <f t="shared" si="4"/>
        <v>0</v>
      </c>
      <c r="R12" s="8"/>
      <c r="S12" s="126"/>
    </row>
    <row r="13" spans="1:21" ht="11.25" outlineLevel="3">
      <c r="A13" s="9"/>
      <c r="B13" s="72"/>
      <c r="C13" s="73">
        <v>4</v>
      </c>
      <c r="D13" s="74" t="s">
        <v>33</v>
      </c>
      <c r="E13" s="75" t="s">
        <v>79</v>
      </c>
      <c r="F13" s="76" t="s">
        <v>80</v>
      </c>
      <c r="G13" s="74" t="s">
        <v>36</v>
      </c>
      <c r="H13" s="77">
        <v>1</v>
      </c>
      <c r="I13" s="78">
        <v>0</v>
      </c>
      <c r="J13" s="137">
        <f t="shared" si="0"/>
        <v>0</v>
      </c>
      <c r="K13" s="77"/>
      <c r="L13" s="77">
        <f t="shared" si="1"/>
        <v>0</v>
      </c>
      <c r="M13" s="77"/>
      <c r="N13" s="77">
        <f t="shared" si="2"/>
        <v>0</v>
      </c>
      <c r="O13" s="79">
        <v>21</v>
      </c>
      <c r="P13" s="79">
        <f t="shared" si="3"/>
        <v>0</v>
      </c>
      <c r="Q13" s="79">
        <f t="shared" si="4"/>
        <v>0</v>
      </c>
      <c r="R13" s="8"/>
      <c r="S13" s="126"/>
    </row>
    <row r="14" spans="1:21" ht="11.25" outlineLevel="3">
      <c r="A14" s="9"/>
      <c r="B14" s="72"/>
      <c r="C14" s="73">
        <v>5</v>
      </c>
      <c r="D14" s="74" t="s">
        <v>33</v>
      </c>
      <c r="E14" s="75" t="s">
        <v>81</v>
      </c>
      <c r="F14" s="76" t="s">
        <v>82</v>
      </c>
      <c r="G14" s="74" t="s">
        <v>36</v>
      </c>
      <c r="H14" s="77">
        <v>1</v>
      </c>
      <c r="I14" s="78">
        <v>0</v>
      </c>
      <c r="J14" s="137">
        <f t="shared" si="0"/>
        <v>0</v>
      </c>
      <c r="K14" s="77"/>
      <c r="L14" s="77">
        <f t="shared" si="1"/>
        <v>0</v>
      </c>
      <c r="M14" s="77"/>
      <c r="N14" s="77">
        <f t="shared" si="2"/>
        <v>0</v>
      </c>
      <c r="O14" s="79">
        <v>21</v>
      </c>
      <c r="P14" s="79">
        <f t="shared" si="3"/>
        <v>0</v>
      </c>
      <c r="Q14" s="79">
        <f t="shared" si="4"/>
        <v>0</v>
      </c>
      <c r="R14" s="8"/>
      <c r="S14" s="126"/>
    </row>
    <row r="15" spans="1:21" ht="11.25" outlineLevel="3">
      <c r="A15" s="9"/>
      <c r="B15" s="72"/>
      <c r="C15" s="73">
        <v>6</v>
      </c>
      <c r="D15" s="74" t="s">
        <v>33</v>
      </c>
      <c r="E15" s="75" t="s">
        <v>83</v>
      </c>
      <c r="F15" s="76" t="s">
        <v>84</v>
      </c>
      <c r="G15" s="74" t="s">
        <v>36</v>
      </c>
      <c r="H15" s="77">
        <v>2</v>
      </c>
      <c r="I15" s="78">
        <v>0</v>
      </c>
      <c r="J15" s="137">
        <f t="shared" si="0"/>
        <v>0</v>
      </c>
      <c r="K15" s="77"/>
      <c r="L15" s="77">
        <f t="shared" si="1"/>
        <v>0</v>
      </c>
      <c r="M15" s="77"/>
      <c r="N15" s="77">
        <f t="shared" si="2"/>
        <v>0</v>
      </c>
      <c r="O15" s="79">
        <v>21</v>
      </c>
      <c r="P15" s="79">
        <f t="shared" si="3"/>
        <v>0</v>
      </c>
      <c r="Q15" s="79">
        <f t="shared" si="4"/>
        <v>0</v>
      </c>
      <c r="R15" s="8"/>
      <c r="S15" s="126"/>
    </row>
    <row r="16" spans="1:21" ht="11.25" outlineLevel="3">
      <c r="A16" s="9"/>
      <c r="B16" s="72"/>
      <c r="C16" s="73">
        <v>7</v>
      </c>
      <c r="D16" s="74" t="s">
        <v>33</v>
      </c>
      <c r="E16" s="75" t="s">
        <v>85</v>
      </c>
      <c r="F16" s="76" t="s">
        <v>86</v>
      </c>
      <c r="G16" s="74" t="s">
        <v>87</v>
      </c>
      <c r="H16" s="77">
        <v>1</v>
      </c>
      <c r="I16" s="78">
        <v>0</v>
      </c>
      <c r="J16" s="137">
        <f t="shared" si="0"/>
        <v>0</v>
      </c>
      <c r="K16" s="77"/>
      <c r="L16" s="77">
        <f t="shared" si="1"/>
        <v>0</v>
      </c>
      <c r="M16" s="77"/>
      <c r="N16" s="77">
        <f t="shared" si="2"/>
        <v>0</v>
      </c>
      <c r="O16" s="79">
        <v>21</v>
      </c>
      <c r="P16" s="79">
        <f t="shared" si="3"/>
        <v>0</v>
      </c>
      <c r="Q16" s="79">
        <f t="shared" si="4"/>
        <v>0</v>
      </c>
      <c r="R16" s="8"/>
      <c r="S16" s="126"/>
    </row>
    <row r="17" spans="1:19" ht="11.25" outlineLevel="3">
      <c r="A17" s="9"/>
      <c r="B17" s="72"/>
      <c r="C17" s="73">
        <v>8</v>
      </c>
      <c r="D17" s="74" t="s">
        <v>33</v>
      </c>
      <c r="E17" s="75" t="s">
        <v>88</v>
      </c>
      <c r="F17" s="76" t="s">
        <v>89</v>
      </c>
      <c r="G17" s="74" t="s">
        <v>87</v>
      </c>
      <c r="H17" s="77">
        <v>1</v>
      </c>
      <c r="I17" s="78">
        <v>0</v>
      </c>
      <c r="J17" s="137">
        <f t="shared" si="0"/>
        <v>0</v>
      </c>
      <c r="K17" s="77"/>
      <c r="L17" s="77">
        <f t="shared" si="1"/>
        <v>0</v>
      </c>
      <c r="M17" s="77"/>
      <c r="N17" s="77">
        <f t="shared" si="2"/>
        <v>0</v>
      </c>
      <c r="O17" s="79">
        <v>21</v>
      </c>
      <c r="P17" s="79">
        <f t="shared" si="3"/>
        <v>0</v>
      </c>
      <c r="Q17" s="79">
        <f t="shared" si="4"/>
        <v>0</v>
      </c>
      <c r="R17" s="8"/>
      <c r="S17" s="126"/>
    </row>
    <row r="18" spans="1:19" ht="11.25" outlineLevel="3">
      <c r="A18" s="9"/>
      <c r="B18" s="72"/>
      <c r="C18" s="73">
        <v>9</v>
      </c>
      <c r="D18" s="74" t="s">
        <v>33</v>
      </c>
      <c r="E18" s="75" t="s">
        <v>90</v>
      </c>
      <c r="F18" s="76" t="s">
        <v>91</v>
      </c>
      <c r="G18" s="74" t="s">
        <v>87</v>
      </c>
      <c r="H18" s="77">
        <v>1</v>
      </c>
      <c r="I18" s="78">
        <v>0</v>
      </c>
      <c r="J18" s="137">
        <f t="shared" si="0"/>
        <v>0</v>
      </c>
      <c r="K18" s="77"/>
      <c r="L18" s="77">
        <f t="shared" si="1"/>
        <v>0</v>
      </c>
      <c r="M18" s="77"/>
      <c r="N18" s="77">
        <f t="shared" si="2"/>
        <v>0</v>
      </c>
      <c r="O18" s="79">
        <v>21</v>
      </c>
      <c r="P18" s="79">
        <f t="shared" si="3"/>
        <v>0</v>
      </c>
      <c r="Q18" s="79">
        <f t="shared" si="4"/>
        <v>0</v>
      </c>
      <c r="R18" s="8"/>
      <c r="S18" s="126"/>
    </row>
    <row r="19" spans="1:19" ht="11.25" outlineLevel="3">
      <c r="A19" s="9"/>
      <c r="B19" s="72"/>
      <c r="C19" s="73">
        <v>10</v>
      </c>
      <c r="D19" s="74" t="s">
        <v>33</v>
      </c>
      <c r="E19" s="75" t="s">
        <v>92</v>
      </c>
      <c r="F19" s="76" t="s">
        <v>93</v>
      </c>
      <c r="G19" s="74" t="s">
        <v>94</v>
      </c>
      <c r="H19" s="77">
        <v>3</v>
      </c>
      <c r="I19" s="78">
        <v>0</v>
      </c>
      <c r="J19" s="137">
        <f t="shared" si="0"/>
        <v>0</v>
      </c>
      <c r="K19" s="77"/>
      <c r="L19" s="77">
        <f t="shared" si="1"/>
        <v>0</v>
      </c>
      <c r="M19" s="77"/>
      <c r="N19" s="77">
        <f t="shared" si="2"/>
        <v>0</v>
      </c>
      <c r="O19" s="79">
        <v>21</v>
      </c>
      <c r="P19" s="79">
        <f t="shared" si="3"/>
        <v>0</v>
      </c>
      <c r="Q19" s="79">
        <f t="shared" si="4"/>
        <v>0</v>
      </c>
      <c r="R19" s="8"/>
      <c r="S19" s="126"/>
    </row>
    <row r="20" spans="1:19" ht="11.25" outlineLevel="3">
      <c r="A20" s="9"/>
      <c r="B20" s="72"/>
      <c r="C20" s="73">
        <v>11</v>
      </c>
      <c r="D20" s="74" t="s">
        <v>33</v>
      </c>
      <c r="E20" s="75" t="s">
        <v>95</v>
      </c>
      <c r="F20" s="76" t="s">
        <v>96</v>
      </c>
      <c r="G20" s="74" t="s">
        <v>94</v>
      </c>
      <c r="H20" s="77">
        <v>1</v>
      </c>
      <c r="I20" s="78">
        <v>0</v>
      </c>
      <c r="J20" s="137">
        <f t="shared" si="0"/>
        <v>0</v>
      </c>
      <c r="K20" s="77"/>
      <c r="L20" s="77">
        <f t="shared" si="1"/>
        <v>0</v>
      </c>
      <c r="M20" s="77"/>
      <c r="N20" s="77">
        <f t="shared" si="2"/>
        <v>0</v>
      </c>
      <c r="O20" s="79">
        <v>21</v>
      </c>
      <c r="P20" s="79">
        <f t="shared" si="3"/>
        <v>0</v>
      </c>
      <c r="Q20" s="79">
        <f t="shared" si="4"/>
        <v>0</v>
      </c>
      <c r="R20" s="8"/>
      <c r="S20" s="126"/>
    </row>
    <row r="21" spans="1:19" ht="11.25" outlineLevel="3">
      <c r="A21" s="9"/>
      <c r="B21" s="72"/>
      <c r="C21" s="73">
        <v>12</v>
      </c>
      <c r="D21" s="74" t="s">
        <v>33</v>
      </c>
      <c r="E21" s="75" t="s">
        <v>97</v>
      </c>
      <c r="F21" s="76" t="s">
        <v>98</v>
      </c>
      <c r="G21" s="74" t="s">
        <v>94</v>
      </c>
      <c r="H21" s="77">
        <v>2</v>
      </c>
      <c r="I21" s="78">
        <v>0</v>
      </c>
      <c r="J21" s="137">
        <f t="shared" si="0"/>
        <v>0</v>
      </c>
      <c r="K21" s="77"/>
      <c r="L21" s="77">
        <f t="shared" si="1"/>
        <v>0</v>
      </c>
      <c r="M21" s="77"/>
      <c r="N21" s="77">
        <f t="shared" si="2"/>
        <v>0</v>
      </c>
      <c r="O21" s="79">
        <v>21</v>
      </c>
      <c r="P21" s="79">
        <f t="shared" si="3"/>
        <v>0</v>
      </c>
      <c r="Q21" s="79">
        <f t="shared" si="4"/>
        <v>0</v>
      </c>
      <c r="R21" s="8"/>
      <c r="S21" s="126"/>
    </row>
    <row r="22" spans="1:19" ht="11.25" outlineLevel="3">
      <c r="A22" s="9"/>
      <c r="B22" s="72"/>
      <c r="C22" s="73">
        <v>13</v>
      </c>
      <c r="D22" s="74" t="s">
        <v>33</v>
      </c>
      <c r="E22" s="75" t="s">
        <v>99</v>
      </c>
      <c r="F22" s="76" t="s">
        <v>100</v>
      </c>
      <c r="G22" s="74"/>
      <c r="H22" s="77">
        <v>0</v>
      </c>
      <c r="I22" s="78"/>
      <c r="J22" s="137">
        <f t="shared" si="0"/>
        <v>0</v>
      </c>
      <c r="K22" s="77"/>
      <c r="L22" s="77">
        <f t="shared" si="1"/>
        <v>0</v>
      </c>
      <c r="M22" s="77"/>
      <c r="N22" s="77">
        <f t="shared" si="2"/>
        <v>0</v>
      </c>
      <c r="O22" s="79">
        <v>21</v>
      </c>
      <c r="P22" s="79">
        <f t="shared" si="3"/>
        <v>0</v>
      </c>
      <c r="Q22" s="79">
        <f t="shared" si="4"/>
        <v>0</v>
      </c>
      <c r="R22" s="8"/>
      <c r="S22" s="8"/>
    </row>
    <row r="23" spans="1:19" outlineLevel="3">
      <c r="B23" s="6"/>
      <c r="C23" s="6"/>
      <c r="D23" s="6"/>
      <c r="E23" s="6"/>
      <c r="F23" s="6"/>
      <c r="G23" s="6"/>
      <c r="H23" s="6"/>
      <c r="I23" s="8"/>
      <c r="J23" s="8"/>
      <c r="K23" s="6"/>
      <c r="L23" s="6"/>
      <c r="M23" s="6"/>
      <c r="N23" s="6"/>
      <c r="O23" s="6"/>
      <c r="P23" s="8"/>
      <c r="Q23" s="8"/>
    </row>
    <row r="24" spans="1:19" outlineLevel="1"/>
  </sheetData>
  <printOptions horizontalCentered="1"/>
  <pageMargins left="0.55118110236220474" right="0.39370078740157483" top="0.59055118110236227" bottom="0.70866141732283472" header="0.39370078740157483" footer="0.39370078740157483"/>
  <pageSetup paperSize="9" scale="99" pageOrder="overThenDown" orientation="landscape" r:id="rId1"/>
  <headerFooter>
    <oddFooter>&amp;L&amp;8Vybavení&amp;C&amp;P/&amp;N&amp;R&amp;8&amp;D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outlinePr summaryBelow="0" summaryRight="0"/>
    <pageSetUpPr fitToPage="1"/>
  </sheetPr>
  <dimension ref="A2:U43"/>
  <sheetViews>
    <sheetView topLeftCell="C1" zoomScale="110" zoomScaleNormal="110" workbookViewId="0">
      <selection activeCell="H34" sqref="H34"/>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88" t="s">
        <v>69</v>
      </c>
    </row>
    <row r="3" spans="1:21" ht="15.75">
      <c r="B3" s="43"/>
      <c r="C3" s="43"/>
      <c r="D3" s="11"/>
      <c r="E3" s="11"/>
      <c r="F3" s="88" t="s">
        <v>70</v>
      </c>
      <c r="G3" s="11"/>
      <c r="H3" s="17"/>
      <c r="I3" s="51"/>
      <c r="J3" s="14"/>
      <c r="K3" s="17"/>
      <c r="L3" s="17"/>
      <c r="M3" s="17"/>
      <c r="N3" s="17"/>
      <c r="O3" s="14"/>
      <c r="P3" s="14"/>
      <c r="Q3" s="14"/>
      <c r="R3" s="7"/>
      <c r="U3" s="3"/>
    </row>
    <row r="4" spans="1:21" ht="7.5" customHeight="1">
      <c r="A4" s="6"/>
      <c r="B4" s="44"/>
      <c r="C4" s="43"/>
      <c r="D4" s="47"/>
      <c r="E4" s="11"/>
      <c r="F4" s="11"/>
      <c r="G4" s="11"/>
      <c r="H4" s="17"/>
      <c r="I4" s="51"/>
      <c r="J4" s="14"/>
      <c r="K4" s="18"/>
      <c r="L4" s="18"/>
      <c r="M4" s="18"/>
      <c r="N4" s="18"/>
      <c r="O4" s="21"/>
      <c r="P4" s="21"/>
      <c r="Q4" s="21"/>
    </row>
    <row r="5" spans="1:21" ht="11.25">
      <c r="A5" s="4"/>
      <c r="B5" s="53"/>
      <c r="C5" s="53" t="s">
        <v>4</v>
      </c>
      <c r="D5" s="22" t="s">
        <v>5</v>
      </c>
      <c r="E5" s="22" t="s">
        <v>6</v>
      </c>
      <c r="F5" s="22" t="s">
        <v>3</v>
      </c>
      <c r="G5" s="22" t="s">
        <v>7</v>
      </c>
      <c r="H5" s="24" t="s">
        <v>8</v>
      </c>
      <c r="I5" s="54" t="s">
        <v>17</v>
      </c>
      <c r="J5" s="23" t="s">
        <v>9</v>
      </c>
      <c r="K5" s="24" t="s">
        <v>10</v>
      </c>
      <c r="L5" s="24" t="s">
        <v>11</v>
      </c>
      <c r="M5" s="24" t="s">
        <v>12</v>
      </c>
      <c r="N5" s="24" t="s">
        <v>13</v>
      </c>
      <c r="O5" s="23" t="s">
        <v>14</v>
      </c>
      <c r="P5" s="23" t="s">
        <v>2</v>
      </c>
      <c r="Q5" s="23" t="s">
        <v>15</v>
      </c>
      <c r="R5" s="8"/>
    </row>
    <row r="6" spans="1:21" ht="7.5" customHeight="1">
      <c r="B6" s="43"/>
      <c r="C6" s="43"/>
      <c r="D6" s="11"/>
      <c r="E6" s="11"/>
      <c r="F6" s="11"/>
      <c r="G6" s="11"/>
      <c r="H6" s="17"/>
      <c r="I6" s="51"/>
      <c r="J6" s="14"/>
      <c r="K6" s="17"/>
      <c r="L6" s="17"/>
      <c r="M6" s="17"/>
      <c r="N6" s="17"/>
      <c r="O6" s="14"/>
      <c r="P6" s="14"/>
      <c r="Q6" s="14"/>
    </row>
    <row r="7" spans="1:21" ht="12">
      <c r="A7" s="34" t="s">
        <v>18</v>
      </c>
      <c r="B7" s="55">
        <v>1</v>
      </c>
      <c r="C7" s="56"/>
      <c r="D7" s="57" t="s">
        <v>30</v>
      </c>
      <c r="E7" s="57"/>
      <c r="F7" s="89" t="str">
        <f>F2</f>
        <v>Rekonstrukce zázemí hazenkářů, Sportovní hala ZŠ Emila Zátopka, Kopřivnice</v>
      </c>
      <c r="G7" s="90"/>
      <c r="H7" s="91"/>
      <c r="I7" s="92"/>
      <c r="J7" s="127">
        <f>SUBTOTAL(9,J8:J43)</f>
        <v>0</v>
      </c>
      <c r="K7" s="58"/>
      <c r="L7" s="36">
        <f>SUBTOTAL(9,L8:L43)</f>
        <v>0</v>
      </c>
      <c r="M7" s="58"/>
      <c r="N7" s="36">
        <f>SUBTOTAL(9,N8:N43)</f>
        <v>0</v>
      </c>
      <c r="O7" s="59"/>
      <c r="P7" s="35">
        <f>SUBTOTAL(9,P8:P43)</f>
        <v>0</v>
      </c>
      <c r="Q7" s="35">
        <f>SUBTOTAL(9,Q8:Q43)</f>
        <v>0</v>
      </c>
      <c r="R7" s="8"/>
      <c r="S7" s="8"/>
    </row>
    <row r="8" spans="1:21" ht="12" outlineLevel="1">
      <c r="A8" s="37" t="s">
        <v>19</v>
      </c>
      <c r="B8" s="60">
        <v>2</v>
      </c>
      <c r="C8" s="61"/>
      <c r="D8" s="62" t="s">
        <v>31</v>
      </c>
      <c r="E8" s="62"/>
      <c r="F8" s="93" t="s">
        <v>71</v>
      </c>
      <c r="G8" s="94"/>
      <c r="H8" s="95"/>
      <c r="I8" s="96"/>
      <c r="J8" s="128">
        <f>SUBTOTAL(9,J9:J42)</f>
        <v>0</v>
      </c>
      <c r="K8" s="63"/>
      <c r="L8" s="39">
        <f>SUBTOTAL(9,L9:L42)</f>
        <v>0</v>
      </c>
      <c r="M8" s="63"/>
      <c r="N8" s="39">
        <f>SUBTOTAL(9,N9:N42)</f>
        <v>0</v>
      </c>
      <c r="O8" s="64"/>
      <c r="P8" s="38">
        <f>SUBTOTAL(9,P9:P42)</f>
        <v>0</v>
      </c>
      <c r="Q8" s="38">
        <f>SUBTOTAL(9,Q9:Q42)</f>
        <v>0</v>
      </c>
      <c r="R8" s="8"/>
      <c r="S8" s="8"/>
    </row>
    <row r="9" spans="1:21" ht="11.25" outlineLevel="2">
      <c r="A9" s="40" t="s">
        <v>20</v>
      </c>
      <c r="B9" s="65">
        <v>3</v>
      </c>
      <c r="C9" s="66"/>
      <c r="D9" s="67" t="s">
        <v>32</v>
      </c>
      <c r="E9" s="67"/>
      <c r="F9" s="68" t="s">
        <v>21</v>
      </c>
      <c r="G9" s="67"/>
      <c r="H9" s="69"/>
      <c r="I9" s="70"/>
      <c r="J9" s="129">
        <f>SUBTOTAL(9,J10:J15)</f>
        <v>0</v>
      </c>
      <c r="K9" s="69"/>
      <c r="L9" s="42">
        <f>SUBTOTAL(9,L10:L15)</f>
        <v>0</v>
      </c>
      <c r="M9" s="69"/>
      <c r="N9" s="42">
        <f>SUBTOTAL(9,N10:N15)</f>
        <v>0</v>
      </c>
      <c r="O9" s="71"/>
      <c r="P9" s="41">
        <f>SUBTOTAL(9,P10:P15)</f>
        <v>0</v>
      </c>
      <c r="Q9" s="41">
        <f>SUBTOTAL(9,Q10:Q15)</f>
        <v>0</v>
      </c>
      <c r="R9" s="8"/>
      <c r="S9" s="8"/>
    </row>
    <row r="10" spans="1:21" ht="11.25" outlineLevel="3">
      <c r="A10" s="9"/>
      <c r="B10" s="72"/>
      <c r="C10" s="73">
        <v>1</v>
      </c>
      <c r="D10" s="74" t="s">
        <v>33</v>
      </c>
      <c r="E10" s="75" t="s">
        <v>34</v>
      </c>
      <c r="F10" s="76" t="s">
        <v>35</v>
      </c>
      <c r="G10" s="74" t="s">
        <v>36</v>
      </c>
      <c r="H10" s="77">
        <v>1</v>
      </c>
      <c r="I10" s="78"/>
      <c r="J10" s="130">
        <f>H10*I10</f>
        <v>0</v>
      </c>
      <c r="K10" s="77"/>
      <c r="L10" s="77">
        <f>H10*K10</f>
        <v>0</v>
      </c>
      <c r="M10" s="77"/>
      <c r="N10" s="77">
        <f>H10*M10</f>
        <v>0</v>
      </c>
      <c r="O10" s="79">
        <v>21</v>
      </c>
      <c r="P10" s="79">
        <f>J10*(O10/100)</f>
        <v>0</v>
      </c>
      <c r="Q10" s="79">
        <f>J10+P10</f>
        <v>0</v>
      </c>
      <c r="R10" s="8"/>
      <c r="S10" s="8"/>
    </row>
    <row r="11" spans="1:21" ht="9.75" outlineLevel="4">
      <c r="A11" s="80"/>
      <c r="B11" s="81"/>
      <c r="C11" s="81"/>
      <c r="D11" s="82"/>
      <c r="E11" s="87" t="s">
        <v>16</v>
      </c>
      <c r="F11" s="83" t="s">
        <v>37</v>
      </c>
      <c r="G11" s="82"/>
      <c r="H11" s="84">
        <v>1</v>
      </c>
      <c r="I11" s="85"/>
      <c r="J11" s="131"/>
      <c r="K11" s="84"/>
      <c r="L11" s="84"/>
      <c r="M11" s="84"/>
      <c r="N11" s="84"/>
      <c r="O11" s="86"/>
      <c r="P11" s="86"/>
      <c r="Q11" s="86"/>
      <c r="R11" s="8"/>
    </row>
    <row r="12" spans="1:21" ht="7.5" customHeight="1" outlineLevel="4">
      <c r="A12" s="8"/>
      <c r="B12" s="46"/>
      <c r="C12" s="45"/>
      <c r="D12" s="48"/>
      <c r="E12" s="13"/>
      <c r="F12" s="49"/>
      <c r="G12" s="48"/>
      <c r="H12" s="50"/>
      <c r="I12" s="52"/>
      <c r="J12" s="132"/>
      <c r="K12" s="19"/>
      <c r="L12" s="19"/>
      <c r="M12" s="19"/>
      <c r="N12" s="19"/>
      <c r="O12" s="15"/>
      <c r="P12" s="15"/>
      <c r="Q12" s="15"/>
      <c r="R12" s="8"/>
    </row>
    <row r="13" spans="1:21" ht="11.25" outlineLevel="3">
      <c r="A13" s="9"/>
      <c r="B13" s="72"/>
      <c r="C13" s="73">
        <v>2</v>
      </c>
      <c r="D13" s="74" t="s">
        <v>33</v>
      </c>
      <c r="E13" s="75" t="s">
        <v>38</v>
      </c>
      <c r="F13" s="76" t="s">
        <v>39</v>
      </c>
      <c r="G13" s="74" t="s">
        <v>36</v>
      </c>
      <c r="H13" s="77">
        <v>1</v>
      </c>
      <c r="I13" s="78"/>
      <c r="J13" s="130">
        <f>H13*I13</f>
        <v>0</v>
      </c>
      <c r="K13" s="77"/>
      <c r="L13" s="77">
        <f>H13*K13</f>
        <v>0</v>
      </c>
      <c r="M13" s="77"/>
      <c r="N13" s="77">
        <f>H13*M13</f>
        <v>0</v>
      </c>
      <c r="O13" s="79">
        <v>21</v>
      </c>
      <c r="P13" s="79">
        <f>J13*(O13/100)</f>
        <v>0</v>
      </c>
      <c r="Q13" s="79">
        <f>J13+P13</f>
        <v>0</v>
      </c>
      <c r="R13" s="8"/>
      <c r="S13" s="8"/>
    </row>
    <row r="14" spans="1:21" ht="11.25" outlineLevel="3">
      <c r="A14" s="9"/>
      <c r="B14" s="72"/>
      <c r="C14" s="73">
        <v>3</v>
      </c>
      <c r="D14" s="74" t="s">
        <v>33</v>
      </c>
      <c r="E14" s="75" t="s">
        <v>40</v>
      </c>
      <c r="F14" s="76" t="s">
        <v>41</v>
      </c>
      <c r="G14" s="74" t="s">
        <v>36</v>
      </c>
      <c r="H14" s="77">
        <v>1</v>
      </c>
      <c r="I14" s="78"/>
      <c r="J14" s="130">
        <f>H14*I14</f>
        <v>0</v>
      </c>
      <c r="K14" s="77"/>
      <c r="L14" s="77">
        <f>H14*K14</f>
        <v>0</v>
      </c>
      <c r="M14" s="77"/>
      <c r="N14" s="77">
        <f>H14*M14</f>
        <v>0</v>
      </c>
      <c r="O14" s="79">
        <v>21</v>
      </c>
      <c r="P14" s="79">
        <f>J14*(O14/100)</f>
        <v>0</v>
      </c>
      <c r="Q14" s="79">
        <f>J14+P14</f>
        <v>0</v>
      </c>
      <c r="R14" s="8"/>
      <c r="S14" s="8"/>
    </row>
    <row r="15" spans="1:21" outlineLevel="3">
      <c r="B15" s="6"/>
      <c r="C15" s="6"/>
      <c r="D15" s="6"/>
      <c r="E15" s="6"/>
      <c r="F15" s="6"/>
      <c r="G15" s="6"/>
      <c r="H15" s="6"/>
      <c r="I15" s="8"/>
      <c r="J15" s="133"/>
      <c r="K15" s="6"/>
      <c r="L15" s="6"/>
      <c r="M15" s="6"/>
      <c r="N15" s="6"/>
      <c r="O15" s="6"/>
      <c r="P15" s="8"/>
      <c r="Q15" s="8"/>
    </row>
    <row r="16" spans="1:21" ht="11.25" outlineLevel="2">
      <c r="A16" s="40" t="s">
        <v>22</v>
      </c>
      <c r="B16" s="65">
        <v>3</v>
      </c>
      <c r="C16" s="66"/>
      <c r="D16" s="67" t="s">
        <v>32</v>
      </c>
      <c r="E16" s="67"/>
      <c r="F16" s="68" t="s">
        <v>23</v>
      </c>
      <c r="G16" s="67"/>
      <c r="H16" s="69"/>
      <c r="I16" s="70"/>
      <c r="J16" s="129">
        <f>SUBTOTAL(9,J17:J26)</f>
        <v>0</v>
      </c>
      <c r="K16" s="69"/>
      <c r="L16" s="42">
        <f>SUBTOTAL(9,L17:L26)</f>
        <v>0</v>
      </c>
      <c r="M16" s="69"/>
      <c r="N16" s="42">
        <f>SUBTOTAL(9,N17:N26)</f>
        <v>0</v>
      </c>
      <c r="O16" s="71"/>
      <c r="P16" s="41">
        <f>SUBTOTAL(9,P17:P26)</f>
        <v>0</v>
      </c>
      <c r="Q16" s="41">
        <f>SUBTOTAL(9,Q17:Q26)</f>
        <v>0</v>
      </c>
      <c r="R16" s="8"/>
      <c r="S16" s="8"/>
    </row>
    <row r="17" spans="1:19" ht="11.25" outlineLevel="3">
      <c r="A17" s="9"/>
      <c r="B17" s="72"/>
      <c r="C17" s="73">
        <v>1</v>
      </c>
      <c r="D17" s="74" t="s">
        <v>33</v>
      </c>
      <c r="E17" s="75" t="s">
        <v>42</v>
      </c>
      <c r="F17" s="76" t="s">
        <v>43</v>
      </c>
      <c r="G17" s="74" t="s">
        <v>36</v>
      </c>
      <c r="H17" s="77">
        <v>1</v>
      </c>
      <c r="I17" s="78"/>
      <c r="J17" s="130">
        <f>H17*I17</f>
        <v>0</v>
      </c>
      <c r="K17" s="77"/>
      <c r="L17" s="77">
        <f>H17*K17</f>
        <v>0</v>
      </c>
      <c r="M17" s="77"/>
      <c r="N17" s="77">
        <f>H17*M17</f>
        <v>0</v>
      </c>
      <c r="O17" s="79">
        <v>21</v>
      </c>
      <c r="P17" s="79">
        <f>J17*(O17/100)</f>
        <v>0</v>
      </c>
      <c r="Q17" s="79">
        <f>J17+P17</f>
        <v>0</v>
      </c>
      <c r="R17" s="8"/>
      <c r="S17" s="8"/>
    </row>
    <row r="18" spans="1:19" ht="19.5" outlineLevel="4">
      <c r="A18" s="80"/>
      <c r="B18" s="81"/>
      <c r="C18" s="81"/>
      <c r="D18" s="82"/>
      <c r="E18" s="87" t="s">
        <v>16</v>
      </c>
      <c r="F18" s="83" t="s">
        <v>44</v>
      </c>
      <c r="G18" s="82"/>
      <c r="H18" s="84">
        <v>1</v>
      </c>
      <c r="I18" s="85"/>
      <c r="J18" s="131"/>
      <c r="K18" s="84"/>
      <c r="L18" s="84"/>
      <c r="M18" s="84"/>
      <c r="N18" s="84"/>
      <c r="O18" s="86"/>
      <c r="P18" s="86"/>
      <c r="Q18" s="86"/>
      <c r="R18" s="8"/>
    </row>
    <row r="19" spans="1:19" ht="7.5" customHeight="1" outlineLevel="4">
      <c r="A19" s="8"/>
      <c r="B19" s="46"/>
      <c r="C19" s="45"/>
      <c r="D19" s="48"/>
      <c r="E19" s="13"/>
      <c r="F19" s="49"/>
      <c r="G19" s="48"/>
      <c r="H19" s="50"/>
      <c r="I19" s="52"/>
      <c r="J19" s="132"/>
      <c r="K19" s="19"/>
      <c r="L19" s="19"/>
      <c r="M19" s="19"/>
      <c r="N19" s="19"/>
      <c r="O19" s="15"/>
      <c r="P19" s="15"/>
      <c r="Q19" s="15"/>
      <c r="R19" s="8"/>
    </row>
    <row r="20" spans="1:19" ht="11.25" outlineLevel="3">
      <c r="A20" s="9"/>
      <c r="B20" s="72"/>
      <c r="C20" s="73">
        <v>2</v>
      </c>
      <c r="D20" s="74" t="s">
        <v>33</v>
      </c>
      <c r="E20" s="75" t="s">
        <v>45</v>
      </c>
      <c r="F20" s="76" t="s">
        <v>46</v>
      </c>
      <c r="G20" s="74" t="s">
        <v>36</v>
      </c>
      <c r="H20" s="77">
        <v>1</v>
      </c>
      <c r="I20" s="78"/>
      <c r="J20" s="130">
        <f>H20*I20</f>
        <v>0</v>
      </c>
      <c r="K20" s="77"/>
      <c r="L20" s="77">
        <f>H20*K20</f>
        <v>0</v>
      </c>
      <c r="M20" s="77"/>
      <c r="N20" s="77">
        <f>H20*M20</f>
        <v>0</v>
      </c>
      <c r="O20" s="79">
        <v>21</v>
      </c>
      <c r="P20" s="79">
        <f>J20*(O20/100)</f>
        <v>0</v>
      </c>
      <c r="Q20" s="79">
        <f>J20+P20</f>
        <v>0</v>
      </c>
      <c r="R20" s="8"/>
      <c r="S20" s="8"/>
    </row>
    <row r="21" spans="1:19" ht="39" outlineLevel="4">
      <c r="A21" s="80"/>
      <c r="B21" s="81"/>
      <c r="C21" s="81"/>
      <c r="D21" s="82"/>
      <c r="E21" s="87" t="s">
        <v>16</v>
      </c>
      <c r="F21" s="83" t="s">
        <v>47</v>
      </c>
      <c r="G21" s="82"/>
      <c r="H21" s="84">
        <v>1</v>
      </c>
      <c r="I21" s="85"/>
      <c r="J21" s="131"/>
      <c r="K21" s="84"/>
      <c r="L21" s="84"/>
      <c r="M21" s="84"/>
      <c r="N21" s="84"/>
      <c r="O21" s="86"/>
      <c r="P21" s="86"/>
      <c r="Q21" s="86"/>
      <c r="R21" s="8"/>
    </row>
    <row r="22" spans="1:19" ht="7.5" customHeight="1" outlineLevel="4">
      <c r="A22" s="8"/>
      <c r="B22" s="46"/>
      <c r="C22" s="45"/>
      <c r="D22" s="48"/>
      <c r="E22" s="13"/>
      <c r="F22" s="49"/>
      <c r="G22" s="48"/>
      <c r="H22" s="50"/>
      <c r="I22" s="52"/>
      <c r="J22" s="132"/>
      <c r="K22" s="19"/>
      <c r="L22" s="19"/>
      <c r="M22" s="19"/>
      <c r="N22" s="19"/>
      <c r="O22" s="15"/>
      <c r="P22" s="15"/>
      <c r="Q22" s="15"/>
      <c r="R22" s="8"/>
    </row>
    <row r="23" spans="1:19" ht="22.5" outlineLevel="3">
      <c r="A23" s="9"/>
      <c r="B23" s="72"/>
      <c r="C23" s="73">
        <v>3</v>
      </c>
      <c r="D23" s="74" t="s">
        <v>33</v>
      </c>
      <c r="E23" s="75" t="s">
        <v>48</v>
      </c>
      <c r="F23" s="76" t="s">
        <v>49</v>
      </c>
      <c r="G23" s="74" t="s">
        <v>50</v>
      </c>
      <c r="H23" s="77">
        <v>1</v>
      </c>
      <c r="I23" s="78"/>
      <c r="J23" s="130">
        <f>H23*I23</f>
        <v>0</v>
      </c>
      <c r="K23" s="77"/>
      <c r="L23" s="77">
        <f>H23*K23</f>
        <v>0</v>
      </c>
      <c r="M23" s="77"/>
      <c r="N23" s="77">
        <f>H23*M23</f>
        <v>0</v>
      </c>
      <c r="O23" s="79">
        <v>21</v>
      </c>
      <c r="P23" s="79">
        <f>J23*(O23/100)</f>
        <v>0</v>
      </c>
      <c r="Q23" s="79">
        <f>J23+P23</f>
        <v>0</v>
      </c>
      <c r="R23" s="8"/>
      <c r="S23" s="8"/>
    </row>
    <row r="24" spans="1:19" ht="9.75" outlineLevel="4">
      <c r="A24" s="80"/>
      <c r="B24" s="81"/>
      <c r="C24" s="81"/>
      <c r="D24" s="82"/>
      <c r="E24" s="87" t="s">
        <v>16</v>
      </c>
      <c r="F24" s="83" t="s">
        <v>51</v>
      </c>
      <c r="G24" s="82"/>
      <c r="H24" s="84">
        <v>1</v>
      </c>
      <c r="I24" s="85"/>
      <c r="J24" s="131"/>
      <c r="K24" s="84"/>
      <c r="L24" s="84"/>
      <c r="M24" s="84"/>
      <c r="N24" s="84"/>
      <c r="O24" s="86"/>
      <c r="P24" s="86"/>
      <c r="Q24" s="86"/>
      <c r="R24" s="8"/>
    </row>
    <row r="25" spans="1:19" ht="7.5" customHeight="1" outlineLevel="4">
      <c r="A25" s="8"/>
      <c r="B25" s="46"/>
      <c r="C25" s="45"/>
      <c r="D25" s="48"/>
      <c r="E25" s="13"/>
      <c r="F25" s="49"/>
      <c r="G25" s="48"/>
      <c r="H25" s="50"/>
      <c r="I25" s="52"/>
      <c r="J25" s="132"/>
      <c r="K25" s="19"/>
      <c r="L25" s="19"/>
      <c r="M25" s="19"/>
      <c r="N25" s="19"/>
      <c r="O25" s="15"/>
      <c r="P25" s="15"/>
      <c r="Q25" s="15"/>
      <c r="R25" s="8"/>
    </row>
    <row r="26" spans="1:19" outlineLevel="3">
      <c r="B26" s="6"/>
      <c r="C26" s="6"/>
      <c r="D26" s="6"/>
      <c r="E26" s="6"/>
      <c r="F26" s="6"/>
      <c r="G26" s="6"/>
      <c r="H26" s="6"/>
      <c r="I26" s="8"/>
      <c r="J26" s="133"/>
      <c r="K26" s="6"/>
      <c r="L26" s="6"/>
      <c r="M26" s="6"/>
      <c r="N26" s="6"/>
      <c r="O26" s="6"/>
      <c r="P26" s="8"/>
      <c r="Q26" s="8"/>
    </row>
    <row r="27" spans="1:19" ht="11.25" outlineLevel="2">
      <c r="A27" s="40" t="s">
        <v>24</v>
      </c>
      <c r="B27" s="65">
        <v>3</v>
      </c>
      <c r="C27" s="66"/>
      <c r="D27" s="67" t="s">
        <v>32</v>
      </c>
      <c r="E27" s="67"/>
      <c r="F27" s="68" t="s">
        <v>25</v>
      </c>
      <c r="G27" s="67"/>
      <c r="H27" s="69"/>
      <c r="I27" s="70"/>
      <c r="J27" s="129">
        <f>SUBTOTAL(9,J28:J34)</f>
        <v>0</v>
      </c>
      <c r="K27" s="69"/>
      <c r="L27" s="42">
        <f>SUBTOTAL(9,L28:L34)</f>
        <v>0</v>
      </c>
      <c r="M27" s="69"/>
      <c r="N27" s="42">
        <f>SUBTOTAL(9,N28:N34)</f>
        <v>0</v>
      </c>
      <c r="O27" s="71"/>
      <c r="P27" s="41">
        <f>SUBTOTAL(9,P28:P34)</f>
        <v>0</v>
      </c>
      <c r="Q27" s="41">
        <f>SUBTOTAL(9,Q28:Q34)</f>
        <v>0</v>
      </c>
      <c r="R27" s="8"/>
      <c r="S27" s="8"/>
    </row>
    <row r="28" spans="1:19" ht="11.25" outlineLevel="3">
      <c r="A28" s="9"/>
      <c r="B28" s="72"/>
      <c r="C28" s="73">
        <v>1</v>
      </c>
      <c r="D28" s="74" t="s">
        <v>33</v>
      </c>
      <c r="E28" s="75" t="s">
        <v>52</v>
      </c>
      <c r="F28" s="76" t="s">
        <v>53</v>
      </c>
      <c r="G28" s="74" t="s">
        <v>36</v>
      </c>
      <c r="H28" s="77">
        <v>1</v>
      </c>
      <c r="I28" s="78"/>
      <c r="J28" s="130">
        <f>H28*I28</f>
        <v>0</v>
      </c>
      <c r="K28" s="77"/>
      <c r="L28" s="77">
        <f>H28*K28</f>
        <v>0</v>
      </c>
      <c r="M28" s="77"/>
      <c r="N28" s="77">
        <f>H28*M28</f>
        <v>0</v>
      </c>
      <c r="O28" s="79">
        <v>21</v>
      </c>
      <c r="P28" s="79">
        <f>J28*(O28/100)</f>
        <v>0</v>
      </c>
      <c r="Q28" s="79">
        <f>J28+P28</f>
        <v>0</v>
      </c>
      <c r="R28" s="8"/>
      <c r="S28" s="8"/>
    </row>
    <row r="29" spans="1:19" ht="11.25" outlineLevel="3">
      <c r="A29" s="9"/>
      <c r="B29" s="72"/>
      <c r="C29" s="73">
        <v>2</v>
      </c>
      <c r="D29" s="74" t="s">
        <v>33</v>
      </c>
      <c r="E29" s="75" t="s">
        <v>54</v>
      </c>
      <c r="F29" s="76" t="s">
        <v>55</v>
      </c>
      <c r="G29" s="74" t="s">
        <v>36</v>
      </c>
      <c r="H29" s="77">
        <v>1</v>
      </c>
      <c r="I29" s="78"/>
      <c r="J29" s="130">
        <f>H29*I29</f>
        <v>0</v>
      </c>
      <c r="K29" s="77"/>
      <c r="L29" s="77">
        <f>H29*K29</f>
        <v>0</v>
      </c>
      <c r="M29" s="77"/>
      <c r="N29" s="77">
        <f>H29*M29</f>
        <v>0</v>
      </c>
      <c r="O29" s="79">
        <v>21</v>
      </c>
      <c r="P29" s="79">
        <f>J29*(O29/100)</f>
        <v>0</v>
      </c>
      <c r="Q29" s="79">
        <f>J29+P29</f>
        <v>0</v>
      </c>
      <c r="R29" s="8"/>
      <c r="S29" s="8"/>
    </row>
    <row r="30" spans="1:19" ht="9.75" outlineLevel="4">
      <c r="A30" s="80"/>
      <c r="B30" s="81"/>
      <c r="C30" s="81"/>
      <c r="D30" s="82"/>
      <c r="E30" s="87" t="s">
        <v>16</v>
      </c>
      <c r="F30" s="83" t="s">
        <v>56</v>
      </c>
      <c r="G30" s="82"/>
      <c r="H30" s="84">
        <v>1</v>
      </c>
      <c r="I30" s="85"/>
      <c r="J30" s="131"/>
      <c r="K30" s="84"/>
      <c r="L30" s="84"/>
      <c r="M30" s="84"/>
      <c r="N30" s="84"/>
      <c r="O30" s="86"/>
      <c r="P30" s="86"/>
      <c r="Q30" s="86"/>
      <c r="R30" s="8"/>
    </row>
    <row r="31" spans="1:19" ht="7.5" customHeight="1" outlineLevel="4">
      <c r="A31" s="8"/>
      <c r="B31" s="46"/>
      <c r="C31" s="45"/>
      <c r="D31" s="48"/>
      <c r="E31" s="13"/>
      <c r="F31" s="49"/>
      <c r="G31" s="48"/>
      <c r="H31" s="50"/>
      <c r="I31" s="52"/>
      <c r="J31" s="132"/>
      <c r="K31" s="19"/>
      <c r="L31" s="19"/>
      <c r="M31" s="19"/>
      <c r="N31" s="19"/>
      <c r="O31" s="15"/>
      <c r="P31" s="15"/>
      <c r="Q31" s="15"/>
      <c r="R31" s="8"/>
    </row>
    <row r="32" spans="1:19" ht="11.25" outlineLevel="3">
      <c r="A32" s="9"/>
      <c r="B32" s="72"/>
      <c r="C32" s="73">
        <v>3</v>
      </c>
      <c r="D32" s="74" t="s">
        <v>33</v>
      </c>
      <c r="E32" s="75" t="s">
        <v>57</v>
      </c>
      <c r="F32" s="76" t="s">
        <v>58</v>
      </c>
      <c r="G32" s="74" t="s">
        <v>36</v>
      </c>
      <c r="H32" s="77">
        <v>1</v>
      </c>
      <c r="I32" s="78"/>
      <c r="J32" s="130">
        <f>H32*I32</f>
        <v>0</v>
      </c>
      <c r="K32" s="77"/>
      <c r="L32" s="77">
        <f>H32*K32</f>
        <v>0</v>
      </c>
      <c r="M32" s="77"/>
      <c r="N32" s="77">
        <f>H32*M32</f>
        <v>0</v>
      </c>
      <c r="O32" s="79">
        <v>21</v>
      </c>
      <c r="P32" s="79">
        <f>J32*(O32/100)</f>
        <v>0</v>
      </c>
      <c r="Q32" s="79">
        <f>J32+P32</f>
        <v>0</v>
      </c>
      <c r="R32" s="8"/>
      <c r="S32" s="8"/>
    </row>
    <row r="33" spans="1:19" ht="11.25" outlineLevel="3">
      <c r="A33" s="9"/>
      <c r="B33" s="72"/>
      <c r="C33" s="73">
        <v>4</v>
      </c>
      <c r="D33" s="74" t="s">
        <v>33</v>
      </c>
      <c r="E33" s="75" t="s">
        <v>59</v>
      </c>
      <c r="F33" s="76" t="s">
        <v>60</v>
      </c>
      <c r="G33" s="74" t="s">
        <v>36</v>
      </c>
      <c r="H33" s="77">
        <v>1</v>
      </c>
      <c r="I33" s="78"/>
      <c r="J33" s="130">
        <f>H33*I33</f>
        <v>0</v>
      </c>
      <c r="K33" s="77"/>
      <c r="L33" s="77">
        <f>H33*K33</f>
        <v>0</v>
      </c>
      <c r="M33" s="77"/>
      <c r="N33" s="77">
        <f>H33*M33</f>
        <v>0</v>
      </c>
      <c r="O33" s="79">
        <v>21</v>
      </c>
      <c r="P33" s="79">
        <f>J33*(O33/100)</f>
        <v>0</v>
      </c>
      <c r="Q33" s="79">
        <f>J33+P33</f>
        <v>0</v>
      </c>
      <c r="R33" s="8"/>
      <c r="S33" s="8"/>
    </row>
    <row r="34" spans="1:19" outlineLevel="3">
      <c r="B34" s="6"/>
      <c r="C34" s="6"/>
      <c r="D34" s="6"/>
      <c r="E34" s="6"/>
      <c r="F34" s="6"/>
      <c r="G34" s="6"/>
      <c r="H34" s="6"/>
      <c r="I34" s="8"/>
      <c r="J34" s="133"/>
      <c r="K34" s="6"/>
      <c r="L34" s="6"/>
      <c r="M34" s="6"/>
      <c r="N34" s="6"/>
      <c r="O34" s="6"/>
      <c r="P34" s="8"/>
      <c r="Q34" s="8"/>
    </row>
    <row r="35" spans="1:19" ht="11.25" outlineLevel="2">
      <c r="A35" s="40" t="s">
        <v>26</v>
      </c>
      <c r="B35" s="65">
        <v>3</v>
      </c>
      <c r="C35" s="66"/>
      <c r="D35" s="67" t="s">
        <v>32</v>
      </c>
      <c r="E35" s="67"/>
      <c r="F35" s="68" t="s">
        <v>27</v>
      </c>
      <c r="G35" s="67"/>
      <c r="H35" s="69"/>
      <c r="I35" s="70"/>
      <c r="J35" s="129">
        <f>SUBTOTAL(9,J36:J38)</f>
        <v>0</v>
      </c>
      <c r="K35" s="69"/>
      <c r="L35" s="42">
        <f>SUBTOTAL(9,L36:L38)</f>
        <v>0</v>
      </c>
      <c r="M35" s="69"/>
      <c r="N35" s="42">
        <f>SUBTOTAL(9,N36:N38)</f>
        <v>0</v>
      </c>
      <c r="O35" s="71"/>
      <c r="P35" s="41">
        <f>SUBTOTAL(9,P36:P38)</f>
        <v>0</v>
      </c>
      <c r="Q35" s="41">
        <f>SUBTOTAL(9,Q36:Q38)</f>
        <v>0</v>
      </c>
      <c r="R35" s="8"/>
      <c r="S35" s="8"/>
    </row>
    <row r="36" spans="1:19" ht="11.25" outlineLevel="3">
      <c r="A36" s="9"/>
      <c r="B36" s="72"/>
      <c r="C36" s="73">
        <v>1</v>
      </c>
      <c r="D36" s="74" t="s">
        <v>33</v>
      </c>
      <c r="E36" s="75" t="s">
        <v>61</v>
      </c>
      <c r="F36" s="76" t="s">
        <v>62</v>
      </c>
      <c r="G36" s="74" t="s">
        <v>36</v>
      </c>
      <c r="H36" s="77">
        <v>1</v>
      </c>
      <c r="I36" s="78"/>
      <c r="J36" s="130">
        <f>H36*I36</f>
        <v>0</v>
      </c>
      <c r="K36" s="77"/>
      <c r="L36" s="77">
        <f>H36*K36</f>
        <v>0</v>
      </c>
      <c r="M36" s="77"/>
      <c r="N36" s="77">
        <f>H36*M36</f>
        <v>0</v>
      </c>
      <c r="O36" s="79">
        <v>21</v>
      </c>
      <c r="P36" s="79">
        <f>J36*(O36/100)</f>
        <v>0</v>
      </c>
      <c r="Q36" s="79">
        <f>J36+P36</f>
        <v>0</v>
      </c>
      <c r="R36" s="8"/>
      <c r="S36" s="8"/>
    </row>
    <row r="37" spans="1:19" ht="11.25" outlineLevel="3">
      <c r="A37" s="9"/>
      <c r="B37" s="72"/>
      <c r="C37" s="73">
        <v>2</v>
      </c>
      <c r="D37" s="74" t="s">
        <v>33</v>
      </c>
      <c r="E37" s="75" t="s">
        <v>63</v>
      </c>
      <c r="F37" s="76" t="s">
        <v>64</v>
      </c>
      <c r="G37" s="74" t="s">
        <v>36</v>
      </c>
      <c r="H37" s="77">
        <v>1</v>
      </c>
      <c r="I37" s="78"/>
      <c r="J37" s="130">
        <f>H37*I37</f>
        <v>0</v>
      </c>
      <c r="K37" s="77"/>
      <c r="L37" s="77">
        <f>H37*K37</f>
        <v>0</v>
      </c>
      <c r="M37" s="77"/>
      <c r="N37" s="77">
        <f>H37*M37</f>
        <v>0</v>
      </c>
      <c r="O37" s="79">
        <v>21</v>
      </c>
      <c r="P37" s="79">
        <f>J37*(O37/100)</f>
        <v>0</v>
      </c>
      <c r="Q37" s="79">
        <f>J37+P37</f>
        <v>0</v>
      </c>
      <c r="R37" s="8"/>
      <c r="S37" s="8"/>
    </row>
    <row r="38" spans="1:19" outlineLevel="3">
      <c r="B38" s="6"/>
      <c r="C38" s="6"/>
      <c r="D38" s="6"/>
      <c r="E38" s="6"/>
      <c r="F38" s="6"/>
      <c r="G38" s="6"/>
      <c r="H38" s="6"/>
      <c r="I38" s="8"/>
      <c r="J38" s="133"/>
      <c r="K38" s="6"/>
      <c r="L38" s="6"/>
      <c r="M38" s="6"/>
      <c r="N38" s="6"/>
      <c r="O38" s="6"/>
      <c r="P38" s="8"/>
      <c r="Q38" s="8"/>
    </row>
    <row r="39" spans="1:19" ht="11.25" outlineLevel="2">
      <c r="A39" s="40" t="s">
        <v>28</v>
      </c>
      <c r="B39" s="65">
        <v>3</v>
      </c>
      <c r="C39" s="66"/>
      <c r="D39" s="67" t="s">
        <v>32</v>
      </c>
      <c r="E39" s="67"/>
      <c r="F39" s="68" t="s">
        <v>29</v>
      </c>
      <c r="G39" s="67"/>
      <c r="H39" s="69"/>
      <c r="I39" s="70"/>
      <c r="J39" s="129">
        <f>SUBTOTAL(9,J40:J42)</f>
        <v>0</v>
      </c>
      <c r="K39" s="69"/>
      <c r="L39" s="42">
        <f>SUBTOTAL(9,L40:L42)</f>
        <v>0</v>
      </c>
      <c r="M39" s="69"/>
      <c r="N39" s="42">
        <f>SUBTOTAL(9,N40:N42)</f>
        <v>0</v>
      </c>
      <c r="O39" s="71"/>
      <c r="P39" s="41">
        <f>SUBTOTAL(9,P40:P42)</f>
        <v>0</v>
      </c>
      <c r="Q39" s="41">
        <f>SUBTOTAL(9,Q40:Q42)</f>
        <v>0</v>
      </c>
      <c r="R39" s="8"/>
      <c r="S39" s="8"/>
    </row>
    <row r="40" spans="1:19" ht="11.25" outlineLevel="3">
      <c r="A40" s="9"/>
      <c r="B40" s="72"/>
      <c r="C40" s="73">
        <v>1</v>
      </c>
      <c r="D40" s="74" t="s">
        <v>33</v>
      </c>
      <c r="E40" s="75" t="s">
        <v>65</v>
      </c>
      <c r="F40" s="76" t="s">
        <v>66</v>
      </c>
      <c r="G40" s="74" t="s">
        <v>36</v>
      </c>
      <c r="H40" s="77">
        <v>1</v>
      </c>
      <c r="I40" s="78"/>
      <c r="J40" s="130">
        <f>H40*I40</f>
        <v>0</v>
      </c>
      <c r="K40" s="77"/>
      <c r="L40" s="77">
        <f>H40*K40</f>
        <v>0</v>
      </c>
      <c r="M40" s="77"/>
      <c r="N40" s="77">
        <f>H40*M40</f>
        <v>0</v>
      </c>
      <c r="O40" s="79">
        <v>21</v>
      </c>
      <c r="P40" s="79">
        <f>J40*(O40/100)</f>
        <v>0</v>
      </c>
      <c r="Q40" s="79">
        <f>J40+P40</f>
        <v>0</v>
      </c>
      <c r="R40" s="8"/>
      <c r="S40" s="8"/>
    </row>
    <row r="41" spans="1:19" ht="11.25" outlineLevel="3">
      <c r="A41" s="9"/>
      <c r="B41" s="72"/>
      <c r="C41" s="73">
        <v>2</v>
      </c>
      <c r="D41" s="74" t="s">
        <v>33</v>
      </c>
      <c r="E41" s="75" t="s">
        <v>67</v>
      </c>
      <c r="F41" s="76" t="s">
        <v>68</v>
      </c>
      <c r="G41" s="74" t="s">
        <v>36</v>
      </c>
      <c r="H41" s="77">
        <v>1</v>
      </c>
      <c r="I41" s="78"/>
      <c r="J41" s="130">
        <f>H41*I41</f>
        <v>0</v>
      </c>
      <c r="K41" s="77"/>
      <c r="L41" s="77">
        <f>H41*K41</f>
        <v>0</v>
      </c>
      <c r="M41" s="77"/>
      <c r="N41" s="77">
        <f>H41*M41</f>
        <v>0</v>
      </c>
      <c r="O41" s="79">
        <v>21</v>
      </c>
      <c r="P41" s="79">
        <f>J41*(O41/100)</f>
        <v>0</v>
      </c>
      <c r="Q41" s="79">
        <f>J41+P41</f>
        <v>0</v>
      </c>
      <c r="R41" s="8"/>
      <c r="S41" s="8"/>
    </row>
    <row r="42" spans="1:19" outlineLevel="3">
      <c r="B42" s="6"/>
      <c r="C42" s="6"/>
      <c r="D42" s="6"/>
      <c r="E42" s="6"/>
      <c r="F42" s="6"/>
      <c r="G42" s="6"/>
      <c r="H42" s="6"/>
      <c r="I42" s="8"/>
      <c r="J42" s="8"/>
      <c r="K42" s="6"/>
      <c r="L42" s="6"/>
      <c r="M42" s="6"/>
      <c r="N42" s="6"/>
      <c r="O42" s="6"/>
      <c r="P42" s="8"/>
      <c r="Q42" s="8"/>
    </row>
    <row r="43" spans="1:19" outlineLevel="1"/>
  </sheetData>
  <printOptions horizontalCentered="1"/>
  <pageMargins left="0.55118110236220474" right="0.39370078740157483" top="0.59055118110236227" bottom="0.70866141732283472" header="0.39370078740157483" footer="0.39370078740157483"/>
  <pageSetup paperSize="9" scale="98" pageOrder="overThenDown" orientation="landscape" r:id="rId1"/>
  <headerFooter>
    <oddFooter>&amp;L&amp;8VRN&amp;C&amp;P/&amp;N&amp;R&amp;8&amp;D</oddFooter>
  </headerFooter>
</worksheet>
</file>

<file path=docProps/app.xml><?xml version="1.0" encoding="utf-8"?>
<Properties xmlns="http://schemas.openxmlformats.org/officeDocument/2006/extended-properties" xmlns:vt="http://schemas.openxmlformats.org/officeDocument/2006/docPropsVTypes">
  <Template>Rozpočet se zdrojovým VV</Template>
  <Application>Microsoft Excel</Application>
  <DocSecurity>0</DocSecurity>
  <ScaleCrop>false</ScaleCrop>
  <HeadingPairs>
    <vt:vector size="4" baseType="variant">
      <vt:variant>
        <vt:lpstr>listy</vt:lpstr>
      </vt:variant>
      <vt:variant>
        <vt:i4>10</vt:i4>
      </vt:variant>
      <vt:variant>
        <vt:lpstr>Pojmenované oblasti</vt:lpstr>
      </vt:variant>
      <vt:variant>
        <vt:i4>78</vt:i4>
      </vt:variant>
    </vt:vector>
  </HeadingPairs>
  <TitlesOfParts>
    <vt:vector size="88" baseType="lpstr">
      <vt:lpstr>Krycí List</vt:lpstr>
      <vt:lpstr>Rekapitulace</vt:lpstr>
      <vt:lpstr>AST</vt:lpstr>
      <vt:lpstr>ZTI</vt:lpstr>
      <vt:lpstr>VYT</vt:lpstr>
      <vt:lpstr>VZT</vt:lpstr>
      <vt:lpstr>EL</vt:lpstr>
      <vt:lpstr>Vybavení - JEN K NÁHLEDU</vt:lpstr>
      <vt:lpstr>VRN</vt:lpstr>
      <vt:lpstr>Výpis ostatních prvků</vt:lpstr>
      <vt:lpstr>AST!__BB40E3E9_56A7_4FE2_BA5B_1AB9C5502FDF_ITEM__</vt:lpstr>
      <vt:lpstr>EL!__BB40E3E9_56A7_4FE2_BA5B_1AB9C5502FDF_ITEM__</vt:lpstr>
      <vt:lpstr>'Vybavení - JEN K NÁHLEDU'!__BB40E3E9_56A7_4FE2_BA5B_1AB9C5502FDF_ITEM__</vt:lpstr>
      <vt:lpstr>VYT!__BB40E3E9_56A7_4FE2_BA5B_1AB9C5502FDF_ITEM__</vt:lpstr>
      <vt:lpstr>VZT!__BB40E3E9_56A7_4FE2_BA5B_1AB9C5502FDF_ITEM__</vt:lpstr>
      <vt:lpstr>ZTI!__BB40E3E9_56A7_4FE2_BA5B_1AB9C5502FDF_ITEM__</vt:lpstr>
      <vt:lpstr>__BB40E3E9_56A7_4FE2_BA5B_1AB9C5502FDF_ITEM__</vt:lpstr>
      <vt:lpstr>AST!__BB40E3E9_56A7_4FE2_BA5B_1AB9C5502FDF_ITEM_GROUP1__</vt:lpstr>
      <vt:lpstr>EL!__BB40E3E9_56A7_4FE2_BA5B_1AB9C5502FDF_ITEM_GROUP1__</vt:lpstr>
      <vt:lpstr>'Vybavení - JEN K NÁHLEDU'!__BB40E3E9_56A7_4FE2_BA5B_1AB9C5502FDF_ITEM_GROUP1__</vt:lpstr>
      <vt:lpstr>VYT!__BB40E3E9_56A7_4FE2_BA5B_1AB9C5502FDF_ITEM_GROUP1__</vt:lpstr>
      <vt:lpstr>VZT!__BB40E3E9_56A7_4FE2_BA5B_1AB9C5502FDF_ITEM_GROUP1__</vt:lpstr>
      <vt:lpstr>ZTI!__BB40E3E9_56A7_4FE2_BA5B_1AB9C5502FDF_ITEM_GROUP1__</vt:lpstr>
      <vt:lpstr>__BB40E3E9_56A7_4FE2_BA5B_1AB9C5502FDF_ITEM_GROUP1__</vt:lpstr>
      <vt:lpstr>__BB40E3E9_56A7_4FE2_BA5B_1AB9C5502FDF_ITEM_GROUP1_RECAP__</vt:lpstr>
      <vt:lpstr>AST!__BB40E3E9_56A7_4FE2_BA5B_1AB9C5502FDF_ITEM_GROUP2__</vt:lpstr>
      <vt:lpstr>EL!__BB40E3E9_56A7_4FE2_BA5B_1AB9C5502FDF_ITEM_GROUP2__</vt:lpstr>
      <vt:lpstr>'Vybavení - JEN K NÁHLEDU'!__BB40E3E9_56A7_4FE2_BA5B_1AB9C5502FDF_ITEM_GROUP2__</vt:lpstr>
      <vt:lpstr>VYT!__BB40E3E9_56A7_4FE2_BA5B_1AB9C5502FDF_ITEM_GROUP2__</vt:lpstr>
      <vt:lpstr>VZT!__BB40E3E9_56A7_4FE2_BA5B_1AB9C5502FDF_ITEM_GROUP2__</vt:lpstr>
      <vt:lpstr>ZTI!__BB40E3E9_56A7_4FE2_BA5B_1AB9C5502FDF_ITEM_GROUP2__</vt:lpstr>
      <vt:lpstr>__BB40E3E9_56A7_4FE2_BA5B_1AB9C5502FDF_ITEM_GROUP2__</vt:lpstr>
      <vt:lpstr>__BB40E3E9_56A7_4FE2_BA5B_1AB9C5502FDF_ITEM_GROUP2_RECAP__</vt:lpstr>
      <vt:lpstr>AST!__BB40E3E9_56A7_4FE2_BA5B_1AB9C5502FDF_ITEM_GROUP3__X</vt:lpstr>
      <vt:lpstr>EL!__BB40E3E9_56A7_4FE2_BA5B_1AB9C5502FDF_ITEM_GROUP3__X</vt:lpstr>
      <vt:lpstr>'Vybavení - JEN K NÁHLEDU'!__BB40E3E9_56A7_4FE2_BA5B_1AB9C5502FDF_ITEM_GROUP3__X</vt:lpstr>
      <vt:lpstr>VYT!__BB40E3E9_56A7_4FE2_BA5B_1AB9C5502FDF_ITEM_GROUP3__X</vt:lpstr>
      <vt:lpstr>VZT!__BB40E3E9_56A7_4FE2_BA5B_1AB9C5502FDF_ITEM_GROUP3__X</vt:lpstr>
      <vt:lpstr>ZTI!__BB40E3E9_56A7_4FE2_BA5B_1AB9C5502FDF_ITEM_GROUP3__X</vt:lpstr>
      <vt:lpstr>__BB40E3E9_56A7_4FE2_BA5B_1AB9C5502FDF_ITEM_GROUP3__X</vt:lpstr>
      <vt:lpstr>__BB40E3E9_56A7_4FE2_BA5B_1AB9C5502FDF_ITEM_GROUP3_RECAP__</vt:lpstr>
      <vt:lpstr>AST!__BB40E3E9_56A7_4FE2_BA5B_1AB9C5502FDF_QBILL__</vt:lpstr>
      <vt:lpstr>EL!__BB40E3E9_56A7_4FE2_BA5B_1AB9C5502FDF_QBILL__</vt:lpstr>
      <vt:lpstr>VYT!__BB40E3E9_56A7_4FE2_BA5B_1AB9C5502FDF_QBILL__</vt:lpstr>
      <vt:lpstr>VZT!__BB40E3E9_56A7_4FE2_BA5B_1AB9C5502FDF_QBILL__</vt:lpstr>
      <vt:lpstr>ZTI!__BB40E3E9_56A7_4FE2_BA5B_1AB9C5502FDF_QBILL__</vt:lpstr>
      <vt:lpstr>__BB40E3E9_56A7_4FE2_BA5B_1AB9C5502FDF_QBILL__</vt:lpstr>
      <vt:lpstr>Excel_BuiltIn__FilterDatabase_2</vt:lpstr>
      <vt:lpstr>AST!GROUP_ID</vt:lpstr>
      <vt:lpstr>EL!GROUP_ID</vt:lpstr>
      <vt:lpstr>'Vybavení - JEN K NÁHLEDU'!GROUP_ID</vt:lpstr>
      <vt:lpstr>VYT!GROUP_ID</vt:lpstr>
      <vt:lpstr>VZT!GROUP_ID</vt:lpstr>
      <vt:lpstr>ZTI!GROUP_ID</vt:lpstr>
      <vt:lpstr>GROUP_ID</vt:lpstr>
      <vt:lpstr>AST!ITEM_PRICES</vt:lpstr>
      <vt:lpstr>EL!ITEM_PRICES</vt:lpstr>
      <vt:lpstr>'Vybavení - JEN K NÁHLEDU'!ITEM_PRICES</vt:lpstr>
      <vt:lpstr>VYT!ITEM_PRICES</vt:lpstr>
      <vt:lpstr>VZT!ITEM_PRICES</vt:lpstr>
      <vt:lpstr>ZTI!ITEM_PRICES</vt:lpstr>
      <vt:lpstr>ITEM_PRICES</vt:lpstr>
      <vt:lpstr>AST!Názvy_tisku</vt:lpstr>
      <vt:lpstr>EL!Názvy_tisku</vt:lpstr>
      <vt:lpstr>Rekapitulace!Názvy_tisku</vt:lpstr>
      <vt:lpstr>VRN!Názvy_tisku</vt:lpstr>
      <vt:lpstr>'Vybavení - JEN K NÁHLEDU'!Názvy_tisku</vt:lpstr>
      <vt:lpstr>'Výpis ostatních prvků'!Názvy_tisku</vt:lpstr>
      <vt:lpstr>VYT!Názvy_tisku</vt:lpstr>
      <vt:lpstr>VZT!Názvy_tisku</vt:lpstr>
      <vt:lpstr>ZTI!Názvy_tisku</vt:lpstr>
      <vt:lpstr>AST!Oblast_tisku</vt:lpstr>
      <vt:lpstr>EL!Oblast_tisku</vt:lpstr>
      <vt:lpstr>'Krycí List'!Oblast_tisku</vt:lpstr>
      <vt:lpstr>Rekapitulace!Oblast_tisku</vt:lpstr>
      <vt:lpstr>VRN!Oblast_tisku</vt:lpstr>
      <vt:lpstr>'Vybavení - JEN K NÁHLEDU'!Oblast_tisku</vt:lpstr>
      <vt:lpstr>'Výpis ostatních prvků'!Oblast_tisku</vt:lpstr>
      <vt:lpstr>VYT!Oblast_tisku</vt:lpstr>
      <vt:lpstr>VZT!Oblast_tisku</vt:lpstr>
      <vt:lpstr>ZTI!Oblast_tisku</vt:lpstr>
      <vt:lpstr>AST!VAT_RATES</vt:lpstr>
      <vt:lpstr>EL!VAT_RATES</vt:lpstr>
      <vt:lpstr>'Vybavení - JEN K NÁHLEDU'!VAT_RATES</vt:lpstr>
      <vt:lpstr>VYT!VAT_RATES</vt:lpstr>
      <vt:lpstr>VZT!VAT_RATES</vt:lpstr>
      <vt:lpstr>ZTI!VAT_RATES</vt:lpstr>
      <vt:lpstr>VAT_RATES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euroCALC 4</dc:title>
  <dc:subject>Kopřivnice_Rek zázemí házenkářů_VRN - Nabídka</dc:subject>
  <dc:creator>ADMIN</dc:creator>
  <cp:lastModifiedBy>Magda Šebestová</cp:lastModifiedBy>
  <cp:lastPrinted>2025-11-05T15:14:29Z</cp:lastPrinted>
  <dcterms:created xsi:type="dcterms:W3CDTF">2025-07-28T03:32:36Z</dcterms:created>
  <dcterms:modified xsi:type="dcterms:W3CDTF">2025-11-21T07:23:53Z</dcterms:modified>
</cp:coreProperties>
</file>