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ráce - rozpočty\1 Práce - rozpočtování ŽL\34 MAJAG\2025\2 Foye Kopřivnice\RP\B schodiště\"/>
    </mc:Choice>
  </mc:AlternateContent>
  <xr:revisionPtr revIDLastSave="0" documentId="8_{31A1D3B6-423C-46ED-8F5E-025E653ECF8F}" xr6:coauthVersionLast="47" xr6:coauthVersionMax="47" xr10:uidLastSave="{00000000-0000-0000-0000-000000000000}"/>
  <bookViews>
    <workbookView xWindow="14925" yWindow="225" windowWidth="15825" windowHeight="15285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0.1 Naklady" sheetId="12" r:id="rId4"/>
    <sheet name="SO02 02.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00.1 Naklady'!$1:$7</definedName>
    <definedName name="_xlnm.Print_Titles" localSheetId="4">'SO02 02.1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00.1 Naklady'!$A$1:$Y$32</definedName>
    <definedName name="_xlnm.Print_Area" localSheetId="4">'SO02 02.1 Pol'!$A$1:$Y$290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G44" i="1"/>
  <c r="F44" i="1"/>
  <c r="H44" i="1" s="1"/>
  <c r="I44" i="1" s="1"/>
  <c r="G43" i="1"/>
  <c r="F43" i="1"/>
  <c r="G41" i="1"/>
  <c r="F41" i="1"/>
  <c r="G40" i="1"/>
  <c r="F40" i="1"/>
  <c r="H40" i="1" s="1"/>
  <c r="I40" i="1" s="1"/>
  <c r="G39" i="1"/>
  <c r="F39" i="1"/>
  <c r="G289" i="13"/>
  <c r="BA276" i="13"/>
  <c r="BA225" i="13"/>
  <c r="BA201" i="13"/>
  <c r="BA130" i="13"/>
  <c r="BA50" i="13"/>
  <c r="BA45" i="13"/>
  <c r="G8" i="13"/>
  <c r="G9" i="13"/>
  <c r="M9" i="13" s="1"/>
  <c r="I9" i="13"/>
  <c r="I8" i="13" s="1"/>
  <c r="K9" i="13"/>
  <c r="K8" i="13" s="1"/>
  <c r="O9" i="13"/>
  <c r="O8" i="13" s="1"/>
  <c r="Q9" i="13"/>
  <c r="Q8" i="13" s="1"/>
  <c r="V9" i="13"/>
  <c r="V8" i="13" s="1"/>
  <c r="G15" i="13"/>
  <c r="I15" i="13"/>
  <c r="K15" i="13"/>
  <c r="M15" i="13"/>
  <c r="O15" i="13"/>
  <c r="Q15" i="13"/>
  <c r="V15" i="13"/>
  <c r="G17" i="13"/>
  <c r="I17" i="13"/>
  <c r="K17" i="13"/>
  <c r="M17" i="13"/>
  <c r="O17" i="13"/>
  <c r="Q17" i="13"/>
  <c r="V17" i="13"/>
  <c r="G20" i="13"/>
  <c r="I20" i="13"/>
  <c r="K20" i="13"/>
  <c r="M20" i="13"/>
  <c r="O20" i="13"/>
  <c r="Q20" i="13"/>
  <c r="V20" i="13"/>
  <c r="G22" i="13"/>
  <c r="M22" i="13" s="1"/>
  <c r="I22" i="13"/>
  <c r="K22" i="13"/>
  <c r="O22" i="13"/>
  <c r="Q22" i="13"/>
  <c r="V22" i="13"/>
  <c r="G28" i="13"/>
  <c r="I28" i="13"/>
  <c r="K28" i="13"/>
  <c r="M28" i="13"/>
  <c r="O28" i="13"/>
  <c r="Q28" i="13"/>
  <c r="V28" i="13"/>
  <c r="G30" i="13"/>
  <c r="M30" i="13" s="1"/>
  <c r="I30" i="13"/>
  <c r="I29" i="13" s="1"/>
  <c r="K30" i="13"/>
  <c r="O30" i="13"/>
  <c r="O29" i="13" s="1"/>
  <c r="Q30" i="13"/>
  <c r="Q29" i="13" s="1"/>
  <c r="V30" i="13"/>
  <c r="G38" i="13"/>
  <c r="M38" i="13" s="1"/>
  <c r="I38" i="13"/>
  <c r="K38" i="13"/>
  <c r="K29" i="13" s="1"/>
  <c r="O38" i="13"/>
  <c r="Q38" i="13"/>
  <c r="V38" i="13"/>
  <c r="G44" i="13"/>
  <c r="I44" i="13"/>
  <c r="K44" i="13"/>
  <c r="M44" i="13"/>
  <c r="O44" i="13"/>
  <c r="Q44" i="13"/>
  <c r="V44" i="13"/>
  <c r="G49" i="13"/>
  <c r="I49" i="13"/>
  <c r="K49" i="13"/>
  <c r="M49" i="13"/>
  <c r="O49" i="13"/>
  <c r="Q49" i="13"/>
  <c r="V49" i="13"/>
  <c r="V29" i="13" s="1"/>
  <c r="G52" i="13"/>
  <c r="I52" i="13"/>
  <c r="K52" i="13"/>
  <c r="M52" i="13"/>
  <c r="O52" i="13"/>
  <c r="Q52" i="13"/>
  <c r="V52" i="13"/>
  <c r="G57" i="13"/>
  <c r="M57" i="13" s="1"/>
  <c r="I57" i="13"/>
  <c r="I56" i="13" s="1"/>
  <c r="K57" i="13"/>
  <c r="K56" i="13" s="1"/>
  <c r="O57" i="13"/>
  <c r="Q57" i="13"/>
  <c r="V57" i="13"/>
  <c r="V56" i="13" s="1"/>
  <c r="G64" i="13"/>
  <c r="G56" i="13" s="1"/>
  <c r="I64" i="13"/>
  <c r="K64" i="13"/>
  <c r="O64" i="13"/>
  <c r="Q64" i="13"/>
  <c r="V64" i="13"/>
  <c r="G68" i="13"/>
  <c r="M68" i="13" s="1"/>
  <c r="I68" i="13"/>
  <c r="K68" i="13"/>
  <c r="O68" i="13"/>
  <c r="O56" i="13" s="1"/>
  <c r="Q68" i="13"/>
  <c r="V68" i="13"/>
  <c r="G72" i="13"/>
  <c r="M72" i="13" s="1"/>
  <c r="I72" i="13"/>
  <c r="K72" i="13"/>
  <c r="O72" i="13"/>
  <c r="Q72" i="13"/>
  <c r="V72" i="13"/>
  <c r="G74" i="13"/>
  <c r="I74" i="13"/>
  <c r="K74" i="13"/>
  <c r="M74" i="13"/>
  <c r="O74" i="13"/>
  <c r="Q74" i="13"/>
  <c r="V74" i="13"/>
  <c r="G80" i="13"/>
  <c r="I80" i="13"/>
  <c r="K80" i="13"/>
  <c r="M80" i="13"/>
  <c r="O80" i="13"/>
  <c r="Q80" i="13"/>
  <c r="V80" i="13"/>
  <c r="G82" i="13"/>
  <c r="I82" i="13"/>
  <c r="K82" i="13"/>
  <c r="M82" i="13"/>
  <c r="O82" i="13"/>
  <c r="Q82" i="13"/>
  <c r="V82" i="13"/>
  <c r="G86" i="13"/>
  <c r="M86" i="13" s="1"/>
  <c r="I86" i="13"/>
  <c r="K86" i="13"/>
  <c r="O86" i="13"/>
  <c r="Q86" i="13"/>
  <c r="Q56" i="13" s="1"/>
  <c r="V86" i="13"/>
  <c r="G90" i="13"/>
  <c r="M90" i="13" s="1"/>
  <c r="I90" i="13"/>
  <c r="K90" i="13"/>
  <c r="O90" i="13"/>
  <c r="Q90" i="13"/>
  <c r="V90" i="13"/>
  <c r="G91" i="13"/>
  <c r="M91" i="13" s="1"/>
  <c r="I91" i="13"/>
  <c r="K91" i="13"/>
  <c r="O91" i="13"/>
  <c r="Q91" i="13"/>
  <c r="V91" i="13"/>
  <c r="G93" i="13"/>
  <c r="M93" i="13" s="1"/>
  <c r="I93" i="13"/>
  <c r="K93" i="13"/>
  <c r="O93" i="13"/>
  <c r="Q93" i="13"/>
  <c r="V93" i="13"/>
  <c r="G95" i="13"/>
  <c r="I95" i="13"/>
  <c r="O95" i="13"/>
  <c r="G96" i="13"/>
  <c r="I96" i="13"/>
  <c r="K96" i="13"/>
  <c r="K95" i="13" s="1"/>
  <c r="M96" i="13"/>
  <c r="M95" i="13" s="1"/>
  <c r="O96" i="13"/>
  <c r="Q96" i="13"/>
  <c r="Q95" i="13" s="1"/>
  <c r="V96" i="13"/>
  <c r="V95" i="13" s="1"/>
  <c r="G99" i="13"/>
  <c r="I99" i="13"/>
  <c r="K99" i="13"/>
  <c r="M99" i="13"/>
  <c r="O99" i="13"/>
  <c r="Q99" i="13"/>
  <c r="V99" i="13"/>
  <c r="O102" i="13"/>
  <c r="G103" i="13"/>
  <c r="G102" i="13" s="1"/>
  <c r="I103" i="13"/>
  <c r="I102" i="13" s="1"/>
  <c r="K103" i="13"/>
  <c r="O103" i="13"/>
  <c r="Q103" i="13"/>
  <c r="Q102" i="13" s="1"/>
  <c r="V103" i="13"/>
  <c r="V102" i="13" s="1"/>
  <c r="G107" i="13"/>
  <c r="M107" i="13" s="1"/>
  <c r="I107" i="13"/>
  <c r="K107" i="13"/>
  <c r="K102" i="13" s="1"/>
  <c r="O107" i="13"/>
  <c r="Q107" i="13"/>
  <c r="V107" i="13"/>
  <c r="G111" i="13"/>
  <c r="M111" i="13" s="1"/>
  <c r="I111" i="13"/>
  <c r="K111" i="13"/>
  <c r="O111" i="13"/>
  <c r="Q111" i="13"/>
  <c r="V111" i="13"/>
  <c r="G115" i="13"/>
  <c r="M115" i="13" s="1"/>
  <c r="I115" i="13"/>
  <c r="K115" i="13"/>
  <c r="O115" i="13"/>
  <c r="Q115" i="13"/>
  <c r="V115" i="13"/>
  <c r="G117" i="13"/>
  <c r="M117" i="13" s="1"/>
  <c r="I117" i="13"/>
  <c r="K117" i="13"/>
  <c r="O117" i="13"/>
  <c r="Q117" i="13"/>
  <c r="V117" i="13"/>
  <c r="G120" i="13"/>
  <c r="I120" i="13"/>
  <c r="K120" i="13"/>
  <c r="M120" i="13"/>
  <c r="O120" i="13"/>
  <c r="Q120" i="13"/>
  <c r="V120" i="13"/>
  <c r="G125" i="13"/>
  <c r="I125" i="13"/>
  <c r="K125" i="13"/>
  <c r="M125" i="13"/>
  <c r="O125" i="13"/>
  <c r="Q125" i="13"/>
  <c r="V125" i="13"/>
  <c r="O128" i="13"/>
  <c r="G129" i="13"/>
  <c r="G128" i="13" s="1"/>
  <c r="I129" i="13"/>
  <c r="I128" i="13" s="1"/>
  <c r="K129" i="13"/>
  <c r="K128" i="13" s="1"/>
  <c r="O129" i="13"/>
  <c r="Q129" i="13"/>
  <c r="Q128" i="13" s="1"/>
  <c r="V129" i="13"/>
  <c r="V128" i="13" s="1"/>
  <c r="G132" i="13"/>
  <c r="M132" i="13" s="1"/>
  <c r="I132" i="13"/>
  <c r="K132" i="13"/>
  <c r="O132" i="13"/>
  <c r="Q132" i="13"/>
  <c r="V132" i="13"/>
  <c r="K135" i="13"/>
  <c r="V135" i="13"/>
  <c r="G136" i="13"/>
  <c r="M136" i="13" s="1"/>
  <c r="M135" i="13" s="1"/>
  <c r="I136" i="13"/>
  <c r="I135" i="13" s="1"/>
  <c r="K136" i="13"/>
  <c r="O136" i="13"/>
  <c r="O135" i="13" s="1"/>
  <c r="Q136" i="13"/>
  <c r="Q135" i="13" s="1"/>
  <c r="V136" i="13"/>
  <c r="G138" i="13"/>
  <c r="I138" i="13"/>
  <c r="G139" i="13"/>
  <c r="I139" i="13"/>
  <c r="K139" i="13"/>
  <c r="K138" i="13" s="1"/>
  <c r="M139" i="13"/>
  <c r="M138" i="13" s="1"/>
  <c r="O139" i="13"/>
  <c r="Q139" i="13"/>
  <c r="Q138" i="13" s="1"/>
  <c r="V139" i="13"/>
  <c r="V138" i="13" s="1"/>
  <c r="G141" i="13"/>
  <c r="I141" i="13"/>
  <c r="K141" i="13"/>
  <c r="M141" i="13"/>
  <c r="O141" i="13"/>
  <c r="O138" i="13" s="1"/>
  <c r="Q141" i="13"/>
  <c r="V141" i="13"/>
  <c r="G144" i="13"/>
  <c r="G143" i="13" s="1"/>
  <c r="I144" i="13"/>
  <c r="I143" i="13" s="1"/>
  <c r="K144" i="13"/>
  <c r="K143" i="13" s="1"/>
  <c r="O144" i="13"/>
  <c r="Q144" i="13"/>
  <c r="Q143" i="13" s="1"/>
  <c r="V144" i="13"/>
  <c r="V143" i="13" s="1"/>
  <c r="G146" i="13"/>
  <c r="M146" i="13" s="1"/>
  <c r="I146" i="13"/>
  <c r="K146" i="13"/>
  <c r="O146" i="13"/>
  <c r="Q146" i="13"/>
  <c r="V146" i="13"/>
  <c r="G149" i="13"/>
  <c r="M149" i="13" s="1"/>
  <c r="I149" i="13"/>
  <c r="K149" i="13"/>
  <c r="O149" i="13"/>
  <c r="Q149" i="13"/>
  <c r="V149" i="13"/>
  <c r="G152" i="13"/>
  <c r="M152" i="13" s="1"/>
  <c r="I152" i="13"/>
  <c r="K152" i="13"/>
  <c r="O152" i="13"/>
  <c r="Q152" i="13"/>
  <c r="V152" i="13"/>
  <c r="G154" i="13"/>
  <c r="M154" i="13" s="1"/>
  <c r="I154" i="13"/>
  <c r="K154" i="13"/>
  <c r="O154" i="13"/>
  <c r="Q154" i="13"/>
  <c r="V154" i="13"/>
  <c r="G157" i="13"/>
  <c r="I157" i="13"/>
  <c r="K157" i="13"/>
  <c r="M157" i="13"/>
  <c r="O157" i="13"/>
  <c r="Q157" i="13"/>
  <c r="V157" i="13"/>
  <c r="G159" i="13"/>
  <c r="I159" i="13"/>
  <c r="K159" i="13"/>
  <c r="M159" i="13"/>
  <c r="O159" i="13"/>
  <c r="Q159" i="13"/>
  <c r="V159" i="13"/>
  <c r="G161" i="13"/>
  <c r="M161" i="13" s="1"/>
  <c r="I161" i="13"/>
  <c r="K161" i="13"/>
  <c r="O161" i="13"/>
  <c r="O143" i="13" s="1"/>
  <c r="Q161" i="13"/>
  <c r="V161" i="13"/>
  <c r="G163" i="13"/>
  <c r="M163" i="13" s="1"/>
  <c r="I163" i="13"/>
  <c r="K163" i="13"/>
  <c r="O163" i="13"/>
  <c r="Q163" i="13"/>
  <c r="V163" i="13"/>
  <c r="I165" i="13"/>
  <c r="Q165" i="13"/>
  <c r="V165" i="13"/>
  <c r="G166" i="13"/>
  <c r="G165" i="13" s="1"/>
  <c r="I166" i="13"/>
  <c r="K166" i="13"/>
  <c r="K165" i="13" s="1"/>
  <c r="O166" i="13"/>
  <c r="O165" i="13" s="1"/>
  <c r="Q166" i="13"/>
  <c r="V166" i="13"/>
  <c r="G168" i="13"/>
  <c r="G169" i="13"/>
  <c r="M169" i="13" s="1"/>
  <c r="I169" i="13"/>
  <c r="I168" i="13" s="1"/>
  <c r="K169" i="13"/>
  <c r="K168" i="13" s="1"/>
  <c r="O169" i="13"/>
  <c r="O168" i="13" s="1"/>
  <c r="Q169" i="13"/>
  <c r="Q168" i="13" s="1"/>
  <c r="V169" i="13"/>
  <c r="V168" i="13" s="1"/>
  <c r="G195" i="13"/>
  <c r="I195" i="13"/>
  <c r="K195" i="13"/>
  <c r="M195" i="13"/>
  <c r="O195" i="13"/>
  <c r="Q195" i="13"/>
  <c r="V195" i="13"/>
  <c r="G219" i="13"/>
  <c r="I219" i="13"/>
  <c r="K219" i="13"/>
  <c r="M219" i="13"/>
  <c r="O219" i="13"/>
  <c r="Q219" i="13"/>
  <c r="V219" i="13"/>
  <c r="G240" i="13"/>
  <c r="M240" i="13" s="1"/>
  <c r="I240" i="13"/>
  <c r="K240" i="13"/>
  <c r="O240" i="13"/>
  <c r="Q240" i="13"/>
  <c r="V240" i="13"/>
  <c r="G264" i="13"/>
  <c r="M264" i="13" s="1"/>
  <c r="I264" i="13"/>
  <c r="K264" i="13"/>
  <c r="O264" i="13"/>
  <c r="Q264" i="13"/>
  <c r="V264" i="13"/>
  <c r="Q266" i="13"/>
  <c r="V266" i="13"/>
  <c r="G267" i="13"/>
  <c r="G266" i="13" s="1"/>
  <c r="I267" i="13"/>
  <c r="I266" i="13" s="1"/>
  <c r="K267" i="13"/>
  <c r="K266" i="13" s="1"/>
  <c r="O267" i="13"/>
  <c r="O266" i="13" s="1"/>
  <c r="Q267" i="13"/>
  <c r="V267" i="13"/>
  <c r="G269" i="13"/>
  <c r="M269" i="13" s="1"/>
  <c r="I269" i="13"/>
  <c r="K269" i="13"/>
  <c r="O269" i="13"/>
  <c r="Q269" i="13"/>
  <c r="V269" i="13"/>
  <c r="G271" i="13"/>
  <c r="I271" i="13"/>
  <c r="M271" i="13"/>
  <c r="G272" i="13"/>
  <c r="I272" i="13"/>
  <c r="K272" i="13"/>
  <c r="K271" i="13" s="1"/>
  <c r="M272" i="13"/>
  <c r="O272" i="13"/>
  <c r="O271" i="13" s="1"/>
  <c r="Q272" i="13"/>
  <c r="Q271" i="13" s="1"/>
  <c r="V272" i="13"/>
  <c r="V271" i="13" s="1"/>
  <c r="G275" i="13"/>
  <c r="G274" i="13" s="1"/>
  <c r="I275" i="13"/>
  <c r="I274" i="13" s="1"/>
  <c r="K275" i="13"/>
  <c r="M275" i="13"/>
  <c r="O275" i="13"/>
  <c r="O274" i="13" s="1"/>
  <c r="Q275" i="13"/>
  <c r="V275" i="13"/>
  <c r="V274" i="13" s="1"/>
  <c r="G278" i="13"/>
  <c r="M278" i="13" s="1"/>
  <c r="I278" i="13"/>
  <c r="K278" i="13"/>
  <c r="O278" i="13"/>
  <c r="Q278" i="13"/>
  <c r="Q274" i="13" s="1"/>
  <c r="V278" i="13"/>
  <c r="G280" i="13"/>
  <c r="M280" i="13" s="1"/>
  <c r="I280" i="13"/>
  <c r="K280" i="13"/>
  <c r="O280" i="13"/>
  <c r="Q280" i="13"/>
  <c r="V280" i="13"/>
  <c r="G282" i="13"/>
  <c r="M282" i="13" s="1"/>
  <c r="I282" i="13"/>
  <c r="K282" i="13"/>
  <c r="O282" i="13"/>
  <c r="Q282" i="13"/>
  <c r="V282" i="13"/>
  <c r="G283" i="13"/>
  <c r="M283" i="13" s="1"/>
  <c r="I283" i="13"/>
  <c r="K283" i="13"/>
  <c r="K274" i="13" s="1"/>
  <c r="O283" i="13"/>
  <c r="Q283" i="13"/>
  <c r="V283" i="13"/>
  <c r="G286" i="13"/>
  <c r="M286" i="13" s="1"/>
  <c r="I286" i="13"/>
  <c r="K286" i="13"/>
  <c r="O286" i="13"/>
  <c r="Q286" i="13"/>
  <c r="V286" i="13"/>
  <c r="AE289" i="13"/>
  <c r="AF289" i="13"/>
  <c r="G31" i="12"/>
  <c r="BA29" i="12"/>
  <c r="BA28" i="12"/>
  <c r="BA26" i="12"/>
  <c r="BA16" i="12"/>
  <c r="BA14" i="12"/>
  <c r="BA12" i="12"/>
  <c r="BA10" i="12"/>
  <c r="G8" i="12"/>
  <c r="G9" i="12"/>
  <c r="I9" i="12"/>
  <c r="I8" i="12" s="1"/>
  <c r="K9" i="12"/>
  <c r="M9" i="12"/>
  <c r="M8" i="12" s="1"/>
  <c r="O9" i="12"/>
  <c r="O8" i="12" s="1"/>
  <c r="Q9" i="12"/>
  <c r="V9" i="12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Q13" i="12"/>
  <c r="Q8" i="12" s="1"/>
  <c r="V13" i="12"/>
  <c r="G15" i="12"/>
  <c r="I15" i="12"/>
  <c r="K15" i="12"/>
  <c r="K8" i="12" s="1"/>
  <c r="M15" i="12"/>
  <c r="O15" i="12"/>
  <c r="Q15" i="12"/>
  <c r="V15" i="12"/>
  <c r="V8" i="12" s="1"/>
  <c r="G17" i="12"/>
  <c r="I17" i="12"/>
  <c r="K17" i="12"/>
  <c r="M17" i="12"/>
  <c r="O17" i="12"/>
  <c r="Q17" i="12"/>
  <c r="V17" i="12"/>
  <c r="G20" i="12"/>
  <c r="G21" i="12"/>
  <c r="M21" i="12" s="1"/>
  <c r="M20" i="12" s="1"/>
  <c r="I21" i="12"/>
  <c r="I20" i="12" s="1"/>
  <c r="K21" i="12"/>
  <c r="K20" i="12" s="1"/>
  <c r="O21" i="12"/>
  <c r="Q21" i="12"/>
  <c r="Q20" i="12" s="1"/>
  <c r="V21" i="12"/>
  <c r="G23" i="12"/>
  <c r="M23" i="12" s="1"/>
  <c r="I23" i="12"/>
  <c r="K23" i="12"/>
  <c r="O23" i="12"/>
  <c r="Q23" i="12"/>
  <c r="V23" i="12"/>
  <c r="V20" i="12" s="1"/>
  <c r="G25" i="12"/>
  <c r="I25" i="12"/>
  <c r="K25" i="12"/>
  <c r="M25" i="12"/>
  <c r="O25" i="12"/>
  <c r="Q25" i="12"/>
  <c r="V25" i="12"/>
  <c r="G27" i="12"/>
  <c r="M27" i="12" s="1"/>
  <c r="I27" i="12"/>
  <c r="K27" i="12"/>
  <c r="O27" i="12"/>
  <c r="O20" i="12" s="1"/>
  <c r="Q27" i="12"/>
  <c r="V27" i="12"/>
  <c r="AE31" i="12"/>
  <c r="AF31" i="12"/>
  <c r="I20" i="1"/>
  <c r="I19" i="1"/>
  <c r="I18" i="1"/>
  <c r="I17" i="1"/>
  <c r="I16" i="1"/>
  <c r="F45" i="1"/>
  <c r="G45" i="1"/>
  <c r="G25" i="1" s="1"/>
  <c r="A25" i="1" s="1"/>
  <c r="H42" i="1"/>
  <c r="H39" i="1"/>
  <c r="H45" i="1" s="1"/>
  <c r="J28" i="1"/>
  <c r="J26" i="1"/>
  <c r="G38" i="1"/>
  <c r="F38" i="1"/>
  <c r="J23" i="1"/>
  <c r="J24" i="1"/>
  <c r="J25" i="1"/>
  <c r="J27" i="1"/>
  <c r="E24" i="1"/>
  <c r="E26" i="1"/>
  <c r="I73" i="1" l="1"/>
  <c r="J70" i="1" s="1"/>
  <c r="H43" i="1"/>
  <c r="I43" i="1" s="1"/>
  <c r="H41" i="1"/>
  <c r="I41" i="1" s="1"/>
  <c r="G26" i="1"/>
  <c r="A26" i="1"/>
  <c r="G28" i="1"/>
  <c r="G23" i="1"/>
  <c r="M29" i="13"/>
  <c r="M8" i="13"/>
  <c r="M168" i="13"/>
  <c r="M274" i="13"/>
  <c r="G135" i="13"/>
  <c r="G29" i="13"/>
  <c r="M144" i="13"/>
  <c r="M143" i="13" s="1"/>
  <c r="M129" i="13"/>
  <c r="M128" i="13" s="1"/>
  <c r="M103" i="13"/>
  <c r="M102" i="13" s="1"/>
  <c r="M267" i="13"/>
  <c r="M266" i="13" s="1"/>
  <c r="M166" i="13"/>
  <c r="M165" i="13" s="1"/>
  <c r="M64" i="13"/>
  <c r="M56" i="13" s="1"/>
  <c r="I21" i="1"/>
  <c r="I39" i="1"/>
  <c r="I45" i="1" s="1"/>
  <c r="J57" i="1" l="1"/>
  <c r="J72" i="1"/>
  <c r="J67" i="1"/>
  <c r="J68" i="1"/>
  <c r="J62" i="1"/>
  <c r="J64" i="1"/>
  <c r="J59" i="1"/>
  <c r="J60" i="1"/>
  <c r="J66" i="1"/>
  <c r="J61" i="1"/>
  <c r="J69" i="1"/>
  <c r="J58" i="1"/>
  <c r="J63" i="1"/>
  <c r="J65" i="1"/>
  <c r="J71" i="1"/>
  <c r="A23" i="1"/>
  <c r="J39" i="1"/>
  <c r="J45" i="1" s="1"/>
  <c r="J44" i="1"/>
  <c r="J41" i="1"/>
  <c r="J40" i="1"/>
  <c r="J43" i="1"/>
  <c r="J73" i="1" l="1"/>
  <c r="A24" i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Dvořáčková</author>
  </authors>
  <commentList>
    <comment ref="S6" authorId="0" shapeId="0" xr:uid="{B8A96D30-6610-4843-ADDC-257704F0B20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4B3256E-7033-4B52-9FFC-296207465D5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Dvořáčková</author>
  </authors>
  <commentList>
    <comment ref="S6" authorId="0" shapeId="0" xr:uid="{90D3CF85-B77C-4FB9-9027-0C0ABC0BA85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4FCCCD7-F6BC-42D6-8CD7-E6E019EE815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<sst xmlns="http://schemas.openxmlformats.org/spreadsheetml/2006/main" count="1322" uniqueCount="461">
  <si>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</si>
  <si>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</si>
  <si>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</si>
  <si>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</si>
  <si>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</si>
  <si>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</si>
  <si>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</si>
  <si>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</si>
  <si>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</si>
  <si>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</si>
  <si>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</si>
  <si>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</si>
  <si>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</si>
  <si>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</si>
  <si>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</si>
  <si>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</si>
  <si>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</si>
  <si>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</si>
  <si>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</si>
  <si>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</si>
  <si>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</si>
  <si>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</si>
  <si>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</si>
  <si>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</si>
  <si>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</si>
  <si>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</si>
  <si>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</si>
  <si>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</si>
  <si>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</si>
  <si>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</si>
  <si>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</si>
  <si>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</si>
  <si>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</si>
  <si>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</si>
  <si>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</si>
  <si>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</si>
  <si>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</si>
  <si>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</si>
  <si>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</si>
  <si>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</si>
  <si>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</si>
  <si>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</si>
  <si>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</si>
  <si>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MD250307_B</t>
  </si>
  <si>
    <t>Rekonstrukce foyer městského úřadu v Kopřivnici</t>
  </si>
  <si>
    <t>Stavba</t>
  </si>
  <si>
    <t>Ostatní a vedlejší náklady</t>
  </si>
  <si>
    <t>00.1</t>
  </si>
  <si>
    <t>Stavební objekt</t>
  </si>
  <si>
    <t>SO02</t>
  </si>
  <si>
    <t>Schodiště</t>
  </si>
  <si>
    <t>02.1</t>
  </si>
  <si>
    <t>ASŘ</t>
  </si>
  <si>
    <t>Celkem za stavbu</t>
  </si>
  <si>
    <t>CZK</t>
  </si>
  <si>
    <t>#POPS</t>
  </si>
  <si>
    <t>Popis stavby: MD250307_B - Rekonstrukce foyer městského úřadu v Kopřivnici</t>
  </si>
  <si>
    <t>#POPO</t>
  </si>
  <si>
    <t>Popis objektu: 00 - Ostatní a vedlejší náklady</t>
  </si>
  <si>
    <t>#POPR</t>
  </si>
  <si>
    <t>Popis rozpočtu: 00.1 - Ostatní a vedlejší náklady</t>
  </si>
  <si>
    <t>Popis objektu: SO02 - Schodiště</t>
  </si>
  <si>
    <t>Popis rozpočtu: 02.1 - ASŘ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</si>
  <si>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</si>
  <si>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</si>
  <si>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</si>
  <si>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</si>
  <si>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</si>
  <si>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</si>
  <si>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</si>
  <si>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</si>
  <si>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46</t>
  </si>
  <si>
    <t>Zpevněné plochy</t>
  </si>
  <si>
    <t>62</t>
  </si>
  <si>
    <t>Úpravy povrchů vnější</t>
  </si>
  <si>
    <t>63</t>
  </si>
  <si>
    <t>Podlahy a podlahové konstrukce</t>
  </si>
  <si>
    <t>93</t>
  </si>
  <si>
    <t>Dokončovací práce inženýrských staveb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</si>
  <si>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</si>
  <si>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</si>
  <si>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</si>
  <si>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</si>
  <si>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</si>
  <si>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</si>
  <si>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767</t>
  </si>
  <si>
    <t>Konstrukce zámečnické</t>
  </si>
  <si>
    <t>773</t>
  </si>
  <si>
    <t>Podlahy teracové</t>
  </si>
  <si>
    <t>783</t>
  </si>
  <si>
    <t>Nátěry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</si>
  <si>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</si>
  <si>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</si>
  <si>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</si>
  <si>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</si>
  <si>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</si>
  <si>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</si>
  <si>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</si>
  <si>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</si>
  <si>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</si>
  <si>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</si>
  <si>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</si>
  <si>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</si>
  <si>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</si>
  <si>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</si>
  <si>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</si>
  <si>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</si>
  <si>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</si>
  <si>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</si>
  <si>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</si>
  <si>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</si>
  <si>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</si>
  <si>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</si>
  <si>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</si>
  <si>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</si>
  <si>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</si>
  <si>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</si>
  <si>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</si>
  <si>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</si>
  <si>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</si>
  <si>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</si>
  <si>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</si>
  <si>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</si>
  <si>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</si>
  <si>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</si>
  <si>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</si>
  <si>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</si>
  <si>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</si>
  <si>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</si>
  <si>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</si>
  <si>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25/ I</t>
  </si>
  <si>
    <t>Indiv</t>
  </si>
  <si>
    <t>VRN</t>
  </si>
  <si>
    <t>Běžná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</si>
  <si>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</si>
  <si>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</si>
  <si>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</si>
  <si>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005121020R</t>
  </si>
  <si>
    <t xml:space="preserve">Provoz zařízení staveniště </t>
  </si>
  <si>
    <t>POL99_8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</si>
  <si>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</si>
  <si>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</si>
  <si>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</si>
  <si>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</si>
  <si>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</si>
  <si>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</si>
  <si>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</si>
  <si>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</si>
  <si>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</si>
  <si>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</si>
  <si>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Zpracování harmonogramu postupu prací.</t>
  </si>
  <si>
    <t>004111020R</t>
  </si>
  <si>
    <t xml:space="preserve">Vypracování projektové dokumentace </t>
  </si>
  <si>
    <t>výrobní a dílenská dokumentace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</si>
  <si>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</si>
  <si>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</si>
  <si>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</si>
  <si>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</si>
  <si>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</si>
  <si>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</si>
  <si>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0051240101R</t>
  </si>
  <si>
    <t>Vzorkování - odstíny veškerých barevných povrchových úprav</t>
  </si>
  <si>
    <t>Vlastní</t>
  </si>
  <si>
    <t>Odstíny veškerých barevných povrchových úprav odsouhlasí architekt v rámci autorského dozorů podle reálných vzorků.</t>
  </si>
  <si>
    <t>Veškeré atypické výrobky budou odsouhlaseny architektem v rámci autorského dozorů podle reálných vzorků.</t>
  </si>
  <si>
    <t>SUM</t>
  </si>
  <si>
    <t>END</t>
  </si>
  <si>
    <t>Položkový soupis prací a dodávek</t>
  </si>
  <si>
    <t>139601102R00</t>
  </si>
  <si>
    <t>Ruční výkop jam, rýh a šachet v hornině 3</t>
  </si>
  <si>
    <t>m3</t>
  </si>
  <si>
    <t>800-1</t>
  </si>
  <si>
    <t>Práce</t>
  </si>
  <si>
    <t>POL1_</t>
  </si>
  <si>
    <t>s přehozením na vzdálenost do 5 m nebo s naložením na ruční dopravní prostředek</t>
  </si>
  <si>
    <t>SPI</t>
  </si>
  <si>
    <t>1,2*11,24*0,4</t>
  </si>
  <si>
    <t>VV</t>
  </si>
  <si>
    <t>1,2*2,3*0,4*3</t>
  </si>
  <si>
    <t>1,2*2,3*0,325*2</t>
  </si>
  <si>
    <t>1,2*11,24*0,25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</si>
  <si>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</si>
  <si>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</si>
  <si>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</si>
  <si>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162701109R00</t>
  </si>
  <si>
    <t>Vodorovné přemístění výkopku příplatek k ceně za každých dalších i započatých 1 000 m přes 10 000 m  z horniny 1 až 4</t>
  </si>
  <si>
    <t>předpoklad odvoz do 20 km : 10,103*10</t>
  </si>
  <si>
    <t>167101201R00</t>
  </si>
  <si>
    <t>Nakládání, skládání, překládání neulehlého výkopku nakládání, skládání, překládání neulehléno výkopku nebo zeminy - ručně  z horniny 1 až 4</t>
  </si>
  <si>
    <t>naložení přebyt zeminy : 13,8732-3,7702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</si>
  <si>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</si>
  <si>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</si>
  <si>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</si>
  <si>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kolem nových pasů : 0,7*11,24*0,15</t>
  </si>
  <si>
    <t>0,7*2,3*0,15*3</t>
  </si>
  <si>
    <t>0,7*2,3*0,075*2</t>
  </si>
  <si>
    <t>po vybouraném základu původ. schodiště : 0,35*0,4*(9,8+0,9*2)</t>
  </si>
  <si>
    <t>199000002R00</t>
  </si>
  <si>
    <t>Poplatky za skládku horniny 1- 4, skupina 17 05 04 z Katalogu odpadů</t>
  </si>
  <si>
    <t>274272130RT4</t>
  </si>
  <si>
    <t>Zdivo základové z bednicích tvárnic tloušťky 250 mm, výplň betonem C 20/25</t>
  </si>
  <si>
    <t>m2</t>
  </si>
  <si>
    <t>801-1</t>
  </si>
  <si>
    <t>s výplní betonem, bez výztuže,</t>
  </si>
  <si>
    <t>1,25*11,24</t>
  </si>
  <si>
    <t>2,05*0,25*5</t>
  </si>
  <si>
    <t>1,95*0,25*5</t>
  </si>
  <si>
    <t>1,4*0,25*5</t>
  </si>
  <si>
    <t>0,9*0,25*5</t>
  </si>
  <si>
    <t>0,25*0,25*5</t>
  </si>
  <si>
    <t>274321321R00</t>
  </si>
  <si>
    <t>Beton základových pasů železový třídy C 20/25</t>
  </si>
  <si>
    <t>včetně dodávky a uložení betonu, bez výztuže</t>
  </si>
  <si>
    <t>(2,4-1,9)*11,24*0,4</t>
  </si>
  <si>
    <t>(2,4-1,9)*2,3*0,4*3</t>
  </si>
  <si>
    <t>(2,4-1,9)*2,3*0,325*2</t>
  </si>
  <si>
    <t>0,95*11,24*0,25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</si>
  <si>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</si>
  <si>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</si>
  <si>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</si>
  <si>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>(2,4-1,9)*(11,24*2+0,4*2)</t>
  </si>
  <si>
    <t>(2,4-1,9)*(2,3*2+0,4)*5</t>
  </si>
  <si>
    <t>0,95*(11,24*2+0,25*2)</t>
  </si>
  <si>
    <t>274351216R00</t>
  </si>
  <si>
    <t>Bednění stěn základových pasů odstranění</t>
  </si>
  <si>
    <t>Včetně očištění, vytřídění a uložení bednicího materiálu.</t>
  </si>
  <si>
    <t>274361821R00</t>
  </si>
  <si>
    <t xml:space="preserve">Výztuž a svařované sítě základových pasů výztuž, z oceli 10505,  ,  </t>
  </si>
  <si>
    <t>t</t>
  </si>
  <si>
    <t>821-1</t>
  </si>
  <si>
    <t xml:space="preserve">V PD neřešeno, předoklad směrné množství výztuže : </t>
  </si>
  <si>
    <t>bednící tvárnice - 40 kg/m3 : 22,2375*0,25*40*0,001</t>
  </si>
  <si>
    <t>monolit pas - 100 kg/m3 : 7,045*100*0,001</t>
  </si>
  <si>
    <t>430321314R00</t>
  </si>
  <si>
    <t>Beton schodišťových konstrukcí (stupňů, schodnic, ramen, podest s nosníky) železový třídy C 20/25</t>
  </si>
  <si>
    <t>0,25*0,3*11,24</t>
  </si>
  <si>
    <t>2,8*11,24*0,15</t>
  </si>
  <si>
    <t>((0,35*0,15)/2)*11,24*8</t>
  </si>
  <si>
    <t>dobetonávka boční nad bed. tvárnice : 0,1*0,25*0,25*2+((0,5*0,25)/2)*0,25*2+((0,5*0,25)/2)*0,25*2+((0,6*0,25)/2)*0,25*2+((0,3*0,2)/2)*0,25*2</t>
  </si>
  <si>
    <t>dorovnávka v místě bed tvárnic vnitřní : 0,1*0,25*0,25*3+((0,5*0,25)/2)*0,25*3+((0,5*0,25)/2)*0,25*3+((0,6*0,25)/2)*0,25*3+((0,3*0,2)/2)*0,25*3</t>
  </si>
  <si>
    <t>boční vytažení monolit. kce : 0,15*0,2*0,35*8*2</t>
  </si>
  <si>
    <t>430361921RT2</t>
  </si>
  <si>
    <t>Výztuž schodišťových konstrukcí  (stupňů, schodnic, ramen, podest s nosníky) ze svařovaných sítí průměr drátu 5 mm, velikost oka 100/100 mm</t>
  </si>
  <si>
    <t>Včetně distančních prvků.</t>
  </si>
  <si>
    <t xml:space="preserve">V PD nestanoveno : </t>
  </si>
  <si>
    <t>3,08 kg/m2, 2 vrtsty + 20% na přeložení : 3,08*(2,8*11,24)*2*0,001*1,2</t>
  </si>
  <si>
    <t>431351121R00</t>
  </si>
  <si>
    <t>Bednění podest a podstupňových desek přímočarých zřízení</t>
  </si>
  <si>
    <t>včetně podpěrné konstrukce o výšce do 4 m</t>
  </si>
  <si>
    <t>s pomocným lešením o výšce podlahy do 1900 mm a pro zatížení do 1,5 kPa,</t>
  </si>
  <si>
    <t>boky : 0,5*2,8*2</t>
  </si>
  <si>
    <t>431351122R00</t>
  </si>
  <si>
    <t>Bednění podest a podstupňových desek přímočarých odstranění</t>
  </si>
  <si>
    <t>433351131R00</t>
  </si>
  <si>
    <t>Bednění schodnic přímočarých zřízení</t>
  </si>
  <si>
    <t>včetně podpěrné konstrukce do výšky 4 m</t>
  </si>
  <si>
    <t>nadbetonávka bed. tvárnic : 0,6*2,8*8</t>
  </si>
  <si>
    <t>0,5*11,24*2</t>
  </si>
  <si>
    <t>0,5*0,25*2</t>
  </si>
  <si>
    <t>433351132R00</t>
  </si>
  <si>
    <t>Bednění schodnic přímočarých odstranění</t>
  </si>
  <si>
    <t>434121425R00</t>
  </si>
  <si>
    <t>Osazení schodišťových stupňů železobetonových na desku broušených nebo leštěných</t>
  </si>
  <si>
    <t>m</t>
  </si>
  <si>
    <t>s vyspárováním styčných spár, s provizorním dřevěným zábradlím a dočasným zakrytím stupnic prkny</t>
  </si>
  <si>
    <t>Maltové lože pro kladení - Minimálně C25/30 nebo M20 (cementová malta) 30 mm</t>
  </si>
  <si>
    <t>11,24*8</t>
  </si>
  <si>
    <t>434351141R00</t>
  </si>
  <si>
    <t>Bednění stupňů betonovaných na podstupňové desce nebo na terénu přímočarých zřízení</t>
  </si>
  <si>
    <t>0,2*11,24*8+2,8*0,3*2</t>
  </si>
  <si>
    <t>bednění boční vytažení monolit kce : 0,3*0,35*8*2*2</t>
  </si>
  <si>
    <t>0,15*0,3*8*2</t>
  </si>
  <si>
    <t>434351142R00</t>
  </si>
  <si>
    <t>Bednění stupňů betonovaných na podstupňové desce nebo na terénu přímočarých odstranění</t>
  </si>
  <si>
    <t>593737572R</t>
  </si>
  <si>
    <t>Stupeň schodišťový barevný 100/35/15, rozměr 1000/350/150</t>
  </si>
  <si>
    <t>ks</t>
  </si>
  <si>
    <t>11*2</t>
  </si>
  <si>
    <t>593737571R</t>
  </si>
  <si>
    <t>Stupeň schodišťový 100/35/15, rozměr 1000/350/150 mm</t>
  </si>
  <si>
    <t>kus</t>
  </si>
  <si>
    <t>Specifikace</t>
  </si>
  <si>
    <t>POL3_</t>
  </si>
  <si>
    <t>11*6</t>
  </si>
  <si>
    <t>566901111R00</t>
  </si>
  <si>
    <t>Vyspravení podkladu po překopech kamenivem těženým nebo štěrkopískem</t>
  </si>
  <si>
    <t>822-1</t>
  </si>
  <si>
    <t>pro inženýrské sítě, se zhutněním</t>
  </si>
  <si>
    <t>plochy po odstranění stáv schodiště, doplnění kolem nového : (2,0*3,33+7,8*0,83)*0,3</t>
  </si>
  <si>
    <t>566905111R00</t>
  </si>
  <si>
    <t>Vyspravení podkladu po překopech podkladním betonem</t>
  </si>
  <si>
    <t>plochy po odstranění stáv schodiště, doplnění kolem nového : (2,0*3,33+7,8*0,83)*0,1</t>
  </si>
  <si>
    <t>602015187RT2</t>
  </si>
  <si>
    <t xml:space="preserve">Omítka stěn z hotových směsí vrchní tenkovrstvá, silikonová, rýhovaná, tloušťka vrstvy 2 mm,  </t>
  </si>
  <si>
    <t>po jednotlivých vrstvách</t>
  </si>
  <si>
    <t>oprava spodní části po odbourání schodiště část vlevo : 0,7*2,0</t>
  </si>
  <si>
    <t>boky schodiště : ((2,5*1,2)/2)*2</t>
  </si>
  <si>
    <t>602015191R00</t>
  </si>
  <si>
    <t>Omítka stěn z hotových směsí Doplňkové práce pro omítky stěn z hotových směsí  podkladní nátěr pod tenkovrstvé omítky</t>
  </si>
  <si>
    <t>602015193R00</t>
  </si>
  <si>
    <t>622397112R00</t>
  </si>
  <si>
    <t>Oprava kontaktního zateplovacího systému plochy do 0,09 m2, polystyrenovou fasádní deskou, se silikonovou omítkou</t>
  </si>
  <si>
    <t>801-4</t>
  </si>
  <si>
    <t>po kotvení zábradlí : 5+10</t>
  </si>
  <si>
    <t>622397132R00</t>
  </si>
  <si>
    <t>Oprava kontaktního zateplovacího systému plochy do 1 m2, polystyrenovou fasádní deskou, se silikonovou omítkou</t>
  </si>
  <si>
    <t>oprava v místě nového sloupku obě strany schodiště : 2</t>
  </si>
  <si>
    <t>po odbourání schodiště vlevo doplnění : 1</t>
  </si>
  <si>
    <t>622471317RV7</t>
  </si>
  <si>
    <t xml:space="preserve">Nátěry a nástřiky vnějších stěn a pilířů základním a krycím nátěrem (nebo přestřikem povrchu) hmota silikonová, složitost 1 ÷ 2,  </t>
  </si>
  <si>
    <t>Penetrace + 2 x krycí nátěr.</t>
  </si>
  <si>
    <t>622481211RU1</t>
  </si>
  <si>
    <t>Vyztužení povrchových úprav vnějších stěn stěrkou s výztužnou sklotextilní tkaninou, s dodávkou sítě a stěrkového tmelu</t>
  </si>
  <si>
    <t>631571003R00</t>
  </si>
  <si>
    <t>Násyp  z kameniva  ze štěrkopísku 0-32 pro zpevnění podkladu</t>
  </si>
  <si>
    <t>pod mazaniny a dlažby, popř. na plochých střechách, vodorovný nebo ve spádu, s udusáním a urovnáním povrchu,</t>
  </si>
  <si>
    <t>viz vzorový řez A-A : ((1,45*0,7)/2)*(2,4+2,55+2,55+2,4)</t>
  </si>
  <si>
    <t>631663121R00</t>
  </si>
  <si>
    <t xml:space="preserve">Oprava trhlin v podlahách dvpousložkovou pryskyřicí a ocelovými sponami,  </t>
  </si>
  <si>
    <t xml:space="preserve">skladba S15 : </t>
  </si>
  <si>
    <t>uvažováno předpoklad 1mb/m2 : 57,5</t>
  </si>
  <si>
    <t>9319611151R00</t>
  </si>
  <si>
    <t>Vložky do dilatačních spár, polystyren, tl 20 mm</t>
  </si>
  <si>
    <t>0,5*11,24</t>
  </si>
  <si>
    <t>952901411R00</t>
  </si>
  <si>
    <t>Vyčištění budov a ostatních objektů ostatních objektů (např. kanálů, zásobníků, kůlen apod.) - vynesení zbytků stavebního rumu, kropení a 2 x zametení podlah, oprášení stěn a výplní otvorů jakékoliv výšky podlaží</t>
  </si>
  <si>
    <t>56,9</t>
  </si>
  <si>
    <t>913      R00</t>
  </si>
  <si>
    <t>Hzs - Stavební dělník</t>
  </si>
  <si>
    <t>h</t>
  </si>
  <si>
    <t>Prav.M</t>
  </si>
  <si>
    <t>HZS</t>
  </si>
  <si>
    <t>POL10_</t>
  </si>
  <si>
    <t>začišťovací práce, pracnost detailů : 8</t>
  </si>
  <si>
    <t>113108310R00</t>
  </si>
  <si>
    <t>Odstranění podkladů nebo krytů živičných, v ploše jednotlivě do 50 m2, tloušťka vrstvy 100 mm</t>
  </si>
  <si>
    <t>vybourání stáv zpevněné plochy pro nové schodiště- rozšíření : 2,5*1,44</t>
  </si>
  <si>
    <t>919735113R00</t>
  </si>
  <si>
    <t>Řezání stávajících krytů nebo podkladů živičných, hloubky přes 100 do 150 mm</t>
  </si>
  <si>
    <t>včetně spotřeby vody</t>
  </si>
  <si>
    <t>vybourání stáv zpevněné plochy pro nové schodiště : 2,5+1,44</t>
  </si>
  <si>
    <t>961044111R00</t>
  </si>
  <si>
    <t>Bourání základů z betonu prostého</t>
  </si>
  <si>
    <t>801-3</t>
  </si>
  <si>
    <t>nebo vybourání otvorů průřezové plochy přes 4 m2 v základech,</t>
  </si>
  <si>
    <t>základ schodiště : 0,35*0,8*(9,8+3,33*2)</t>
  </si>
  <si>
    <t>963042819R00</t>
  </si>
  <si>
    <t>Bourání jakýchkoliv betonových schodišťových stupňů zhotovených na místě</t>
  </si>
  <si>
    <t>9,8+9,1+8,45+7,8+7,15+6,5+3,0*2+2,7*2+2,35*2+2,0*2+1,7*2+1,35*2</t>
  </si>
  <si>
    <t>963051113R00</t>
  </si>
  <si>
    <t>Bourání železobetonových stropů deskových  tloušťky přes 80 mm</t>
  </si>
  <si>
    <t>včetně pomocného lešení o výšce podlahy do 1900 mm a pro zatížení do 1,5 kPa  (150 kg/m2),</t>
  </si>
  <si>
    <t>podesta schodiště : 5,8*1,44*0,15</t>
  </si>
  <si>
    <t>965048515R00</t>
  </si>
  <si>
    <t>Broušení betonového povrchu do tloušťky 5 mm</t>
  </si>
  <si>
    <t>závětří, předpoklad odbroušení stáv povrchu : 57,5</t>
  </si>
  <si>
    <t>970251150R00</t>
  </si>
  <si>
    <t>Řezání železobetonu hloubka řezu 150 mm</t>
  </si>
  <si>
    <t>odříznutí podesty : 5,8</t>
  </si>
  <si>
    <t>976071111R00</t>
  </si>
  <si>
    <t>Vybourání kovových doplňkových konstrukcí madel a zábradlí  v jakémkoliv zdivu</t>
  </si>
  <si>
    <t>4,9+10,25</t>
  </si>
  <si>
    <t>drobné bourací práce, přisekání apod : 8</t>
  </si>
  <si>
    <t>999281105R00</t>
  </si>
  <si>
    <t xml:space="preserve">Přesun hmot pro opravy a údržbu objektů pro opravy a údržbu dosavadních objektů včetně vnějších plášťů  výšky do 6 m,  </t>
  </si>
  <si>
    <t>Přesun hmot</t>
  </si>
  <si>
    <t>POL7_</t>
  </si>
  <si>
    <t>oborů 801, 803, 811 a 812</t>
  </si>
  <si>
    <t>767/Z01</t>
  </si>
  <si>
    <t>D+M Zábradlí z ocel. jeklu 50/30, skleněná výplň, madlo kompletní provedení dle výpisu PSV</t>
  </si>
  <si>
    <t>Popis: Z/01 - Zábradlí z ocel. jeklu 50/30</t>
  </si>
  <si>
    <t>Materiál:ocelové profily</t>
  </si>
  <si>
    <t>Povrchová úprava:</t>
  </si>
  <si>
    <t>žárově pozinkované s lakem RAL 7035</t>
  </si>
  <si>
    <t>Kotvení:6/110 ocelové svorníkové kotvy do betonu se zapuštěnou hlavou</t>
  </si>
  <si>
    <t>Zasklení:</t>
  </si>
  <si>
    <t>VSG 21,52 mm (10.10.2 SGP), Dvě vrstvy tvrzeného skla ESG 10 mm + PVB fólie</t>
  </si>
  <si>
    <t/>
  </si>
  <si>
    <t>Rozměry a počet prvků:</t>
  </si>
  <si>
    <t>Madlo:50 x 30 x 7750 mm</t>
  </si>
  <si>
    <t>Stojina:</t>
  </si>
  <si>
    <t>50 x 30 x 865 mm ( 2 ks)</t>
  </si>
  <si>
    <t>50 x 30 x 970 mm ( 1 ks) (před schodištěm)</t>
  </si>
  <si>
    <t>Prvky pro napojení zábradlí k bet. kci:</t>
  </si>
  <si>
    <t>5 x 70 x 100 mm (3 ks)</t>
  </si>
  <si>
    <t>Zasklení - VSG 21,52 mm (10.10.2 SGP),</t>
  </si>
  <si>
    <t>830 x 2365 mm</t>
  </si>
  <si>
    <t>830 x 2495 mm</t>
  </si>
  <si>
    <t>830 x 2570 mm šikmý řez - 64°</t>
  </si>
  <si>
    <t>830 x 380 mm</t>
  </si>
  <si>
    <t>Držák skla</t>
  </si>
  <si>
    <t>50 x 50 mm (12 ks)</t>
  </si>
  <si>
    <t>50 x 70 mm (2 ks)</t>
  </si>
  <si>
    <t>767/Z02</t>
  </si>
  <si>
    <t>Popis: Z/02 - Zábradlí z ocel. jeklu 50/30</t>
  </si>
  <si>
    <t>Povrchová úprava:žárově pozinkované s lakem RAL 7035</t>
  </si>
  <si>
    <t>VSG 21,52 mm (10.10.2 SGP), Dvě vrstvy tvrzeného skla ESG 10 mm + PVB fólie (2 x 0,89 mm), ČSN EN 12600 – Odolnost</t>
  </si>
  <si>
    <t>proti nárazu (doporučena kategorie 1B1), + Hydrofobní povlak</t>
  </si>
  <si>
    <t>Madlo: 50 x 30 x 7750 mm</t>
  </si>
  <si>
    <t>Prvky pro napojení zábradlí k bet. kci: 5 x 70 x 100 mm (3 ks)</t>
  </si>
  <si>
    <t>767/Z03</t>
  </si>
  <si>
    <t>Popis:Z/03 Zábradlí z ocel. jeklu 50/30</t>
  </si>
  <si>
    <t>Materiál: ocelové profily</t>
  </si>
  <si>
    <t>Kotvení: 6/110 ocelové svorníkové kotvy do betonu se zapuštěnou hlavou</t>
  </si>
  <si>
    <t>Madlo: 50 x 30 x 2770 mm</t>
  </si>
  <si>
    <t>50 x 30 x 865 mm</t>
  </si>
  <si>
    <t>50 x 30 x 970 mm</t>
  </si>
  <si>
    <t>Prvky pro napojení zábradlí k bet. kci: 5 x 100 x 100 mm (2 ks)</t>
  </si>
  <si>
    <t>50 x 50 mm (4 ks)</t>
  </si>
  <si>
    <t>767/Z04</t>
  </si>
  <si>
    <t>D+M Čisticí rošt 1800 x 600 kompletní provedení dle výpisu PSV</t>
  </si>
  <si>
    <t>Popis: Z/04 - Čistící vstupní rošt z pásovin 30/2</t>
  </si>
  <si>
    <t>Kotvení:Volně loženo do prořezu v terazzové mazanině</t>
  </si>
  <si>
    <t>Rozměry a konstrukce</t>
  </si>
  <si>
    <t>Celkový rozměr: 1800 × 600 mm</t>
  </si>
  <si>
    <t>Dělení: 3 příčná pole (každé pole cca 600 × 600 mm)</t>
  </si>
  <si>
    <t>Materiál: Ocelová pásovina (pozinkovaná)</t>
  </si>
  <si>
    <t>Tloušťka pásoviny: 3 mm</t>
  </si>
  <si>
    <t>Šířka pásoviny: 30 mm</t>
  </si>
  <si>
    <t>Konstrukční provedení</t>
  </si>
  <si>
    <t>Nosná pásovina – vertikální, rozteč 30 mm</t>
  </si>
  <si>
    <t>Spojovací pásovina – vertikální, rozteč 600 mm</t>
  </si>
  <si>
    <t>Rám roštu – obvodový profil z pásoviny</t>
  </si>
  <si>
    <t>Kotvení – volně ložený na terén s možností demontáže</t>
  </si>
  <si>
    <t>Povrchová úprava a odolnost</t>
  </si>
  <si>
    <t>Pozinkovaná ocel – ochrana proti korozi</t>
  </si>
  <si>
    <t>lakovaná úprava – práškové lakování v barvě dle RAL</t>
  </si>
  <si>
    <t>Nutno odsouhlasit při AD</t>
  </si>
  <si>
    <t>998767201R00</t>
  </si>
  <si>
    <t>Přesun hmot pro kovové stavební doplňk. konstrukce v objektech výšky do 6 m</t>
  </si>
  <si>
    <t>800-767</t>
  </si>
  <si>
    <t>50 m vodorovně</t>
  </si>
  <si>
    <t>773500900R00</t>
  </si>
  <si>
    <t>Opravy teracových podlah opravná teracová hmota</t>
  </si>
  <si>
    <t>skladba S15 - 10% plochy : 57,5*0,1</t>
  </si>
  <si>
    <t>998773201R00</t>
  </si>
  <si>
    <t>Přesun hmot pro podlahy teracové v objektech výšky do 6 m</t>
  </si>
  <si>
    <t>800-773</t>
  </si>
  <si>
    <t>7838812601R00</t>
  </si>
  <si>
    <t>Nátěr teraca - vodou ředitelná univerzální hydrofobizační impregnace na silan-siloxanové bázi</t>
  </si>
  <si>
    <t>skladba S15 : 57,5</t>
  </si>
  <si>
    <t>979951111R00</t>
  </si>
  <si>
    <t>Výkup kovů železný šrot, tloušťky do 4 mm</t>
  </si>
  <si>
    <t>Pro vyjádření výnosu ve prospěch zhotovitele je nutné jednotkovou cenu uvést se záporným znaménkem. (Získaná částka ponižuje náklad stavby.)</t>
  </si>
  <si>
    <t>hmotnost suti pol. č. 43 : 0,56055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</si>
  <si>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</si>
  <si>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</si>
  <si>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</si>
  <si>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</si>
  <si>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</si>
  <si>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předpoklad odvoz do 20 km : 22,40074*19</t>
  </si>
  <si>
    <t>979082111R00</t>
  </si>
  <si>
    <t>Vnitrostaveništní doprava suti a vybouraných hmot do 10 m</t>
  </si>
  <si>
    <t>979999995R00</t>
  </si>
  <si>
    <t>Poplatek za recyklaci, obalovaného kameniva a asfaltu, kusovost do 1600 cm2, skupina 17 03 02 z Katalogu odpadů</t>
  </si>
  <si>
    <t>170 302</t>
  </si>
  <si>
    <t>hmotnost suti pol. č. 35 : 0,792</t>
  </si>
  <si>
    <t>979999998R00</t>
  </si>
  <si>
    <t>Poplatek za recyklaci, suti s 5 % příměsi dřeva, plastu apod. ,  , skupina 17 01 07 z Katalogu odpadů</t>
  </si>
  <si>
    <t>hmotnost suti pol. č. 37,38,39,40,41,42 : 21,04819</t>
  </si>
  <si>
    <t>(2 x 0,89 mm), ČSN EN 12600 – Odolnost proti nárazu (doporučena kategorie 1B1), + Hydrofobní povlak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</si>
</sst>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9PxCEtsTHFCIy5TUsy6EVAnvOIDK5mqQVkitx06+nwkEoI+lB9TDQux2QghMAR6W9h6+ghhx6rqtInhLfXf3rA==" saltValue="2bo8uFBUYzkoIgveBI4VJ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SUMIF(F57:F72,A16,I57:I72)+SUMIF(F57:F72,"PSU",I57:I72)</f>
        <v>0</v>
      </c>
      <c r="J16" s="85"/>
    </row>
    <row r="17" spans="1:10" ht="23.25" customHeight="1" x14ac:dyDescent="0.2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SUMIF(F57:F72,A17,I57:I72)</f>
        <v>0</v>
      </c>
      <c r="J17" s="85"/>
    </row>
    <row r="18" spans="1:10" ht="23.25" customHeight="1" x14ac:dyDescent="0.2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SUMIF(F57:F72,A18,I57:I72)</f>
        <v>0</v>
      </c>
      <c r="J18" s="85"/>
    </row>
    <row r="19" spans="1:10" ht="23.25" customHeight="1" x14ac:dyDescent="0.2">
      <c r="A19" s="194" t="s">
        <v>94</v>
      </c>
      <c r="B19" s="38" t="s">
        <v>27</v>
      </c>
      <c r="C19" s="62"/>
      <c r="D19" s="63"/>
      <c r="E19" s="83"/>
      <c r="F19" s="84"/>
      <c r="G19" s="83"/>
      <c r="H19" s="84"/>
      <c r="I19" s="83">
        <f>SUMIF(F57:F72,A19,I57:I72)</f>
        <v>0</v>
      </c>
      <c r="J19" s="85"/>
    </row>
    <row r="20" spans="1:10" ht="23.25" customHeight="1" x14ac:dyDescent="0.2">
      <c r="A20" s="194" t="s">
        <v>95</v>
      </c>
      <c r="B20" s="38" t="s">
        <v>28</v>
      </c>
      <c r="C20" s="62"/>
      <c r="D20" s="63"/>
      <c r="E20" s="83"/>
      <c r="F20" s="84"/>
      <c r="G20" s="83"/>
      <c r="H20" s="84"/>
      <c r="I20" s="83">
        <f>SUMIF(F57:F72,A20,I57:I72)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'00 00.1 Naklady'!AE31+'SO02 02.1 Pol'!AE289</f>
        <v>0</v>
      </c>
      <c r="G39" s="147">
        <f>'00 00.1 Naklady'!AF31+'SO02 02.1 Pol'!AF289</f>
        <v>0</v>
      </c>
      <c r="H39" s="148">
        <f>(F39*SazbaDPH1/100)+(G39*SazbaDPH2/100)</f>
        <v>0</v>
      </c>
      <c r="I39" s="148">
        <f>F39+G39+H39</f>
        <v>0</v>
      </c>
      <c r="J39" s="149" t="str">
        <f>IF(_xlfn.SINGLE(CenaCelkemVypocet)=0,"",I39/_xlfn.SINGLE(CenaCelkemVypocet)*100)</f>
        <v/>
      </c>
    </row>
    <row r="40" spans="1:10" ht="25.5" customHeight="1" x14ac:dyDescent="0.2">
      <c r="A40" s="134">
        <v>2</v>
      </c>
      <c r="B40" s="150"/>
      <c r="C40" s="151" t="s">
        <v>46</v>
      </c>
      <c r="D40" s="151"/>
      <c r="E40" s="151"/>
      <c r="F40" s="152">
        <f>'00 00.1 Naklady'!AE31</f>
        <v>0</v>
      </c>
      <c r="G40" s="153">
        <f>'00 00.1 Naklady'!AF31</f>
        <v>0</v>
      </c>
      <c r="H40" s="153">
        <f>(F40*SazbaDPH1/100)+(G40*SazbaDPH2/100)</f>
        <v>0</v>
      </c>
      <c r="I40" s="153">
        <f>F40+G40+H40</f>
        <v>0</v>
      </c>
      <c r="J40" s="154" t="str">
        <f>IF(_xlfn.SINGLE(CenaCelkemVypocet)=0,"",I40/_xlfn.SINGLE(CenaCelkemVypocet)*100)</f>
        <v/>
      </c>
    </row>
    <row r="41" spans="1:10" ht="25.5" customHeight="1" x14ac:dyDescent="0.2">
      <c r="A41" s="134">
        <v>3</v>
      </c>
      <c r="B41" s="155" t="s">
        <v>47</v>
      </c>
      <c r="C41" s="145" t="s">
        <v>46</v>
      </c>
      <c r="D41" s="145"/>
      <c r="E41" s="145"/>
      <c r="F41" s="156">
        <f>'00 00.1 Naklady'!AE31</f>
        <v>0</v>
      </c>
      <c r="G41" s="148">
        <f>'00 00.1 Naklady'!AF31</f>
        <v>0</v>
      </c>
      <c r="H41" s="148">
        <f>(F41*SazbaDPH1/100)+(G41*SazbaDPH2/100)</f>
        <v>0</v>
      </c>
      <c r="I41" s="148">
        <f>F41+G41+H41</f>
        <v>0</v>
      </c>
      <c r="J41" s="149" t="str">
        <f>IF(_xlfn.SINGLE(CenaCelkemVypocet)=0,"",I41/_xlfn.SINGLE(CenaCelkemVypocet)*100)</f>
        <v/>
      </c>
    </row>
    <row r="42" spans="1:10" ht="25.5" customHeight="1" x14ac:dyDescent="0.2">
      <c r="A42" s="134">
        <v>2</v>
      </c>
      <c r="B42" s="150"/>
      <c r="C42" s="151" t="s">
        <v>48</v>
      </c>
      <c r="D42" s="151"/>
      <c r="E42" s="151"/>
      <c r="F42" s="152"/>
      <c r="G42" s="153"/>
      <c r="H42" s="153">
        <f>(F42*SazbaDPH1/100)+(G42*SazbaDPH2/100)</f>
        <v>0</v>
      </c>
      <c r="I42" s="153"/>
      <c r="J42" s="154"/>
    </row>
    <row r="43" spans="1:10" ht="25.5" customHeight="1" x14ac:dyDescent="0.2">
      <c r="A43" s="134">
        <v>2</v>
      </c>
      <c r="B43" s="150" t="s">
        <v>49</v>
      </c>
      <c r="C43" s="151" t="s">
        <v>50</v>
      </c>
      <c r="D43" s="151"/>
      <c r="E43" s="151"/>
      <c r="F43" s="152">
        <f>'SO02 02.1 Pol'!AE289</f>
        <v>0</v>
      </c>
      <c r="G43" s="153">
        <f>'SO02 02.1 Pol'!AF289</f>
        <v>0</v>
      </c>
      <c r="H43" s="153">
        <f>(F43*SazbaDPH1/100)+(G43*SazbaDPH2/100)</f>
        <v>0</v>
      </c>
      <c r="I43" s="153">
        <f>F43+G43+H43</f>
        <v>0</v>
      </c>
      <c r="J43" s="154" t="str">
        <f>IF(_xlfn.SINGLE(CenaCelkemVypocet)=0,"",I43/_xlfn.SINGLE(CenaCelkemVypocet)*100)</f>
        <v/>
      </c>
    </row>
    <row r="44" spans="1:10" ht="25.5" customHeight="1" x14ac:dyDescent="0.2">
      <c r="A44" s="134">
        <v>3</v>
      </c>
      <c r="B44" s="155" t="s">
        <v>51</v>
      </c>
      <c r="C44" s="145" t="s">
        <v>52</v>
      </c>
      <c r="D44" s="145"/>
      <c r="E44" s="145"/>
      <c r="F44" s="156">
        <f>'SO02 02.1 Pol'!AE289</f>
        <v>0</v>
      </c>
      <c r="G44" s="148">
        <f>'SO02 02.1 Pol'!AF289</f>
        <v>0</v>
      </c>
      <c r="H44" s="148">
        <f>(F44*SazbaDPH1/100)+(G44*SazbaDPH2/100)</f>
        <v>0</v>
      </c>
      <c r="I44" s="148">
        <f>F44+G44+H44</f>
        <v>0</v>
      </c>
      <c r="J44" s="149" t="str">
        <f>IF(_xlfn.SINGLE(CenaCelkemVypocet)=0,"",I44/_xlfn.SINGLE(CenaCelkemVypocet)*100)</f>
        <v/>
      </c>
    </row>
    <row r="45" spans="1:10" ht="25.5" customHeight="1" x14ac:dyDescent="0.2">
      <c r="A45" s="134"/>
      <c r="B45" s="157" t="s">
        <v>53</v>
      </c>
      <c r="C45" s="158"/>
      <c r="D45" s="158"/>
      <c r="E45" s="159"/>
      <c r="F45" s="160">
        <f>SUMIF(A39:A44,"=1",F39:F44)</f>
        <v>0</v>
      </c>
      <c r="G45" s="161">
        <f>SUMIF(A39:A44,"=1",G39:G44)</f>
        <v>0</v>
      </c>
      <c r="H45" s="161">
        <f>SUMIF(A39:A44,"=1",H39:H44)</f>
        <v>0</v>
      </c>
      <c r="I45" s="161">
        <f>SUMIF(A39:A44,"=1",I39:I44)</f>
        <v>0</v>
      </c>
      <c r="J45" s="162">
        <f>SUMIF(A39:A44,"=1",J39:J44)</f>
        <v>0</v>
      </c>
    </row>
    <row r="47" spans="1:10" x14ac:dyDescent="0.2">
      <c r="A47" t="s">
        <v>55</v>
      </c>
      <c r="B47" t="s">
        <v>56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57</v>
      </c>
      <c r="B50" t="s">
        <v>61</v>
      </c>
    </row>
    <row r="51" spans="1:10" x14ac:dyDescent="0.2">
      <c r="A51" t="s">
        <v>59</v>
      </c>
      <c r="B51" t="s">
        <v>62</v>
      </c>
    </row>
    <row r="54" spans="1:10" ht="15.75" x14ac:dyDescent="0.25">
      <c r="B54" s="173" t="s">
        <v>63</v>
      </c>
    </row>
    <row r="56" spans="1:10" ht="25.5" customHeight="1" x14ac:dyDescent="0.2">
      <c r="A56" s="175"/>
      <c r="B56" s="178" t="s">
        <v>17</v>
      </c>
      <c r="C56" s="178" t="s">
        <v>5</v>
      </c>
      <c r="D56" s="179"/>
      <c r="E56" s="179"/>
      <c r="F56" s="180" t="s">
        <v>64</v>
      </c>
      <c r="G56" s="180"/>
      <c r="H56" s="180"/>
      <c r="I56" s="180" t="s">
        <v>29</v>
      </c>
      <c r="J56" s="180" t="s">
        <v>0</v>
      </c>
    </row>
    <row r="57" spans="1:10" ht="36.75" customHeight="1" x14ac:dyDescent="0.2">
      <c r="A57" s="176"/>
      <c r="B57" s="181" t="s">
        <v>65</v>
      </c>
      <c r="C57" s="182" t="s">
        <v>66</v>
      </c>
      <c r="D57" s="183"/>
      <c r="E57" s="183"/>
      <c r="F57" s="190" t="s">
        <v>24</v>
      </c>
      <c r="G57" s="191"/>
      <c r="H57" s="191"/>
      <c r="I57" s="191">
        <f>'SO02 02.1 Pol'!G8</f>
        <v>0</v>
      </c>
      <c r="J57" s="187" t="str">
        <f>IF(I73=0,"",I57/I73*100)</f>
        <v/>
      </c>
    </row>
    <row r="58" spans="1:10" ht="36.75" customHeight="1" x14ac:dyDescent="0.2">
      <c r="A58" s="176"/>
      <c r="B58" s="181" t="s">
        <v>67</v>
      </c>
      <c r="C58" s="182" t="s">
        <v>68</v>
      </c>
      <c r="D58" s="183"/>
      <c r="E58" s="183"/>
      <c r="F58" s="190" t="s">
        <v>24</v>
      </c>
      <c r="G58" s="191"/>
      <c r="H58" s="191"/>
      <c r="I58" s="191">
        <f>'SO02 02.1 Pol'!G29</f>
        <v>0</v>
      </c>
      <c r="J58" s="187" t="str">
        <f>IF(I73=0,"",I58/I73*100)</f>
        <v/>
      </c>
    </row>
    <row r="59" spans="1:10" ht="36.75" customHeight="1" x14ac:dyDescent="0.2">
      <c r="A59" s="176"/>
      <c r="B59" s="181" t="s">
        <v>69</v>
      </c>
      <c r="C59" s="182" t="s">
        <v>70</v>
      </c>
      <c r="D59" s="183"/>
      <c r="E59" s="183"/>
      <c r="F59" s="190" t="s">
        <v>24</v>
      </c>
      <c r="G59" s="191"/>
      <c r="H59" s="191"/>
      <c r="I59" s="191">
        <f>'SO02 02.1 Pol'!G56</f>
        <v>0</v>
      </c>
      <c r="J59" s="187" t="str">
        <f>IF(I73=0,"",I59/I73*100)</f>
        <v/>
      </c>
    </row>
    <row r="60" spans="1:10" ht="36.75" customHeight="1" x14ac:dyDescent="0.2">
      <c r="A60" s="176"/>
      <c r="B60" s="181" t="s">
        <v>71</v>
      </c>
      <c r="C60" s="182" t="s">
        <v>72</v>
      </c>
      <c r="D60" s="183"/>
      <c r="E60" s="183"/>
      <c r="F60" s="190" t="s">
        <v>24</v>
      </c>
      <c r="G60" s="191"/>
      <c r="H60" s="191"/>
      <c r="I60" s="191">
        <f>'SO02 02.1 Pol'!G95</f>
        <v>0</v>
      </c>
      <c r="J60" s="187" t="str">
        <f>IF(I73=0,"",I60/I73*100)</f>
        <v/>
      </c>
    </row>
    <row r="61" spans="1:10" ht="36.75" customHeight="1" x14ac:dyDescent="0.2">
      <c r="A61" s="176"/>
      <c r="B61" s="181" t="s">
        <v>73</v>
      </c>
      <c r="C61" s="182" t="s">
        <v>74</v>
      </c>
      <c r="D61" s="183"/>
      <c r="E61" s="183"/>
      <c r="F61" s="190" t="s">
        <v>24</v>
      </c>
      <c r="G61" s="191"/>
      <c r="H61" s="191"/>
      <c r="I61" s="191">
        <f>'SO02 02.1 Pol'!G102</f>
        <v>0</v>
      </c>
      <c r="J61" s="187" t="str">
        <f>IF(I73=0,"",I61/I73*100)</f>
        <v/>
      </c>
    </row>
    <row r="62" spans="1:10" ht="36.75" customHeight="1" x14ac:dyDescent="0.2">
      <c r="A62" s="176"/>
      <c r="B62" s="181" t="s">
        <v>75</v>
      </c>
      <c r="C62" s="182" t="s">
        <v>76</v>
      </c>
      <c r="D62" s="183"/>
      <c r="E62" s="183"/>
      <c r="F62" s="190" t="s">
        <v>24</v>
      </c>
      <c r="G62" s="191"/>
      <c r="H62" s="191"/>
      <c r="I62" s="191">
        <f>'SO02 02.1 Pol'!G128</f>
        <v>0</v>
      </c>
      <c r="J62" s="187" t="str">
        <f>IF(I73=0,"",I62/I73*100)</f>
        <v/>
      </c>
    </row>
    <row r="63" spans="1:10" ht="36.75" customHeight="1" x14ac:dyDescent="0.2">
      <c r="A63" s="176"/>
      <c r="B63" s="181" t="s">
        <v>77</v>
      </c>
      <c r="C63" s="182" t="s">
        <v>78</v>
      </c>
      <c r="D63" s="183"/>
      <c r="E63" s="183"/>
      <c r="F63" s="190" t="s">
        <v>24</v>
      </c>
      <c r="G63" s="191"/>
      <c r="H63" s="191"/>
      <c r="I63" s="191">
        <f>'SO02 02.1 Pol'!G135</f>
        <v>0</v>
      </c>
      <c r="J63" s="187" t="str">
        <f>IF(I73=0,"",I63/I73*100)</f>
        <v/>
      </c>
    </row>
    <row r="64" spans="1:10" ht="36.75" customHeight="1" x14ac:dyDescent="0.2">
      <c r="A64" s="176"/>
      <c r="B64" s="181" t="s">
        <v>79</v>
      </c>
      <c r="C64" s="182" t="s">
        <v>80</v>
      </c>
      <c r="D64" s="183"/>
      <c r="E64" s="183"/>
      <c r="F64" s="190" t="s">
        <v>24</v>
      </c>
      <c r="G64" s="191"/>
      <c r="H64" s="191"/>
      <c r="I64" s="191">
        <f>'SO02 02.1 Pol'!G138</f>
        <v>0</v>
      </c>
      <c r="J64" s="187" t="str">
        <f>IF(I73=0,"",I64/I73*100)</f>
        <v/>
      </c>
    </row>
    <row r="65" spans="1:10" ht="36.75" customHeight="1" x14ac:dyDescent="0.2">
      <c r="A65" s="176"/>
      <c r="B65" s="181" t="s">
        <v>81</v>
      </c>
      <c r="C65" s="182" t="s">
        <v>82</v>
      </c>
      <c r="D65" s="183"/>
      <c r="E65" s="183"/>
      <c r="F65" s="190" t="s">
        <v>24</v>
      </c>
      <c r="G65" s="191"/>
      <c r="H65" s="191"/>
      <c r="I65" s="191">
        <f>'SO02 02.1 Pol'!G143</f>
        <v>0</v>
      </c>
      <c r="J65" s="187" t="str">
        <f>IF(I73=0,"",I65/I73*100)</f>
        <v/>
      </c>
    </row>
    <row r="66" spans="1:10" ht="36.75" customHeight="1" x14ac:dyDescent="0.2">
      <c r="A66" s="176"/>
      <c r="B66" s="181" t="s">
        <v>83</v>
      </c>
      <c r="C66" s="182" t="s">
        <v>84</v>
      </c>
      <c r="D66" s="183"/>
      <c r="E66" s="183"/>
      <c r="F66" s="190" t="s">
        <v>24</v>
      </c>
      <c r="G66" s="191"/>
      <c r="H66" s="191"/>
      <c r="I66" s="191">
        <f>'SO02 02.1 Pol'!G165</f>
        <v>0</v>
      </c>
      <c r="J66" s="187" t="str">
        <f>IF(I73=0,"",I66/I73*100)</f>
        <v/>
      </c>
    </row>
    <row r="67" spans="1:10" ht="36.75" customHeight="1" x14ac:dyDescent="0.2">
      <c r="A67" s="176"/>
      <c r="B67" s="181" t="s">
        <v>85</v>
      </c>
      <c r="C67" s="182" t="s">
        <v>86</v>
      </c>
      <c r="D67" s="183"/>
      <c r="E67" s="183"/>
      <c r="F67" s="190" t="s">
        <v>25</v>
      </c>
      <c r="G67" s="191"/>
      <c r="H67" s="191"/>
      <c r="I67" s="191">
        <f>'SO02 02.1 Pol'!G168</f>
        <v>0</v>
      </c>
      <c r="J67" s="187" t="str">
        <f>IF(I73=0,"",I67/I73*100)</f>
        <v/>
      </c>
    </row>
    <row r="68" spans="1:10" ht="36.75" customHeight="1" x14ac:dyDescent="0.2">
      <c r="A68" s="176"/>
      <c r="B68" s="181" t="s">
        <v>87</v>
      </c>
      <c r="C68" s="182" t="s">
        <v>88</v>
      </c>
      <c r="D68" s="183"/>
      <c r="E68" s="183"/>
      <c r="F68" s="190" t="s">
        <v>25</v>
      </c>
      <c r="G68" s="191"/>
      <c r="H68" s="191"/>
      <c r="I68" s="191">
        <f>'SO02 02.1 Pol'!G266</f>
        <v>0</v>
      </c>
      <c r="J68" s="187" t="str">
        <f>IF(I73=0,"",I68/I73*100)</f>
        <v/>
      </c>
    </row>
    <row r="69" spans="1:10" ht="36.75" customHeight="1" x14ac:dyDescent="0.2">
      <c r="A69" s="176"/>
      <c r="B69" s="181" t="s">
        <v>89</v>
      </c>
      <c r="C69" s="182" t="s">
        <v>90</v>
      </c>
      <c r="D69" s="183"/>
      <c r="E69" s="183"/>
      <c r="F69" s="190" t="s">
        <v>25</v>
      </c>
      <c r="G69" s="191"/>
      <c r="H69" s="191"/>
      <c r="I69" s="191">
        <f>'SO02 02.1 Pol'!G271</f>
        <v>0</v>
      </c>
      <c r="J69" s="187" t="str">
        <f>IF(I73=0,"",I69/I73*100)</f>
        <v/>
      </c>
    </row>
    <row r="70" spans="1:10" ht="36.75" customHeight="1" x14ac:dyDescent="0.2">
      <c r="A70" s="176"/>
      <c r="B70" s="181" t="s">
        <v>91</v>
      </c>
      <c r="C70" s="182" t="s">
        <v>92</v>
      </c>
      <c r="D70" s="183"/>
      <c r="E70" s="183"/>
      <c r="F70" s="190" t="s">
        <v>93</v>
      </c>
      <c r="G70" s="191"/>
      <c r="H70" s="191"/>
      <c r="I70" s="191">
        <f>'SO02 02.1 Pol'!G274</f>
        <v>0</v>
      </c>
      <c r="J70" s="187" t="str">
        <f>IF(I73=0,"",I70/I73*100)</f>
        <v/>
      </c>
    </row>
    <row r="71" spans="1:10" ht="36.75" customHeight="1" x14ac:dyDescent="0.2">
      <c r="A71" s="176"/>
      <c r="B71" s="181" t="s">
        <v>94</v>
      </c>
      <c r="C71" s="182" t="s">
        <v>27</v>
      </c>
      <c r="D71" s="183"/>
      <c r="E71" s="183"/>
      <c r="F71" s="190" t="s">
        <v>94</v>
      </c>
      <c r="G71" s="191"/>
      <c r="H71" s="191"/>
      <c r="I71" s="191">
        <f>'00 00.1 Naklady'!G8</f>
        <v>0</v>
      </c>
      <c r="J71" s="187" t="str">
        <f>IF(I73=0,"",I71/I73*100)</f>
        <v/>
      </c>
    </row>
    <row r="72" spans="1:10" ht="36.75" customHeight="1" x14ac:dyDescent="0.2">
      <c r="A72" s="176"/>
      <c r="B72" s="181" t="s">
        <v>95</v>
      </c>
      <c r="C72" s="182" t="s">
        <v>28</v>
      </c>
      <c r="D72" s="183"/>
      <c r="E72" s="183"/>
      <c r="F72" s="190" t="s">
        <v>95</v>
      </c>
      <c r="G72" s="191"/>
      <c r="H72" s="191"/>
      <c r="I72" s="191">
        <f>'00 00.1 Naklady'!G20</f>
        <v>0</v>
      </c>
      <c r="J72" s="187" t="str">
        <f>IF(I73=0,"",I72/I73*100)</f>
        <v/>
      </c>
    </row>
    <row r="73" spans="1:10" ht="25.5" customHeight="1" x14ac:dyDescent="0.2">
      <c r="A73" s="177"/>
      <c r="B73" s="184" t="s">
        <v>1</v>
      </c>
      <c r="C73" s="185"/>
      <c r="D73" s="186"/>
      <c r="E73" s="186"/>
      <c r="F73" s="192"/>
      <c r="G73" s="193"/>
      <c r="H73" s="193"/>
      <c r="I73" s="193">
        <f>SUM(I57:I72)</f>
        <v>0</v>
      </c>
      <c r="J73" s="188">
        <f>SUM(J57:J72)</f>
        <v>0</v>
      </c>
    </row>
    <row r="74" spans="1:10" x14ac:dyDescent="0.2">
      <c r="F74" s="133"/>
      <c r="G74" s="133"/>
      <c r="H74" s="133"/>
      <c r="I74" s="133"/>
      <c r="J74" s="189"/>
    </row>
    <row r="75" spans="1:10" x14ac:dyDescent="0.2">
      <c r="F75" s="133"/>
      <c r="G75" s="133"/>
      <c r="H75" s="133"/>
      <c r="I75" s="133"/>
      <c r="J75" s="189"/>
    </row>
    <row r="76" spans="1:10" x14ac:dyDescent="0.2">
      <c r="F76" s="133"/>
      <c r="G76" s="133"/>
      <c r="H76" s="133"/>
      <c r="I76" s="133"/>
      <c r="J76" s="189"/>
    </row>
  </sheetData>
  <sheetProtection algorithmName="SHA-512" hashValue="+8umGEO16KXfsy0ZENJ28GrXqUDtR0Bqm1SGUP0usiH7xgHzNUBjDwdLAeS+FLEwOg+8pv90gqqEvBmrVybPSw==" saltValue="za6o8Sxuu1O3U7Av9TjIj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70:E70"/>
    <mergeCell ref="C71:E71"/>
    <mergeCell ref="C72:E72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dbl8xeM9E8z8kSFu9f6zbDwGIwtBwCQLtwWIYCoeDFl3Wv3C4IcHrGfKztdojbW5/vjFgZeE+MRKYzIV61Qpaw==" saltValue="EIqgI+5Lk66qbqS5RaYMt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56ECC-7E29-4FAD-8694-59DCAB7A186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96</v>
      </c>
      <c r="B1" s="195"/>
      <c r="C1" s="195"/>
      <c r="D1" s="195"/>
      <c r="E1" s="195"/>
      <c r="F1" s="195"/>
      <c r="G1" s="195"/>
      <c r="AG1" t="s">
        <v>97</v>
      </c>
    </row>
    <row r="2" spans="1:60" ht="24.9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98</v>
      </c>
    </row>
    <row r="3" spans="1:60" ht="24.95" customHeight="1" x14ac:dyDescent="0.2">
      <c r="A3" s="196" t="s">
        <v>8</v>
      </c>
      <c r="B3" s="49" t="s">
        <v>99</v>
      </c>
      <c r="C3" s="199" t="s">
        <v>46</v>
      </c>
      <c r="D3" s="197"/>
      <c r="E3" s="197"/>
      <c r="F3" s="197"/>
      <c r="G3" s="198"/>
      <c r="AC3" s="174" t="s">
        <v>100</v>
      </c>
      <c r="AG3" t="s">
        <v>101</v>
      </c>
    </row>
    <row r="4" spans="1:60" ht="24.95" customHeight="1" x14ac:dyDescent="0.2">
      <c r="A4" s="200" t="s">
        <v>9</v>
      </c>
      <c r="B4" s="201" t="s">
        <v>47</v>
      </c>
      <c r="C4" s="202" t="s">
        <v>46</v>
      </c>
      <c r="D4" s="203"/>
      <c r="E4" s="203"/>
      <c r="F4" s="203"/>
      <c r="G4" s="204"/>
      <c r="AG4" t="s">
        <v>102</v>
      </c>
    </row>
    <row r="5" spans="1:60" x14ac:dyDescent="0.2">
      <c r="D5" s="10"/>
    </row>
    <row r="6" spans="1:60" ht="38.25" x14ac:dyDescent="0.2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29</v>
      </c>
      <c r="H6" s="209" t="s">
        <v>30</v>
      </c>
      <c r="I6" s="209" t="s">
        <v>109</v>
      </c>
      <c r="J6" s="209" t="s">
        <v>31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  <c r="Y6" s="209" t="s">
        <v>124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7" t="s">
        <v>125</v>
      </c>
      <c r="B8" s="228" t="s">
        <v>94</v>
      </c>
      <c r="C8" s="244" t="s">
        <v>27</v>
      </c>
      <c r="D8" s="229"/>
      <c r="E8" s="230"/>
      <c r="F8" s="231"/>
      <c r="G8" s="231">
        <f>SUMIF(AG9:AG19,"&lt;&gt;NOR",G9:G19)</f>
        <v>0</v>
      </c>
      <c r="H8" s="231"/>
      <c r="I8" s="231">
        <f>SUM(I9:I19)</f>
        <v>0</v>
      </c>
      <c r="J8" s="231"/>
      <c r="K8" s="231">
        <f>SUM(K9:K19)</f>
        <v>0</v>
      </c>
      <c r="L8" s="231"/>
      <c r="M8" s="231">
        <f>SUM(M9:M19)</f>
        <v>0</v>
      </c>
      <c r="N8" s="230"/>
      <c r="O8" s="230">
        <f>SUM(O9:O19)</f>
        <v>0</v>
      </c>
      <c r="P8" s="230"/>
      <c r="Q8" s="230">
        <f>SUM(Q9:Q19)</f>
        <v>0</v>
      </c>
      <c r="R8" s="231"/>
      <c r="S8" s="231"/>
      <c r="T8" s="232"/>
      <c r="U8" s="226"/>
      <c r="V8" s="226">
        <f>SUM(V9:V19)</f>
        <v>0</v>
      </c>
      <c r="W8" s="226"/>
      <c r="X8" s="226"/>
      <c r="Y8" s="226"/>
      <c r="AG8" t="s">
        <v>126</v>
      </c>
    </row>
    <row r="9" spans="1:60" outlineLevel="1" x14ac:dyDescent="0.2">
      <c r="A9" s="234">
        <v>1</v>
      </c>
      <c r="B9" s="235" t="s">
        <v>127</v>
      </c>
      <c r="C9" s="245" t="s">
        <v>128</v>
      </c>
      <c r="D9" s="236" t="s">
        <v>129</v>
      </c>
      <c r="E9" s="237">
        <v>1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/>
      <c r="S9" s="239" t="s">
        <v>130</v>
      </c>
      <c r="T9" s="240" t="s">
        <v>131</v>
      </c>
      <c r="U9" s="221">
        <v>0</v>
      </c>
      <c r="V9" s="221">
        <f>ROUND(E9*U9,2)</f>
        <v>0</v>
      </c>
      <c r="W9" s="221"/>
      <c r="X9" s="221" t="s">
        <v>132</v>
      </c>
      <c r="Y9" s="221" t="s">
        <v>133</v>
      </c>
      <c r="Z9" s="210"/>
      <c r="AA9" s="210"/>
      <c r="AB9" s="210"/>
      <c r="AC9" s="210"/>
      <c r="AD9" s="210"/>
      <c r="AE9" s="210"/>
      <c r="AF9" s="210"/>
      <c r="AG9" s="210" t="s">
        <v>134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2.5" outlineLevel="2" x14ac:dyDescent="0.2">
      <c r="A10" s="217"/>
      <c r="B10" s="218"/>
      <c r="C10" s="246" t="s">
        <v>135</v>
      </c>
      <c r="D10" s="242"/>
      <c r="E10" s="242"/>
      <c r="F10" s="242"/>
      <c r="G10" s="242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0"/>
      <c r="AA10" s="210"/>
      <c r="AB10" s="210"/>
      <c r="AC10" s="210"/>
      <c r="AD10" s="210"/>
      <c r="AE10" s="210"/>
      <c r="AF10" s="210"/>
      <c r="AG10" s="210" t="s">
        <v>136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41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34">
        <v>2</v>
      </c>
      <c r="B11" s="235" t="s">
        <v>137</v>
      </c>
      <c r="C11" s="245" t="s">
        <v>138</v>
      </c>
      <c r="D11" s="236" t="s">
        <v>129</v>
      </c>
      <c r="E11" s="237">
        <v>1</v>
      </c>
      <c r="F11" s="238"/>
      <c r="G11" s="239">
        <f>ROUND(E11*F11,2)</f>
        <v>0</v>
      </c>
      <c r="H11" s="238"/>
      <c r="I11" s="239">
        <f>ROUND(E11*H11,2)</f>
        <v>0</v>
      </c>
      <c r="J11" s="238"/>
      <c r="K11" s="239">
        <f>ROUND(E11*J11,2)</f>
        <v>0</v>
      </c>
      <c r="L11" s="239">
        <v>21</v>
      </c>
      <c r="M11" s="239">
        <f>G11*(1+L11/100)</f>
        <v>0</v>
      </c>
      <c r="N11" s="237">
        <v>0</v>
      </c>
      <c r="O11" s="237">
        <f>ROUND(E11*N11,2)</f>
        <v>0</v>
      </c>
      <c r="P11" s="237">
        <v>0</v>
      </c>
      <c r="Q11" s="237">
        <f>ROUND(E11*P11,2)</f>
        <v>0</v>
      </c>
      <c r="R11" s="239"/>
      <c r="S11" s="239" t="s">
        <v>130</v>
      </c>
      <c r="T11" s="240" t="s">
        <v>131</v>
      </c>
      <c r="U11" s="221">
        <v>0</v>
      </c>
      <c r="V11" s="221">
        <f>ROUND(E11*U11,2)</f>
        <v>0</v>
      </c>
      <c r="W11" s="221"/>
      <c r="X11" s="221" t="s">
        <v>132</v>
      </c>
      <c r="Y11" s="221" t="s">
        <v>133</v>
      </c>
      <c r="Z11" s="210"/>
      <c r="AA11" s="210"/>
      <c r="AB11" s="210"/>
      <c r="AC11" s="210"/>
      <c r="AD11" s="210"/>
      <c r="AE11" s="210"/>
      <c r="AF11" s="210"/>
      <c r="AG11" s="210" t="s">
        <v>139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33.75" outlineLevel="2" x14ac:dyDescent="0.2">
      <c r="A12" s="217"/>
      <c r="B12" s="218"/>
      <c r="C12" s="246" t="s">
        <v>140</v>
      </c>
      <c r="D12" s="242"/>
      <c r="E12" s="242"/>
      <c r="F12" s="242"/>
      <c r="G12" s="242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0"/>
      <c r="AA12" s="210"/>
      <c r="AB12" s="210"/>
      <c r="AC12" s="210"/>
      <c r="AD12" s="210"/>
      <c r="AE12" s="210"/>
      <c r="AF12" s="210"/>
      <c r="AG12" s="210" t="s">
        <v>136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41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34">
        <v>3</v>
      </c>
      <c r="B13" s="235" t="s">
        <v>141</v>
      </c>
      <c r="C13" s="245" t="s">
        <v>142</v>
      </c>
      <c r="D13" s="236" t="s">
        <v>129</v>
      </c>
      <c r="E13" s="237">
        <v>1</v>
      </c>
      <c r="F13" s="238"/>
      <c r="G13" s="239">
        <f>ROUND(E13*F13,2)</f>
        <v>0</v>
      </c>
      <c r="H13" s="238"/>
      <c r="I13" s="239">
        <f>ROUND(E13*H13,2)</f>
        <v>0</v>
      </c>
      <c r="J13" s="238"/>
      <c r="K13" s="239">
        <f>ROUND(E13*J13,2)</f>
        <v>0</v>
      </c>
      <c r="L13" s="239">
        <v>21</v>
      </c>
      <c r="M13" s="239">
        <f>G13*(1+L13/100)</f>
        <v>0</v>
      </c>
      <c r="N13" s="237">
        <v>0</v>
      </c>
      <c r="O13" s="237">
        <f>ROUND(E13*N13,2)</f>
        <v>0</v>
      </c>
      <c r="P13" s="237">
        <v>0</v>
      </c>
      <c r="Q13" s="237">
        <f>ROUND(E13*P13,2)</f>
        <v>0</v>
      </c>
      <c r="R13" s="239"/>
      <c r="S13" s="239" t="s">
        <v>130</v>
      </c>
      <c r="T13" s="240" t="s">
        <v>131</v>
      </c>
      <c r="U13" s="221">
        <v>0</v>
      </c>
      <c r="V13" s="221">
        <f>ROUND(E13*U13,2)</f>
        <v>0</v>
      </c>
      <c r="W13" s="221"/>
      <c r="X13" s="221" t="s">
        <v>132</v>
      </c>
      <c r="Y13" s="221" t="s">
        <v>133</v>
      </c>
      <c r="Z13" s="210"/>
      <c r="AA13" s="210"/>
      <c r="AB13" s="210"/>
      <c r="AC13" s="210"/>
      <c r="AD13" s="210"/>
      <c r="AE13" s="210"/>
      <c r="AF13" s="210"/>
      <c r="AG13" s="210" t="s">
        <v>139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2" x14ac:dyDescent="0.2">
      <c r="A14" s="217"/>
      <c r="B14" s="218"/>
      <c r="C14" s="246" t="s">
        <v>143</v>
      </c>
      <c r="D14" s="242"/>
      <c r="E14" s="242"/>
      <c r="F14" s="242"/>
      <c r="G14" s="242"/>
      <c r="H14" s="221"/>
      <c r="I14" s="221"/>
      <c r="J14" s="221"/>
      <c r="K14" s="221"/>
      <c r="L14" s="221"/>
      <c r="M14" s="221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10"/>
      <c r="AA14" s="210"/>
      <c r="AB14" s="210"/>
      <c r="AC14" s="210"/>
      <c r="AD14" s="210"/>
      <c r="AE14" s="210"/>
      <c r="AF14" s="210"/>
      <c r="AG14" s="210" t="s">
        <v>136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41" t="str">
        <f>C14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34">
        <v>4</v>
      </c>
      <c r="B15" s="235" t="s">
        <v>144</v>
      </c>
      <c r="C15" s="245" t="s">
        <v>145</v>
      </c>
      <c r="D15" s="236" t="s">
        <v>129</v>
      </c>
      <c r="E15" s="237">
        <v>1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0</v>
      </c>
      <c r="O15" s="237">
        <f>ROUND(E15*N15,2)</f>
        <v>0</v>
      </c>
      <c r="P15" s="237">
        <v>0</v>
      </c>
      <c r="Q15" s="237">
        <f>ROUND(E15*P15,2)</f>
        <v>0</v>
      </c>
      <c r="R15" s="239"/>
      <c r="S15" s="239" t="s">
        <v>130</v>
      </c>
      <c r="T15" s="240" t="s">
        <v>131</v>
      </c>
      <c r="U15" s="221">
        <v>0</v>
      </c>
      <c r="V15" s="221">
        <f>ROUND(E15*U15,2)</f>
        <v>0</v>
      </c>
      <c r="W15" s="221"/>
      <c r="X15" s="221" t="s">
        <v>132</v>
      </c>
      <c r="Y15" s="221" t="s">
        <v>133</v>
      </c>
      <c r="Z15" s="210"/>
      <c r="AA15" s="210"/>
      <c r="AB15" s="210"/>
      <c r="AC15" s="210"/>
      <c r="AD15" s="210"/>
      <c r="AE15" s="210"/>
      <c r="AF15" s="210"/>
      <c r="AG15" s="210" t="s">
        <v>139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outlineLevel="2" x14ac:dyDescent="0.2">
      <c r="A16" s="217"/>
      <c r="B16" s="218"/>
      <c r="C16" s="246" t="s">
        <v>146</v>
      </c>
      <c r="D16" s="242"/>
      <c r="E16" s="242"/>
      <c r="F16" s="242"/>
      <c r="G16" s="242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0"/>
      <c r="AA16" s="210"/>
      <c r="AB16" s="210"/>
      <c r="AC16" s="210"/>
      <c r="AD16" s="210"/>
      <c r="AE16" s="210"/>
      <c r="AF16" s="210"/>
      <c r="AG16" s="210" t="s">
        <v>136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41" t="str">
        <f>C16</f>
        <v>Náklady na ztížené provádění stavebních prací v důsledku nepřerušeného provozu na staveništi nebo v případech nepřerušeného provozu v objektech v nichž se stavební práce provádí.</v>
      </c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34">
        <v>5</v>
      </c>
      <c r="B17" s="235" t="s">
        <v>147</v>
      </c>
      <c r="C17" s="245" t="s">
        <v>148</v>
      </c>
      <c r="D17" s="236" t="s">
        <v>129</v>
      </c>
      <c r="E17" s="237">
        <v>1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37">
        <v>0</v>
      </c>
      <c r="O17" s="237">
        <f>ROUND(E17*N17,2)</f>
        <v>0</v>
      </c>
      <c r="P17" s="237">
        <v>0</v>
      </c>
      <c r="Q17" s="237">
        <f>ROUND(E17*P17,2)</f>
        <v>0</v>
      </c>
      <c r="R17" s="239"/>
      <c r="S17" s="239" t="s">
        <v>130</v>
      </c>
      <c r="T17" s="240" t="s">
        <v>131</v>
      </c>
      <c r="U17" s="221">
        <v>0</v>
      </c>
      <c r="V17" s="221">
        <f>ROUND(E17*U17,2)</f>
        <v>0</v>
      </c>
      <c r="W17" s="221"/>
      <c r="X17" s="221" t="s">
        <v>132</v>
      </c>
      <c r="Y17" s="221" t="s">
        <v>133</v>
      </c>
      <c r="Z17" s="210"/>
      <c r="AA17" s="210"/>
      <c r="AB17" s="210"/>
      <c r="AC17" s="210"/>
      <c r="AD17" s="210"/>
      <c r="AE17" s="210"/>
      <c r="AF17" s="210"/>
      <c r="AG17" s="210" t="s">
        <v>139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46" t="s">
        <v>149</v>
      </c>
      <c r="D18" s="242"/>
      <c r="E18" s="242"/>
      <c r="F18" s="242"/>
      <c r="G18" s="242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0"/>
      <c r="AA18" s="210"/>
      <c r="AB18" s="210"/>
      <c r="AC18" s="210"/>
      <c r="AD18" s="210"/>
      <c r="AE18" s="210"/>
      <c r="AF18" s="210"/>
      <c r="AG18" s="210" t="s">
        <v>136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17"/>
      <c r="B19" s="218"/>
      <c r="C19" s="247" t="s">
        <v>150</v>
      </c>
      <c r="D19" s="243"/>
      <c r="E19" s="243"/>
      <c r="F19" s="243"/>
      <c r="G19" s="243"/>
      <c r="H19" s="221"/>
      <c r="I19" s="221"/>
      <c r="J19" s="221"/>
      <c r="K19" s="221"/>
      <c r="L19" s="221"/>
      <c r="M19" s="221"/>
      <c r="N19" s="220"/>
      <c r="O19" s="220"/>
      <c r="P19" s="220"/>
      <c r="Q19" s="220"/>
      <c r="R19" s="221"/>
      <c r="S19" s="221"/>
      <c r="T19" s="221"/>
      <c r="U19" s="221"/>
      <c r="V19" s="221"/>
      <c r="W19" s="221"/>
      <c r="X19" s="221"/>
      <c r="Y19" s="221"/>
      <c r="Z19" s="210"/>
      <c r="AA19" s="210"/>
      <c r="AB19" s="210"/>
      <c r="AC19" s="210"/>
      <c r="AD19" s="210"/>
      <c r="AE19" s="210"/>
      <c r="AF19" s="210"/>
      <c r="AG19" s="210" t="s">
        <v>136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x14ac:dyDescent="0.2">
      <c r="A20" s="227" t="s">
        <v>125</v>
      </c>
      <c r="B20" s="228" t="s">
        <v>95</v>
      </c>
      <c r="C20" s="244" t="s">
        <v>28</v>
      </c>
      <c r="D20" s="229"/>
      <c r="E20" s="230"/>
      <c r="F20" s="231"/>
      <c r="G20" s="231">
        <f>SUMIF(AG21:AG29,"&lt;&gt;NOR",G21:G29)</f>
        <v>0</v>
      </c>
      <c r="H20" s="231"/>
      <c r="I20" s="231">
        <f>SUM(I21:I29)</f>
        <v>0</v>
      </c>
      <c r="J20" s="231"/>
      <c r="K20" s="231">
        <f>SUM(K21:K29)</f>
        <v>0</v>
      </c>
      <c r="L20" s="231"/>
      <c r="M20" s="231">
        <f>SUM(M21:M29)</f>
        <v>0</v>
      </c>
      <c r="N20" s="230"/>
      <c r="O20" s="230">
        <f>SUM(O21:O29)</f>
        <v>0</v>
      </c>
      <c r="P20" s="230"/>
      <c r="Q20" s="230">
        <f>SUM(Q21:Q29)</f>
        <v>0</v>
      </c>
      <c r="R20" s="231"/>
      <c r="S20" s="231"/>
      <c r="T20" s="232"/>
      <c r="U20" s="226"/>
      <c r="V20" s="226">
        <f>SUM(V21:V29)</f>
        <v>0</v>
      </c>
      <c r="W20" s="226"/>
      <c r="X20" s="226"/>
      <c r="Y20" s="226"/>
      <c r="AG20" t="s">
        <v>126</v>
      </c>
    </row>
    <row r="21" spans="1:60" outlineLevel="1" x14ac:dyDescent="0.2">
      <c r="A21" s="234">
        <v>6</v>
      </c>
      <c r="B21" s="235" t="s">
        <v>151</v>
      </c>
      <c r="C21" s="245" t="s">
        <v>152</v>
      </c>
      <c r="D21" s="236" t="s">
        <v>129</v>
      </c>
      <c r="E21" s="237">
        <v>1</v>
      </c>
      <c r="F21" s="238"/>
      <c r="G21" s="239">
        <f>ROUND(E21*F21,2)</f>
        <v>0</v>
      </c>
      <c r="H21" s="238"/>
      <c r="I21" s="239">
        <f>ROUND(E21*H21,2)</f>
        <v>0</v>
      </c>
      <c r="J21" s="238"/>
      <c r="K21" s="239">
        <f>ROUND(E21*J21,2)</f>
        <v>0</v>
      </c>
      <c r="L21" s="239">
        <v>21</v>
      </c>
      <c r="M21" s="239">
        <f>G21*(1+L21/100)</f>
        <v>0</v>
      </c>
      <c r="N21" s="237">
        <v>0</v>
      </c>
      <c r="O21" s="237">
        <f>ROUND(E21*N21,2)</f>
        <v>0</v>
      </c>
      <c r="P21" s="237">
        <v>0</v>
      </c>
      <c r="Q21" s="237">
        <f>ROUND(E21*P21,2)</f>
        <v>0</v>
      </c>
      <c r="R21" s="239"/>
      <c r="S21" s="239" t="s">
        <v>130</v>
      </c>
      <c r="T21" s="240" t="s">
        <v>131</v>
      </c>
      <c r="U21" s="221">
        <v>0</v>
      </c>
      <c r="V21" s="221">
        <f>ROUND(E21*U21,2)</f>
        <v>0</v>
      </c>
      <c r="W21" s="221"/>
      <c r="X21" s="221" t="s">
        <v>132</v>
      </c>
      <c r="Y21" s="221" t="s">
        <v>133</v>
      </c>
      <c r="Z21" s="210"/>
      <c r="AA21" s="210"/>
      <c r="AB21" s="210"/>
      <c r="AC21" s="210"/>
      <c r="AD21" s="210"/>
      <c r="AE21" s="210"/>
      <c r="AF21" s="210"/>
      <c r="AG21" s="210" t="s">
        <v>139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46" t="s">
        <v>153</v>
      </c>
      <c r="D22" s="242"/>
      <c r="E22" s="242"/>
      <c r="F22" s="242"/>
      <c r="G22" s="242"/>
      <c r="H22" s="221"/>
      <c r="I22" s="221"/>
      <c r="J22" s="221"/>
      <c r="K22" s="221"/>
      <c r="L22" s="221"/>
      <c r="M22" s="221"/>
      <c r="N22" s="220"/>
      <c r="O22" s="220"/>
      <c r="P22" s="220"/>
      <c r="Q22" s="220"/>
      <c r="R22" s="221"/>
      <c r="S22" s="221"/>
      <c r="T22" s="221"/>
      <c r="U22" s="221"/>
      <c r="V22" s="221"/>
      <c r="W22" s="221"/>
      <c r="X22" s="221"/>
      <c r="Y22" s="221"/>
      <c r="Z22" s="210"/>
      <c r="AA22" s="210"/>
      <c r="AB22" s="210"/>
      <c r="AC22" s="210"/>
      <c r="AD22" s="210"/>
      <c r="AE22" s="210"/>
      <c r="AF22" s="210"/>
      <c r="AG22" s="210" t="s">
        <v>136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34">
        <v>7</v>
      </c>
      <c r="B23" s="235" t="s">
        <v>154</v>
      </c>
      <c r="C23" s="245" t="s">
        <v>155</v>
      </c>
      <c r="D23" s="236" t="s">
        <v>129</v>
      </c>
      <c r="E23" s="237">
        <v>1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/>
      <c r="S23" s="239" t="s">
        <v>130</v>
      </c>
      <c r="T23" s="240" t="s">
        <v>131</v>
      </c>
      <c r="U23" s="221">
        <v>0</v>
      </c>
      <c r="V23" s="221">
        <f>ROUND(E23*U23,2)</f>
        <v>0</v>
      </c>
      <c r="W23" s="221"/>
      <c r="X23" s="221" t="s">
        <v>132</v>
      </c>
      <c r="Y23" s="221" t="s">
        <v>133</v>
      </c>
      <c r="Z23" s="210"/>
      <c r="AA23" s="210"/>
      <c r="AB23" s="210"/>
      <c r="AC23" s="210"/>
      <c r="AD23" s="210"/>
      <c r="AE23" s="210"/>
      <c r="AF23" s="210"/>
      <c r="AG23" s="210" t="s">
        <v>139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46" t="s">
        <v>156</v>
      </c>
      <c r="D24" s="242"/>
      <c r="E24" s="242"/>
      <c r="F24" s="242"/>
      <c r="G24" s="242"/>
      <c r="H24" s="221"/>
      <c r="I24" s="221"/>
      <c r="J24" s="221"/>
      <c r="K24" s="221"/>
      <c r="L24" s="221"/>
      <c r="M24" s="221"/>
      <c r="N24" s="220"/>
      <c r="O24" s="220"/>
      <c r="P24" s="220"/>
      <c r="Q24" s="220"/>
      <c r="R24" s="221"/>
      <c r="S24" s="221"/>
      <c r="T24" s="221"/>
      <c r="U24" s="221"/>
      <c r="V24" s="221"/>
      <c r="W24" s="221"/>
      <c r="X24" s="221"/>
      <c r="Y24" s="221"/>
      <c r="Z24" s="210"/>
      <c r="AA24" s="210"/>
      <c r="AB24" s="210"/>
      <c r="AC24" s="210"/>
      <c r="AD24" s="210"/>
      <c r="AE24" s="210"/>
      <c r="AF24" s="210"/>
      <c r="AG24" s="210" t="s">
        <v>136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34">
        <v>8</v>
      </c>
      <c r="B25" s="235" t="s">
        <v>157</v>
      </c>
      <c r="C25" s="245" t="s">
        <v>158</v>
      </c>
      <c r="D25" s="236" t="s">
        <v>129</v>
      </c>
      <c r="E25" s="237">
        <v>1</v>
      </c>
      <c r="F25" s="238"/>
      <c r="G25" s="239">
        <f>ROUND(E25*F25,2)</f>
        <v>0</v>
      </c>
      <c r="H25" s="238"/>
      <c r="I25" s="239">
        <f>ROUND(E25*H25,2)</f>
        <v>0</v>
      </c>
      <c r="J25" s="238"/>
      <c r="K25" s="239">
        <f>ROUND(E25*J25,2)</f>
        <v>0</v>
      </c>
      <c r="L25" s="239">
        <v>21</v>
      </c>
      <c r="M25" s="239">
        <f>G25*(1+L25/100)</f>
        <v>0</v>
      </c>
      <c r="N25" s="237">
        <v>0</v>
      </c>
      <c r="O25" s="237">
        <f>ROUND(E25*N25,2)</f>
        <v>0</v>
      </c>
      <c r="P25" s="237">
        <v>0</v>
      </c>
      <c r="Q25" s="237">
        <f>ROUND(E25*P25,2)</f>
        <v>0</v>
      </c>
      <c r="R25" s="239"/>
      <c r="S25" s="239" t="s">
        <v>130</v>
      </c>
      <c r="T25" s="240" t="s">
        <v>131</v>
      </c>
      <c r="U25" s="221">
        <v>0</v>
      </c>
      <c r="V25" s="221">
        <f>ROUND(E25*U25,2)</f>
        <v>0</v>
      </c>
      <c r="W25" s="221"/>
      <c r="X25" s="221" t="s">
        <v>132</v>
      </c>
      <c r="Y25" s="221" t="s">
        <v>133</v>
      </c>
      <c r="Z25" s="210"/>
      <c r="AA25" s="210"/>
      <c r="AB25" s="210"/>
      <c r="AC25" s="210"/>
      <c r="AD25" s="210"/>
      <c r="AE25" s="210"/>
      <c r="AF25" s="210"/>
      <c r="AG25" s="210" t="s">
        <v>139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ht="33.75" outlineLevel="2" x14ac:dyDescent="0.2">
      <c r="A26" s="217"/>
      <c r="B26" s="218"/>
      <c r="C26" s="246" t="s">
        <v>159</v>
      </c>
      <c r="D26" s="242"/>
      <c r="E26" s="242"/>
      <c r="F26" s="242"/>
      <c r="G26" s="242"/>
      <c r="H26" s="221"/>
      <c r="I26" s="221"/>
      <c r="J26" s="221"/>
      <c r="K26" s="221"/>
      <c r="L26" s="221"/>
      <c r="M26" s="221"/>
      <c r="N26" s="220"/>
      <c r="O26" s="220"/>
      <c r="P26" s="220"/>
      <c r="Q26" s="220"/>
      <c r="R26" s="221"/>
      <c r="S26" s="221"/>
      <c r="T26" s="221"/>
      <c r="U26" s="221"/>
      <c r="V26" s="221"/>
      <c r="W26" s="221"/>
      <c r="X26" s="221"/>
      <c r="Y26" s="221"/>
      <c r="Z26" s="210"/>
      <c r="AA26" s="210"/>
      <c r="AB26" s="210"/>
      <c r="AC26" s="210"/>
      <c r="AD26" s="210"/>
      <c r="AE26" s="210"/>
      <c r="AF26" s="210"/>
      <c r="AG26" s="210" t="s">
        <v>136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41" t="str">
        <f>C26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34">
        <v>9</v>
      </c>
      <c r="B27" s="235" t="s">
        <v>160</v>
      </c>
      <c r="C27" s="245" t="s">
        <v>161</v>
      </c>
      <c r="D27" s="236" t="s">
        <v>129</v>
      </c>
      <c r="E27" s="237">
        <v>1</v>
      </c>
      <c r="F27" s="238"/>
      <c r="G27" s="239">
        <f>ROUND(E27*F27,2)</f>
        <v>0</v>
      </c>
      <c r="H27" s="238"/>
      <c r="I27" s="239">
        <f>ROUND(E27*H27,2)</f>
        <v>0</v>
      </c>
      <c r="J27" s="238"/>
      <c r="K27" s="239">
        <f>ROUND(E27*J27,2)</f>
        <v>0</v>
      </c>
      <c r="L27" s="239">
        <v>21</v>
      </c>
      <c r="M27" s="239">
        <f>G27*(1+L27/100)</f>
        <v>0</v>
      </c>
      <c r="N27" s="237">
        <v>0</v>
      </c>
      <c r="O27" s="237">
        <f>ROUND(E27*N27,2)</f>
        <v>0</v>
      </c>
      <c r="P27" s="237">
        <v>0</v>
      </c>
      <c r="Q27" s="237">
        <f>ROUND(E27*P27,2)</f>
        <v>0</v>
      </c>
      <c r="R27" s="239"/>
      <c r="S27" s="239" t="s">
        <v>162</v>
      </c>
      <c r="T27" s="240" t="s">
        <v>131</v>
      </c>
      <c r="U27" s="221">
        <v>0</v>
      </c>
      <c r="V27" s="221">
        <f>ROUND(E27*U27,2)</f>
        <v>0</v>
      </c>
      <c r="W27" s="221"/>
      <c r="X27" s="221" t="s">
        <v>132</v>
      </c>
      <c r="Y27" s="221" t="s">
        <v>133</v>
      </c>
      <c r="Z27" s="210"/>
      <c r="AA27" s="210"/>
      <c r="AB27" s="210"/>
      <c r="AC27" s="210"/>
      <c r="AD27" s="210"/>
      <c r="AE27" s="210"/>
      <c r="AF27" s="210"/>
      <c r="AG27" s="210" t="s">
        <v>139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17"/>
      <c r="B28" s="218"/>
      <c r="C28" s="246" t="s">
        <v>163</v>
      </c>
      <c r="D28" s="242"/>
      <c r="E28" s="242"/>
      <c r="F28" s="242"/>
      <c r="G28" s="242"/>
      <c r="H28" s="221"/>
      <c r="I28" s="221"/>
      <c r="J28" s="221"/>
      <c r="K28" s="221"/>
      <c r="L28" s="221"/>
      <c r="M28" s="221"/>
      <c r="N28" s="220"/>
      <c r="O28" s="220"/>
      <c r="P28" s="220"/>
      <c r="Q28" s="220"/>
      <c r="R28" s="221"/>
      <c r="S28" s="221"/>
      <c r="T28" s="221"/>
      <c r="U28" s="221"/>
      <c r="V28" s="221"/>
      <c r="W28" s="221"/>
      <c r="X28" s="221"/>
      <c r="Y28" s="221"/>
      <c r="Z28" s="210"/>
      <c r="AA28" s="210"/>
      <c r="AB28" s="210"/>
      <c r="AC28" s="210"/>
      <c r="AD28" s="210"/>
      <c r="AE28" s="210"/>
      <c r="AF28" s="210"/>
      <c r="AG28" s="210" t="s">
        <v>136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41" t="str">
        <f>C28</f>
        <v>Odstíny veškerých barevných povrchových úprav odsouhlasí architekt v rámci autorského dozorů podle reálných vzorků.</v>
      </c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17"/>
      <c r="B29" s="218"/>
      <c r="C29" s="247" t="s">
        <v>164</v>
      </c>
      <c r="D29" s="243"/>
      <c r="E29" s="243"/>
      <c r="F29" s="243"/>
      <c r="G29" s="243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0"/>
      <c r="AA29" s="210"/>
      <c r="AB29" s="210"/>
      <c r="AC29" s="210"/>
      <c r="AD29" s="210"/>
      <c r="AE29" s="210"/>
      <c r="AF29" s="210"/>
      <c r="AG29" s="210" t="s">
        <v>136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41" t="str">
        <f>C29</f>
        <v>Veškeré atypické výrobky budou odsouhlaseny architektem v rámci autorského dozorů podle reálných vzorků.</v>
      </c>
      <c r="BB29" s="210"/>
      <c r="BC29" s="210"/>
      <c r="BD29" s="210"/>
      <c r="BE29" s="210"/>
      <c r="BF29" s="210"/>
      <c r="BG29" s="210"/>
      <c r="BH29" s="210"/>
    </row>
    <row r="30" spans="1:60" x14ac:dyDescent="0.2">
      <c r="A30" s="3"/>
      <c r="B30" s="4"/>
      <c r="C30" s="248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E30">
        <v>12</v>
      </c>
      <c r="AF30">
        <v>21</v>
      </c>
      <c r="AG30" t="s">
        <v>111</v>
      </c>
    </row>
    <row r="31" spans="1:60" x14ac:dyDescent="0.2">
      <c r="A31" s="213"/>
      <c r="B31" s="214" t="s">
        <v>29</v>
      </c>
      <c r="C31" s="249"/>
      <c r="D31" s="215"/>
      <c r="E31" s="216"/>
      <c r="F31" s="216"/>
      <c r="G31" s="233">
        <f>G8+G20</f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f>SUMIF(L7:L29,AE30,G7:G29)</f>
        <v>0</v>
      </c>
      <c r="AF31">
        <f>SUMIF(L7:L29,AF30,G7:G29)</f>
        <v>0</v>
      </c>
      <c r="AG31" t="s">
        <v>165</v>
      </c>
    </row>
    <row r="32" spans="1:60" x14ac:dyDescent="0.2">
      <c r="C32" s="250"/>
      <c r="D32" s="10"/>
      <c r="AG32" t="s">
        <v>166</v>
      </c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EzQNGPRGjWD1uLP0M6r6Qy6q7oO+UBwnpncJXe2sZQAbRFDNeh7jNHVt/rRWOVTTKfjM3VwmmxoHQwmB0/JnZg==" saltValue="bqfQYWjPV/orQl8RYWEyGg==" spinCount="100000" sheet="1" formatRows="0"/>
  <mergeCells count="15">
    <mergeCell ref="C26:G26"/>
    <mergeCell ref="C28:G28"/>
    <mergeCell ref="C29:G29"/>
    <mergeCell ref="C14:G14"/>
    <mergeCell ref="C16:G16"/>
    <mergeCell ref="C18:G18"/>
    <mergeCell ref="C19:G19"/>
    <mergeCell ref="C22:G22"/>
    <mergeCell ref="C24:G24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7175-4EB4-49C5-BCEE-F058DC267CA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167</v>
      </c>
      <c r="B1" s="195"/>
      <c r="C1" s="195"/>
      <c r="D1" s="195"/>
      <c r="E1" s="195"/>
      <c r="F1" s="195"/>
      <c r="G1" s="195"/>
      <c r="AG1" t="s">
        <v>97</v>
      </c>
    </row>
    <row r="2" spans="1:60" ht="24.9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98</v>
      </c>
    </row>
    <row r="3" spans="1:60" ht="24.95" customHeight="1" x14ac:dyDescent="0.2">
      <c r="A3" s="196" t="s">
        <v>8</v>
      </c>
      <c r="B3" s="49" t="s">
        <v>49</v>
      </c>
      <c r="C3" s="199" t="s">
        <v>50</v>
      </c>
      <c r="D3" s="197"/>
      <c r="E3" s="197"/>
      <c r="F3" s="197"/>
      <c r="G3" s="198"/>
      <c r="AC3" s="174" t="s">
        <v>98</v>
      </c>
      <c r="AG3" t="s">
        <v>101</v>
      </c>
    </row>
    <row r="4" spans="1:60" ht="24.95" customHeight="1" x14ac:dyDescent="0.2">
      <c r="A4" s="200" t="s">
        <v>9</v>
      </c>
      <c r="B4" s="201" t="s">
        <v>51</v>
      </c>
      <c r="C4" s="202" t="s">
        <v>52</v>
      </c>
      <c r="D4" s="203"/>
      <c r="E4" s="203"/>
      <c r="F4" s="203"/>
      <c r="G4" s="204"/>
      <c r="AG4" t="s">
        <v>102</v>
      </c>
    </row>
    <row r="5" spans="1:60" x14ac:dyDescent="0.2">
      <c r="D5" s="10"/>
    </row>
    <row r="6" spans="1:60" ht="38.25" x14ac:dyDescent="0.2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29</v>
      </c>
      <c r="H6" s="209" t="s">
        <v>30</v>
      </c>
      <c r="I6" s="209" t="s">
        <v>109</v>
      </c>
      <c r="J6" s="209" t="s">
        <v>31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  <c r="Y6" s="209" t="s">
        <v>124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7" t="s">
        <v>125</v>
      </c>
      <c r="B8" s="228" t="s">
        <v>65</v>
      </c>
      <c r="C8" s="244" t="s">
        <v>66</v>
      </c>
      <c r="D8" s="229"/>
      <c r="E8" s="230"/>
      <c r="F8" s="231"/>
      <c r="G8" s="231">
        <f>SUMIF(AG9:AG28,"&lt;&gt;NOR",G9:G28)</f>
        <v>0</v>
      </c>
      <c r="H8" s="231"/>
      <c r="I8" s="231">
        <f>SUM(I9:I28)</f>
        <v>0</v>
      </c>
      <c r="J8" s="231"/>
      <c r="K8" s="231">
        <f>SUM(K9:K28)</f>
        <v>0</v>
      </c>
      <c r="L8" s="231"/>
      <c r="M8" s="231">
        <f>SUM(M9:M28)</f>
        <v>0</v>
      </c>
      <c r="N8" s="230"/>
      <c r="O8" s="230">
        <f>SUM(O9:O28)</f>
        <v>0</v>
      </c>
      <c r="P8" s="230"/>
      <c r="Q8" s="230">
        <f>SUM(Q9:Q28)</f>
        <v>0</v>
      </c>
      <c r="R8" s="231"/>
      <c r="S8" s="231"/>
      <c r="T8" s="232"/>
      <c r="U8" s="226"/>
      <c r="V8" s="226">
        <f>SUM(V9:V28)</f>
        <v>73.039999999999992</v>
      </c>
      <c r="W8" s="226"/>
      <c r="X8" s="226"/>
      <c r="Y8" s="226"/>
      <c r="AG8" t="s">
        <v>126</v>
      </c>
    </row>
    <row r="9" spans="1:60" outlineLevel="1" x14ac:dyDescent="0.2">
      <c r="A9" s="234">
        <v>1</v>
      </c>
      <c r="B9" s="235" t="s">
        <v>168</v>
      </c>
      <c r="C9" s="245" t="s">
        <v>169</v>
      </c>
      <c r="D9" s="236" t="s">
        <v>170</v>
      </c>
      <c r="E9" s="237">
        <v>13.873200000000001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 t="s">
        <v>171</v>
      </c>
      <c r="S9" s="239" t="s">
        <v>130</v>
      </c>
      <c r="T9" s="240" t="s">
        <v>130</v>
      </c>
      <c r="U9" s="221">
        <v>3.5329999999999999</v>
      </c>
      <c r="V9" s="221">
        <f>ROUND(E9*U9,2)</f>
        <v>49.01</v>
      </c>
      <c r="W9" s="221"/>
      <c r="X9" s="221" t="s">
        <v>172</v>
      </c>
      <c r="Y9" s="221" t="s">
        <v>133</v>
      </c>
      <c r="Z9" s="210"/>
      <c r="AA9" s="210"/>
      <c r="AB9" s="210"/>
      <c r="AC9" s="210"/>
      <c r="AD9" s="210"/>
      <c r="AE9" s="210"/>
      <c r="AF9" s="210"/>
      <c r="AG9" s="210" t="s">
        <v>173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63" t="s">
        <v>174</v>
      </c>
      <c r="D10" s="253"/>
      <c r="E10" s="253"/>
      <c r="F10" s="253"/>
      <c r="G10" s="253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0"/>
      <c r="AA10" s="210"/>
      <c r="AB10" s="210"/>
      <c r="AC10" s="210"/>
      <c r="AD10" s="210"/>
      <c r="AE10" s="210"/>
      <c r="AF10" s="210"/>
      <c r="AG10" s="210" t="s">
        <v>175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64" t="s">
        <v>176</v>
      </c>
      <c r="D11" s="251"/>
      <c r="E11" s="252">
        <v>5.3952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0"/>
      <c r="AA11" s="210"/>
      <c r="AB11" s="210"/>
      <c r="AC11" s="210"/>
      <c r="AD11" s="210"/>
      <c r="AE11" s="210"/>
      <c r="AF11" s="210"/>
      <c r="AG11" s="210" t="s">
        <v>177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17"/>
      <c r="B12" s="218"/>
      <c r="C12" s="264" t="s">
        <v>178</v>
      </c>
      <c r="D12" s="251"/>
      <c r="E12" s="252">
        <v>3.3119999999999998</v>
      </c>
      <c r="F12" s="221"/>
      <c r="G12" s="221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0"/>
      <c r="AA12" s="210"/>
      <c r="AB12" s="210"/>
      <c r="AC12" s="210"/>
      <c r="AD12" s="210"/>
      <c r="AE12" s="210"/>
      <c r="AF12" s="210"/>
      <c r="AG12" s="210" t="s">
        <v>177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">
      <c r="A13" s="217"/>
      <c r="B13" s="218"/>
      <c r="C13" s="264" t="s">
        <v>179</v>
      </c>
      <c r="D13" s="251"/>
      <c r="E13" s="252">
        <v>1.794</v>
      </c>
      <c r="F13" s="221"/>
      <c r="G13" s="221"/>
      <c r="H13" s="221"/>
      <c r="I13" s="221"/>
      <c r="J13" s="221"/>
      <c r="K13" s="221"/>
      <c r="L13" s="221"/>
      <c r="M13" s="221"/>
      <c r="N13" s="220"/>
      <c r="O13" s="220"/>
      <c r="P13" s="220"/>
      <c r="Q13" s="220"/>
      <c r="R13" s="221"/>
      <c r="S13" s="221"/>
      <c r="T13" s="221"/>
      <c r="U13" s="221"/>
      <c r="V13" s="221"/>
      <c r="W13" s="221"/>
      <c r="X13" s="221"/>
      <c r="Y13" s="221"/>
      <c r="Z13" s="210"/>
      <c r="AA13" s="210"/>
      <c r="AB13" s="210"/>
      <c r="AC13" s="210"/>
      <c r="AD13" s="210"/>
      <c r="AE13" s="210"/>
      <c r="AF13" s="210"/>
      <c r="AG13" s="210" t="s">
        <v>177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">
      <c r="A14" s="217"/>
      <c r="B14" s="218"/>
      <c r="C14" s="264" t="s">
        <v>180</v>
      </c>
      <c r="D14" s="251"/>
      <c r="E14" s="252">
        <v>3.3719999999999999</v>
      </c>
      <c r="F14" s="221"/>
      <c r="G14" s="221"/>
      <c r="H14" s="221"/>
      <c r="I14" s="221"/>
      <c r="J14" s="221"/>
      <c r="K14" s="221"/>
      <c r="L14" s="221"/>
      <c r="M14" s="221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10"/>
      <c r="AA14" s="210"/>
      <c r="AB14" s="210"/>
      <c r="AC14" s="210"/>
      <c r="AD14" s="210"/>
      <c r="AE14" s="210"/>
      <c r="AF14" s="210"/>
      <c r="AG14" s="210" t="s">
        <v>177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ht="22.5" outlineLevel="1" x14ac:dyDescent="0.2">
      <c r="A15" s="234">
        <v>2</v>
      </c>
      <c r="B15" s="235" t="s">
        <v>181</v>
      </c>
      <c r="C15" s="245" t="s">
        <v>182</v>
      </c>
      <c r="D15" s="236" t="s">
        <v>170</v>
      </c>
      <c r="E15" s="237">
        <v>10.103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0</v>
      </c>
      <c r="O15" s="237">
        <f>ROUND(E15*N15,2)</f>
        <v>0</v>
      </c>
      <c r="P15" s="237">
        <v>0</v>
      </c>
      <c r="Q15" s="237">
        <f>ROUND(E15*P15,2)</f>
        <v>0</v>
      </c>
      <c r="R15" s="239" t="s">
        <v>171</v>
      </c>
      <c r="S15" s="239" t="s">
        <v>130</v>
      </c>
      <c r="T15" s="240" t="s">
        <v>130</v>
      </c>
      <c r="U15" s="221">
        <v>1.0999999999999999E-2</v>
      </c>
      <c r="V15" s="221">
        <f>ROUND(E15*U15,2)</f>
        <v>0.11</v>
      </c>
      <c r="W15" s="221"/>
      <c r="X15" s="221" t="s">
        <v>172</v>
      </c>
      <c r="Y15" s="221" t="s">
        <v>133</v>
      </c>
      <c r="Z15" s="210"/>
      <c r="AA15" s="210"/>
      <c r="AB15" s="210"/>
      <c r="AC15" s="210"/>
      <c r="AD15" s="210"/>
      <c r="AE15" s="210"/>
      <c r="AF15" s="210"/>
      <c r="AG15" s="210" t="s">
        <v>173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17"/>
      <c r="B16" s="218"/>
      <c r="C16" s="263" t="s">
        <v>183</v>
      </c>
      <c r="D16" s="253"/>
      <c r="E16" s="253"/>
      <c r="F16" s="253"/>
      <c r="G16" s="253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0"/>
      <c r="AA16" s="210"/>
      <c r="AB16" s="210"/>
      <c r="AC16" s="210"/>
      <c r="AD16" s="210"/>
      <c r="AE16" s="210"/>
      <c r="AF16" s="210"/>
      <c r="AG16" s="210" t="s">
        <v>175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2.5" outlineLevel="1" x14ac:dyDescent="0.2">
      <c r="A17" s="234">
        <v>3</v>
      </c>
      <c r="B17" s="235" t="s">
        <v>184</v>
      </c>
      <c r="C17" s="245" t="s">
        <v>185</v>
      </c>
      <c r="D17" s="236" t="s">
        <v>170</v>
      </c>
      <c r="E17" s="237">
        <v>101.03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37">
        <v>0</v>
      </c>
      <c r="O17" s="237">
        <f>ROUND(E17*N17,2)</f>
        <v>0</v>
      </c>
      <c r="P17" s="237">
        <v>0</v>
      </c>
      <c r="Q17" s="237">
        <f>ROUND(E17*P17,2)</f>
        <v>0</v>
      </c>
      <c r="R17" s="239" t="s">
        <v>171</v>
      </c>
      <c r="S17" s="239" t="s">
        <v>130</v>
      </c>
      <c r="T17" s="240" t="s">
        <v>130</v>
      </c>
      <c r="U17" s="221">
        <v>0</v>
      </c>
      <c r="V17" s="221">
        <f>ROUND(E17*U17,2)</f>
        <v>0</v>
      </c>
      <c r="W17" s="221"/>
      <c r="X17" s="221" t="s">
        <v>172</v>
      </c>
      <c r="Y17" s="221" t="s">
        <v>133</v>
      </c>
      <c r="Z17" s="210"/>
      <c r="AA17" s="210"/>
      <c r="AB17" s="210"/>
      <c r="AC17" s="210"/>
      <c r="AD17" s="210"/>
      <c r="AE17" s="210"/>
      <c r="AF17" s="210"/>
      <c r="AG17" s="210" t="s">
        <v>173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63" t="s">
        <v>183</v>
      </c>
      <c r="D18" s="253"/>
      <c r="E18" s="253"/>
      <c r="F18" s="253"/>
      <c r="G18" s="253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0"/>
      <c r="AA18" s="210"/>
      <c r="AB18" s="210"/>
      <c r="AC18" s="210"/>
      <c r="AD18" s="210"/>
      <c r="AE18" s="210"/>
      <c r="AF18" s="210"/>
      <c r="AG18" s="210" t="s">
        <v>175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17"/>
      <c r="B19" s="218"/>
      <c r="C19" s="264" t="s">
        <v>186</v>
      </c>
      <c r="D19" s="251"/>
      <c r="E19" s="252">
        <v>101.03</v>
      </c>
      <c r="F19" s="221"/>
      <c r="G19" s="221"/>
      <c r="H19" s="221"/>
      <c r="I19" s="221"/>
      <c r="J19" s="221"/>
      <c r="K19" s="221"/>
      <c r="L19" s="221"/>
      <c r="M19" s="221"/>
      <c r="N19" s="220"/>
      <c r="O19" s="220"/>
      <c r="P19" s="220"/>
      <c r="Q19" s="220"/>
      <c r="R19" s="221"/>
      <c r="S19" s="221"/>
      <c r="T19" s="221"/>
      <c r="U19" s="221"/>
      <c r="V19" s="221"/>
      <c r="W19" s="221"/>
      <c r="X19" s="221"/>
      <c r="Y19" s="221"/>
      <c r="Z19" s="210"/>
      <c r="AA19" s="210"/>
      <c r="AB19" s="210"/>
      <c r="AC19" s="210"/>
      <c r="AD19" s="210"/>
      <c r="AE19" s="210"/>
      <c r="AF19" s="210"/>
      <c r="AG19" s="210" t="s">
        <v>177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2.5" outlineLevel="1" x14ac:dyDescent="0.2">
      <c r="A20" s="234">
        <v>4</v>
      </c>
      <c r="B20" s="235" t="s">
        <v>187</v>
      </c>
      <c r="C20" s="245" t="s">
        <v>188</v>
      </c>
      <c r="D20" s="236" t="s">
        <v>170</v>
      </c>
      <c r="E20" s="237">
        <v>10.103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 t="s">
        <v>171</v>
      </c>
      <c r="S20" s="239" t="s">
        <v>130</v>
      </c>
      <c r="T20" s="240" t="s">
        <v>130</v>
      </c>
      <c r="U20" s="221">
        <v>1.9379999999999999</v>
      </c>
      <c r="V20" s="221">
        <f>ROUND(E20*U20,2)</f>
        <v>19.579999999999998</v>
      </c>
      <c r="W20" s="221"/>
      <c r="X20" s="221" t="s">
        <v>172</v>
      </c>
      <c r="Y20" s="221" t="s">
        <v>133</v>
      </c>
      <c r="Z20" s="210"/>
      <c r="AA20" s="210"/>
      <c r="AB20" s="210"/>
      <c r="AC20" s="210"/>
      <c r="AD20" s="210"/>
      <c r="AE20" s="210"/>
      <c r="AF20" s="210"/>
      <c r="AG20" s="210" t="s">
        <v>173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17"/>
      <c r="B21" s="218"/>
      <c r="C21" s="264" t="s">
        <v>189</v>
      </c>
      <c r="D21" s="251"/>
      <c r="E21" s="252">
        <v>10.103</v>
      </c>
      <c r="F21" s="221"/>
      <c r="G21" s="221"/>
      <c r="H21" s="221"/>
      <c r="I21" s="221"/>
      <c r="J21" s="221"/>
      <c r="K21" s="221"/>
      <c r="L21" s="221"/>
      <c r="M21" s="221"/>
      <c r="N21" s="220"/>
      <c r="O21" s="220"/>
      <c r="P21" s="220"/>
      <c r="Q21" s="220"/>
      <c r="R21" s="221"/>
      <c r="S21" s="221"/>
      <c r="T21" s="221"/>
      <c r="U21" s="221"/>
      <c r="V21" s="221"/>
      <c r="W21" s="221"/>
      <c r="X21" s="221"/>
      <c r="Y21" s="221"/>
      <c r="Z21" s="210"/>
      <c r="AA21" s="210"/>
      <c r="AB21" s="210"/>
      <c r="AC21" s="210"/>
      <c r="AD21" s="210"/>
      <c r="AE21" s="210"/>
      <c r="AF21" s="210"/>
      <c r="AG21" s="210" t="s">
        <v>177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2.5" outlineLevel="1" x14ac:dyDescent="0.2">
      <c r="A22" s="234">
        <v>5</v>
      </c>
      <c r="B22" s="235" t="s">
        <v>190</v>
      </c>
      <c r="C22" s="245" t="s">
        <v>191</v>
      </c>
      <c r="D22" s="236" t="s">
        <v>170</v>
      </c>
      <c r="E22" s="237">
        <v>3.7702</v>
      </c>
      <c r="F22" s="238"/>
      <c r="G22" s="239">
        <f>ROUND(E22*F22,2)</f>
        <v>0</v>
      </c>
      <c r="H22" s="238"/>
      <c r="I22" s="239">
        <f>ROUND(E22*H22,2)</f>
        <v>0</v>
      </c>
      <c r="J22" s="238"/>
      <c r="K22" s="239">
        <f>ROUND(E22*J22,2)</f>
        <v>0</v>
      </c>
      <c r="L22" s="239">
        <v>21</v>
      </c>
      <c r="M22" s="239">
        <f>G22*(1+L22/100)</f>
        <v>0</v>
      </c>
      <c r="N22" s="237">
        <v>0</v>
      </c>
      <c r="O22" s="237">
        <f>ROUND(E22*N22,2)</f>
        <v>0</v>
      </c>
      <c r="P22" s="237">
        <v>0</v>
      </c>
      <c r="Q22" s="237">
        <f>ROUND(E22*P22,2)</f>
        <v>0</v>
      </c>
      <c r="R22" s="239" t="s">
        <v>171</v>
      </c>
      <c r="S22" s="239" t="s">
        <v>130</v>
      </c>
      <c r="T22" s="240" t="s">
        <v>130</v>
      </c>
      <c r="U22" s="221">
        <v>1.1499999999999999</v>
      </c>
      <c r="V22" s="221">
        <f>ROUND(E22*U22,2)</f>
        <v>4.34</v>
      </c>
      <c r="W22" s="221"/>
      <c r="X22" s="221" t="s">
        <v>172</v>
      </c>
      <c r="Y22" s="221" t="s">
        <v>133</v>
      </c>
      <c r="Z22" s="210"/>
      <c r="AA22" s="210"/>
      <c r="AB22" s="210"/>
      <c r="AC22" s="210"/>
      <c r="AD22" s="210"/>
      <c r="AE22" s="210"/>
      <c r="AF22" s="210"/>
      <c r="AG22" s="210" t="s">
        <v>173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17"/>
      <c r="B23" s="218"/>
      <c r="C23" s="263" t="s">
        <v>192</v>
      </c>
      <c r="D23" s="253"/>
      <c r="E23" s="253"/>
      <c r="F23" s="253"/>
      <c r="G23" s="253"/>
      <c r="H23" s="221"/>
      <c r="I23" s="221"/>
      <c r="J23" s="221"/>
      <c r="K23" s="221"/>
      <c r="L23" s="221"/>
      <c r="M23" s="221"/>
      <c r="N23" s="220"/>
      <c r="O23" s="220"/>
      <c r="P23" s="220"/>
      <c r="Q23" s="220"/>
      <c r="R23" s="221"/>
      <c r="S23" s="221"/>
      <c r="T23" s="221"/>
      <c r="U23" s="221"/>
      <c r="V23" s="221"/>
      <c r="W23" s="221"/>
      <c r="X23" s="221"/>
      <c r="Y23" s="221"/>
      <c r="Z23" s="210"/>
      <c r="AA23" s="210"/>
      <c r="AB23" s="210"/>
      <c r="AC23" s="210"/>
      <c r="AD23" s="210"/>
      <c r="AE23" s="210"/>
      <c r="AF23" s="210"/>
      <c r="AG23" s="210" t="s">
        <v>175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64" t="s">
        <v>193</v>
      </c>
      <c r="D24" s="251"/>
      <c r="E24" s="252">
        <v>1.1801999999999999</v>
      </c>
      <c r="F24" s="221"/>
      <c r="G24" s="221"/>
      <c r="H24" s="221"/>
      <c r="I24" s="221"/>
      <c r="J24" s="221"/>
      <c r="K24" s="221"/>
      <c r="L24" s="221"/>
      <c r="M24" s="221"/>
      <c r="N24" s="220"/>
      <c r="O24" s="220"/>
      <c r="P24" s="220"/>
      <c r="Q24" s="220"/>
      <c r="R24" s="221"/>
      <c r="S24" s="221"/>
      <c r="T24" s="221"/>
      <c r="U24" s="221"/>
      <c r="V24" s="221"/>
      <c r="W24" s="221"/>
      <c r="X24" s="221"/>
      <c r="Y24" s="221"/>
      <c r="Z24" s="210"/>
      <c r="AA24" s="210"/>
      <c r="AB24" s="210"/>
      <c r="AC24" s="210"/>
      <c r="AD24" s="210"/>
      <c r="AE24" s="210"/>
      <c r="AF24" s="210"/>
      <c r="AG24" s="210" t="s">
        <v>177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17"/>
      <c r="B25" s="218"/>
      <c r="C25" s="264" t="s">
        <v>194</v>
      </c>
      <c r="D25" s="251"/>
      <c r="E25" s="252">
        <v>0.72450000000000003</v>
      </c>
      <c r="F25" s="221"/>
      <c r="G25" s="221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0"/>
      <c r="AA25" s="210"/>
      <c r="AB25" s="210"/>
      <c r="AC25" s="210"/>
      <c r="AD25" s="210"/>
      <c r="AE25" s="210"/>
      <c r="AF25" s="210"/>
      <c r="AG25" s="210" t="s">
        <v>177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17"/>
      <c r="B26" s="218"/>
      <c r="C26" s="264" t="s">
        <v>195</v>
      </c>
      <c r="D26" s="251"/>
      <c r="E26" s="252">
        <v>0.24149999999999999</v>
      </c>
      <c r="F26" s="221"/>
      <c r="G26" s="221"/>
      <c r="H26" s="221"/>
      <c r="I26" s="221"/>
      <c r="J26" s="221"/>
      <c r="K26" s="221"/>
      <c r="L26" s="221"/>
      <c r="M26" s="221"/>
      <c r="N26" s="220"/>
      <c r="O26" s="220"/>
      <c r="P26" s="220"/>
      <c r="Q26" s="220"/>
      <c r="R26" s="221"/>
      <c r="S26" s="221"/>
      <c r="T26" s="221"/>
      <c r="U26" s="221"/>
      <c r="V26" s="221"/>
      <c r="W26" s="221"/>
      <c r="X26" s="221"/>
      <c r="Y26" s="221"/>
      <c r="Z26" s="210"/>
      <c r="AA26" s="210"/>
      <c r="AB26" s="210"/>
      <c r="AC26" s="210"/>
      <c r="AD26" s="210"/>
      <c r="AE26" s="210"/>
      <c r="AF26" s="210"/>
      <c r="AG26" s="210" t="s">
        <v>177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">
      <c r="A27" s="217"/>
      <c r="B27" s="218"/>
      <c r="C27" s="264" t="s">
        <v>196</v>
      </c>
      <c r="D27" s="251"/>
      <c r="E27" s="252">
        <v>1.6240000000000001</v>
      </c>
      <c r="F27" s="221"/>
      <c r="G27" s="221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0"/>
      <c r="AA27" s="210"/>
      <c r="AB27" s="210"/>
      <c r="AC27" s="210"/>
      <c r="AD27" s="210"/>
      <c r="AE27" s="210"/>
      <c r="AF27" s="210"/>
      <c r="AG27" s="210" t="s">
        <v>177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54">
        <v>6</v>
      </c>
      <c r="B28" s="255" t="s">
        <v>197</v>
      </c>
      <c r="C28" s="265" t="s">
        <v>198</v>
      </c>
      <c r="D28" s="256" t="s">
        <v>170</v>
      </c>
      <c r="E28" s="257">
        <v>10.103</v>
      </c>
      <c r="F28" s="258"/>
      <c r="G28" s="259">
        <f>ROUND(E28*F28,2)</f>
        <v>0</v>
      </c>
      <c r="H28" s="258"/>
      <c r="I28" s="259">
        <f>ROUND(E28*H28,2)</f>
        <v>0</v>
      </c>
      <c r="J28" s="258"/>
      <c r="K28" s="259">
        <f>ROUND(E28*J28,2)</f>
        <v>0</v>
      </c>
      <c r="L28" s="259">
        <v>21</v>
      </c>
      <c r="M28" s="259">
        <f>G28*(1+L28/100)</f>
        <v>0</v>
      </c>
      <c r="N28" s="257">
        <v>0</v>
      </c>
      <c r="O28" s="257">
        <f>ROUND(E28*N28,2)</f>
        <v>0</v>
      </c>
      <c r="P28" s="257">
        <v>0</v>
      </c>
      <c r="Q28" s="257">
        <f>ROUND(E28*P28,2)</f>
        <v>0</v>
      </c>
      <c r="R28" s="259" t="s">
        <v>171</v>
      </c>
      <c r="S28" s="259" t="s">
        <v>130</v>
      </c>
      <c r="T28" s="260" t="s">
        <v>130</v>
      </c>
      <c r="U28" s="221">
        <v>0</v>
      </c>
      <c r="V28" s="221">
        <f>ROUND(E28*U28,2)</f>
        <v>0</v>
      </c>
      <c r="W28" s="221"/>
      <c r="X28" s="221" t="s">
        <v>172</v>
      </c>
      <c r="Y28" s="221" t="s">
        <v>133</v>
      </c>
      <c r="Z28" s="210"/>
      <c r="AA28" s="210"/>
      <c r="AB28" s="210"/>
      <c r="AC28" s="210"/>
      <c r="AD28" s="210"/>
      <c r="AE28" s="210"/>
      <c r="AF28" s="210"/>
      <c r="AG28" s="210" t="s">
        <v>173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x14ac:dyDescent="0.2">
      <c r="A29" s="227" t="s">
        <v>125</v>
      </c>
      <c r="B29" s="228" t="s">
        <v>67</v>
      </c>
      <c r="C29" s="244" t="s">
        <v>68</v>
      </c>
      <c r="D29" s="229"/>
      <c r="E29" s="230"/>
      <c r="F29" s="231"/>
      <c r="G29" s="231">
        <f>SUMIF(AG30:AG55,"&lt;&gt;NOR",G30:G55)</f>
        <v>0</v>
      </c>
      <c r="H29" s="231"/>
      <c r="I29" s="231">
        <f>SUM(I30:I55)</f>
        <v>0</v>
      </c>
      <c r="J29" s="231"/>
      <c r="K29" s="231">
        <f>SUM(K30:K55)</f>
        <v>0</v>
      </c>
      <c r="L29" s="231"/>
      <c r="M29" s="231">
        <f>SUM(M30:M55)</f>
        <v>0</v>
      </c>
      <c r="N29" s="230"/>
      <c r="O29" s="230">
        <f>SUM(O30:O55)</f>
        <v>33.880000000000003</v>
      </c>
      <c r="P29" s="230"/>
      <c r="Q29" s="230">
        <f>SUM(Q30:Q55)</f>
        <v>0</v>
      </c>
      <c r="R29" s="231"/>
      <c r="S29" s="231"/>
      <c r="T29" s="232"/>
      <c r="U29" s="226"/>
      <c r="V29" s="226">
        <f>SUM(V30:V55)</f>
        <v>110.41</v>
      </c>
      <c r="W29" s="226"/>
      <c r="X29" s="226"/>
      <c r="Y29" s="226"/>
      <c r="AG29" t="s">
        <v>126</v>
      </c>
    </row>
    <row r="30" spans="1:60" outlineLevel="1" x14ac:dyDescent="0.2">
      <c r="A30" s="234">
        <v>7</v>
      </c>
      <c r="B30" s="235" t="s">
        <v>199</v>
      </c>
      <c r="C30" s="245" t="s">
        <v>200</v>
      </c>
      <c r="D30" s="236" t="s">
        <v>201</v>
      </c>
      <c r="E30" s="237">
        <v>22.237500000000001</v>
      </c>
      <c r="F30" s="238"/>
      <c r="G30" s="239">
        <f>ROUND(E30*F30,2)</f>
        <v>0</v>
      </c>
      <c r="H30" s="238"/>
      <c r="I30" s="239">
        <f>ROUND(E30*H30,2)</f>
        <v>0</v>
      </c>
      <c r="J30" s="238"/>
      <c r="K30" s="239">
        <f>ROUND(E30*J30,2)</f>
        <v>0</v>
      </c>
      <c r="L30" s="239">
        <v>21</v>
      </c>
      <c r="M30" s="239">
        <f>G30*(1+L30/100)</f>
        <v>0</v>
      </c>
      <c r="N30" s="237">
        <v>0.6</v>
      </c>
      <c r="O30" s="237">
        <f>ROUND(E30*N30,2)</f>
        <v>13.34</v>
      </c>
      <c r="P30" s="237">
        <v>0</v>
      </c>
      <c r="Q30" s="237">
        <f>ROUND(E30*P30,2)</f>
        <v>0</v>
      </c>
      <c r="R30" s="239" t="s">
        <v>202</v>
      </c>
      <c r="S30" s="239" t="s">
        <v>130</v>
      </c>
      <c r="T30" s="240" t="s">
        <v>130</v>
      </c>
      <c r="U30" s="221">
        <v>1</v>
      </c>
      <c r="V30" s="221">
        <f>ROUND(E30*U30,2)</f>
        <v>22.24</v>
      </c>
      <c r="W30" s="221"/>
      <c r="X30" s="221" t="s">
        <v>172</v>
      </c>
      <c r="Y30" s="221" t="s">
        <v>133</v>
      </c>
      <c r="Z30" s="210"/>
      <c r="AA30" s="210"/>
      <c r="AB30" s="210"/>
      <c r="AC30" s="210"/>
      <c r="AD30" s="210"/>
      <c r="AE30" s="210"/>
      <c r="AF30" s="210"/>
      <c r="AG30" s="210" t="s">
        <v>173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17"/>
      <c r="B31" s="218"/>
      <c r="C31" s="263" t="s">
        <v>203</v>
      </c>
      <c r="D31" s="253"/>
      <c r="E31" s="253"/>
      <c r="F31" s="253"/>
      <c r="G31" s="253"/>
      <c r="H31" s="221"/>
      <c r="I31" s="221"/>
      <c r="J31" s="221"/>
      <c r="K31" s="221"/>
      <c r="L31" s="221"/>
      <c r="M31" s="221"/>
      <c r="N31" s="220"/>
      <c r="O31" s="220"/>
      <c r="P31" s="220"/>
      <c r="Q31" s="220"/>
      <c r="R31" s="221"/>
      <c r="S31" s="221"/>
      <c r="T31" s="221"/>
      <c r="U31" s="221"/>
      <c r="V31" s="221"/>
      <c r="W31" s="221"/>
      <c r="X31" s="221"/>
      <c r="Y31" s="221"/>
      <c r="Z31" s="210"/>
      <c r="AA31" s="210"/>
      <c r="AB31" s="210"/>
      <c r="AC31" s="210"/>
      <c r="AD31" s="210"/>
      <c r="AE31" s="210"/>
      <c r="AF31" s="210"/>
      <c r="AG31" s="210" t="s">
        <v>175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17"/>
      <c r="B32" s="218"/>
      <c r="C32" s="264" t="s">
        <v>204</v>
      </c>
      <c r="D32" s="251"/>
      <c r="E32" s="252">
        <v>14.05</v>
      </c>
      <c r="F32" s="221"/>
      <c r="G32" s="221"/>
      <c r="H32" s="221"/>
      <c r="I32" s="221"/>
      <c r="J32" s="221"/>
      <c r="K32" s="221"/>
      <c r="L32" s="221"/>
      <c r="M32" s="221"/>
      <c r="N32" s="220"/>
      <c r="O32" s="220"/>
      <c r="P32" s="220"/>
      <c r="Q32" s="220"/>
      <c r="R32" s="221"/>
      <c r="S32" s="221"/>
      <c r="T32" s="221"/>
      <c r="U32" s="221"/>
      <c r="V32" s="221"/>
      <c r="W32" s="221"/>
      <c r="X32" s="221"/>
      <c r="Y32" s="221"/>
      <c r="Z32" s="210"/>
      <c r="AA32" s="210"/>
      <c r="AB32" s="210"/>
      <c r="AC32" s="210"/>
      <c r="AD32" s="210"/>
      <c r="AE32" s="210"/>
      <c r="AF32" s="210"/>
      <c r="AG32" s="210" t="s">
        <v>177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17"/>
      <c r="B33" s="218"/>
      <c r="C33" s="264" t="s">
        <v>205</v>
      </c>
      <c r="D33" s="251"/>
      <c r="E33" s="252">
        <v>2.5625</v>
      </c>
      <c r="F33" s="221"/>
      <c r="G33" s="221"/>
      <c r="H33" s="221"/>
      <c r="I33" s="221"/>
      <c r="J33" s="221"/>
      <c r="K33" s="221"/>
      <c r="L33" s="221"/>
      <c r="M33" s="221"/>
      <c r="N33" s="220"/>
      <c r="O33" s="220"/>
      <c r="P33" s="220"/>
      <c r="Q33" s="220"/>
      <c r="R33" s="221"/>
      <c r="S33" s="221"/>
      <c r="T33" s="221"/>
      <c r="U33" s="221"/>
      <c r="V33" s="221"/>
      <c r="W33" s="221"/>
      <c r="X33" s="221"/>
      <c r="Y33" s="221"/>
      <c r="Z33" s="210"/>
      <c r="AA33" s="210"/>
      <c r="AB33" s="210"/>
      <c r="AC33" s="210"/>
      <c r="AD33" s="210"/>
      <c r="AE33" s="210"/>
      <c r="AF33" s="210"/>
      <c r="AG33" s="210" t="s">
        <v>177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17"/>
      <c r="B34" s="218"/>
      <c r="C34" s="264" t="s">
        <v>206</v>
      </c>
      <c r="D34" s="251"/>
      <c r="E34" s="252">
        <v>2.4375</v>
      </c>
      <c r="F34" s="221"/>
      <c r="G34" s="221"/>
      <c r="H34" s="221"/>
      <c r="I34" s="221"/>
      <c r="J34" s="221"/>
      <c r="K34" s="221"/>
      <c r="L34" s="221"/>
      <c r="M34" s="221"/>
      <c r="N34" s="220"/>
      <c r="O34" s="220"/>
      <c r="P34" s="220"/>
      <c r="Q34" s="220"/>
      <c r="R34" s="221"/>
      <c r="S34" s="221"/>
      <c r="T34" s="221"/>
      <c r="U34" s="221"/>
      <c r="V34" s="221"/>
      <c r="W34" s="221"/>
      <c r="X34" s="221"/>
      <c r="Y34" s="221"/>
      <c r="Z34" s="210"/>
      <c r="AA34" s="210"/>
      <c r="AB34" s="210"/>
      <c r="AC34" s="210"/>
      <c r="AD34" s="210"/>
      <c r="AE34" s="210"/>
      <c r="AF34" s="210"/>
      <c r="AG34" s="210" t="s">
        <v>177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">
      <c r="A35" s="217"/>
      <c r="B35" s="218"/>
      <c r="C35" s="264" t="s">
        <v>207</v>
      </c>
      <c r="D35" s="251"/>
      <c r="E35" s="252">
        <v>1.75</v>
      </c>
      <c r="F35" s="221"/>
      <c r="G35" s="221"/>
      <c r="H35" s="221"/>
      <c r="I35" s="221"/>
      <c r="J35" s="221"/>
      <c r="K35" s="221"/>
      <c r="L35" s="221"/>
      <c r="M35" s="221"/>
      <c r="N35" s="220"/>
      <c r="O35" s="220"/>
      <c r="P35" s="220"/>
      <c r="Q35" s="220"/>
      <c r="R35" s="221"/>
      <c r="S35" s="221"/>
      <c r="T35" s="221"/>
      <c r="U35" s="221"/>
      <c r="V35" s="221"/>
      <c r="W35" s="221"/>
      <c r="X35" s="221"/>
      <c r="Y35" s="221"/>
      <c r="Z35" s="210"/>
      <c r="AA35" s="210"/>
      <c r="AB35" s="210"/>
      <c r="AC35" s="210"/>
      <c r="AD35" s="210"/>
      <c r="AE35" s="210"/>
      <c r="AF35" s="210"/>
      <c r="AG35" s="210" t="s">
        <v>177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3" x14ac:dyDescent="0.2">
      <c r="A36" s="217"/>
      <c r="B36" s="218"/>
      <c r="C36" s="264" t="s">
        <v>208</v>
      </c>
      <c r="D36" s="251"/>
      <c r="E36" s="252">
        <v>1.125</v>
      </c>
      <c r="F36" s="221"/>
      <c r="G36" s="221"/>
      <c r="H36" s="221"/>
      <c r="I36" s="221"/>
      <c r="J36" s="221"/>
      <c r="K36" s="221"/>
      <c r="L36" s="221"/>
      <c r="M36" s="221"/>
      <c r="N36" s="220"/>
      <c r="O36" s="220"/>
      <c r="P36" s="220"/>
      <c r="Q36" s="220"/>
      <c r="R36" s="221"/>
      <c r="S36" s="221"/>
      <c r="T36" s="221"/>
      <c r="U36" s="221"/>
      <c r="V36" s="221"/>
      <c r="W36" s="221"/>
      <c r="X36" s="221"/>
      <c r="Y36" s="221"/>
      <c r="Z36" s="210"/>
      <c r="AA36" s="210"/>
      <c r="AB36" s="210"/>
      <c r="AC36" s="210"/>
      <c r="AD36" s="210"/>
      <c r="AE36" s="210"/>
      <c r="AF36" s="210"/>
      <c r="AG36" s="210" t="s">
        <v>177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">
      <c r="A37" s="217"/>
      <c r="B37" s="218"/>
      <c r="C37" s="264" t="s">
        <v>209</v>
      </c>
      <c r="D37" s="251"/>
      <c r="E37" s="252">
        <v>0.3125</v>
      </c>
      <c r="F37" s="221"/>
      <c r="G37" s="221"/>
      <c r="H37" s="221"/>
      <c r="I37" s="221"/>
      <c r="J37" s="221"/>
      <c r="K37" s="221"/>
      <c r="L37" s="221"/>
      <c r="M37" s="221"/>
      <c r="N37" s="220"/>
      <c r="O37" s="220"/>
      <c r="P37" s="220"/>
      <c r="Q37" s="220"/>
      <c r="R37" s="221"/>
      <c r="S37" s="221"/>
      <c r="T37" s="221"/>
      <c r="U37" s="221"/>
      <c r="V37" s="221"/>
      <c r="W37" s="221"/>
      <c r="X37" s="221"/>
      <c r="Y37" s="221"/>
      <c r="Z37" s="210"/>
      <c r="AA37" s="210"/>
      <c r="AB37" s="210"/>
      <c r="AC37" s="210"/>
      <c r="AD37" s="210"/>
      <c r="AE37" s="210"/>
      <c r="AF37" s="210"/>
      <c r="AG37" s="210" t="s">
        <v>177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34">
        <v>8</v>
      </c>
      <c r="B38" s="235" t="s">
        <v>210</v>
      </c>
      <c r="C38" s="245" t="s">
        <v>211</v>
      </c>
      <c r="D38" s="236" t="s">
        <v>170</v>
      </c>
      <c r="E38" s="237">
        <v>7.0449999999999999</v>
      </c>
      <c r="F38" s="238"/>
      <c r="G38" s="239">
        <f>ROUND(E38*F38,2)</f>
        <v>0</v>
      </c>
      <c r="H38" s="238"/>
      <c r="I38" s="239">
        <f>ROUND(E38*H38,2)</f>
        <v>0</v>
      </c>
      <c r="J38" s="238"/>
      <c r="K38" s="239">
        <f>ROUND(E38*J38,2)</f>
        <v>0</v>
      </c>
      <c r="L38" s="239">
        <v>21</v>
      </c>
      <c r="M38" s="239">
        <f>G38*(1+L38/100)</f>
        <v>0</v>
      </c>
      <c r="N38" s="237">
        <v>2.5249999999999999</v>
      </c>
      <c r="O38" s="237">
        <f>ROUND(E38*N38,2)</f>
        <v>17.79</v>
      </c>
      <c r="P38" s="237">
        <v>0</v>
      </c>
      <c r="Q38" s="237">
        <f>ROUND(E38*P38,2)</f>
        <v>0</v>
      </c>
      <c r="R38" s="239" t="s">
        <v>202</v>
      </c>
      <c r="S38" s="239" t="s">
        <v>130</v>
      </c>
      <c r="T38" s="240" t="s">
        <v>130</v>
      </c>
      <c r="U38" s="221">
        <v>0.48</v>
      </c>
      <c r="V38" s="221">
        <f>ROUND(E38*U38,2)</f>
        <v>3.38</v>
      </c>
      <c r="W38" s="221"/>
      <c r="X38" s="221" t="s">
        <v>172</v>
      </c>
      <c r="Y38" s="221" t="s">
        <v>133</v>
      </c>
      <c r="Z38" s="210"/>
      <c r="AA38" s="210"/>
      <c r="AB38" s="210"/>
      <c r="AC38" s="210"/>
      <c r="AD38" s="210"/>
      <c r="AE38" s="210"/>
      <c r="AF38" s="210"/>
      <c r="AG38" s="210" t="s">
        <v>173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">
      <c r="A39" s="217"/>
      <c r="B39" s="218"/>
      <c r="C39" s="263" t="s">
        <v>212</v>
      </c>
      <c r="D39" s="253"/>
      <c r="E39" s="253"/>
      <c r="F39" s="253"/>
      <c r="G39" s="253"/>
      <c r="H39" s="221"/>
      <c r="I39" s="221"/>
      <c r="J39" s="221"/>
      <c r="K39" s="221"/>
      <c r="L39" s="221"/>
      <c r="M39" s="221"/>
      <c r="N39" s="220"/>
      <c r="O39" s="220"/>
      <c r="P39" s="220"/>
      <c r="Q39" s="220"/>
      <c r="R39" s="221"/>
      <c r="S39" s="221"/>
      <c r="T39" s="221"/>
      <c r="U39" s="221"/>
      <c r="V39" s="221"/>
      <c r="W39" s="221"/>
      <c r="X39" s="221"/>
      <c r="Y39" s="221"/>
      <c r="Z39" s="210"/>
      <c r="AA39" s="210"/>
      <c r="AB39" s="210"/>
      <c r="AC39" s="210"/>
      <c r="AD39" s="210"/>
      <c r="AE39" s="210"/>
      <c r="AF39" s="210"/>
      <c r="AG39" s="210" t="s">
        <v>175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64" t="s">
        <v>213</v>
      </c>
      <c r="D40" s="251"/>
      <c r="E40" s="252">
        <v>2.2480000000000002</v>
      </c>
      <c r="F40" s="221"/>
      <c r="G40" s="221"/>
      <c r="H40" s="221"/>
      <c r="I40" s="221"/>
      <c r="J40" s="221"/>
      <c r="K40" s="221"/>
      <c r="L40" s="221"/>
      <c r="M40" s="221"/>
      <c r="N40" s="220"/>
      <c r="O40" s="220"/>
      <c r="P40" s="220"/>
      <c r="Q40" s="220"/>
      <c r="R40" s="221"/>
      <c r="S40" s="221"/>
      <c r="T40" s="221"/>
      <c r="U40" s="221"/>
      <c r="V40" s="221"/>
      <c r="W40" s="221"/>
      <c r="X40" s="221"/>
      <c r="Y40" s="221"/>
      <c r="Z40" s="210"/>
      <c r="AA40" s="210"/>
      <c r="AB40" s="210"/>
      <c r="AC40" s="210"/>
      <c r="AD40" s="210"/>
      <c r="AE40" s="210"/>
      <c r="AF40" s="210"/>
      <c r="AG40" s="210" t="s">
        <v>177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17"/>
      <c r="B41" s="218"/>
      <c r="C41" s="264" t="s">
        <v>214</v>
      </c>
      <c r="D41" s="251"/>
      <c r="E41" s="252">
        <v>1.38</v>
      </c>
      <c r="F41" s="221"/>
      <c r="G41" s="221"/>
      <c r="H41" s="221"/>
      <c r="I41" s="221"/>
      <c r="J41" s="221"/>
      <c r="K41" s="221"/>
      <c r="L41" s="221"/>
      <c r="M41" s="221"/>
      <c r="N41" s="220"/>
      <c r="O41" s="220"/>
      <c r="P41" s="220"/>
      <c r="Q41" s="220"/>
      <c r="R41" s="221"/>
      <c r="S41" s="221"/>
      <c r="T41" s="221"/>
      <c r="U41" s="221"/>
      <c r="V41" s="221"/>
      <c r="W41" s="221"/>
      <c r="X41" s="221"/>
      <c r="Y41" s="221"/>
      <c r="Z41" s="210"/>
      <c r="AA41" s="210"/>
      <c r="AB41" s="210"/>
      <c r="AC41" s="210"/>
      <c r="AD41" s="210"/>
      <c r="AE41" s="210"/>
      <c r="AF41" s="210"/>
      <c r="AG41" s="210" t="s">
        <v>177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17"/>
      <c r="B42" s="218"/>
      <c r="C42" s="264" t="s">
        <v>215</v>
      </c>
      <c r="D42" s="251"/>
      <c r="E42" s="252">
        <v>0.74750000000000005</v>
      </c>
      <c r="F42" s="221"/>
      <c r="G42" s="221"/>
      <c r="H42" s="221"/>
      <c r="I42" s="221"/>
      <c r="J42" s="221"/>
      <c r="K42" s="221"/>
      <c r="L42" s="221"/>
      <c r="M42" s="221"/>
      <c r="N42" s="220"/>
      <c r="O42" s="220"/>
      <c r="P42" s="220"/>
      <c r="Q42" s="220"/>
      <c r="R42" s="221"/>
      <c r="S42" s="221"/>
      <c r="T42" s="221"/>
      <c r="U42" s="221"/>
      <c r="V42" s="221"/>
      <c r="W42" s="221"/>
      <c r="X42" s="221"/>
      <c r="Y42" s="221"/>
      <c r="Z42" s="210"/>
      <c r="AA42" s="210"/>
      <c r="AB42" s="210"/>
      <c r="AC42" s="210"/>
      <c r="AD42" s="210"/>
      <c r="AE42" s="210"/>
      <c r="AF42" s="210"/>
      <c r="AG42" s="210" t="s">
        <v>177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">
      <c r="A43" s="217"/>
      <c r="B43" s="218"/>
      <c r="C43" s="264" t="s">
        <v>216</v>
      </c>
      <c r="D43" s="251"/>
      <c r="E43" s="252">
        <v>2.6695000000000002</v>
      </c>
      <c r="F43" s="221"/>
      <c r="G43" s="221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0"/>
      <c r="AA43" s="210"/>
      <c r="AB43" s="210"/>
      <c r="AC43" s="210"/>
      <c r="AD43" s="210"/>
      <c r="AE43" s="210"/>
      <c r="AF43" s="210"/>
      <c r="AG43" s="210" t="s">
        <v>177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34">
        <v>9</v>
      </c>
      <c r="B44" s="235" t="s">
        <v>217</v>
      </c>
      <c r="C44" s="245" t="s">
        <v>218</v>
      </c>
      <c r="D44" s="236" t="s">
        <v>201</v>
      </c>
      <c r="E44" s="237">
        <v>45.970999999999997</v>
      </c>
      <c r="F44" s="238"/>
      <c r="G44" s="239">
        <f>ROUND(E44*F44,2)</f>
        <v>0</v>
      </c>
      <c r="H44" s="238"/>
      <c r="I44" s="239">
        <f>ROUND(E44*H44,2)</f>
        <v>0</v>
      </c>
      <c r="J44" s="238"/>
      <c r="K44" s="239">
        <f>ROUND(E44*J44,2)</f>
        <v>0</v>
      </c>
      <c r="L44" s="239">
        <v>21</v>
      </c>
      <c r="M44" s="239">
        <f>G44*(1+L44/100)</f>
        <v>0</v>
      </c>
      <c r="N44" s="237">
        <v>3.9149999999999997E-2</v>
      </c>
      <c r="O44" s="237">
        <f>ROUND(E44*N44,2)</f>
        <v>1.8</v>
      </c>
      <c r="P44" s="237">
        <v>0</v>
      </c>
      <c r="Q44" s="237">
        <f>ROUND(E44*P44,2)</f>
        <v>0</v>
      </c>
      <c r="R44" s="239" t="s">
        <v>202</v>
      </c>
      <c r="S44" s="239" t="s">
        <v>130</v>
      </c>
      <c r="T44" s="240" t="s">
        <v>130</v>
      </c>
      <c r="U44" s="221">
        <v>1.05</v>
      </c>
      <c r="V44" s="221">
        <f>ROUND(E44*U44,2)</f>
        <v>48.27</v>
      </c>
      <c r="W44" s="221"/>
      <c r="X44" s="221" t="s">
        <v>172</v>
      </c>
      <c r="Y44" s="221" t="s">
        <v>133</v>
      </c>
      <c r="Z44" s="210"/>
      <c r="AA44" s="210"/>
      <c r="AB44" s="210"/>
      <c r="AC44" s="210"/>
      <c r="AD44" s="210"/>
      <c r="AE44" s="210"/>
      <c r="AF44" s="210"/>
      <c r="AG44" s="210" t="s">
        <v>173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2.5" outlineLevel="2" x14ac:dyDescent="0.2">
      <c r="A45" s="217"/>
      <c r="B45" s="218"/>
      <c r="C45" s="263" t="s">
        <v>219</v>
      </c>
      <c r="D45" s="253"/>
      <c r="E45" s="253"/>
      <c r="F45" s="253"/>
      <c r="G45" s="253"/>
      <c r="H45" s="221"/>
      <c r="I45" s="221"/>
      <c r="J45" s="221"/>
      <c r="K45" s="221"/>
      <c r="L45" s="221"/>
      <c r="M45" s="221"/>
      <c r="N45" s="220"/>
      <c r="O45" s="220"/>
      <c r="P45" s="220"/>
      <c r="Q45" s="220"/>
      <c r="R45" s="221"/>
      <c r="S45" s="221"/>
      <c r="T45" s="221"/>
      <c r="U45" s="221"/>
      <c r="V45" s="221"/>
      <c r="W45" s="221"/>
      <c r="X45" s="221"/>
      <c r="Y45" s="221"/>
      <c r="Z45" s="210"/>
      <c r="AA45" s="210"/>
      <c r="AB45" s="210"/>
      <c r="AC45" s="210"/>
      <c r="AD45" s="210"/>
      <c r="AE45" s="210"/>
      <c r="AF45" s="210"/>
      <c r="AG45" s="210" t="s">
        <v>175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41" t="str">
        <f>C45</f>
        <v>svislé nebo šikmé (odkloněné), půdorysně přímé nebo zalomené, stěn základových pasů ve volných nebo zapažených jámách, rýhách, šachtách, včetně případných vzpěr,</v>
      </c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17"/>
      <c r="B46" s="218"/>
      <c r="C46" s="264" t="s">
        <v>220</v>
      </c>
      <c r="D46" s="251"/>
      <c r="E46" s="252">
        <v>11.64</v>
      </c>
      <c r="F46" s="221"/>
      <c r="G46" s="221"/>
      <c r="H46" s="221"/>
      <c r="I46" s="221"/>
      <c r="J46" s="221"/>
      <c r="K46" s="221"/>
      <c r="L46" s="221"/>
      <c r="M46" s="221"/>
      <c r="N46" s="220"/>
      <c r="O46" s="220"/>
      <c r="P46" s="220"/>
      <c r="Q46" s="220"/>
      <c r="R46" s="221"/>
      <c r="S46" s="221"/>
      <c r="T46" s="221"/>
      <c r="U46" s="221"/>
      <c r="V46" s="221"/>
      <c r="W46" s="221"/>
      <c r="X46" s="221"/>
      <c r="Y46" s="221"/>
      <c r="Z46" s="210"/>
      <c r="AA46" s="210"/>
      <c r="AB46" s="210"/>
      <c r="AC46" s="210"/>
      <c r="AD46" s="210"/>
      <c r="AE46" s="210"/>
      <c r="AF46" s="210"/>
      <c r="AG46" s="210" t="s">
        <v>177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17"/>
      <c r="B47" s="218"/>
      <c r="C47" s="264" t="s">
        <v>221</v>
      </c>
      <c r="D47" s="251"/>
      <c r="E47" s="252">
        <v>12.5</v>
      </c>
      <c r="F47" s="221"/>
      <c r="G47" s="221"/>
      <c r="H47" s="221"/>
      <c r="I47" s="221"/>
      <c r="J47" s="221"/>
      <c r="K47" s="221"/>
      <c r="L47" s="221"/>
      <c r="M47" s="221"/>
      <c r="N47" s="220"/>
      <c r="O47" s="220"/>
      <c r="P47" s="220"/>
      <c r="Q47" s="220"/>
      <c r="R47" s="221"/>
      <c r="S47" s="221"/>
      <c r="T47" s="221"/>
      <c r="U47" s="221"/>
      <c r="V47" s="221"/>
      <c r="W47" s="221"/>
      <c r="X47" s="221"/>
      <c r="Y47" s="221"/>
      <c r="Z47" s="210"/>
      <c r="AA47" s="210"/>
      <c r="AB47" s="210"/>
      <c r="AC47" s="210"/>
      <c r="AD47" s="210"/>
      <c r="AE47" s="210"/>
      <c r="AF47" s="210"/>
      <c r="AG47" s="210" t="s">
        <v>177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">
      <c r="A48" s="217"/>
      <c r="B48" s="218"/>
      <c r="C48" s="264" t="s">
        <v>222</v>
      </c>
      <c r="D48" s="251"/>
      <c r="E48" s="252">
        <v>21.831</v>
      </c>
      <c r="F48" s="221"/>
      <c r="G48" s="221"/>
      <c r="H48" s="221"/>
      <c r="I48" s="221"/>
      <c r="J48" s="221"/>
      <c r="K48" s="221"/>
      <c r="L48" s="221"/>
      <c r="M48" s="221"/>
      <c r="N48" s="220"/>
      <c r="O48" s="220"/>
      <c r="P48" s="220"/>
      <c r="Q48" s="220"/>
      <c r="R48" s="221"/>
      <c r="S48" s="221"/>
      <c r="T48" s="221"/>
      <c r="U48" s="221"/>
      <c r="V48" s="221"/>
      <c r="W48" s="221"/>
      <c r="X48" s="221"/>
      <c r="Y48" s="221"/>
      <c r="Z48" s="210"/>
      <c r="AA48" s="210"/>
      <c r="AB48" s="210"/>
      <c r="AC48" s="210"/>
      <c r="AD48" s="210"/>
      <c r="AE48" s="210"/>
      <c r="AF48" s="210"/>
      <c r="AG48" s="210" t="s">
        <v>177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34">
        <v>10</v>
      </c>
      <c r="B49" s="235" t="s">
        <v>223</v>
      </c>
      <c r="C49" s="245" t="s">
        <v>224</v>
      </c>
      <c r="D49" s="236" t="s">
        <v>201</v>
      </c>
      <c r="E49" s="237">
        <v>45.970999999999997</v>
      </c>
      <c r="F49" s="238"/>
      <c r="G49" s="239">
        <f>ROUND(E49*F49,2)</f>
        <v>0</v>
      </c>
      <c r="H49" s="238"/>
      <c r="I49" s="239">
        <f>ROUND(E49*H49,2)</f>
        <v>0</v>
      </c>
      <c r="J49" s="238"/>
      <c r="K49" s="239">
        <f>ROUND(E49*J49,2)</f>
        <v>0</v>
      </c>
      <c r="L49" s="239">
        <v>21</v>
      </c>
      <c r="M49" s="239">
        <f>G49*(1+L49/100)</f>
        <v>0</v>
      </c>
      <c r="N49" s="237">
        <v>0</v>
      </c>
      <c r="O49" s="237">
        <f>ROUND(E49*N49,2)</f>
        <v>0</v>
      </c>
      <c r="P49" s="237">
        <v>0</v>
      </c>
      <c r="Q49" s="237">
        <f>ROUND(E49*P49,2)</f>
        <v>0</v>
      </c>
      <c r="R49" s="239" t="s">
        <v>202</v>
      </c>
      <c r="S49" s="239" t="s">
        <v>130</v>
      </c>
      <c r="T49" s="240" t="s">
        <v>130</v>
      </c>
      <c r="U49" s="221">
        <v>0.32</v>
      </c>
      <c r="V49" s="221">
        <f>ROUND(E49*U49,2)</f>
        <v>14.71</v>
      </c>
      <c r="W49" s="221"/>
      <c r="X49" s="221" t="s">
        <v>172</v>
      </c>
      <c r="Y49" s="221" t="s">
        <v>133</v>
      </c>
      <c r="Z49" s="210"/>
      <c r="AA49" s="210"/>
      <c r="AB49" s="210"/>
      <c r="AC49" s="210"/>
      <c r="AD49" s="210"/>
      <c r="AE49" s="210"/>
      <c r="AF49" s="210"/>
      <c r="AG49" s="210" t="s">
        <v>173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22.5" outlineLevel="2" x14ac:dyDescent="0.2">
      <c r="A50" s="217"/>
      <c r="B50" s="218"/>
      <c r="C50" s="263" t="s">
        <v>219</v>
      </c>
      <c r="D50" s="253"/>
      <c r="E50" s="253"/>
      <c r="F50" s="253"/>
      <c r="G50" s="253"/>
      <c r="H50" s="221"/>
      <c r="I50" s="221"/>
      <c r="J50" s="221"/>
      <c r="K50" s="221"/>
      <c r="L50" s="221"/>
      <c r="M50" s="221"/>
      <c r="N50" s="220"/>
      <c r="O50" s="220"/>
      <c r="P50" s="220"/>
      <c r="Q50" s="220"/>
      <c r="R50" s="221"/>
      <c r="S50" s="221"/>
      <c r="T50" s="221"/>
      <c r="U50" s="221"/>
      <c r="V50" s="221"/>
      <c r="W50" s="221"/>
      <c r="X50" s="221"/>
      <c r="Y50" s="221"/>
      <c r="Z50" s="210"/>
      <c r="AA50" s="210"/>
      <c r="AB50" s="210"/>
      <c r="AC50" s="210"/>
      <c r="AD50" s="210"/>
      <c r="AE50" s="210"/>
      <c r="AF50" s="210"/>
      <c r="AG50" s="210" t="s">
        <v>175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41" t="str">
        <f>C50</f>
        <v>svislé nebo šikmé (odkloněné), půdorysně přímé nebo zalomené, stěn základových pasů ve volných nebo zapažených jámách, rýhách, šachtách, včetně případných vzpěr,</v>
      </c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17"/>
      <c r="B51" s="218"/>
      <c r="C51" s="247" t="s">
        <v>225</v>
      </c>
      <c r="D51" s="243"/>
      <c r="E51" s="243"/>
      <c r="F51" s="243"/>
      <c r="G51" s="243"/>
      <c r="H51" s="221"/>
      <c r="I51" s="221"/>
      <c r="J51" s="221"/>
      <c r="K51" s="221"/>
      <c r="L51" s="221"/>
      <c r="M51" s="221"/>
      <c r="N51" s="220"/>
      <c r="O51" s="220"/>
      <c r="P51" s="220"/>
      <c r="Q51" s="220"/>
      <c r="R51" s="221"/>
      <c r="S51" s="221"/>
      <c r="T51" s="221"/>
      <c r="U51" s="221"/>
      <c r="V51" s="221"/>
      <c r="W51" s="221"/>
      <c r="X51" s="221"/>
      <c r="Y51" s="221"/>
      <c r="Z51" s="210"/>
      <c r="AA51" s="210"/>
      <c r="AB51" s="210"/>
      <c r="AC51" s="210"/>
      <c r="AD51" s="210"/>
      <c r="AE51" s="210"/>
      <c r="AF51" s="210"/>
      <c r="AG51" s="210" t="s">
        <v>136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34">
        <v>11</v>
      </c>
      <c r="B52" s="235" t="s">
        <v>226</v>
      </c>
      <c r="C52" s="245" t="s">
        <v>227</v>
      </c>
      <c r="D52" s="236" t="s">
        <v>228</v>
      </c>
      <c r="E52" s="237">
        <v>0.92688000000000004</v>
      </c>
      <c r="F52" s="238"/>
      <c r="G52" s="239">
        <f>ROUND(E52*F52,2)</f>
        <v>0</v>
      </c>
      <c r="H52" s="238"/>
      <c r="I52" s="239">
        <f>ROUND(E52*H52,2)</f>
        <v>0</v>
      </c>
      <c r="J52" s="238"/>
      <c r="K52" s="239">
        <f>ROUND(E52*J52,2)</f>
        <v>0</v>
      </c>
      <c r="L52" s="239">
        <v>21</v>
      </c>
      <c r="M52" s="239">
        <f>G52*(1+L52/100)</f>
        <v>0</v>
      </c>
      <c r="N52" s="237">
        <v>1.0249299999999999</v>
      </c>
      <c r="O52" s="237">
        <f>ROUND(E52*N52,2)</f>
        <v>0.95</v>
      </c>
      <c r="P52" s="237">
        <v>0</v>
      </c>
      <c r="Q52" s="237">
        <f>ROUND(E52*P52,2)</f>
        <v>0</v>
      </c>
      <c r="R52" s="239" t="s">
        <v>229</v>
      </c>
      <c r="S52" s="239" t="s">
        <v>130</v>
      </c>
      <c r="T52" s="240" t="s">
        <v>130</v>
      </c>
      <c r="U52" s="221">
        <v>23.530999999999999</v>
      </c>
      <c r="V52" s="221">
        <f>ROUND(E52*U52,2)</f>
        <v>21.81</v>
      </c>
      <c r="W52" s="221"/>
      <c r="X52" s="221" t="s">
        <v>172</v>
      </c>
      <c r="Y52" s="221" t="s">
        <v>133</v>
      </c>
      <c r="Z52" s="210"/>
      <c r="AA52" s="210"/>
      <c r="AB52" s="210"/>
      <c r="AC52" s="210"/>
      <c r="AD52" s="210"/>
      <c r="AE52" s="210"/>
      <c r="AF52" s="210"/>
      <c r="AG52" s="210" t="s">
        <v>173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2" x14ac:dyDescent="0.2">
      <c r="A53" s="217"/>
      <c r="B53" s="218"/>
      <c r="C53" s="264" t="s">
        <v>230</v>
      </c>
      <c r="D53" s="251"/>
      <c r="E53" s="252"/>
      <c r="F53" s="221"/>
      <c r="G53" s="221"/>
      <c r="H53" s="221"/>
      <c r="I53" s="221"/>
      <c r="J53" s="221"/>
      <c r="K53" s="221"/>
      <c r="L53" s="221"/>
      <c r="M53" s="221"/>
      <c r="N53" s="220"/>
      <c r="O53" s="220"/>
      <c r="P53" s="220"/>
      <c r="Q53" s="220"/>
      <c r="R53" s="221"/>
      <c r="S53" s="221"/>
      <c r="T53" s="221"/>
      <c r="U53" s="221"/>
      <c r="V53" s="221"/>
      <c r="W53" s="221"/>
      <c r="X53" s="221"/>
      <c r="Y53" s="221"/>
      <c r="Z53" s="210"/>
      <c r="AA53" s="210"/>
      <c r="AB53" s="210"/>
      <c r="AC53" s="210"/>
      <c r="AD53" s="210"/>
      <c r="AE53" s="210"/>
      <c r="AF53" s="210"/>
      <c r="AG53" s="210" t="s">
        <v>177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17"/>
      <c r="B54" s="218"/>
      <c r="C54" s="264" t="s">
        <v>231</v>
      </c>
      <c r="D54" s="251"/>
      <c r="E54" s="252">
        <v>0.22237999999999999</v>
      </c>
      <c r="F54" s="221"/>
      <c r="G54" s="221"/>
      <c r="H54" s="221"/>
      <c r="I54" s="221"/>
      <c r="J54" s="221"/>
      <c r="K54" s="221"/>
      <c r="L54" s="221"/>
      <c r="M54" s="221"/>
      <c r="N54" s="220"/>
      <c r="O54" s="220"/>
      <c r="P54" s="220"/>
      <c r="Q54" s="220"/>
      <c r="R54" s="221"/>
      <c r="S54" s="221"/>
      <c r="T54" s="221"/>
      <c r="U54" s="221"/>
      <c r="V54" s="221"/>
      <c r="W54" s="221"/>
      <c r="X54" s="221"/>
      <c r="Y54" s="221"/>
      <c r="Z54" s="210"/>
      <c r="AA54" s="210"/>
      <c r="AB54" s="210"/>
      <c r="AC54" s="210"/>
      <c r="AD54" s="210"/>
      <c r="AE54" s="210"/>
      <c r="AF54" s="210"/>
      <c r="AG54" s="210" t="s">
        <v>177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17"/>
      <c r="B55" s="218"/>
      <c r="C55" s="264" t="s">
        <v>232</v>
      </c>
      <c r="D55" s="251"/>
      <c r="E55" s="252">
        <v>0.70450000000000002</v>
      </c>
      <c r="F55" s="221"/>
      <c r="G55" s="221"/>
      <c r="H55" s="221"/>
      <c r="I55" s="221"/>
      <c r="J55" s="221"/>
      <c r="K55" s="221"/>
      <c r="L55" s="221"/>
      <c r="M55" s="221"/>
      <c r="N55" s="220"/>
      <c r="O55" s="220"/>
      <c r="P55" s="220"/>
      <c r="Q55" s="220"/>
      <c r="R55" s="221"/>
      <c r="S55" s="221"/>
      <c r="T55" s="221"/>
      <c r="U55" s="221"/>
      <c r="V55" s="221"/>
      <c r="W55" s="221"/>
      <c r="X55" s="221"/>
      <c r="Y55" s="221"/>
      <c r="Z55" s="210"/>
      <c r="AA55" s="210"/>
      <c r="AB55" s="210"/>
      <c r="AC55" s="210"/>
      <c r="AD55" s="210"/>
      <c r="AE55" s="210"/>
      <c r="AF55" s="210"/>
      <c r="AG55" s="210" t="s">
        <v>177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x14ac:dyDescent="0.2">
      <c r="A56" s="227" t="s">
        <v>125</v>
      </c>
      <c r="B56" s="228" t="s">
        <v>69</v>
      </c>
      <c r="C56" s="244" t="s">
        <v>70</v>
      </c>
      <c r="D56" s="229"/>
      <c r="E56" s="230"/>
      <c r="F56" s="231"/>
      <c r="G56" s="231">
        <f>SUMIF(AG57:AG94,"&lt;&gt;NOR",G57:G94)</f>
        <v>0</v>
      </c>
      <c r="H56" s="231"/>
      <c r="I56" s="231">
        <f>SUM(I57:I94)</f>
        <v>0</v>
      </c>
      <c r="J56" s="231"/>
      <c r="K56" s="231">
        <f>SUM(K57:K94)</f>
        <v>0</v>
      </c>
      <c r="L56" s="231"/>
      <c r="M56" s="231">
        <f>SUM(M57:M94)</f>
        <v>0</v>
      </c>
      <c r="N56" s="230"/>
      <c r="O56" s="230">
        <f>SUM(O57:O94)</f>
        <v>33.869999999999997</v>
      </c>
      <c r="P56" s="230"/>
      <c r="Q56" s="230">
        <f>SUM(Q57:Q94)</f>
        <v>0</v>
      </c>
      <c r="R56" s="231"/>
      <c r="S56" s="231"/>
      <c r="T56" s="232"/>
      <c r="U56" s="226"/>
      <c r="V56" s="226">
        <f>SUM(V57:V94)</f>
        <v>274.83</v>
      </c>
      <c r="W56" s="226"/>
      <c r="X56" s="226"/>
      <c r="Y56" s="226"/>
      <c r="AG56" t="s">
        <v>126</v>
      </c>
    </row>
    <row r="57" spans="1:60" ht="22.5" outlineLevel="1" x14ac:dyDescent="0.2">
      <c r="A57" s="234">
        <v>12</v>
      </c>
      <c r="B57" s="235" t="s">
        <v>233</v>
      </c>
      <c r="C57" s="245" t="s">
        <v>234</v>
      </c>
      <c r="D57" s="236" t="s">
        <v>170</v>
      </c>
      <c r="E57" s="237">
        <v>8.4109499999999997</v>
      </c>
      <c r="F57" s="238"/>
      <c r="G57" s="239">
        <f>ROUND(E57*F57,2)</f>
        <v>0</v>
      </c>
      <c r="H57" s="238"/>
      <c r="I57" s="239">
        <f>ROUND(E57*H57,2)</f>
        <v>0</v>
      </c>
      <c r="J57" s="238"/>
      <c r="K57" s="239">
        <f>ROUND(E57*J57,2)</f>
        <v>0</v>
      </c>
      <c r="L57" s="239">
        <v>21</v>
      </c>
      <c r="M57" s="239">
        <f>G57*(1+L57/100)</f>
        <v>0</v>
      </c>
      <c r="N57" s="237">
        <v>2.52508</v>
      </c>
      <c r="O57" s="237">
        <f>ROUND(E57*N57,2)</f>
        <v>21.24</v>
      </c>
      <c r="P57" s="237">
        <v>0</v>
      </c>
      <c r="Q57" s="237">
        <f>ROUND(E57*P57,2)</f>
        <v>0</v>
      </c>
      <c r="R57" s="239" t="s">
        <v>202</v>
      </c>
      <c r="S57" s="239" t="s">
        <v>130</v>
      </c>
      <c r="T57" s="240" t="s">
        <v>130</v>
      </c>
      <c r="U57" s="221">
        <v>3.6749999999999998</v>
      </c>
      <c r="V57" s="221">
        <f>ROUND(E57*U57,2)</f>
        <v>30.91</v>
      </c>
      <c r="W57" s="221"/>
      <c r="X57" s="221" t="s">
        <v>172</v>
      </c>
      <c r="Y57" s="221" t="s">
        <v>133</v>
      </c>
      <c r="Z57" s="210"/>
      <c r="AA57" s="210"/>
      <c r="AB57" s="210"/>
      <c r="AC57" s="210"/>
      <c r="AD57" s="210"/>
      <c r="AE57" s="210"/>
      <c r="AF57" s="210"/>
      <c r="AG57" s="210" t="s">
        <v>173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">
      <c r="A58" s="217"/>
      <c r="B58" s="218"/>
      <c r="C58" s="264" t="s">
        <v>235</v>
      </c>
      <c r="D58" s="251"/>
      <c r="E58" s="252">
        <v>0.84299999999999997</v>
      </c>
      <c r="F58" s="221"/>
      <c r="G58" s="221"/>
      <c r="H58" s="221"/>
      <c r="I58" s="221"/>
      <c r="J58" s="221"/>
      <c r="K58" s="221"/>
      <c r="L58" s="221"/>
      <c r="M58" s="221"/>
      <c r="N58" s="220"/>
      <c r="O58" s="220"/>
      <c r="P58" s="220"/>
      <c r="Q58" s="220"/>
      <c r="R58" s="221"/>
      <c r="S58" s="221"/>
      <c r="T58" s="221"/>
      <c r="U58" s="221"/>
      <c r="V58" s="221"/>
      <c r="W58" s="221"/>
      <c r="X58" s="221"/>
      <c r="Y58" s="221"/>
      <c r="Z58" s="210"/>
      <c r="AA58" s="210"/>
      <c r="AB58" s="210"/>
      <c r="AC58" s="210"/>
      <c r="AD58" s="210"/>
      <c r="AE58" s="210"/>
      <c r="AF58" s="210"/>
      <c r="AG58" s="210" t="s">
        <v>177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">
      <c r="A59" s="217"/>
      <c r="B59" s="218"/>
      <c r="C59" s="264" t="s">
        <v>236</v>
      </c>
      <c r="D59" s="251"/>
      <c r="E59" s="252">
        <v>4.7207999999999997</v>
      </c>
      <c r="F59" s="221"/>
      <c r="G59" s="221"/>
      <c r="H59" s="221"/>
      <c r="I59" s="221"/>
      <c r="J59" s="221"/>
      <c r="K59" s="221"/>
      <c r="L59" s="221"/>
      <c r="M59" s="221"/>
      <c r="N59" s="220"/>
      <c r="O59" s="220"/>
      <c r="P59" s="220"/>
      <c r="Q59" s="220"/>
      <c r="R59" s="221"/>
      <c r="S59" s="221"/>
      <c r="T59" s="221"/>
      <c r="U59" s="221"/>
      <c r="V59" s="221"/>
      <c r="W59" s="221"/>
      <c r="X59" s="221"/>
      <c r="Y59" s="221"/>
      <c r="Z59" s="210"/>
      <c r="AA59" s="210"/>
      <c r="AB59" s="210"/>
      <c r="AC59" s="210"/>
      <c r="AD59" s="210"/>
      <c r="AE59" s="210"/>
      <c r="AF59" s="210"/>
      <c r="AG59" s="210" t="s">
        <v>177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17"/>
      <c r="B60" s="218"/>
      <c r="C60" s="264" t="s">
        <v>237</v>
      </c>
      <c r="D60" s="251"/>
      <c r="E60" s="252">
        <v>2.3603999999999998</v>
      </c>
      <c r="F60" s="221"/>
      <c r="G60" s="221"/>
      <c r="H60" s="221"/>
      <c r="I60" s="221"/>
      <c r="J60" s="221"/>
      <c r="K60" s="221"/>
      <c r="L60" s="221"/>
      <c r="M60" s="221"/>
      <c r="N60" s="220"/>
      <c r="O60" s="220"/>
      <c r="P60" s="220"/>
      <c r="Q60" s="220"/>
      <c r="R60" s="221"/>
      <c r="S60" s="221"/>
      <c r="T60" s="221"/>
      <c r="U60" s="221"/>
      <c r="V60" s="221"/>
      <c r="W60" s="221"/>
      <c r="X60" s="221"/>
      <c r="Y60" s="221"/>
      <c r="Z60" s="210"/>
      <c r="AA60" s="210"/>
      <c r="AB60" s="210"/>
      <c r="AC60" s="210"/>
      <c r="AD60" s="210"/>
      <c r="AE60" s="210"/>
      <c r="AF60" s="210"/>
      <c r="AG60" s="210" t="s">
        <v>177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ht="33.75" outlineLevel="3" x14ac:dyDescent="0.2">
      <c r="A61" s="217"/>
      <c r="B61" s="218"/>
      <c r="C61" s="264" t="s">
        <v>238</v>
      </c>
      <c r="D61" s="251"/>
      <c r="E61" s="252">
        <v>0.1275</v>
      </c>
      <c r="F61" s="221"/>
      <c r="G61" s="221"/>
      <c r="H61" s="221"/>
      <c r="I61" s="221"/>
      <c r="J61" s="221"/>
      <c r="K61" s="221"/>
      <c r="L61" s="221"/>
      <c r="M61" s="221"/>
      <c r="N61" s="220"/>
      <c r="O61" s="220"/>
      <c r="P61" s="220"/>
      <c r="Q61" s="220"/>
      <c r="R61" s="221"/>
      <c r="S61" s="221"/>
      <c r="T61" s="221"/>
      <c r="U61" s="221"/>
      <c r="V61" s="221"/>
      <c r="W61" s="221"/>
      <c r="X61" s="221"/>
      <c r="Y61" s="221"/>
      <c r="Z61" s="210"/>
      <c r="AA61" s="210"/>
      <c r="AB61" s="210"/>
      <c r="AC61" s="210"/>
      <c r="AD61" s="210"/>
      <c r="AE61" s="210"/>
      <c r="AF61" s="210"/>
      <c r="AG61" s="210" t="s">
        <v>177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ht="33.75" outlineLevel="3" x14ac:dyDescent="0.2">
      <c r="A62" s="217"/>
      <c r="B62" s="218"/>
      <c r="C62" s="264" t="s">
        <v>239</v>
      </c>
      <c r="D62" s="251"/>
      <c r="E62" s="252">
        <v>0.19125</v>
      </c>
      <c r="F62" s="221"/>
      <c r="G62" s="221"/>
      <c r="H62" s="221"/>
      <c r="I62" s="221"/>
      <c r="J62" s="221"/>
      <c r="K62" s="221"/>
      <c r="L62" s="221"/>
      <c r="M62" s="221"/>
      <c r="N62" s="220"/>
      <c r="O62" s="220"/>
      <c r="P62" s="220"/>
      <c r="Q62" s="220"/>
      <c r="R62" s="221"/>
      <c r="S62" s="221"/>
      <c r="T62" s="221"/>
      <c r="U62" s="221"/>
      <c r="V62" s="221"/>
      <c r="W62" s="221"/>
      <c r="X62" s="221"/>
      <c r="Y62" s="221"/>
      <c r="Z62" s="210"/>
      <c r="AA62" s="210"/>
      <c r="AB62" s="210"/>
      <c r="AC62" s="210"/>
      <c r="AD62" s="210"/>
      <c r="AE62" s="210"/>
      <c r="AF62" s="210"/>
      <c r="AG62" s="210" t="s">
        <v>177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">
      <c r="A63" s="217"/>
      <c r="B63" s="218"/>
      <c r="C63" s="264" t="s">
        <v>240</v>
      </c>
      <c r="D63" s="251"/>
      <c r="E63" s="252">
        <v>0.16800000000000001</v>
      </c>
      <c r="F63" s="221"/>
      <c r="G63" s="221"/>
      <c r="H63" s="221"/>
      <c r="I63" s="221"/>
      <c r="J63" s="221"/>
      <c r="K63" s="221"/>
      <c r="L63" s="221"/>
      <c r="M63" s="221"/>
      <c r="N63" s="220"/>
      <c r="O63" s="220"/>
      <c r="P63" s="220"/>
      <c r="Q63" s="220"/>
      <c r="R63" s="221"/>
      <c r="S63" s="221"/>
      <c r="T63" s="221"/>
      <c r="U63" s="221"/>
      <c r="V63" s="221"/>
      <c r="W63" s="221"/>
      <c r="X63" s="221"/>
      <c r="Y63" s="221"/>
      <c r="Z63" s="210"/>
      <c r="AA63" s="210"/>
      <c r="AB63" s="210"/>
      <c r="AC63" s="210"/>
      <c r="AD63" s="210"/>
      <c r="AE63" s="210"/>
      <c r="AF63" s="210"/>
      <c r="AG63" s="210" t="s">
        <v>177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22.5" outlineLevel="1" x14ac:dyDescent="0.2">
      <c r="A64" s="234">
        <v>13</v>
      </c>
      <c r="B64" s="235" t="s">
        <v>241</v>
      </c>
      <c r="C64" s="245" t="s">
        <v>242</v>
      </c>
      <c r="D64" s="236" t="s">
        <v>228</v>
      </c>
      <c r="E64" s="237">
        <v>0.23264000000000001</v>
      </c>
      <c r="F64" s="238"/>
      <c r="G64" s="239">
        <f>ROUND(E64*F64,2)</f>
        <v>0</v>
      </c>
      <c r="H64" s="238"/>
      <c r="I64" s="239">
        <f>ROUND(E64*H64,2)</f>
        <v>0</v>
      </c>
      <c r="J64" s="238"/>
      <c r="K64" s="239">
        <f>ROUND(E64*J64,2)</f>
        <v>0</v>
      </c>
      <c r="L64" s="239">
        <v>21</v>
      </c>
      <c r="M64" s="239">
        <f>G64*(1+L64/100)</f>
        <v>0</v>
      </c>
      <c r="N64" s="237">
        <v>1.1077399999999999</v>
      </c>
      <c r="O64" s="237">
        <f>ROUND(E64*N64,2)</f>
        <v>0.26</v>
      </c>
      <c r="P64" s="237">
        <v>0</v>
      </c>
      <c r="Q64" s="237">
        <f>ROUND(E64*P64,2)</f>
        <v>0</v>
      </c>
      <c r="R64" s="239" t="s">
        <v>202</v>
      </c>
      <c r="S64" s="239" t="s">
        <v>130</v>
      </c>
      <c r="T64" s="240" t="s">
        <v>130</v>
      </c>
      <c r="U64" s="221">
        <v>22.816500000000001</v>
      </c>
      <c r="V64" s="221">
        <f>ROUND(E64*U64,2)</f>
        <v>5.31</v>
      </c>
      <c r="W64" s="221"/>
      <c r="X64" s="221" t="s">
        <v>172</v>
      </c>
      <c r="Y64" s="221" t="s">
        <v>133</v>
      </c>
      <c r="Z64" s="210"/>
      <c r="AA64" s="210"/>
      <c r="AB64" s="210"/>
      <c r="AC64" s="210"/>
      <c r="AD64" s="210"/>
      <c r="AE64" s="210"/>
      <c r="AF64" s="210"/>
      <c r="AG64" s="210" t="s">
        <v>173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">
      <c r="A65" s="217"/>
      <c r="B65" s="218"/>
      <c r="C65" s="263" t="s">
        <v>243</v>
      </c>
      <c r="D65" s="253"/>
      <c r="E65" s="253"/>
      <c r="F65" s="253"/>
      <c r="G65" s="253"/>
      <c r="H65" s="221"/>
      <c r="I65" s="221"/>
      <c r="J65" s="221"/>
      <c r="K65" s="221"/>
      <c r="L65" s="221"/>
      <c r="M65" s="221"/>
      <c r="N65" s="220"/>
      <c r="O65" s="220"/>
      <c r="P65" s="220"/>
      <c r="Q65" s="220"/>
      <c r="R65" s="221"/>
      <c r="S65" s="221"/>
      <c r="T65" s="221"/>
      <c r="U65" s="221"/>
      <c r="V65" s="221"/>
      <c r="W65" s="221"/>
      <c r="X65" s="221"/>
      <c r="Y65" s="221"/>
      <c r="Z65" s="210"/>
      <c r="AA65" s="210"/>
      <c r="AB65" s="210"/>
      <c r="AC65" s="210"/>
      <c r="AD65" s="210"/>
      <c r="AE65" s="210"/>
      <c r="AF65" s="210"/>
      <c r="AG65" s="210" t="s">
        <v>175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2" x14ac:dyDescent="0.2">
      <c r="A66" s="217"/>
      <c r="B66" s="218"/>
      <c r="C66" s="264" t="s">
        <v>244</v>
      </c>
      <c r="D66" s="251"/>
      <c r="E66" s="252"/>
      <c r="F66" s="221"/>
      <c r="G66" s="221"/>
      <c r="H66" s="221"/>
      <c r="I66" s="221"/>
      <c r="J66" s="221"/>
      <c r="K66" s="221"/>
      <c r="L66" s="221"/>
      <c r="M66" s="221"/>
      <c r="N66" s="220"/>
      <c r="O66" s="220"/>
      <c r="P66" s="220"/>
      <c r="Q66" s="220"/>
      <c r="R66" s="221"/>
      <c r="S66" s="221"/>
      <c r="T66" s="221"/>
      <c r="U66" s="221"/>
      <c r="V66" s="221"/>
      <c r="W66" s="221"/>
      <c r="X66" s="221"/>
      <c r="Y66" s="221"/>
      <c r="Z66" s="210"/>
      <c r="AA66" s="210"/>
      <c r="AB66" s="210"/>
      <c r="AC66" s="210"/>
      <c r="AD66" s="210"/>
      <c r="AE66" s="210"/>
      <c r="AF66" s="210"/>
      <c r="AG66" s="210" t="s">
        <v>177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3" x14ac:dyDescent="0.2">
      <c r="A67" s="217"/>
      <c r="B67" s="218"/>
      <c r="C67" s="264" t="s">
        <v>245</v>
      </c>
      <c r="D67" s="251"/>
      <c r="E67" s="252">
        <v>0.23264000000000001</v>
      </c>
      <c r="F67" s="221"/>
      <c r="G67" s="221"/>
      <c r="H67" s="221"/>
      <c r="I67" s="221"/>
      <c r="J67" s="221"/>
      <c r="K67" s="221"/>
      <c r="L67" s="221"/>
      <c r="M67" s="221"/>
      <c r="N67" s="220"/>
      <c r="O67" s="220"/>
      <c r="P67" s="220"/>
      <c r="Q67" s="220"/>
      <c r="R67" s="221"/>
      <c r="S67" s="221"/>
      <c r="T67" s="221"/>
      <c r="U67" s="221"/>
      <c r="V67" s="221"/>
      <c r="W67" s="221"/>
      <c r="X67" s="221"/>
      <c r="Y67" s="221"/>
      <c r="Z67" s="210"/>
      <c r="AA67" s="210"/>
      <c r="AB67" s="210"/>
      <c r="AC67" s="210"/>
      <c r="AD67" s="210"/>
      <c r="AE67" s="210"/>
      <c r="AF67" s="210"/>
      <c r="AG67" s="210" t="s">
        <v>177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34">
        <v>14</v>
      </c>
      <c r="B68" s="235" t="s">
        <v>246</v>
      </c>
      <c r="C68" s="245" t="s">
        <v>247</v>
      </c>
      <c r="D68" s="236" t="s">
        <v>201</v>
      </c>
      <c r="E68" s="237">
        <v>2.8</v>
      </c>
      <c r="F68" s="238"/>
      <c r="G68" s="239">
        <f>ROUND(E68*F68,2)</f>
        <v>0</v>
      </c>
      <c r="H68" s="238"/>
      <c r="I68" s="239">
        <f>ROUND(E68*H68,2)</f>
        <v>0</v>
      </c>
      <c r="J68" s="238"/>
      <c r="K68" s="239">
        <f>ROUND(E68*J68,2)</f>
        <v>0</v>
      </c>
      <c r="L68" s="239">
        <v>21</v>
      </c>
      <c r="M68" s="239">
        <f>G68*(1+L68/100)</f>
        <v>0</v>
      </c>
      <c r="N68" s="237">
        <v>4.5909999999999999E-2</v>
      </c>
      <c r="O68" s="237">
        <f>ROUND(E68*N68,2)</f>
        <v>0.13</v>
      </c>
      <c r="P68" s="237">
        <v>0</v>
      </c>
      <c r="Q68" s="237">
        <f>ROUND(E68*P68,2)</f>
        <v>0</v>
      </c>
      <c r="R68" s="239" t="s">
        <v>202</v>
      </c>
      <c r="S68" s="239" t="s">
        <v>130</v>
      </c>
      <c r="T68" s="240" t="s">
        <v>130</v>
      </c>
      <c r="U68" s="221">
        <v>2.2999999999999998</v>
      </c>
      <c r="V68" s="221">
        <f>ROUND(E68*U68,2)</f>
        <v>6.44</v>
      </c>
      <c r="W68" s="221"/>
      <c r="X68" s="221" t="s">
        <v>172</v>
      </c>
      <c r="Y68" s="221" t="s">
        <v>133</v>
      </c>
      <c r="Z68" s="210"/>
      <c r="AA68" s="210"/>
      <c r="AB68" s="210"/>
      <c r="AC68" s="210"/>
      <c r="AD68" s="210"/>
      <c r="AE68" s="210"/>
      <c r="AF68" s="210"/>
      <c r="AG68" s="210" t="s">
        <v>173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">
      <c r="A69" s="217"/>
      <c r="B69" s="218"/>
      <c r="C69" s="263" t="s">
        <v>248</v>
      </c>
      <c r="D69" s="253"/>
      <c r="E69" s="253"/>
      <c r="F69" s="253"/>
      <c r="G69" s="253"/>
      <c r="H69" s="221"/>
      <c r="I69" s="221"/>
      <c r="J69" s="221"/>
      <c r="K69" s="221"/>
      <c r="L69" s="221"/>
      <c r="M69" s="221"/>
      <c r="N69" s="220"/>
      <c r="O69" s="220"/>
      <c r="P69" s="220"/>
      <c r="Q69" s="220"/>
      <c r="R69" s="221"/>
      <c r="S69" s="221"/>
      <c r="T69" s="221"/>
      <c r="U69" s="221"/>
      <c r="V69" s="221"/>
      <c r="W69" s="221"/>
      <c r="X69" s="221"/>
      <c r="Y69" s="221"/>
      <c r="Z69" s="210"/>
      <c r="AA69" s="210"/>
      <c r="AB69" s="210"/>
      <c r="AC69" s="210"/>
      <c r="AD69" s="210"/>
      <c r="AE69" s="210"/>
      <c r="AF69" s="210"/>
      <c r="AG69" s="210" t="s">
        <v>175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2" x14ac:dyDescent="0.2">
      <c r="A70" s="217"/>
      <c r="B70" s="218"/>
      <c r="C70" s="247" t="s">
        <v>249</v>
      </c>
      <c r="D70" s="243"/>
      <c r="E70" s="243"/>
      <c r="F70" s="243"/>
      <c r="G70" s="243"/>
      <c r="H70" s="221"/>
      <c r="I70" s="221"/>
      <c r="J70" s="221"/>
      <c r="K70" s="221"/>
      <c r="L70" s="221"/>
      <c r="M70" s="221"/>
      <c r="N70" s="220"/>
      <c r="O70" s="220"/>
      <c r="P70" s="220"/>
      <c r="Q70" s="220"/>
      <c r="R70" s="221"/>
      <c r="S70" s="221"/>
      <c r="T70" s="221"/>
      <c r="U70" s="221"/>
      <c r="V70" s="221"/>
      <c r="W70" s="221"/>
      <c r="X70" s="221"/>
      <c r="Y70" s="221"/>
      <c r="Z70" s="210"/>
      <c r="AA70" s="210"/>
      <c r="AB70" s="210"/>
      <c r="AC70" s="210"/>
      <c r="AD70" s="210"/>
      <c r="AE70" s="210"/>
      <c r="AF70" s="210"/>
      <c r="AG70" s="210" t="s">
        <v>136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17"/>
      <c r="B71" s="218"/>
      <c r="C71" s="264" t="s">
        <v>250</v>
      </c>
      <c r="D71" s="251"/>
      <c r="E71" s="252">
        <v>2.8</v>
      </c>
      <c r="F71" s="221"/>
      <c r="G71" s="221"/>
      <c r="H71" s="221"/>
      <c r="I71" s="221"/>
      <c r="J71" s="221"/>
      <c r="K71" s="221"/>
      <c r="L71" s="221"/>
      <c r="M71" s="221"/>
      <c r="N71" s="220"/>
      <c r="O71" s="220"/>
      <c r="P71" s="220"/>
      <c r="Q71" s="220"/>
      <c r="R71" s="221"/>
      <c r="S71" s="221"/>
      <c r="T71" s="221"/>
      <c r="U71" s="221"/>
      <c r="V71" s="221"/>
      <c r="W71" s="221"/>
      <c r="X71" s="221"/>
      <c r="Y71" s="221"/>
      <c r="Z71" s="210"/>
      <c r="AA71" s="210"/>
      <c r="AB71" s="210"/>
      <c r="AC71" s="210"/>
      <c r="AD71" s="210"/>
      <c r="AE71" s="210"/>
      <c r="AF71" s="210"/>
      <c r="AG71" s="210" t="s">
        <v>177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34">
        <v>15</v>
      </c>
      <c r="B72" s="235" t="s">
        <v>251</v>
      </c>
      <c r="C72" s="245" t="s">
        <v>252</v>
      </c>
      <c r="D72" s="236" t="s">
        <v>201</v>
      </c>
      <c r="E72" s="237">
        <v>2.8</v>
      </c>
      <c r="F72" s="238"/>
      <c r="G72" s="239">
        <f>ROUND(E72*F72,2)</f>
        <v>0</v>
      </c>
      <c r="H72" s="238"/>
      <c r="I72" s="239">
        <f>ROUND(E72*H72,2)</f>
        <v>0</v>
      </c>
      <c r="J72" s="238"/>
      <c r="K72" s="239">
        <f>ROUND(E72*J72,2)</f>
        <v>0</v>
      </c>
      <c r="L72" s="239">
        <v>21</v>
      </c>
      <c r="M72" s="239">
        <f>G72*(1+L72/100)</f>
        <v>0</v>
      </c>
      <c r="N72" s="237">
        <v>0</v>
      </c>
      <c r="O72" s="237">
        <f>ROUND(E72*N72,2)</f>
        <v>0</v>
      </c>
      <c r="P72" s="237">
        <v>0</v>
      </c>
      <c r="Q72" s="237">
        <f>ROUND(E72*P72,2)</f>
        <v>0</v>
      </c>
      <c r="R72" s="239" t="s">
        <v>202</v>
      </c>
      <c r="S72" s="239" t="s">
        <v>130</v>
      </c>
      <c r="T72" s="240" t="s">
        <v>130</v>
      </c>
      <c r="U72" s="221">
        <v>0.33800000000000002</v>
      </c>
      <c r="V72" s="221">
        <f>ROUND(E72*U72,2)</f>
        <v>0.95</v>
      </c>
      <c r="W72" s="221"/>
      <c r="X72" s="221" t="s">
        <v>172</v>
      </c>
      <c r="Y72" s="221" t="s">
        <v>133</v>
      </c>
      <c r="Z72" s="210"/>
      <c r="AA72" s="210"/>
      <c r="AB72" s="210"/>
      <c r="AC72" s="210"/>
      <c r="AD72" s="210"/>
      <c r="AE72" s="210"/>
      <c r="AF72" s="210"/>
      <c r="AG72" s="210" t="s">
        <v>173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">
      <c r="A73" s="217"/>
      <c r="B73" s="218"/>
      <c r="C73" s="263" t="s">
        <v>248</v>
      </c>
      <c r="D73" s="253"/>
      <c r="E73" s="253"/>
      <c r="F73" s="253"/>
      <c r="G73" s="253"/>
      <c r="H73" s="221"/>
      <c r="I73" s="221"/>
      <c r="J73" s="221"/>
      <c r="K73" s="221"/>
      <c r="L73" s="221"/>
      <c r="M73" s="221"/>
      <c r="N73" s="220"/>
      <c r="O73" s="220"/>
      <c r="P73" s="220"/>
      <c r="Q73" s="220"/>
      <c r="R73" s="221"/>
      <c r="S73" s="221"/>
      <c r="T73" s="221"/>
      <c r="U73" s="221"/>
      <c r="V73" s="221"/>
      <c r="W73" s="221"/>
      <c r="X73" s="221"/>
      <c r="Y73" s="221"/>
      <c r="Z73" s="210"/>
      <c r="AA73" s="210"/>
      <c r="AB73" s="210"/>
      <c r="AC73" s="210"/>
      <c r="AD73" s="210"/>
      <c r="AE73" s="210"/>
      <c r="AF73" s="210"/>
      <c r="AG73" s="210" t="s">
        <v>175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34">
        <v>16</v>
      </c>
      <c r="B74" s="235" t="s">
        <v>253</v>
      </c>
      <c r="C74" s="245" t="s">
        <v>254</v>
      </c>
      <c r="D74" s="236" t="s">
        <v>201</v>
      </c>
      <c r="E74" s="237">
        <v>24.93</v>
      </c>
      <c r="F74" s="238"/>
      <c r="G74" s="239">
        <f>ROUND(E74*F74,2)</f>
        <v>0</v>
      </c>
      <c r="H74" s="238"/>
      <c r="I74" s="239">
        <f>ROUND(E74*H74,2)</f>
        <v>0</v>
      </c>
      <c r="J74" s="238"/>
      <c r="K74" s="239">
        <f>ROUND(E74*J74,2)</f>
        <v>0</v>
      </c>
      <c r="L74" s="239">
        <v>21</v>
      </c>
      <c r="M74" s="239">
        <f>G74*(1+L74/100)</f>
        <v>0</v>
      </c>
      <c r="N74" s="237">
        <v>3.236E-2</v>
      </c>
      <c r="O74" s="237">
        <f>ROUND(E74*N74,2)</f>
        <v>0.81</v>
      </c>
      <c r="P74" s="237">
        <v>0</v>
      </c>
      <c r="Q74" s="237">
        <f>ROUND(E74*P74,2)</f>
        <v>0</v>
      </c>
      <c r="R74" s="239" t="s">
        <v>202</v>
      </c>
      <c r="S74" s="239" t="s">
        <v>130</v>
      </c>
      <c r="T74" s="240" t="s">
        <v>130</v>
      </c>
      <c r="U74" s="221">
        <v>2.31</v>
      </c>
      <c r="V74" s="221">
        <f>ROUND(E74*U74,2)</f>
        <v>57.59</v>
      </c>
      <c r="W74" s="221"/>
      <c r="X74" s="221" t="s">
        <v>172</v>
      </c>
      <c r="Y74" s="221" t="s">
        <v>133</v>
      </c>
      <c r="Z74" s="210"/>
      <c r="AA74" s="210"/>
      <c r="AB74" s="210"/>
      <c r="AC74" s="210"/>
      <c r="AD74" s="210"/>
      <c r="AE74" s="210"/>
      <c r="AF74" s="210"/>
      <c r="AG74" s="210" t="s">
        <v>173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63" t="s">
        <v>255</v>
      </c>
      <c r="D75" s="253"/>
      <c r="E75" s="253"/>
      <c r="F75" s="253"/>
      <c r="G75" s="253"/>
      <c r="H75" s="221"/>
      <c r="I75" s="221"/>
      <c r="J75" s="221"/>
      <c r="K75" s="221"/>
      <c r="L75" s="221"/>
      <c r="M75" s="221"/>
      <c r="N75" s="220"/>
      <c r="O75" s="220"/>
      <c r="P75" s="220"/>
      <c r="Q75" s="220"/>
      <c r="R75" s="221"/>
      <c r="S75" s="221"/>
      <c r="T75" s="221"/>
      <c r="U75" s="221"/>
      <c r="V75" s="221"/>
      <c r="W75" s="221"/>
      <c r="X75" s="221"/>
      <c r="Y75" s="221"/>
      <c r="Z75" s="210"/>
      <c r="AA75" s="210"/>
      <c r="AB75" s="210"/>
      <c r="AC75" s="210"/>
      <c r="AD75" s="210"/>
      <c r="AE75" s="210"/>
      <c r="AF75" s="210"/>
      <c r="AG75" s="210" t="s">
        <v>175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2" x14ac:dyDescent="0.2">
      <c r="A76" s="217"/>
      <c r="B76" s="218"/>
      <c r="C76" s="247" t="s">
        <v>249</v>
      </c>
      <c r="D76" s="243"/>
      <c r="E76" s="243"/>
      <c r="F76" s="243"/>
      <c r="G76" s="243"/>
      <c r="H76" s="221"/>
      <c r="I76" s="221"/>
      <c r="J76" s="221"/>
      <c r="K76" s="221"/>
      <c r="L76" s="221"/>
      <c r="M76" s="221"/>
      <c r="N76" s="220"/>
      <c r="O76" s="220"/>
      <c r="P76" s="220"/>
      <c r="Q76" s="220"/>
      <c r="R76" s="221"/>
      <c r="S76" s="221"/>
      <c r="T76" s="221"/>
      <c r="U76" s="221"/>
      <c r="V76" s="221"/>
      <c r="W76" s="221"/>
      <c r="X76" s="221"/>
      <c r="Y76" s="221"/>
      <c r="Z76" s="210"/>
      <c r="AA76" s="210"/>
      <c r="AB76" s="210"/>
      <c r="AC76" s="210"/>
      <c r="AD76" s="210"/>
      <c r="AE76" s="210"/>
      <c r="AF76" s="210"/>
      <c r="AG76" s="210" t="s">
        <v>136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">
      <c r="A77" s="217"/>
      <c r="B77" s="218"/>
      <c r="C77" s="264" t="s">
        <v>256</v>
      </c>
      <c r="D77" s="251"/>
      <c r="E77" s="252">
        <v>13.44</v>
      </c>
      <c r="F77" s="221"/>
      <c r="G77" s="221"/>
      <c r="H77" s="221"/>
      <c r="I77" s="221"/>
      <c r="J77" s="221"/>
      <c r="K77" s="221"/>
      <c r="L77" s="221"/>
      <c r="M77" s="221"/>
      <c r="N77" s="220"/>
      <c r="O77" s="220"/>
      <c r="P77" s="220"/>
      <c r="Q77" s="220"/>
      <c r="R77" s="221"/>
      <c r="S77" s="221"/>
      <c r="T77" s="221"/>
      <c r="U77" s="221"/>
      <c r="V77" s="221"/>
      <c r="W77" s="221"/>
      <c r="X77" s="221"/>
      <c r="Y77" s="221"/>
      <c r="Z77" s="210"/>
      <c r="AA77" s="210"/>
      <c r="AB77" s="210"/>
      <c r="AC77" s="210"/>
      <c r="AD77" s="210"/>
      <c r="AE77" s="210"/>
      <c r="AF77" s="210"/>
      <c r="AG77" s="210" t="s">
        <v>177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3" x14ac:dyDescent="0.2">
      <c r="A78" s="217"/>
      <c r="B78" s="218"/>
      <c r="C78" s="264" t="s">
        <v>257</v>
      </c>
      <c r="D78" s="251"/>
      <c r="E78" s="252">
        <v>11.24</v>
      </c>
      <c r="F78" s="221"/>
      <c r="G78" s="221"/>
      <c r="H78" s="221"/>
      <c r="I78" s="221"/>
      <c r="J78" s="221"/>
      <c r="K78" s="221"/>
      <c r="L78" s="221"/>
      <c r="M78" s="221"/>
      <c r="N78" s="220"/>
      <c r="O78" s="220"/>
      <c r="P78" s="220"/>
      <c r="Q78" s="220"/>
      <c r="R78" s="221"/>
      <c r="S78" s="221"/>
      <c r="T78" s="221"/>
      <c r="U78" s="221"/>
      <c r="V78" s="221"/>
      <c r="W78" s="221"/>
      <c r="X78" s="221"/>
      <c r="Y78" s="221"/>
      <c r="Z78" s="210"/>
      <c r="AA78" s="210"/>
      <c r="AB78" s="210"/>
      <c r="AC78" s="210"/>
      <c r="AD78" s="210"/>
      <c r="AE78" s="210"/>
      <c r="AF78" s="210"/>
      <c r="AG78" s="210" t="s">
        <v>177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3" x14ac:dyDescent="0.2">
      <c r="A79" s="217"/>
      <c r="B79" s="218"/>
      <c r="C79" s="264" t="s">
        <v>258</v>
      </c>
      <c r="D79" s="251"/>
      <c r="E79" s="252">
        <v>0.25</v>
      </c>
      <c r="F79" s="221"/>
      <c r="G79" s="221"/>
      <c r="H79" s="221"/>
      <c r="I79" s="221"/>
      <c r="J79" s="221"/>
      <c r="K79" s="221"/>
      <c r="L79" s="221"/>
      <c r="M79" s="221"/>
      <c r="N79" s="220"/>
      <c r="O79" s="220"/>
      <c r="P79" s="220"/>
      <c r="Q79" s="220"/>
      <c r="R79" s="221"/>
      <c r="S79" s="221"/>
      <c r="T79" s="221"/>
      <c r="U79" s="221"/>
      <c r="V79" s="221"/>
      <c r="W79" s="221"/>
      <c r="X79" s="221"/>
      <c r="Y79" s="221"/>
      <c r="Z79" s="210"/>
      <c r="AA79" s="210"/>
      <c r="AB79" s="210"/>
      <c r="AC79" s="210"/>
      <c r="AD79" s="210"/>
      <c r="AE79" s="210"/>
      <c r="AF79" s="210"/>
      <c r="AG79" s="210" t="s">
        <v>177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34">
        <v>17</v>
      </c>
      <c r="B80" s="235" t="s">
        <v>259</v>
      </c>
      <c r="C80" s="245" t="s">
        <v>260</v>
      </c>
      <c r="D80" s="236" t="s">
        <v>201</v>
      </c>
      <c r="E80" s="237">
        <v>24.93</v>
      </c>
      <c r="F80" s="238"/>
      <c r="G80" s="239">
        <f>ROUND(E80*F80,2)</f>
        <v>0</v>
      </c>
      <c r="H80" s="238"/>
      <c r="I80" s="239">
        <f>ROUND(E80*H80,2)</f>
        <v>0</v>
      </c>
      <c r="J80" s="238"/>
      <c r="K80" s="239">
        <f>ROUND(E80*J80,2)</f>
        <v>0</v>
      </c>
      <c r="L80" s="239">
        <v>21</v>
      </c>
      <c r="M80" s="239">
        <f>G80*(1+L80/100)</f>
        <v>0</v>
      </c>
      <c r="N80" s="237">
        <v>0</v>
      </c>
      <c r="O80" s="237">
        <f>ROUND(E80*N80,2)</f>
        <v>0</v>
      </c>
      <c r="P80" s="237">
        <v>0</v>
      </c>
      <c r="Q80" s="237">
        <f>ROUND(E80*P80,2)</f>
        <v>0</v>
      </c>
      <c r="R80" s="239" t="s">
        <v>202</v>
      </c>
      <c r="S80" s="239" t="s">
        <v>130</v>
      </c>
      <c r="T80" s="240" t="s">
        <v>130</v>
      </c>
      <c r="U80" s="221">
        <v>0.38500000000000001</v>
      </c>
      <c r="V80" s="221">
        <f>ROUND(E80*U80,2)</f>
        <v>9.6</v>
      </c>
      <c r="W80" s="221"/>
      <c r="X80" s="221" t="s">
        <v>172</v>
      </c>
      <c r="Y80" s="221" t="s">
        <v>133</v>
      </c>
      <c r="Z80" s="210"/>
      <c r="AA80" s="210"/>
      <c r="AB80" s="210"/>
      <c r="AC80" s="210"/>
      <c r="AD80" s="210"/>
      <c r="AE80" s="210"/>
      <c r="AF80" s="210"/>
      <c r="AG80" s="210" t="s">
        <v>173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17"/>
      <c r="B81" s="218"/>
      <c r="C81" s="263" t="s">
        <v>255</v>
      </c>
      <c r="D81" s="253"/>
      <c r="E81" s="253"/>
      <c r="F81" s="253"/>
      <c r="G81" s="253"/>
      <c r="H81" s="221"/>
      <c r="I81" s="221"/>
      <c r="J81" s="221"/>
      <c r="K81" s="221"/>
      <c r="L81" s="221"/>
      <c r="M81" s="221"/>
      <c r="N81" s="220"/>
      <c r="O81" s="220"/>
      <c r="P81" s="220"/>
      <c r="Q81" s="220"/>
      <c r="R81" s="221"/>
      <c r="S81" s="221"/>
      <c r="T81" s="221"/>
      <c r="U81" s="221"/>
      <c r="V81" s="221"/>
      <c r="W81" s="221"/>
      <c r="X81" s="221"/>
      <c r="Y81" s="221"/>
      <c r="Z81" s="210"/>
      <c r="AA81" s="210"/>
      <c r="AB81" s="210"/>
      <c r="AC81" s="210"/>
      <c r="AD81" s="210"/>
      <c r="AE81" s="210"/>
      <c r="AF81" s="210"/>
      <c r="AG81" s="210" t="s">
        <v>175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ht="22.5" outlineLevel="1" x14ac:dyDescent="0.2">
      <c r="A82" s="234">
        <v>18</v>
      </c>
      <c r="B82" s="235" t="s">
        <v>261</v>
      </c>
      <c r="C82" s="245" t="s">
        <v>262</v>
      </c>
      <c r="D82" s="236" t="s">
        <v>263</v>
      </c>
      <c r="E82" s="237">
        <v>89.92</v>
      </c>
      <c r="F82" s="238"/>
      <c r="G82" s="239">
        <f>ROUND(E82*F82,2)</f>
        <v>0</v>
      </c>
      <c r="H82" s="238"/>
      <c r="I82" s="239">
        <f>ROUND(E82*H82,2)</f>
        <v>0</v>
      </c>
      <c r="J82" s="238"/>
      <c r="K82" s="239">
        <f>ROUND(E82*J82,2)</f>
        <v>0</v>
      </c>
      <c r="L82" s="239">
        <v>21</v>
      </c>
      <c r="M82" s="239">
        <f>G82*(1+L82/100)</f>
        <v>0</v>
      </c>
      <c r="N82" s="237">
        <v>3.4610000000000002E-2</v>
      </c>
      <c r="O82" s="237">
        <f>ROUND(E82*N82,2)</f>
        <v>3.11</v>
      </c>
      <c r="P82" s="237">
        <v>0</v>
      </c>
      <c r="Q82" s="237">
        <f>ROUND(E82*P82,2)</f>
        <v>0</v>
      </c>
      <c r="R82" s="239" t="s">
        <v>202</v>
      </c>
      <c r="S82" s="239" t="s">
        <v>130</v>
      </c>
      <c r="T82" s="240" t="s">
        <v>130</v>
      </c>
      <c r="U82" s="221">
        <v>1.349</v>
      </c>
      <c r="V82" s="221">
        <f>ROUND(E82*U82,2)</f>
        <v>121.3</v>
      </c>
      <c r="W82" s="221"/>
      <c r="X82" s="221" t="s">
        <v>172</v>
      </c>
      <c r="Y82" s="221" t="s">
        <v>133</v>
      </c>
      <c r="Z82" s="210"/>
      <c r="AA82" s="210"/>
      <c r="AB82" s="210"/>
      <c r="AC82" s="210"/>
      <c r="AD82" s="210"/>
      <c r="AE82" s="210"/>
      <c r="AF82" s="210"/>
      <c r="AG82" s="210" t="s">
        <v>173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17"/>
      <c r="B83" s="218"/>
      <c r="C83" s="263" t="s">
        <v>264</v>
      </c>
      <c r="D83" s="253"/>
      <c r="E83" s="253"/>
      <c r="F83" s="253"/>
      <c r="G83" s="253"/>
      <c r="H83" s="221"/>
      <c r="I83" s="221"/>
      <c r="J83" s="221"/>
      <c r="K83" s="221"/>
      <c r="L83" s="221"/>
      <c r="M83" s="221"/>
      <c r="N83" s="220"/>
      <c r="O83" s="220"/>
      <c r="P83" s="220"/>
      <c r="Q83" s="220"/>
      <c r="R83" s="221"/>
      <c r="S83" s="221"/>
      <c r="T83" s="221"/>
      <c r="U83" s="221"/>
      <c r="V83" s="221"/>
      <c r="W83" s="221"/>
      <c r="X83" s="221"/>
      <c r="Y83" s="221"/>
      <c r="Z83" s="210"/>
      <c r="AA83" s="210"/>
      <c r="AB83" s="210"/>
      <c r="AC83" s="210"/>
      <c r="AD83" s="210"/>
      <c r="AE83" s="210"/>
      <c r="AF83" s="210"/>
      <c r="AG83" s="210" t="s">
        <v>175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">
      <c r="A84" s="217"/>
      <c r="B84" s="218"/>
      <c r="C84" s="247" t="s">
        <v>265</v>
      </c>
      <c r="D84" s="243"/>
      <c r="E84" s="243"/>
      <c r="F84" s="243"/>
      <c r="G84" s="243"/>
      <c r="H84" s="221"/>
      <c r="I84" s="221"/>
      <c r="J84" s="221"/>
      <c r="K84" s="221"/>
      <c r="L84" s="221"/>
      <c r="M84" s="221"/>
      <c r="N84" s="220"/>
      <c r="O84" s="220"/>
      <c r="P84" s="220"/>
      <c r="Q84" s="220"/>
      <c r="R84" s="221"/>
      <c r="S84" s="221"/>
      <c r="T84" s="221"/>
      <c r="U84" s="221"/>
      <c r="V84" s="221"/>
      <c r="W84" s="221"/>
      <c r="X84" s="221"/>
      <c r="Y84" s="221"/>
      <c r="Z84" s="210"/>
      <c r="AA84" s="210"/>
      <c r="AB84" s="210"/>
      <c r="AC84" s="210"/>
      <c r="AD84" s="210"/>
      <c r="AE84" s="210"/>
      <c r="AF84" s="210"/>
      <c r="AG84" s="210" t="s">
        <v>136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17"/>
      <c r="B85" s="218"/>
      <c r="C85" s="264" t="s">
        <v>266</v>
      </c>
      <c r="D85" s="251"/>
      <c r="E85" s="252">
        <v>89.92</v>
      </c>
      <c r="F85" s="221"/>
      <c r="G85" s="221"/>
      <c r="H85" s="221"/>
      <c r="I85" s="221"/>
      <c r="J85" s="221"/>
      <c r="K85" s="221"/>
      <c r="L85" s="221"/>
      <c r="M85" s="221"/>
      <c r="N85" s="220"/>
      <c r="O85" s="220"/>
      <c r="P85" s="220"/>
      <c r="Q85" s="220"/>
      <c r="R85" s="221"/>
      <c r="S85" s="221"/>
      <c r="T85" s="221"/>
      <c r="U85" s="221"/>
      <c r="V85" s="221"/>
      <c r="W85" s="221"/>
      <c r="X85" s="221"/>
      <c r="Y85" s="221"/>
      <c r="Z85" s="210"/>
      <c r="AA85" s="210"/>
      <c r="AB85" s="210"/>
      <c r="AC85" s="210"/>
      <c r="AD85" s="210"/>
      <c r="AE85" s="210"/>
      <c r="AF85" s="210"/>
      <c r="AG85" s="210" t="s">
        <v>177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ht="22.5" outlineLevel="1" x14ac:dyDescent="0.2">
      <c r="A86" s="234">
        <v>19</v>
      </c>
      <c r="B86" s="235" t="s">
        <v>267</v>
      </c>
      <c r="C86" s="245" t="s">
        <v>268</v>
      </c>
      <c r="D86" s="236" t="s">
        <v>201</v>
      </c>
      <c r="E86" s="237">
        <v>23.744</v>
      </c>
      <c r="F86" s="238"/>
      <c r="G86" s="239">
        <f>ROUND(E86*F86,2)</f>
        <v>0</v>
      </c>
      <c r="H86" s="238"/>
      <c r="I86" s="239">
        <f>ROUND(E86*H86,2)</f>
        <v>0</v>
      </c>
      <c r="J86" s="238"/>
      <c r="K86" s="239">
        <f>ROUND(E86*J86,2)</f>
        <v>0</v>
      </c>
      <c r="L86" s="239">
        <v>21</v>
      </c>
      <c r="M86" s="239">
        <f>G86*(1+L86/100)</f>
        <v>0</v>
      </c>
      <c r="N86" s="237">
        <v>1.6899999999999998E-2</v>
      </c>
      <c r="O86" s="237">
        <f>ROUND(E86*N86,2)</f>
        <v>0.4</v>
      </c>
      <c r="P86" s="237">
        <v>0</v>
      </c>
      <c r="Q86" s="237">
        <f>ROUND(E86*P86,2)</f>
        <v>0</v>
      </c>
      <c r="R86" s="239" t="s">
        <v>202</v>
      </c>
      <c r="S86" s="239" t="s">
        <v>130</v>
      </c>
      <c r="T86" s="240" t="s">
        <v>130</v>
      </c>
      <c r="U86" s="221">
        <v>1.5396000000000001</v>
      </c>
      <c r="V86" s="221">
        <f>ROUND(E86*U86,2)</f>
        <v>36.56</v>
      </c>
      <c r="W86" s="221"/>
      <c r="X86" s="221" t="s">
        <v>172</v>
      </c>
      <c r="Y86" s="221" t="s">
        <v>133</v>
      </c>
      <c r="Z86" s="210"/>
      <c r="AA86" s="210"/>
      <c r="AB86" s="210"/>
      <c r="AC86" s="210"/>
      <c r="AD86" s="210"/>
      <c r="AE86" s="210"/>
      <c r="AF86" s="210"/>
      <c r="AG86" s="210" t="s">
        <v>173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17"/>
      <c r="B87" s="218"/>
      <c r="C87" s="264" t="s">
        <v>269</v>
      </c>
      <c r="D87" s="251"/>
      <c r="E87" s="252">
        <v>19.664000000000001</v>
      </c>
      <c r="F87" s="221"/>
      <c r="G87" s="221"/>
      <c r="H87" s="221"/>
      <c r="I87" s="221"/>
      <c r="J87" s="221"/>
      <c r="K87" s="221"/>
      <c r="L87" s="221"/>
      <c r="M87" s="221"/>
      <c r="N87" s="220"/>
      <c r="O87" s="220"/>
      <c r="P87" s="220"/>
      <c r="Q87" s="220"/>
      <c r="R87" s="221"/>
      <c r="S87" s="221"/>
      <c r="T87" s="221"/>
      <c r="U87" s="221"/>
      <c r="V87" s="221"/>
      <c r="W87" s="221"/>
      <c r="X87" s="221"/>
      <c r="Y87" s="221"/>
      <c r="Z87" s="210"/>
      <c r="AA87" s="210"/>
      <c r="AB87" s="210"/>
      <c r="AC87" s="210"/>
      <c r="AD87" s="210"/>
      <c r="AE87" s="210"/>
      <c r="AF87" s="210"/>
      <c r="AG87" s="210" t="s">
        <v>177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">
      <c r="A88" s="217"/>
      <c r="B88" s="218"/>
      <c r="C88" s="264" t="s">
        <v>270</v>
      </c>
      <c r="D88" s="251"/>
      <c r="E88" s="252">
        <v>3.36</v>
      </c>
      <c r="F88" s="221"/>
      <c r="G88" s="221"/>
      <c r="H88" s="221"/>
      <c r="I88" s="221"/>
      <c r="J88" s="221"/>
      <c r="K88" s="221"/>
      <c r="L88" s="221"/>
      <c r="M88" s="221"/>
      <c r="N88" s="220"/>
      <c r="O88" s="220"/>
      <c r="P88" s="220"/>
      <c r="Q88" s="220"/>
      <c r="R88" s="221"/>
      <c r="S88" s="221"/>
      <c r="T88" s="221"/>
      <c r="U88" s="221"/>
      <c r="V88" s="221"/>
      <c r="W88" s="221"/>
      <c r="X88" s="221"/>
      <c r="Y88" s="221"/>
      <c r="Z88" s="210"/>
      <c r="AA88" s="210"/>
      <c r="AB88" s="210"/>
      <c r="AC88" s="210"/>
      <c r="AD88" s="210"/>
      <c r="AE88" s="210"/>
      <c r="AF88" s="210"/>
      <c r="AG88" s="210" t="s">
        <v>177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">
      <c r="A89" s="217"/>
      <c r="B89" s="218"/>
      <c r="C89" s="264" t="s">
        <v>271</v>
      </c>
      <c r="D89" s="251"/>
      <c r="E89" s="252">
        <v>0.72</v>
      </c>
      <c r="F89" s="221"/>
      <c r="G89" s="221"/>
      <c r="H89" s="221"/>
      <c r="I89" s="221"/>
      <c r="J89" s="221"/>
      <c r="K89" s="221"/>
      <c r="L89" s="221"/>
      <c r="M89" s="221"/>
      <c r="N89" s="220"/>
      <c r="O89" s="220"/>
      <c r="P89" s="220"/>
      <c r="Q89" s="220"/>
      <c r="R89" s="221"/>
      <c r="S89" s="221"/>
      <c r="T89" s="221"/>
      <c r="U89" s="221"/>
      <c r="V89" s="221"/>
      <c r="W89" s="221"/>
      <c r="X89" s="221"/>
      <c r="Y89" s="221"/>
      <c r="Z89" s="210"/>
      <c r="AA89" s="210"/>
      <c r="AB89" s="210"/>
      <c r="AC89" s="210"/>
      <c r="AD89" s="210"/>
      <c r="AE89" s="210"/>
      <c r="AF89" s="210"/>
      <c r="AG89" s="210" t="s">
        <v>177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ht="22.5" outlineLevel="1" x14ac:dyDescent="0.2">
      <c r="A90" s="254">
        <v>20</v>
      </c>
      <c r="B90" s="255" t="s">
        <v>272</v>
      </c>
      <c r="C90" s="265" t="s">
        <v>273</v>
      </c>
      <c r="D90" s="256" t="s">
        <v>201</v>
      </c>
      <c r="E90" s="257">
        <v>23.744</v>
      </c>
      <c r="F90" s="258"/>
      <c r="G90" s="259">
        <f>ROUND(E90*F90,2)</f>
        <v>0</v>
      </c>
      <c r="H90" s="258"/>
      <c r="I90" s="259">
        <f>ROUND(E90*H90,2)</f>
        <v>0</v>
      </c>
      <c r="J90" s="258"/>
      <c r="K90" s="259">
        <f>ROUND(E90*J90,2)</f>
        <v>0</v>
      </c>
      <c r="L90" s="259">
        <v>21</v>
      </c>
      <c r="M90" s="259">
        <f>G90*(1+L90/100)</f>
        <v>0</v>
      </c>
      <c r="N90" s="257">
        <v>0</v>
      </c>
      <c r="O90" s="257">
        <f>ROUND(E90*N90,2)</f>
        <v>0</v>
      </c>
      <c r="P90" s="257">
        <v>0</v>
      </c>
      <c r="Q90" s="257">
        <f>ROUND(E90*P90,2)</f>
        <v>0</v>
      </c>
      <c r="R90" s="259" t="s">
        <v>202</v>
      </c>
      <c r="S90" s="259" t="s">
        <v>130</v>
      </c>
      <c r="T90" s="260" t="s">
        <v>130</v>
      </c>
      <c r="U90" s="221">
        <v>0.26</v>
      </c>
      <c r="V90" s="221">
        <f>ROUND(E90*U90,2)</f>
        <v>6.17</v>
      </c>
      <c r="W90" s="221"/>
      <c r="X90" s="221" t="s">
        <v>172</v>
      </c>
      <c r="Y90" s="221" t="s">
        <v>133</v>
      </c>
      <c r="Z90" s="210"/>
      <c r="AA90" s="210"/>
      <c r="AB90" s="210"/>
      <c r="AC90" s="210"/>
      <c r="AD90" s="210"/>
      <c r="AE90" s="210"/>
      <c r="AF90" s="210"/>
      <c r="AG90" s="210" t="s">
        <v>173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34">
        <v>21</v>
      </c>
      <c r="B91" s="235" t="s">
        <v>274</v>
      </c>
      <c r="C91" s="245" t="s">
        <v>275</v>
      </c>
      <c r="D91" s="236" t="s">
        <v>276</v>
      </c>
      <c r="E91" s="237">
        <v>22</v>
      </c>
      <c r="F91" s="238"/>
      <c r="G91" s="239">
        <f>ROUND(E91*F91,2)</f>
        <v>0</v>
      </c>
      <c r="H91" s="238"/>
      <c r="I91" s="239">
        <f>ROUND(E91*H91,2)</f>
        <v>0</v>
      </c>
      <c r="J91" s="238"/>
      <c r="K91" s="239">
        <f>ROUND(E91*J91,2)</f>
        <v>0</v>
      </c>
      <c r="L91" s="239">
        <v>21</v>
      </c>
      <c r="M91" s="239">
        <f>G91*(1+L91/100)</f>
        <v>0</v>
      </c>
      <c r="N91" s="237">
        <v>0</v>
      </c>
      <c r="O91" s="237">
        <f>ROUND(E91*N91,2)</f>
        <v>0</v>
      </c>
      <c r="P91" s="237">
        <v>0</v>
      </c>
      <c r="Q91" s="237">
        <f>ROUND(E91*P91,2)</f>
        <v>0</v>
      </c>
      <c r="R91" s="239"/>
      <c r="S91" s="239" t="s">
        <v>162</v>
      </c>
      <c r="T91" s="240" t="s">
        <v>131</v>
      </c>
      <c r="U91" s="221">
        <v>0</v>
      </c>
      <c r="V91" s="221">
        <f>ROUND(E91*U91,2)</f>
        <v>0</v>
      </c>
      <c r="W91" s="221"/>
      <c r="X91" s="221" t="s">
        <v>172</v>
      </c>
      <c r="Y91" s="221" t="s">
        <v>133</v>
      </c>
      <c r="Z91" s="210"/>
      <c r="AA91" s="210"/>
      <c r="AB91" s="210"/>
      <c r="AC91" s="210"/>
      <c r="AD91" s="210"/>
      <c r="AE91" s="210"/>
      <c r="AF91" s="210"/>
      <c r="AG91" s="210" t="s">
        <v>173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64" t="s">
        <v>277</v>
      </c>
      <c r="D92" s="251"/>
      <c r="E92" s="252">
        <v>22</v>
      </c>
      <c r="F92" s="221"/>
      <c r="G92" s="221"/>
      <c r="H92" s="221"/>
      <c r="I92" s="221"/>
      <c r="J92" s="221"/>
      <c r="K92" s="221"/>
      <c r="L92" s="221"/>
      <c r="M92" s="221"/>
      <c r="N92" s="220"/>
      <c r="O92" s="220"/>
      <c r="P92" s="220"/>
      <c r="Q92" s="220"/>
      <c r="R92" s="221"/>
      <c r="S92" s="221"/>
      <c r="T92" s="221"/>
      <c r="U92" s="221"/>
      <c r="V92" s="221"/>
      <c r="W92" s="221"/>
      <c r="X92" s="221"/>
      <c r="Y92" s="221"/>
      <c r="Z92" s="210"/>
      <c r="AA92" s="210"/>
      <c r="AB92" s="210"/>
      <c r="AC92" s="210"/>
      <c r="AD92" s="210"/>
      <c r="AE92" s="210"/>
      <c r="AF92" s="210"/>
      <c r="AG92" s="210" t="s">
        <v>177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34">
        <v>22</v>
      </c>
      <c r="B93" s="235" t="s">
        <v>278</v>
      </c>
      <c r="C93" s="245" t="s">
        <v>279</v>
      </c>
      <c r="D93" s="236" t="s">
        <v>280</v>
      </c>
      <c r="E93" s="237">
        <v>66</v>
      </c>
      <c r="F93" s="238"/>
      <c r="G93" s="239">
        <f>ROUND(E93*F93,2)</f>
        <v>0</v>
      </c>
      <c r="H93" s="238"/>
      <c r="I93" s="239">
        <f>ROUND(E93*H93,2)</f>
        <v>0</v>
      </c>
      <c r="J93" s="238"/>
      <c r="K93" s="239">
        <f>ROUND(E93*J93,2)</f>
        <v>0</v>
      </c>
      <c r="L93" s="239">
        <v>21</v>
      </c>
      <c r="M93" s="239">
        <f>G93*(1+L93/100)</f>
        <v>0</v>
      </c>
      <c r="N93" s="237">
        <v>0.12</v>
      </c>
      <c r="O93" s="237">
        <f>ROUND(E93*N93,2)</f>
        <v>7.92</v>
      </c>
      <c r="P93" s="237">
        <v>0</v>
      </c>
      <c r="Q93" s="237">
        <f>ROUND(E93*P93,2)</f>
        <v>0</v>
      </c>
      <c r="R93" s="239"/>
      <c r="S93" s="239" t="s">
        <v>162</v>
      </c>
      <c r="T93" s="240" t="s">
        <v>131</v>
      </c>
      <c r="U93" s="221">
        <v>0</v>
      </c>
      <c r="V93" s="221">
        <f>ROUND(E93*U93,2)</f>
        <v>0</v>
      </c>
      <c r="W93" s="221"/>
      <c r="X93" s="221" t="s">
        <v>281</v>
      </c>
      <c r="Y93" s="221" t="s">
        <v>133</v>
      </c>
      <c r="Z93" s="210"/>
      <c r="AA93" s="210"/>
      <c r="AB93" s="210"/>
      <c r="AC93" s="210"/>
      <c r="AD93" s="210"/>
      <c r="AE93" s="210"/>
      <c r="AF93" s="210"/>
      <c r="AG93" s="210" t="s">
        <v>282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">
      <c r="A94" s="217"/>
      <c r="B94" s="218"/>
      <c r="C94" s="264" t="s">
        <v>283</v>
      </c>
      <c r="D94" s="251"/>
      <c r="E94" s="252">
        <v>66</v>
      </c>
      <c r="F94" s="221"/>
      <c r="G94" s="221"/>
      <c r="H94" s="221"/>
      <c r="I94" s="221"/>
      <c r="J94" s="221"/>
      <c r="K94" s="221"/>
      <c r="L94" s="221"/>
      <c r="M94" s="221"/>
      <c r="N94" s="220"/>
      <c r="O94" s="220"/>
      <c r="P94" s="220"/>
      <c r="Q94" s="220"/>
      <c r="R94" s="221"/>
      <c r="S94" s="221"/>
      <c r="T94" s="221"/>
      <c r="U94" s="221"/>
      <c r="V94" s="221"/>
      <c r="W94" s="221"/>
      <c r="X94" s="221"/>
      <c r="Y94" s="221"/>
      <c r="Z94" s="210"/>
      <c r="AA94" s="210"/>
      <c r="AB94" s="210"/>
      <c r="AC94" s="210"/>
      <c r="AD94" s="210"/>
      <c r="AE94" s="210"/>
      <c r="AF94" s="210"/>
      <c r="AG94" s="210" t="s">
        <v>177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x14ac:dyDescent="0.2">
      <c r="A95" s="227" t="s">
        <v>125</v>
      </c>
      <c r="B95" s="228" t="s">
        <v>71</v>
      </c>
      <c r="C95" s="244" t="s">
        <v>72</v>
      </c>
      <c r="D95" s="229"/>
      <c r="E95" s="230"/>
      <c r="F95" s="231"/>
      <c r="G95" s="231">
        <f>SUMIF(AG96:AG101,"&lt;&gt;NOR",G96:G101)</f>
        <v>0</v>
      </c>
      <c r="H95" s="231"/>
      <c r="I95" s="231">
        <f>SUM(I96:I101)</f>
        <v>0</v>
      </c>
      <c r="J95" s="231"/>
      <c r="K95" s="231">
        <f>SUM(K96:K101)</f>
        <v>0</v>
      </c>
      <c r="L95" s="231"/>
      <c r="M95" s="231">
        <f>SUM(M96:M101)</f>
        <v>0</v>
      </c>
      <c r="N95" s="230"/>
      <c r="O95" s="230">
        <f>SUM(O96:O101)</f>
        <v>9.93</v>
      </c>
      <c r="P95" s="230"/>
      <c r="Q95" s="230">
        <f>SUM(Q96:Q101)</f>
        <v>0</v>
      </c>
      <c r="R95" s="231"/>
      <c r="S95" s="231"/>
      <c r="T95" s="232"/>
      <c r="U95" s="226"/>
      <c r="V95" s="226">
        <f>SUM(V96:V101)</f>
        <v>2.23</v>
      </c>
      <c r="W95" s="226"/>
      <c r="X95" s="226"/>
      <c r="Y95" s="226"/>
      <c r="AG95" t="s">
        <v>126</v>
      </c>
    </row>
    <row r="96" spans="1:60" outlineLevel="1" x14ac:dyDescent="0.2">
      <c r="A96" s="234">
        <v>23</v>
      </c>
      <c r="B96" s="235" t="s">
        <v>284</v>
      </c>
      <c r="C96" s="245" t="s">
        <v>285</v>
      </c>
      <c r="D96" s="236" t="s">
        <v>170</v>
      </c>
      <c r="E96" s="237">
        <v>3.9401999999999999</v>
      </c>
      <c r="F96" s="238"/>
      <c r="G96" s="239">
        <f>ROUND(E96*F96,2)</f>
        <v>0</v>
      </c>
      <c r="H96" s="238"/>
      <c r="I96" s="239">
        <f>ROUND(E96*H96,2)</f>
        <v>0</v>
      </c>
      <c r="J96" s="238"/>
      <c r="K96" s="239">
        <f>ROUND(E96*J96,2)</f>
        <v>0</v>
      </c>
      <c r="L96" s="239">
        <v>21</v>
      </c>
      <c r="M96" s="239">
        <f>G96*(1+L96/100)</f>
        <v>0</v>
      </c>
      <c r="N96" s="237">
        <v>1.6867000000000001</v>
      </c>
      <c r="O96" s="237">
        <f>ROUND(E96*N96,2)</f>
        <v>6.65</v>
      </c>
      <c r="P96" s="237">
        <v>0</v>
      </c>
      <c r="Q96" s="237">
        <f>ROUND(E96*P96,2)</f>
        <v>0</v>
      </c>
      <c r="R96" s="239" t="s">
        <v>286</v>
      </c>
      <c r="S96" s="239" t="s">
        <v>130</v>
      </c>
      <c r="T96" s="240" t="s">
        <v>130</v>
      </c>
      <c r="U96" s="221">
        <v>0.16200000000000001</v>
      </c>
      <c r="V96" s="221">
        <f>ROUND(E96*U96,2)</f>
        <v>0.64</v>
      </c>
      <c r="W96" s="221"/>
      <c r="X96" s="221" t="s">
        <v>172</v>
      </c>
      <c r="Y96" s="221" t="s">
        <v>133</v>
      </c>
      <c r="Z96" s="210"/>
      <c r="AA96" s="210"/>
      <c r="AB96" s="210"/>
      <c r="AC96" s="210"/>
      <c r="AD96" s="210"/>
      <c r="AE96" s="210"/>
      <c r="AF96" s="210"/>
      <c r="AG96" s="210" t="s">
        <v>173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2" x14ac:dyDescent="0.2">
      <c r="A97" s="217"/>
      <c r="B97" s="218"/>
      <c r="C97" s="263" t="s">
        <v>287</v>
      </c>
      <c r="D97" s="253"/>
      <c r="E97" s="253"/>
      <c r="F97" s="253"/>
      <c r="G97" s="253"/>
      <c r="H97" s="221"/>
      <c r="I97" s="221"/>
      <c r="J97" s="221"/>
      <c r="K97" s="221"/>
      <c r="L97" s="221"/>
      <c r="M97" s="221"/>
      <c r="N97" s="220"/>
      <c r="O97" s="220"/>
      <c r="P97" s="220"/>
      <c r="Q97" s="220"/>
      <c r="R97" s="221"/>
      <c r="S97" s="221"/>
      <c r="T97" s="221"/>
      <c r="U97" s="221"/>
      <c r="V97" s="221"/>
      <c r="W97" s="221"/>
      <c r="X97" s="221"/>
      <c r="Y97" s="221"/>
      <c r="Z97" s="210"/>
      <c r="AA97" s="210"/>
      <c r="AB97" s="210"/>
      <c r="AC97" s="210"/>
      <c r="AD97" s="210"/>
      <c r="AE97" s="210"/>
      <c r="AF97" s="210"/>
      <c r="AG97" s="210" t="s">
        <v>175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">
      <c r="A98" s="217"/>
      <c r="B98" s="218"/>
      <c r="C98" s="264" t="s">
        <v>288</v>
      </c>
      <c r="D98" s="251"/>
      <c r="E98" s="252">
        <v>3.9401999999999999</v>
      </c>
      <c r="F98" s="221"/>
      <c r="G98" s="221"/>
      <c r="H98" s="221"/>
      <c r="I98" s="221"/>
      <c r="J98" s="221"/>
      <c r="K98" s="221"/>
      <c r="L98" s="221"/>
      <c r="M98" s="221"/>
      <c r="N98" s="220"/>
      <c r="O98" s="220"/>
      <c r="P98" s="220"/>
      <c r="Q98" s="220"/>
      <c r="R98" s="221"/>
      <c r="S98" s="221"/>
      <c r="T98" s="221"/>
      <c r="U98" s="221"/>
      <c r="V98" s="221"/>
      <c r="W98" s="221"/>
      <c r="X98" s="221"/>
      <c r="Y98" s="221"/>
      <c r="Z98" s="210"/>
      <c r="AA98" s="210"/>
      <c r="AB98" s="210"/>
      <c r="AC98" s="210"/>
      <c r="AD98" s="210"/>
      <c r="AE98" s="210"/>
      <c r="AF98" s="210"/>
      <c r="AG98" s="210" t="s">
        <v>177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34">
        <v>24</v>
      </c>
      <c r="B99" s="235" t="s">
        <v>289</v>
      </c>
      <c r="C99" s="245" t="s">
        <v>290</v>
      </c>
      <c r="D99" s="236" t="s">
        <v>170</v>
      </c>
      <c r="E99" s="237">
        <v>1.3133999999999999</v>
      </c>
      <c r="F99" s="238"/>
      <c r="G99" s="239">
        <f>ROUND(E99*F99,2)</f>
        <v>0</v>
      </c>
      <c r="H99" s="238"/>
      <c r="I99" s="239">
        <f>ROUND(E99*H99,2)</f>
        <v>0</v>
      </c>
      <c r="J99" s="238"/>
      <c r="K99" s="239">
        <f>ROUND(E99*J99,2)</f>
        <v>0</v>
      </c>
      <c r="L99" s="239">
        <v>21</v>
      </c>
      <c r="M99" s="239">
        <f>G99*(1+L99/100)</f>
        <v>0</v>
      </c>
      <c r="N99" s="237">
        <v>2.5</v>
      </c>
      <c r="O99" s="237">
        <f>ROUND(E99*N99,2)</f>
        <v>3.28</v>
      </c>
      <c r="P99" s="237">
        <v>0</v>
      </c>
      <c r="Q99" s="237">
        <f>ROUND(E99*P99,2)</f>
        <v>0</v>
      </c>
      <c r="R99" s="239" t="s">
        <v>286</v>
      </c>
      <c r="S99" s="239" t="s">
        <v>130</v>
      </c>
      <c r="T99" s="240" t="s">
        <v>130</v>
      </c>
      <c r="U99" s="221">
        <v>1.21</v>
      </c>
      <c r="V99" s="221">
        <f>ROUND(E99*U99,2)</f>
        <v>1.59</v>
      </c>
      <c r="W99" s="221"/>
      <c r="X99" s="221" t="s">
        <v>172</v>
      </c>
      <c r="Y99" s="221" t="s">
        <v>133</v>
      </c>
      <c r="Z99" s="210"/>
      <c r="AA99" s="210"/>
      <c r="AB99" s="210"/>
      <c r="AC99" s="210"/>
      <c r="AD99" s="210"/>
      <c r="AE99" s="210"/>
      <c r="AF99" s="210"/>
      <c r="AG99" s="210" t="s">
        <v>173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2" x14ac:dyDescent="0.2">
      <c r="A100" s="217"/>
      <c r="B100" s="218"/>
      <c r="C100" s="263" t="s">
        <v>287</v>
      </c>
      <c r="D100" s="253"/>
      <c r="E100" s="253"/>
      <c r="F100" s="253"/>
      <c r="G100" s="253"/>
      <c r="H100" s="221"/>
      <c r="I100" s="221"/>
      <c r="J100" s="221"/>
      <c r="K100" s="221"/>
      <c r="L100" s="221"/>
      <c r="M100" s="221"/>
      <c r="N100" s="220"/>
      <c r="O100" s="220"/>
      <c r="P100" s="220"/>
      <c r="Q100" s="220"/>
      <c r="R100" s="221"/>
      <c r="S100" s="221"/>
      <c r="T100" s="221"/>
      <c r="U100" s="221"/>
      <c r="V100" s="221"/>
      <c r="W100" s="221"/>
      <c r="X100" s="221"/>
      <c r="Y100" s="221"/>
      <c r="Z100" s="210"/>
      <c r="AA100" s="210"/>
      <c r="AB100" s="210"/>
      <c r="AC100" s="210"/>
      <c r="AD100" s="210"/>
      <c r="AE100" s="210"/>
      <c r="AF100" s="210"/>
      <c r="AG100" s="210" t="s">
        <v>175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17"/>
      <c r="B101" s="218"/>
      <c r="C101" s="264" t="s">
        <v>291</v>
      </c>
      <c r="D101" s="251"/>
      <c r="E101" s="252">
        <v>1.3133999999999999</v>
      </c>
      <c r="F101" s="221"/>
      <c r="G101" s="221"/>
      <c r="H101" s="221"/>
      <c r="I101" s="221"/>
      <c r="J101" s="221"/>
      <c r="K101" s="221"/>
      <c r="L101" s="221"/>
      <c r="M101" s="221"/>
      <c r="N101" s="220"/>
      <c r="O101" s="220"/>
      <c r="P101" s="220"/>
      <c r="Q101" s="220"/>
      <c r="R101" s="221"/>
      <c r="S101" s="221"/>
      <c r="T101" s="221"/>
      <c r="U101" s="221"/>
      <c r="V101" s="221"/>
      <c r="W101" s="221"/>
      <c r="X101" s="221"/>
      <c r="Y101" s="221"/>
      <c r="Z101" s="210"/>
      <c r="AA101" s="210"/>
      <c r="AB101" s="210"/>
      <c r="AC101" s="210"/>
      <c r="AD101" s="210"/>
      <c r="AE101" s="210"/>
      <c r="AF101" s="210"/>
      <c r="AG101" s="210" t="s">
        <v>177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x14ac:dyDescent="0.2">
      <c r="A102" s="227" t="s">
        <v>125</v>
      </c>
      <c r="B102" s="228" t="s">
        <v>73</v>
      </c>
      <c r="C102" s="244" t="s">
        <v>74</v>
      </c>
      <c r="D102" s="229"/>
      <c r="E102" s="230"/>
      <c r="F102" s="231"/>
      <c r="G102" s="231">
        <f>SUMIF(AG103:AG127,"&lt;&gt;NOR",G103:G127)</f>
        <v>0</v>
      </c>
      <c r="H102" s="231"/>
      <c r="I102" s="231">
        <f>SUM(I103:I127)</f>
        <v>0</v>
      </c>
      <c r="J102" s="231"/>
      <c r="K102" s="231">
        <f>SUM(K103:K127)</f>
        <v>0</v>
      </c>
      <c r="L102" s="231"/>
      <c r="M102" s="231">
        <f>SUM(M103:M127)</f>
        <v>0</v>
      </c>
      <c r="N102" s="230"/>
      <c r="O102" s="230">
        <f>SUM(O103:O127)</f>
        <v>0.11</v>
      </c>
      <c r="P102" s="230"/>
      <c r="Q102" s="230">
        <f>SUM(Q103:Q127)</f>
        <v>0</v>
      </c>
      <c r="R102" s="231"/>
      <c r="S102" s="231"/>
      <c r="T102" s="232"/>
      <c r="U102" s="226"/>
      <c r="V102" s="226">
        <f>SUM(V103:V127)</f>
        <v>17.940000000000001</v>
      </c>
      <c r="W102" s="226"/>
      <c r="X102" s="226"/>
      <c r="Y102" s="226"/>
      <c r="AG102" t="s">
        <v>126</v>
      </c>
    </row>
    <row r="103" spans="1:60" ht="22.5" outlineLevel="1" x14ac:dyDescent="0.2">
      <c r="A103" s="234">
        <v>25</v>
      </c>
      <c r="B103" s="235" t="s">
        <v>292</v>
      </c>
      <c r="C103" s="245" t="s">
        <v>293</v>
      </c>
      <c r="D103" s="236" t="s">
        <v>201</v>
      </c>
      <c r="E103" s="237">
        <v>4.4000000000000004</v>
      </c>
      <c r="F103" s="238"/>
      <c r="G103" s="239">
        <f>ROUND(E103*F103,2)</f>
        <v>0</v>
      </c>
      <c r="H103" s="238"/>
      <c r="I103" s="239">
        <f>ROUND(E103*H103,2)</f>
        <v>0</v>
      </c>
      <c r="J103" s="238"/>
      <c r="K103" s="239">
        <f>ROUND(E103*J103,2)</f>
        <v>0</v>
      </c>
      <c r="L103" s="239">
        <v>21</v>
      </c>
      <c r="M103" s="239">
        <f>G103*(1+L103/100)</f>
        <v>0</v>
      </c>
      <c r="N103" s="237">
        <v>2.8400000000000001E-3</v>
      </c>
      <c r="O103" s="237">
        <f>ROUND(E103*N103,2)</f>
        <v>0.01</v>
      </c>
      <c r="P103" s="237">
        <v>0</v>
      </c>
      <c r="Q103" s="237">
        <f>ROUND(E103*P103,2)</f>
        <v>0</v>
      </c>
      <c r="R103" s="239" t="s">
        <v>202</v>
      </c>
      <c r="S103" s="239" t="s">
        <v>130</v>
      </c>
      <c r="T103" s="240" t="s">
        <v>130</v>
      </c>
      <c r="U103" s="221">
        <v>0.24234</v>
      </c>
      <c r="V103" s="221">
        <f>ROUND(E103*U103,2)</f>
        <v>1.07</v>
      </c>
      <c r="W103" s="221"/>
      <c r="X103" s="221" t="s">
        <v>172</v>
      </c>
      <c r="Y103" s="221" t="s">
        <v>133</v>
      </c>
      <c r="Z103" s="210"/>
      <c r="AA103" s="210"/>
      <c r="AB103" s="210"/>
      <c r="AC103" s="210"/>
      <c r="AD103" s="210"/>
      <c r="AE103" s="210"/>
      <c r="AF103" s="210"/>
      <c r="AG103" s="210" t="s">
        <v>173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">
      <c r="A104" s="217"/>
      <c r="B104" s="218"/>
      <c r="C104" s="263" t="s">
        <v>294</v>
      </c>
      <c r="D104" s="253"/>
      <c r="E104" s="253"/>
      <c r="F104" s="253"/>
      <c r="G104" s="253"/>
      <c r="H104" s="221"/>
      <c r="I104" s="221"/>
      <c r="J104" s="221"/>
      <c r="K104" s="221"/>
      <c r="L104" s="221"/>
      <c r="M104" s="221"/>
      <c r="N104" s="220"/>
      <c r="O104" s="220"/>
      <c r="P104" s="220"/>
      <c r="Q104" s="220"/>
      <c r="R104" s="221"/>
      <c r="S104" s="221"/>
      <c r="T104" s="221"/>
      <c r="U104" s="221"/>
      <c r="V104" s="221"/>
      <c r="W104" s="221"/>
      <c r="X104" s="221"/>
      <c r="Y104" s="221"/>
      <c r="Z104" s="210"/>
      <c r="AA104" s="210"/>
      <c r="AB104" s="210"/>
      <c r="AC104" s="210"/>
      <c r="AD104" s="210"/>
      <c r="AE104" s="210"/>
      <c r="AF104" s="210"/>
      <c r="AG104" s="210" t="s">
        <v>175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2" x14ac:dyDescent="0.2">
      <c r="A105" s="217"/>
      <c r="B105" s="218"/>
      <c r="C105" s="264" t="s">
        <v>295</v>
      </c>
      <c r="D105" s="251"/>
      <c r="E105" s="252">
        <v>1.4</v>
      </c>
      <c r="F105" s="221"/>
      <c r="G105" s="221"/>
      <c r="H105" s="221"/>
      <c r="I105" s="221"/>
      <c r="J105" s="221"/>
      <c r="K105" s="221"/>
      <c r="L105" s="221"/>
      <c r="M105" s="221"/>
      <c r="N105" s="220"/>
      <c r="O105" s="220"/>
      <c r="P105" s="220"/>
      <c r="Q105" s="220"/>
      <c r="R105" s="221"/>
      <c r="S105" s="221"/>
      <c r="T105" s="221"/>
      <c r="U105" s="221"/>
      <c r="V105" s="221"/>
      <c r="W105" s="221"/>
      <c r="X105" s="221"/>
      <c r="Y105" s="221"/>
      <c r="Z105" s="210"/>
      <c r="AA105" s="210"/>
      <c r="AB105" s="210"/>
      <c r="AC105" s="210"/>
      <c r="AD105" s="210"/>
      <c r="AE105" s="210"/>
      <c r="AF105" s="210"/>
      <c r="AG105" s="210" t="s">
        <v>177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3" x14ac:dyDescent="0.2">
      <c r="A106" s="217"/>
      <c r="B106" s="218"/>
      <c r="C106" s="264" t="s">
        <v>296</v>
      </c>
      <c r="D106" s="251"/>
      <c r="E106" s="252">
        <v>3</v>
      </c>
      <c r="F106" s="221"/>
      <c r="G106" s="221"/>
      <c r="H106" s="221"/>
      <c r="I106" s="221"/>
      <c r="J106" s="221"/>
      <c r="K106" s="221"/>
      <c r="L106" s="221"/>
      <c r="M106" s="221"/>
      <c r="N106" s="220"/>
      <c r="O106" s="220"/>
      <c r="P106" s="220"/>
      <c r="Q106" s="220"/>
      <c r="R106" s="221"/>
      <c r="S106" s="221"/>
      <c r="T106" s="221"/>
      <c r="U106" s="221"/>
      <c r="V106" s="221"/>
      <c r="W106" s="221"/>
      <c r="X106" s="221"/>
      <c r="Y106" s="221"/>
      <c r="Z106" s="210"/>
      <c r="AA106" s="210"/>
      <c r="AB106" s="210"/>
      <c r="AC106" s="210"/>
      <c r="AD106" s="210"/>
      <c r="AE106" s="210"/>
      <c r="AF106" s="210"/>
      <c r="AG106" s="210" t="s">
        <v>177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ht="22.5" outlineLevel="1" x14ac:dyDescent="0.2">
      <c r="A107" s="234">
        <v>26</v>
      </c>
      <c r="B107" s="235" t="s">
        <v>297</v>
      </c>
      <c r="C107" s="245" t="s">
        <v>298</v>
      </c>
      <c r="D107" s="236" t="s">
        <v>201</v>
      </c>
      <c r="E107" s="237">
        <v>4.4000000000000004</v>
      </c>
      <c r="F107" s="238"/>
      <c r="G107" s="239">
        <f>ROUND(E107*F107,2)</f>
        <v>0</v>
      </c>
      <c r="H107" s="238"/>
      <c r="I107" s="239">
        <f>ROUND(E107*H107,2)</f>
        <v>0</v>
      </c>
      <c r="J107" s="238"/>
      <c r="K107" s="239">
        <f>ROUND(E107*J107,2)</f>
        <v>0</v>
      </c>
      <c r="L107" s="239">
        <v>21</v>
      </c>
      <c r="M107" s="239">
        <f>G107*(1+L107/100)</f>
        <v>0</v>
      </c>
      <c r="N107" s="237">
        <v>1.9000000000000001E-4</v>
      </c>
      <c r="O107" s="237">
        <f>ROUND(E107*N107,2)</f>
        <v>0</v>
      </c>
      <c r="P107" s="237">
        <v>0</v>
      </c>
      <c r="Q107" s="237">
        <f>ROUND(E107*P107,2)</f>
        <v>0</v>
      </c>
      <c r="R107" s="239" t="s">
        <v>202</v>
      </c>
      <c r="S107" s="239" t="s">
        <v>130</v>
      </c>
      <c r="T107" s="240" t="s">
        <v>130</v>
      </c>
      <c r="U107" s="221">
        <v>5.1999999999999998E-2</v>
      </c>
      <c r="V107" s="221">
        <f>ROUND(E107*U107,2)</f>
        <v>0.23</v>
      </c>
      <c r="W107" s="221"/>
      <c r="X107" s="221" t="s">
        <v>172</v>
      </c>
      <c r="Y107" s="221" t="s">
        <v>133</v>
      </c>
      <c r="Z107" s="210"/>
      <c r="AA107" s="210"/>
      <c r="AB107" s="210"/>
      <c r="AC107" s="210"/>
      <c r="AD107" s="210"/>
      <c r="AE107" s="210"/>
      <c r="AF107" s="210"/>
      <c r="AG107" s="210" t="s">
        <v>173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">
      <c r="A108" s="217"/>
      <c r="B108" s="218"/>
      <c r="C108" s="263" t="s">
        <v>294</v>
      </c>
      <c r="D108" s="253"/>
      <c r="E108" s="253"/>
      <c r="F108" s="253"/>
      <c r="G108" s="253"/>
      <c r="H108" s="221"/>
      <c r="I108" s="221"/>
      <c r="J108" s="221"/>
      <c r="K108" s="221"/>
      <c r="L108" s="221"/>
      <c r="M108" s="221"/>
      <c r="N108" s="220"/>
      <c r="O108" s="220"/>
      <c r="P108" s="220"/>
      <c r="Q108" s="220"/>
      <c r="R108" s="221"/>
      <c r="S108" s="221"/>
      <c r="T108" s="221"/>
      <c r="U108" s="221"/>
      <c r="V108" s="221"/>
      <c r="W108" s="221"/>
      <c r="X108" s="221"/>
      <c r="Y108" s="221"/>
      <c r="Z108" s="210"/>
      <c r="AA108" s="210"/>
      <c r="AB108" s="210"/>
      <c r="AC108" s="210"/>
      <c r="AD108" s="210"/>
      <c r="AE108" s="210"/>
      <c r="AF108" s="210"/>
      <c r="AG108" s="210" t="s">
        <v>175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17"/>
      <c r="B109" s="218"/>
      <c r="C109" s="264" t="s">
        <v>295</v>
      </c>
      <c r="D109" s="251"/>
      <c r="E109" s="252">
        <v>1.4</v>
      </c>
      <c r="F109" s="221"/>
      <c r="G109" s="221"/>
      <c r="H109" s="221"/>
      <c r="I109" s="221"/>
      <c r="J109" s="221"/>
      <c r="K109" s="221"/>
      <c r="L109" s="221"/>
      <c r="M109" s="221"/>
      <c r="N109" s="220"/>
      <c r="O109" s="220"/>
      <c r="P109" s="220"/>
      <c r="Q109" s="220"/>
      <c r="R109" s="221"/>
      <c r="S109" s="221"/>
      <c r="T109" s="221"/>
      <c r="U109" s="221"/>
      <c r="V109" s="221"/>
      <c r="W109" s="221"/>
      <c r="X109" s="221"/>
      <c r="Y109" s="221"/>
      <c r="Z109" s="210"/>
      <c r="AA109" s="210"/>
      <c r="AB109" s="210"/>
      <c r="AC109" s="210"/>
      <c r="AD109" s="210"/>
      <c r="AE109" s="210"/>
      <c r="AF109" s="210"/>
      <c r="AG109" s="210" t="s">
        <v>177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3" x14ac:dyDescent="0.2">
      <c r="A110" s="217"/>
      <c r="B110" s="218"/>
      <c r="C110" s="264" t="s">
        <v>296</v>
      </c>
      <c r="D110" s="251"/>
      <c r="E110" s="252">
        <v>3</v>
      </c>
      <c r="F110" s="221"/>
      <c r="G110" s="221"/>
      <c r="H110" s="221"/>
      <c r="I110" s="221"/>
      <c r="J110" s="221"/>
      <c r="K110" s="221"/>
      <c r="L110" s="221"/>
      <c r="M110" s="221"/>
      <c r="N110" s="220"/>
      <c r="O110" s="220"/>
      <c r="P110" s="220"/>
      <c r="Q110" s="220"/>
      <c r="R110" s="221"/>
      <c r="S110" s="221"/>
      <c r="T110" s="221"/>
      <c r="U110" s="221"/>
      <c r="V110" s="221"/>
      <c r="W110" s="221"/>
      <c r="X110" s="221"/>
      <c r="Y110" s="221"/>
      <c r="Z110" s="210"/>
      <c r="AA110" s="210"/>
      <c r="AB110" s="210"/>
      <c r="AC110" s="210"/>
      <c r="AD110" s="210"/>
      <c r="AE110" s="210"/>
      <c r="AF110" s="210"/>
      <c r="AG110" s="210" t="s">
        <v>177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1" x14ac:dyDescent="0.2">
      <c r="A111" s="234">
        <v>27</v>
      </c>
      <c r="B111" s="235" t="s">
        <v>299</v>
      </c>
      <c r="C111" s="245" t="s">
        <v>298</v>
      </c>
      <c r="D111" s="236" t="s">
        <v>201</v>
      </c>
      <c r="E111" s="237">
        <v>4.4000000000000004</v>
      </c>
      <c r="F111" s="238"/>
      <c r="G111" s="239">
        <f>ROUND(E111*F111,2)</f>
        <v>0</v>
      </c>
      <c r="H111" s="238"/>
      <c r="I111" s="239">
        <f>ROUND(E111*H111,2)</f>
        <v>0</v>
      </c>
      <c r="J111" s="238"/>
      <c r="K111" s="239">
        <f>ROUND(E111*J111,2)</f>
        <v>0</v>
      </c>
      <c r="L111" s="239">
        <v>21</v>
      </c>
      <c r="M111" s="239">
        <f>G111*(1+L111/100)</f>
        <v>0</v>
      </c>
      <c r="N111" s="237">
        <v>5.0000000000000002E-5</v>
      </c>
      <c r="O111" s="237">
        <f>ROUND(E111*N111,2)</f>
        <v>0</v>
      </c>
      <c r="P111" s="237">
        <v>0</v>
      </c>
      <c r="Q111" s="237">
        <f>ROUND(E111*P111,2)</f>
        <v>0</v>
      </c>
      <c r="R111" s="239" t="s">
        <v>202</v>
      </c>
      <c r="S111" s="239" t="s">
        <v>130</v>
      </c>
      <c r="T111" s="240" t="s">
        <v>130</v>
      </c>
      <c r="U111" s="221">
        <v>7.0000000000000007E-2</v>
      </c>
      <c r="V111" s="221">
        <f>ROUND(E111*U111,2)</f>
        <v>0.31</v>
      </c>
      <c r="W111" s="221"/>
      <c r="X111" s="221" t="s">
        <v>172</v>
      </c>
      <c r="Y111" s="221" t="s">
        <v>133</v>
      </c>
      <c r="Z111" s="210"/>
      <c r="AA111" s="210"/>
      <c r="AB111" s="210"/>
      <c r="AC111" s="210"/>
      <c r="AD111" s="210"/>
      <c r="AE111" s="210"/>
      <c r="AF111" s="210"/>
      <c r="AG111" s="210" t="s">
        <v>173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2" x14ac:dyDescent="0.2">
      <c r="A112" s="217"/>
      <c r="B112" s="218"/>
      <c r="C112" s="263" t="s">
        <v>294</v>
      </c>
      <c r="D112" s="253"/>
      <c r="E112" s="253"/>
      <c r="F112" s="253"/>
      <c r="G112" s="253"/>
      <c r="H112" s="221"/>
      <c r="I112" s="221"/>
      <c r="J112" s="221"/>
      <c r="K112" s="221"/>
      <c r="L112" s="221"/>
      <c r="M112" s="221"/>
      <c r="N112" s="220"/>
      <c r="O112" s="220"/>
      <c r="P112" s="220"/>
      <c r="Q112" s="220"/>
      <c r="R112" s="221"/>
      <c r="S112" s="221"/>
      <c r="T112" s="221"/>
      <c r="U112" s="221"/>
      <c r="V112" s="221"/>
      <c r="W112" s="221"/>
      <c r="X112" s="221"/>
      <c r="Y112" s="221"/>
      <c r="Z112" s="210"/>
      <c r="AA112" s="210"/>
      <c r="AB112" s="210"/>
      <c r="AC112" s="210"/>
      <c r="AD112" s="210"/>
      <c r="AE112" s="210"/>
      <c r="AF112" s="210"/>
      <c r="AG112" s="210" t="s">
        <v>175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2" x14ac:dyDescent="0.2">
      <c r="A113" s="217"/>
      <c r="B113" s="218"/>
      <c r="C113" s="264" t="s">
        <v>295</v>
      </c>
      <c r="D113" s="251"/>
      <c r="E113" s="252">
        <v>1.4</v>
      </c>
      <c r="F113" s="221"/>
      <c r="G113" s="221"/>
      <c r="H113" s="221"/>
      <c r="I113" s="221"/>
      <c r="J113" s="221"/>
      <c r="K113" s="221"/>
      <c r="L113" s="221"/>
      <c r="M113" s="221"/>
      <c r="N113" s="220"/>
      <c r="O113" s="220"/>
      <c r="P113" s="220"/>
      <c r="Q113" s="220"/>
      <c r="R113" s="221"/>
      <c r="S113" s="221"/>
      <c r="T113" s="221"/>
      <c r="U113" s="221"/>
      <c r="V113" s="221"/>
      <c r="W113" s="221"/>
      <c r="X113" s="221"/>
      <c r="Y113" s="221"/>
      <c r="Z113" s="210"/>
      <c r="AA113" s="210"/>
      <c r="AB113" s="210"/>
      <c r="AC113" s="210"/>
      <c r="AD113" s="210"/>
      <c r="AE113" s="210"/>
      <c r="AF113" s="210"/>
      <c r="AG113" s="210" t="s">
        <v>177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">
      <c r="A114" s="217"/>
      <c r="B114" s="218"/>
      <c r="C114" s="264" t="s">
        <v>296</v>
      </c>
      <c r="D114" s="251"/>
      <c r="E114" s="252">
        <v>3</v>
      </c>
      <c r="F114" s="221"/>
      <c r="G114" s="221"/>
      <c r="H114" s="221"/>
      <c r="I114" s="221"/>
      <c r="J114" s="221"/>
      <c r="K114" s="221"/>
      <c r="L114" s="221"/>
      <c r="M114" s="221"/>
      <c r="N114" s="220"/>
      <c r="O114" s="220"/>
      <c r="P114" s="220"/>
      <c r="Q114" s="220"/>
      <c r="R114" s="221"/>
      <c r="S114" s="221"/>
      <c r="T114" s="221"/>
      <c r="U114" s="221"/>
      <c r="V114" s="221"/>
      <c r="W114" s="221"/>
      <c r="X114" s="221"/>
      <c r="Y114" s="221"/>
      <c r="Z114" s="210"/>
      <c r="AA114" s="210"/>
      <c r="AB114" s="210"/>
      <c r="AC114" s="210"/>
      <c r="AD114" s="210"/>
      <c r="AE114" s="210"/>
      <c r="AF114" s="210"/>
      <c r="AG114" s="210" t="s">
        <v>177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ht="22.5" outlineLevel="1" x14ac:dyDescent="0.2">
      <c r="A115" s="234">
        <v>28</v>
      </c>
      <c r="B115" s="235" t="s">
        <v>300</v>
      </c>
      <c r="C115" s="245" t="s">
        <v>301</v>
      </c>
      <c r="D115" s="236" t="s">
        <v>280</v>
      </c>
      <c r="E115" s="237">
        <v>15</v>
      </c>
      <c r="F115" s="238"/>
      <c r="G115" s="239">
        <f>ROUND(E115*F115,2)</f>
        <v>0</v>
      </c>
      <c r="H115" s="238"/>
      <c r="I115" s="239">
        <f>ROUND(E115*H115,2)</f>
        <v>0</v>
      </c>
      <c r="J115" s="238"/>
      <c r="K115" s="239">
        <f>ROUND(E115*J115,2)</f>
        <v>0</v>
      </c>
      <c r="L115" s="239">
        <v>21</v>
      </c>
      <c r="M115" s="239">
        <f>G115*(1+L115/100)</f>
        <v>0</v>
      </c>
      <c r="N115" s="237">
        <v>1.9499999999999999E-3</v>
      </c>
      <c r="O115" s="237">
        <f>ROUND(E115*N115,2)</f>
        <v>0.03</v>
      </c>
      <c r="P115" s="237">
        <v>0</v>
      </c>
      <c r="Q115" s="237">
        <f>ROUND(E115*P115,2)</f>
        <v>0</v>
      </c>
      <c r="R115" s="239" t="s">
        <v>302</v>
      </c>
      <c r="S115" s="239" t="s">
        <v>130</v>
      </c>
      <c r="T115" s="240" t="s">
        <v>130</v>
      </c>
      <c r="U115" s="221">
        <v>0.62790000000000001</v>
      </c>
      <c r="V115" s="221">
        <f>ROUND(E115*U115,2)</f>
        <v>9.42</v>
      </c>
      <c r="W115" s="221"/>
      <c r="X115" s="221" t="s">
        <v>172</v>
      </c>
      <c r="Y115" s="221" t="s">
        <v>133</v>
      </c>
      <c r="Z115" s="210"/>
      <c r="AA115" s="210"/>
      <c r="AB115" s="210"/>
      <c r="AC115" s="210"/>
      <c r="AD115" s="210"/>
      <c r="AE115" s="210"/>
      <c r="AF115" s="210"/>
      <c r="AG115" s="210" t="s">
        <v>173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2" x14ac:dyDescent="0.2">
      <c r="A116" s="217"/>
      <c r="B116" s="218"/>
      <c r="C116" s="264" t="s">
        <v>303</v>
      </c>
      <c r="D116" s="251"/>
      <c r="E116" s="252">
        <v>15</v>
      </c>
      <c r="F116" s="221"/>
      <c r="G116" s="221"/>
      <c r="H116" s="221"/>
      <c r="I116" s="221"/>
      <c r="J116" s="221"/>
      <c r="K116" s="221"/>
      <c r="L116" s="221"/>
      <c r="M116" s="221"/>
      <c r="N116" s="220"/>
      <c r="O116" s="220"/>
      <c r="P116" s="220"/>
      <c r="Q116" s="220"/>
      <c r="R116" s="221"/>
      <c r="S116" s="221"/>
      <c r="T116" s="221"/>
      <c r="U116" s="221"/>
      <c r="V116" s="221"/>
      <c r="W116" s="221"/>
      <c r="X116" s="221"/>
      <c r="Y116" s="221"/>
      <c r="Z116" s="210"/>
      <c r="AA116" s="210"/>
      <c r="AB116" s="210"/>
      <c r="AC116" s="210"/>
      <c r="AD116" s="210"/>
      <c r="AE116" s="210"/>
      <c r="AF116" s="210"/>
      <c r="AG116" s="210" t="s">
        <v>177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ht="22.5" outlineLevel="1" x14ac:dyDescent="0.2">
      <c r="A117" s="234">
        <v>29</v>
      </c>
      <c r="B117" s="235" t="s">
        <v>304</v>
      </c>
      <c r="C117" s="245" t="s">
        <v>305</v>
      </c>
      <c r="D117" s="236" t="s">
        <v>280</v>
      </c>
      <c r="E117" s="237">
        <v>3</v>
      </c>
      <c r="F117" s="238"/>
      <c r="G117" s="239">
        <f>ROUND(E117*F117,2)</f>
        <v>0</v>
      </c>
      <c r="H117" s="238"/>
      <c r="I117" s="239">
        <f>ROUND(E117*H117,2)</f>
        <v>0</v>
      </c>
      <c r="J117" s="238"/>
      <c r="K117" s="239">
        <f>ROUND(E117*J117,2)</f>
        <v>0</v>
      </c>
      <c r="L117" s="239">
        <v>21</v>
      </c>
      <c r="M117" s="239">
        <f>G117*(1+L117/100)</f>
        <v>0</v>
      </c>
      <c r="N117" s="237">
        <v>1.5440000000000001E-2</v>
      </c>
      <c r="O117" s="237">
        <f>ROUND(E117*N117,2)</f>
        <v>0.05</v>
      </c>
      <c r="P117" s="237">
        <v>0</v>
      </c>
      <c r="Q117" s="237">
        <f>ROUND(E117*P117,2)</f>
        <v>0</v>
      </c>
      <c r="R117" s="239" t="s">
        <v>302</v>
      </c>
      <c r="S117" s="239" t="s">
        <v>130</v>
      </c>
      <c r="T117" s="240" t="s">
        <v>130</v>
      </c>
      <c r="U117" s="221">
        <v>1.4350000000000001</v>
      </c>
      <c r="V117" s="221">
        <f>ROUND(E117*U117,2)</f>
        <v>4.3099999999999996</v>
      </c>
      <c r="W117" s="221"/>
      <c r="X117" s="221" t="s">
        <v>172</v>
      </c>
      <c r="Y117" s="221" t="s">
        <v>133</v>
      </c>
      <c r="Z117" s="210"/>
      <c r="AA117" s="210"/>
      <c r="AB117" s="210"/>
      <c r="AC117" s="210"/>
      <c r="AD117" s="210"/>
      <c r="AE117" s="210"/>
      <c r="AF117" s="210"/>
      <c r="AG117" s="210" t="s">
        <v>173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17"/>
      <c r="B118" s="218"/>
      <c r="C118" s="264" t="s">
        <v>306</v>
      </c>
      <c r="D118" s="251"/>
      <c r="E118" s="252">
        <v>2</v>
      </c>
      <c r="F118" s="221"/>
      <c r="G118" s="221"/>
      <c r="H118" s="221"/>
      <c r="I118" s="221"/>
      <c r="J118" s="221"/>
      <c r="K118" s="221"/>
      <c r="L118" s="221"/>
      <c r="M118" s="221"/>
      <c r="N118" s="220"/>
      <c r="O118" s="220"/>
      <c r="P118" s="220"/>
      <c r="Q118" s="220"/>
      <c r="R118" s="221"/>
      <c r="S118" s="221"/>
      <c r="T118" s="221"/>
      <c r="U118" s="221"/>
      <c r="V118" s="221"/>
      <c r="W118" s="221"/>
      <c r="X118" s="221"/>
      <c r="Y118" s="221"/>
      <c r="Z118" s="210"/>
      <c r="AA118" s="210"/>
      <c r="AB118" s="210"/>
      <c r="AC118" s="210"/>
      <c r="AD118" s="210"/>
      <c r="AE118" s="210"/>
      <c r="AF118" s="210"/>
      <c r="AG118" s="210" t="s">
        <v>177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3" x14ac:dyDescent="0.2">
      <c r="A119" s="217"/>
      <c r="B119" s="218"/>
      <c r="C119" s="264" t="s">
        <v>307</v>
      </c>
      <c r="D119" s="251"/>
      <c r="E119" s="252">
        <v>1</v>
      </c>
      <c r="F119" s="221"/>
      <c r="G119" s="221"/>
      <c r="H119" s="221"/>
      <c r="I119" s="221"/>
      <c r="J119" s="221"/>
      <c r="K119" s="221"/>
      <c r="L119" s="221"/>
      <c r="M119" s="221"/>
      <c r="N119" s="220"/>
      <c r="O119" s="220"/>
      <c r="P119" s="220"/>
      <c r="Q119" s="220"/>
      <c r="R119" s="221"/>
      <c r="S119" s="221"/>
      <c r="T119" s="221"/>
      <c r="U119" s="221"/>
      <c r="V119" s="221"/>
      <c r="W119" s="221"/>
      <c r="X119" s="221"/>
      <c r="Y119" s="221"/>
      <c r="Z119" s="210"/>
      <c r="AA119" s="210"/>
      <c r="AB119" s="210"/>
      <c r="AC119" s="210"/>
      <c r="AD119" s="210"/>
      <c r="AE119" s="210"/>
      <c r="AF119" s="210"/>
      <c r="AG119" s="210" t="s">
        <v>177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ht="22.5" outlineLevel="1" x14ac:dyDescent="0.2">
      <c r="A120" s="234">
        <v>30</v>
      </c>
      <c r="B120" s="235" t="s">
        <v>308</v>
      </c>
      <c r="C120" s="245" t="s">
        <v>309</v>
      </c>
      <c r="D120" s="236" t="s">
        <v>201</v>
      </c>
      <c r="E120" s="237">
        <v>4.4000000000000004</v>
      </c>
      <c r="F120" s="238"/>
      <c r="G120" s="239">
        <f>ROUND(E120*F120,2)</f>
        <v>0</v>
      </c>
      <c r="H120" s="238"/>
      <c r="I120" s="239">
        <f>ROUND(E120*H120,2)</f>
        <v>0</v>
      </c>
      <c r="J120" s="238"/>
      <c r="K120" s="239">
        <f>ROUND(E120*J120,2)</f>
        <v>0</v>
      </c>
      <c r="L120" s="239">
        <v>21</v>
      </c>
      <c r="M120" s="239">
        <f>G120*(1+L120/100)</f>
        <v>0</v>
      </c>
      <c r="N120" s="237">
        <v>8.0000000000000004E-4</v>
      </c>
      <c r="O120" s="237">
        <f>ROUND(E120*N120,2)</f>
        <v>0</v>
      </c>
      <c r="P120" s="237">
        <v>0</v>
      </c>
      <c r="Q120" s="237">
        <f>ROUND(E120*P120,2)</f>
        <v>0</v>
      </c>
      <c r="R120" s="239" t="s">
        <v>202</v>
      </c>
      <c r="S120" s="239" t="s">
        <v>130</v>
      </c>
      <c r="T120" s="240" t="s">
        <v>130</v>
      </c>
      <c r="U120" s="221">
        <v>0.23</v>
      </c>
      <c r="V120" s="221">
        <f>ROUND(E120*U120,2)</f>
        <v>1.01</v>
      </c>
      <c r="W120" s="221"/>
      <c r="X120" s="221" t="s">
        <v>172</v>
      </c>
      <c r="Y120" s="221" t="s">
        <v>133</v>
      </c>
      <c r="Z120" s="210"/>
      <c r="AA120" s="210"/>
      <c r="AB120" s="210"/>
      <c r="AC120" s="210"/>
      <c r="AD120" s="210"/>
      <c r="AE120" s="210"/>
      <c r="AF120" s="210"/>
      <c r="AG120" s="210" t="s">
        <v>173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2" x14ac:dyDescent="0.2">
      <c r="A121" s="217"/>
      <c r="B121" s="218"/>
      <c r="C121" s="263" t="s">
        <v>310</v>
      </c>
      <c r="D121" s="253"/>
      <c r="E121" s="253"/>
      <c r="F121" s="253"/>
      <c r="G121" s="253"/>
      <c r="H121" s="221"/>
      <c r="I121" s="221"/>
      <c r="J121" s="221"/>
      <c r="K121" s="221"/>
      <c r="L121" s="221"/>
      <c r="M121" s="221"/>
      <c r="N121" s="220"/>
      <c r="O121" s="220"/>
      <c r="P121" s="220"/>
      <c r="Q121" s="220"/>
      <c r="R121" s="221"/>
      <c r="S121" s="221"/>
      <c r="T121" s="221"/>
      <c r="U121" s="221"/>
      <c r="V121" s="221"/>
      <c r="W121" s="221"/>
      <c r="X121" s="221"/>
      <c r="Y121" s="221"/>
      <c r="Z121" s="210"/>
      <c r="AA121" s="210"/>
      <c r="AB121" s="210"/>
      <c r="AC121" s="210"/>
      <c r="AD121" s="210"/>
      <c r="AE121" s="210"/>
      <c r="AF121" s="210"/>
      <c r="AG121" s="210" t="s">
        <v>175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2" x14ac:dyDescent="0.2">
      <c r="A122" s="217"/>
      <c r="B122" s="218"/>
      <c r="C122" s="247" t="s">
        <v>310</v>
      </c>
      <c r="D122" s="243"/>
      <c r="E122" s="243"/>
      <c r="F122" s="243"/>
      <c r="G122" s="243"/>
      <c r="H122" s="221"/>
      <c r="I122" s="221"/>
      <c r="J122" s="221"/>
      <c r="K122" s="221"/>
      <c r="L122" s="221"/>
      <c r="M122" s="221"/>
      <c r="N122" s="220"/>
      <c r="O122" s="220"/>
      <c r="P122" s="220"/>
      <c r="Q122" s="220"/>
      <c r="R122" s="221"/>
      <c r="S122" s="221"/>
      <c r="T122" s="221"/>
      <c r="U122" s="221"/>
      <c r="V122" s="221"/>
      <c r="W122" s="221"/>
      <c r="X122" s="221"/>
      <c r="Y122" s="221"/>
      <c r="Z122" s="210"/>
      <c r="AA122" s="210"/>
      <c r="AB122" s="210"/>
      <c r="AC122" s="210"/>
      <c r="AD122" s="210"/>
      <c r="AE122" s="210"/>
      <c r="AF122" s="210"/>
      <c r="AG122" s="210" t="s">
        <v>136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2" x14ac:dyDescent="0.2">
      <c r="A123" s="217"/>
      <c r="B123" s="218"/>
      <c r="C123" s="264" t="s">
        <v>295</v>
      </c>
      <c r="D123" s="251"/>
      <c r="E123" s="252">
        <v>1.4</v>
      </c>
      <c r="F123" s="221"/>
      <c r="G123" s="221"/>
      <c r="H123" s="221"/>
      <c r="I123" s="221"/>
      <c r="J123" s="221"/>
      <c r="K123" s="221"/>
      <c r="L123" s="221"/>
      <c r="M123" s="221"/>
      <c r="N123" s="220"/>
      <c r="O123" s="220"/>
      <c r="P123" s="220"/>
      <c r="Q123" s="220"/>
      <c r="R123" s="221"/>
      <c r="S123" s="221"/>
      <c r="T123" s="221"/>
      <c r="U123" s="221"/>
      <c r="V123" s="221"/>
      <c r="W123" s="221"/>
      <c r="X123" s="221"/>
      <c r="Y123" s="221"/>
      <c r="Z123" s="210"/>
      <c r="AA123" s="210"/>
      <c r="AB123" s="210"/>
      <c r="AC123" s="210"/>
      <c r="AD123" s="210"/>
      <c r="AE123" s="210"/>
      <c r="AF123" s="210"/>
      <c r="AG123" s="210" t="s">
        <v>177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">
      <c r="A124" s="217"/>
      <c r="B124" s="218"/>
      <c r="C124" s="264" t="s">
        <v>296</v>
      </c>
      <c r="D124" s="251"/>
      <c r="E124" s="252">
        <v>3</v>
      </c>
      <c r="F124" s="221"/>
      <c r="G124" s="221"/>
      <c r="H124" s="221"/>
      <c r="I124" s="221"/>
      <c r="J124" s="221"/>
      <c r="K124" s="221"/>
      <c r="L124" s="221"/>
      <c r="M124" s="221"/>
      <c r="N124" s="220"/>
      <c r="O124" s="220"/>
      <c r="P124" s="220"/>
      <c r="Q124" s="220"/>
      <c r="R124" s="221"/>
      <c r="S124" s="221"/>
      <c r="T124" s="221"/>
      <c r="U124" s="221"/>
      <c r="V124" s="221"/>
      <c r="W124" s="221"/>
      <c r="X124" s="221"/>
      <c r="Y124" s="221"/>
      <c r="Z124" s="210"/>
      <c r="AA124" s="210"/>
      <c r="AB124" s="210"/>
      <c r="AC124" s="210"/>
      <c r="AD124" s="210"/>
      <c r="AE124" s="210"/>
      <c r="AF124" s="210"/>
      <c r="AG124" s="210" t="s">
        <v>177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ht="22.5" outlineLevel="1" x14ac:dyDescent="0.2">
      <c r="A125" s="234">
        <v>31</v>
      </c>
      <c r="B125" s="235" t="s">
        <v>311</v>
      </c>
      <c r="C125" s="245" t="s">
        <v>312</v>
      </c>
      <c r="D125" s="236" t="s">
        <v>201</v>
      </c>
      <c r="E125" s="237">
        <v>4.4000000000000004</v>
      </c>
      <c r="F125" s="238"/>
      <c r="G125" s="239">
        <f>ROUND(E125*F125,2)</f>
        <v>0</v>
      </c>
      <c r="H125" s="238"/>
      <c r="I125" s="239">
        <f>ROUND(E125*H125,2)</f>
        <v>0</v>
      </c>
      <c r="J125" s="238"/>
      <c r="K125" s="239">
        <f>ROUND(E125*J125,2)</f>
        <v>0</v>
      </c>
      <c r="L125" s="239">
        <v>21</v>
      </c>
      <c r="M125" s="239">
        <f>G125*(1+L125/100)</f>
        <v>0</v>
      </c>
      <c r="N125" s="237">
        <v>4.9100000000000003E-3</v>
      </c>
      <c r="O125" s="237">
        <f>ROUND(E125*N125,2)</f>
        <v>0.02</v>
      </c>
      <c r="P125" s="237">
        <v>0</v>
      </c>
      <c r="Q125" s="237">
        <f>ROUND(E125*P125,2)</f>
        <v>0</v>
      </c>
      <c r="R125" s="239" t="s">
        <v>202</v>
      </c>
      <c r="S125" s="239" t="s">
        <v>130</v>
      </c>
      <c r="T125" s="240" t="s">
        <v>130</v>
      </c>
      <c r="U125" s="221">
        <v>0.36199999999999999</v>
      </c>
      <c r="V125" s="221">
        <f>ROUND(E125*U125,2)</f>
        <v>1.59</v>
      </c>
      <c r="W125" s="221"/>
      <c r="X125" s="221" t="s">
        <v>172</v>
      </c>
      <c r="Y125" s="221" t="s">
        <v>133</v>
      </c>
      <c r="Z125" s="210"/>
      <c r="AA125" s="210"/>
      <c r="AB125" s="210"/>
      <c r="AC125" s="210"/>
      <c r="AD125" s="210"/>
      <c r="AE125" s="210"/>
      <c r="AF125" s="210"/>
      <c r="AG125" s="210" t="s">
        <v>173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">
      <c r="A126" s="217"/>
      <c r="B126" s="218"/>
      <c r="C126" s="264" t="s">
        <v>295</v>
      </c>
      <c r="D126" s="251"/>
      <c r="E126" s="252">
        <v>1.4</v>
      </c>
      <c r="F126" s="221"/>
      <c r="G126" s="221"/>
      <c r="H126" s="221"/>
      <c r="I126" s="221"/>
      <c r="J126" s="221"/>
      <c r="K126" s="221"/>
      <c r="L126" s="221"/>
      <c r="M126" s="221"/>
      <c r="N126" s="220"/>
      <c r="O126" s="220"/>
      <c r="P126" s="220"/>
      <c r="Q126" s="220"/>
      <c r="R126" s="221"/>
      <c r="S126" s="221"/>
      <c r="T126" s="221"/>
      <c r="U126" s="221"/>
      <c r="V126" s="221"/>
      <c r="W126" s="221"/>
      <c r="X126" s="221"/>
      <c r="Y126" s="221"/>
      <c r="Z126" s="210"/>
      <c r="AA126" s="210"/>
      <c r="AB126" s="210"/>
      <c r="AC126" s="210"/>
      <c r="AD126" s="210"/>
      <c r="AE126" s="210"/>
      <c r="AF126" s="210"/>
      <c r="AG126" s="210" t="s">
        <v>177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3" x14ac:dyDescent="0.2">
      <c r="A127" s="217"/>
      <c r="B127" s="218"/>
      <c r="C127" s="264" t="s">
        <v>296</v>
      </c>
      <c r="D127" s="251"/>
      <c r="E127" s="252">
        <v>3</v>
      </c>
      <c r="F127" s="221"/>
      <c r="G127" s="221"/>
      <c r="H127" s="221"/>
      <c r="I127" s="221"/>
      <c r="J127" s="221"/>
      <c r="K127" s="221"/>
      <c r="L127" s="221"/>
      <c r="M127" s="221"/>
      <c r="N127" s="220"/>
      <c r="O127" s="220"/>
      <c r="P127" s="220"/>
      <c r="Q127" s="220"/>
      <c r="R127" s="221"/>
      <c r="S127" s="221"/>
      <c r="T127" s="221"/>
      <c r="U127" s="221"/>
      <c r="V127" s="221"/>
      <c r="W127" s="221"/>
      <c r="X127" s="221"/>
      <c r="Y127" s="221"/>
      <c r="Z127" s="210"/>
      <c r="AA127" s="210"/>
      <c r="AB127" s="210"/>
      <c r="AC127" s="210"/>
      <c r="AD127" s="210"/>
      <c r="AE127" s="210"/>
      <c r="AF127" s="210"/>
      <c r="AG127" s="210" t="s">
        <v>177</v>
      </c>
      <c r="AH127" s="210">
        <v>0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x14ac:dyDescent="0.2">
      <c r="A128" s="227" t="s">
        <v>125</v>
      </c>
      <c r="B128" s="228" t="s">
        <v>75</v>
      </c>
      <c r="C128" s="244" t="s">
        <v>76</v>
      </c>
      <c r="D128" s="229"/>
      <c r="E128" s="230"/>
      <c r="F128" s="231"/>
      <c r="G128" s="231">
        <f>SUMIF(AG129:AG134,"&lt;&gt;NOR",G129:G134)</f>
        <v>0</v>
      </c>
      <c r="H128" s="231"/>
      <c r="I128" s="231">
        <f>SUM(I129:I134)</f>
        <v>0</v>
      </c>
      <c r="J128" s="231"/>
      <c r="K128" s="231">
        <f>SUM(K129:K134)</f>
        <v>0</v>
      </c>
      <c r="L128" s="231"/>
      <c r="M128" s="231">
        <f>SUM(M129:M134)</f>
        <v>0</v>
      </c>
      <c r="N128" s="230"/>
      <c r="O128" s="230">
        <f>SUM(O129:O134)</f>
        <v>9.26</v>
      </c>
      <c r="P128" s="230"/>
      <c r="Q128" s="230">
        <f>SUM(Q129:Q134)</f>
        <v>0</v>
      </c>
      <c r="R128" s="231"/>
      <c r="S128" s="231"/>
      <c r="T128" s="232"/>
      <c r="U128" s="226"/>
      <c r="V128" s="226">
        <f>SUM(V129:V134)</f>
        <v>37.97</v>
      </c>
      <c r="W128" s="226"/>
      <c r="X128" s="226"/>
      <c r="Y128" s="226"/>
      <c r="AG128" t="s">
        <v>126</v>
      </c>
    </row>
    <row r="129" spans="1:60" outlineLevel="1" x14ac:dyDescent="0.2">
      <c r="A129" s="234">
        <v>32</v>
      </c>
      <c r="B129" s="235" t="s">
        <v>313</v>
      </c>
      <c r="C129" s="245" t="s">
        <v>314</v>
      </c>
      <c r="D129" s="236" t="s">
        <v>170</v>
      </c>
      <c r="E129" s="237">
        <v>5.0242500000000003</v>
      </c>
      <c r="F129" s="238"/>
      <c r="G129" s="239">
        <f>ROUND(E129*F129,2)</f>
        <v>0</v>
      </c>
      <c r="H129" s="238"/>
      <c r="I129" s="239">
        <f>ROUND(E129*H129,2)</f>
        <v>0</v>
      </c>
      <c r="J129" s="238"/>
      <c r="K129" s="239">
        <f>ROUND(E129*J129,2)</f>
        <v>0</v>
      </c>
      <c r="L129" s="239">
        <v>21</v>
      </c>
      <c r="M129" s="239">
        <f>G129*(1+L129/100)</f>
        <v>0</v>
      </c>
      <c r="N129" s="237">
        <v>1.837</v>
      </c>
      <c r="O129" s="237">
        <f>ROUND(E129*N129,2)</f>
        <v>9.23</v>
      </c>
      <c r="P129" s="237">
        <v>0</v>
      </c>
      <c r="Q129" s="237">
        <f>ROUND(E129*P129,2)</f>
        <v>0</v>
      </c>
      <c r="R129" s="239" t="s">
        <v>202</v>
      </c>
      <c r="S129" s="239" t="s">
        <v>130</v>
      </c>
      <c r="T129" s="240" t="s">
        <v>130</v>
      </c>
      <c r="U129" s="221">
        <v>1.8360000000000001</v>
      </c>
      <c r="V129" s="221">
        <f>ROUND(E129*U129,2)</f>
        <v>9.2200000000000006</v>
      </c>
      <c r="W129" s="221"/>
      <c r="X129" s="221" t="s">
        <v>172</v>
      </c>
      <c r="Y129" s="221" t="s">
        <v>133</v>
      </c>
      <c r="Z129" s="210"/>
      <c r="AA129" s="210"/>
      <c r="AB129" s="210"/>
      <c r="AC129" s="210"/>
      <c r="AD129" s="210"/>
      <c r="AE129" s="210"/>
      <c r="AF129" s="210"/>
      <c r="AG129" s="210" t="s">
        <v>173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17"/>
      <c r="B130" s="218"/>
      <c r="C130" s="263" t="s">
        <v>315</v>
      </c>
      <c r="D130" s="253"/>
      <c r="E130" s="253"/>
      <c r="F130" s="253"/>
      <c r="G130" s="253"/>
      <c r="H130" s="221"/>
      <c r="I130" s="221"/>
      <c r="J130" s="221"/>
      <c r="K130" s="221"/>
      <c r="L130" s="221"/>
      <c r="M130" s="221"/>
      <c r="N130" s="220"/>
      <c r="O130" s="220"/>
      <c r="P130" s="220"/>
      <c r="Q130" s="220"/>
      <c r="R130" s="221"/>
      <c r="S130" s="221"/>
      <c r="T130" s="221"/>
      <c r="U130" s="221"/>
      <c r="V130" s="221"/>
      <c r="W130" s="221"/>
      <c r="X130" s="221"/>
      <c r="Y130" s="221"/>
      <c r="Z130" s="210"/>
      <c r="AA130" s="210"/>
      <c r="AB130" s="210"/>
      <c r="AC130" s="210"/>
      <c r="AD130" s="210"/>
      <c r="AE130" s="210"/>
      <c r="AF130" s="210"/>
      <c r="AG130" s="210" t="s">
        <v>175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41" t="str">
        <f>C130</f>
        <v>pod mazaniny a dlažby, popř. na plochých střechách, vodorovný nebo ve spádu, s udusáním a urovnáním povrchu,</v>
      </c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17"/>
      <c r="B131" s="218"/>
      <c r="C131" s="264" t="s">
        <v>316</v>
      </c>
      <c r="D131" s="251"/>
      <c r="E131" s="252">
        <v>5.0242500000000003</v>
      </c>
      <c r="F131" s="221"/>
      <c r="G131" s="221"/>
      <c r="H131" s="221"/>
      <c r="I131" s="221"/>
      <c r="J131" s="221"/>
      <c r="K131" s="221"/>
      <c r="L131" s="221"/>
      <c r="M131" s="221"/>
      <c r="N131" s="220"/>
      <c r="O131" s="220"/>
      <c r="P131" s="220"/>
      <c r="Q131" s="220"/>
      <c r="R131" s="221"/>
      <c r="S131" s="221"/>
      <c r="T131" s="221"/>
      <c r="U131" s="221"/>
      <c r="V131" s="221"/>
      <c r="W131" s="221"/>
      <c r="X131" s="221"/>
      <c r="Y131" s="221"/>
      <c r="Z131" s="210"/>
      <c r="AA131" s="210"/>
      <c r="AB131" s="210"/>
      <c r="AC131" s="210"/>
      <c r="AD131" s="210"/>
      <c r="AE131" s="210"/>
      <c r="AF131" s="210"/>
      <c r="AG131" s="210" t="s">
        <v>177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34">
        <v>33</v>
      </c>
      <c r="B132" s="235" t="s">
        <v>317</v>
      </c>
      <c r="C132" s="245" t="s">
        <v>318</v>
      </c>
      <c r="D132" s="236" t="s">
        <v>263</v>
      </c>
      <c r="E132" s="237">
        <v>57.5</v>
      </c>
      <c r="F132" s="238"/>
      <c r="G132" s="239">
        <f>ROUND(E132*F132,2)</f>
        <v>0</v>
      </c>
      <c r="H132" s="238"/>
      <c r="I132" s="239">
        <f>ROUND(E132*H132,2)</f>
        <v>0</v>
      </c>
      <c r="J132" s="238"/>
      <c r="K132" s="239">
        <f>ROUND(E132*J132,2)</f>
        <v>0</v>
      </c>
      <c r="L132" s="239">
        <v>21</v>
      </c>
      <c r="M132" s="239">
        <f>G132*(1+L132/100)</f>
        <v>0</v>
      </c>
      <c r="N132" s="237">
        <v>4.6999999999999999E-4</v>
      </c>
      <c r="O132" s="237">
        <f>ROUND(E132*N132,2)</f>
        <v>0.03</v>
      </c>
      <c r="P132" s="237">
        <v>0</v>
      </c>
      <c r="Q132" s="237">
        <f>ROUND(E132*P132,2)</f>
        <v>0</v>
      </c>
      <c r="R132" s="239" t="s">
        <v>302</v>
      </c>
      <c r="S132" s="239" t="s">
        <v>130</v>
      </c>
      <c r="T132" s="240" t="s">
        <v>130</v>
      </c>
      <c r="U132" s="221">
        <v>0.5</v>
      </c>
      <c r="V132" s="221">
        <f>ROUND(E132*U132,2)</f>
        <v>28.75</v>
      </c>
      <c r="W132" s="221"/>
      <c r="X132" s="221" t="s">
        <v>172</v>
      </c>
      <c r="Y132" s="221" t="s">
        <v>133</v>
      </c>
      <c r="Z132" s="210"/>
      <c r="AA132" s="210"/>
      <c r="AB132" s="210"/>
      <c r="AC132" s="210"/>
      <c r="AD132" s="210"/>
      <c r="AE132" s="210"/>
      <c r="AF132" s="210"/>
      <c r="AG132" s="210" t="s">
        <v>173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17"/>
      <c r="B133" s="218"/>
      <c r="C133" s="264" t="s">
        <v>319</v>
      </c>
      <c r="D133" s="251"/>
      <c r="E133" s="252"/>
      <c r="F133" s="221"/>
      <c r="G133" s="221"/>
      <c r="H133" s="221"/>
      <c r="I133" s="221"/>
      <c r="J133" s="221"/>
      <c r="K133" s="221"/>
      <c r="L133" s="221"/>
      <c r="M133" s="221"/>
      <c r="N133" s="220"/>
      <c r="O133" s="220"/>
      <c r="P133" s="220"/>
      <c r="Q133" s="220"/>
      <c r="R133" s="221"/>
      <c r="S133" s="221"/>
      <c r="T133" s="221"/>
      <c r="U133" s="221"/>
      <c r="V133" s="221"/>
      <c r="W133" s="221"/>
      <c r="X133" s="221"/>
      <c r="Y133" s="221"/>
      <c r="Z133" s="210"/>
      <c r="AA133" s="210"/>
      <c r="AB133" s="210"/>
      <c r="AC133" s="210"/>
      <c r="AD133" s="210"/>
      <c r="AE133" s="210"/>
      <c r="AF133" s="210"/>
      <c r="AG133" s="210" t="s">
        <v>177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">
      <c r="A134" s="217"/>
      <c r="B134" s="218"/>
      <c r="C134" s="264" t="s">
        <v>320</v>
      </c>
      <c r="D134" s="251"/>
      <c r="E134" s="252">
        <v>57.5</v>
      </c>
      <c r="F134" s="221"/>
      <c r="G134" s="221"/>
      <c r="H134" s="221"/>
      <c r="I134" s="221"/>
      <c r="J134" s="221"/>
      <c r="K134" s="221"/>
      <c r="L134" s="221"/>
      <c r="M134" s="221"/>
      <c r="N134" s="220"/>
      <c r="O134" s="220"/>
      <c r="P134" s="220"/>
      <c r="Q134" s="220"/>
      <c r="R134" s="221"/>
      <c r="S134" s="221"/>
      <c r="T134" s="221"/>
      <c r="U134" s="221"/>
      <c r="V134" s="221"/>
      <c r="W134" s="221"/>
      <c r="X134" s="221"/>
      <c r="Y134" s="221"/>
      <c r="Z134" s="210"/>
      <c r="AA134" s="210"/>
      <c r="AB134" s="210"/>
      <c r="AC134" s="210"/>
      <c r="AD134" s="210"/>
      <c r="AE134" s="210"/>
      <c r="AF134" s="210"/>
      <c r="AG134" s="210" t="s">
        <v>177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x14ac:dyDescent="0.2">
      <c r="A135" s="227" t="s">
        <v>125</v>
      </c>
      <c r="B135" s="228" t="s">
        <v>77</v>
      </c>
      <c r="C135" s="244" t="s">
        <v>78</v>
      </c>
      <c r="D135" s="229"/>
      <c r="E135" s="230"/>
      <c r="F135" s="231"/>
      <c r="G135" s="231">
        <f>SUMIF(AG136:AG137,"&lt;&gt;NOR",G136:G137)</f>
        <v>0</v>
      </c>
      <c r="H135" s="231"/>
      <c r="I135" s="231">
        <f>SUM(I136:I137)</f>
        <v>0</v>
      </c>
      <c r="J135" s="231"/>
      <c r="K135" s="231">
        <f>SUM(K136:K137)</f>
        <v>0</v>
      </c>
      <c r="L135" s="231"/>
      <c r="M135" s="231">
        <f>SUM(M136:M137)</f>
        <v>0</v>
      </c>
      <c r="N135" s="230"/>
      <c r="O135" s="230">
        <f>SUM(O136:O137)</f>
        <v>0</v>
      </c>
      <c r="P135" s="230"/>
      <c r="Q135" s="230">
        <f>SUM(Q136:Q137)</f>
        <v>0</v>
      </c>
      <c r="R135" s="231"/>
      <c r="S135" s="231"/>
      <c r="T135" s="232"/>
      <c r="U135" s="226"/>
      <c r="V135" s="226">
        <f>SUM(V136:V137)</f>
        <v>1.1200000000000001</v>
      </c>
      <c r="W135" s="226"/>
      <c r="X135" s="226"/>
      <c r="Y135" s="226"/>
      <c r="AG135" t="s">
        <v>126</v>
      </c>
    </row>
    <row r="136" spans="1:60" outlineLevel="1" x14ac:dyDescent="0.2">
      <c r="A136" s="234">
        <v>34</v>
      </c>
      <c r="B136" s="235" t="s">
        <v>321</v>
      </c>
      <c r="C136" s="245" t="s">
        <v>322</v>
      </c>
      <c r="D136" s="236" t="s">
        <v>201</v>
      </c>
      <c r="E136" s="237">
        <v>5.62</v>
      </c>
      <c r="F136" s="238"/>
      <c r="G136" s="239">
        <f>ROUND(E136*F136,2)</f>
        <v>0</v>
      </c>
      <c r="H136" s="238"/>
      <c r="I136" s="239">
        <f>ROUND(E136*H136,2)</f>
        <v>0</v>
      </c>
      <c r="J136" s="238"/>
      <c r="K136" s="239">
        <f>ROUND(E136*J136,2)</f>
        <v>0</v>
      </c>
      <c r="L136" s="239">
        <v>21</v>
      </c>
      <c r="M136" s="239">
        <f>G136*(1+L136/100)</f>
        <v>0</v>
      </c>
      <c r="N136" s="237">
        <v>6.3000000000000003E-4</v>
      </c>
      <c r="O136" s="237">
        <f>ROUND(E136*N136,2)</f>
        <v>0</v>
      </c>
      <c r="P136" s="237">
        <v>0</v>
      </c>
      <c r="Q136" s="237">
        <f>ROUND(E136*P136,2)</f>
        <v>0</v>
      </c>
      <c r="R136" s="239"/>
      <c r="S136" s="239" t="s">
        <v>162</v>
      </c>
      <c r="T136" s="240" t="s">
        <v>131</v>
      </c>
      <c r="U136" s="221">
        <v>0.2</v>
      </c>
      <c r="V136" s="221">
        <f>ROUND(E136*U136,2)</f>
        <v>1.1200000000000001</v>
      </c>
      <c r="W136" s="221"/>
      <c r="X136" s="221" t="s">
        <v>172</v>
      </c>
      <c r="Y136" s="221" t="s">
        <v>133</v>
      </c>
      <c r="Z136" s="210"/>
      <c r="AA136" s="210"/>
      <c r="AB136" s="210"/>
      <c r="AC136" s="210"/>
      <c r="AD136" s="210"/>
      <c r="AE136" s="210"/>
      <c r="AF136" s="210"/>
      <c r="AG136" s="210" t="s">
        <v>173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2" x14ac:dyDescent="0.2">
      <c r="A137" s="217"/>
      <c r="B137" s="218"/>
      <c r="C137" s="264" t="s">
        <v>323</v>
      </c>
      <c r="D137" s="251"/>
      <c r="E137" s="252">
        <v>5.62</v>
      </c>
      <c r="F137" s="221"/>
      <c r="G137" s="221"/>
      <c r="H137" s="221"/>
      <c r="I137" s="221"/>
      <c r="J137" s="221"/>
      <c r="K137" s="221"/>
      <c r="L137" s="221"/>
      <c r="M137" s="221"/>
      <c r="N137" s="220"/>
      <c r="O137" s="220"/>
      <c r="P137" s="220"/>
      <c r="Q137" s="220"/>
      <c r="R137" s="221"/>
      <c r="S137" s="221"/>
      <c r="T137" s="221"/>
      <c r="U137" s="221"/>
      <c r="V137" s="221"/>
      <c r="W137" s="221"/>
      <c r="X137" s="221"/>
      <c r="Y137" s="221"/>
      <c r="Z137" s="210"/>
      <c r="AA137" s="210"/>
      <c r="AB137" s="210"/>
      <c r="AC137" s="210"/>
      <c r="AD137" s="210"/>
      <c r="AE137" s="210"/>
      <c r="AF137" s="210"/>
      <c r="AG137" s="210" t="s">
        <v>177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x14ac:dyDescent="0.2">
      <c r="A138" s="227" t="s">
        <v>125</v>
      </c>
      <c r="B138" s="228" t="s">
        <v>79</v>
      </c>
      <c r="C138" s="244" t="s">
        <v>80</v>
      </c>
      <c r="D138" s="229"/>
      <c r="E138" s="230"/>
      <c r="F138" s="231"/>
      <c r="G138" s="231">
        <f>SUMIF(AG139:AG142,"&lt;&gt;NOR",G139:G142)</f>
        <v>0</v>
      </c>
      <c r="H138" s="231"/>
      <c r="I138" s="231">
        <f>SUM(I139:I142)</f>
        <v>0</v>
      </c>
      <c r="J138" s="231"/>
      <c r="K138" s="231">
        <f>SUM(K139:K142)</f>
        <v>0</v>
      </c>
      <c r="L138" s="231"/>
      <c r="M138" s="231">
        <f>SUM(M139:M142)</f>
        <v>0</v>
      </c>
      <c r="N138" s="230"/>
      <c r="O138" s="230">
        <f>SUM(O139:O142)</f>
        <v>0</v>
      </c>
      <c r="P138" s="230"/>
      <c r="Q138" s="230">
        <f>SUM(Q139:Q142)</f>
        <v>0</v>
      </c>
      <c r="R138" s="231"/>
      <c r="S138" s="231"/>
      <c r="T138" s="232"/>
      <c r="U138" s="226"/>
      <c r="V138" s="226">
        <f>SUM(V139:V142)</f>
        <v>15.91</v>
      </c>
      <c r="W138" s="226"/>
      <c r="X138" s="226"/>
      <c r="Y138" s="226"/>
      <c r="AG138" t="s">
        <v>126</v>
      </c>
    </row>
    <row r="139" spans="1:60" ht="33.75" outlineLevel="1" x14ac:dyDescent="0.2">
      <c r="A139" s="234">
        <v>35</v>
      </c>
      <c r="B139" s="235" t="s">
        <v>324</v>
      </c>
      <c r="C139" s="245" t="s">
        <v>325</v>
      </c>
      <c r="D139" s="236" t="s">
        <v>201</v>
      </c>
      <c r="E139" s="237">
        <v>56.9</v>
      </c>
      <c r="F139" s="238"/>
      <c r="G139" s="239">
        <f>ROUND(E139*F139,2)</f>
        <v>0</v>
      </c>
      <c r="H139" s="238"/>
      <c r="I139" s="239">
        <f>ROUND(E139*H139,2)</f>
        <v>0</v>
      </c>
      <c r="J139" s="238"/>
      <c r="K139" s="239">
        <f>ROUND(E139*J139,2)</f>
        <v>0</v>
      </c>
      <c r="L139" s="239">
        <v>21</v>
      </c>
      <c r="M139" s="239">
        <f>G139*(1+L139/100)</f>
        <v>0</v>
      </c>
      <c r="N139" s="237">
        <v>0</v>
      </c>
      <c r="O139" s="237">
        <f>ROUND(E139*N139,2)</f>
        <v>0</v>
      </c>
      <c r="P139" s="237">
        <v>0</v>
      </c>
      <c r="Q139" s="237">
        <f>ROUND(E139*P139,2)</f>
        <v>0</v>
      </c>
      <c r="R139" s="239" t="s">
        <v>202</v>
      </c>
      <c r="S139" s="239" t="s">
        <v>130</v>
      </c>
      <c r="T139" s="240" t="s">
        <v>130</v>
      </c>
      <c r="U139" s="221">
        <v>0.13900000000000001</v>
      </c>
      <c r="V139" s="221">
        <f>ROUND(E139*U139,2)</f>
        <v>7.91</v>
      </c>
      <c r="W139" s="221"/>
      <c r="X139" s="221" t="s">
        <v>172</v>
      </c>
      <c r="Y139" s="221" t="s">
        <v>133</v>
      </c>
      <c r="Z139" s="210"/>
      <c r="AA139" s="210"/>
      <c r="AB139" s="210"/>
      <c r="AC139" s="210"/>
      <c r="AD139" s="210"/>
      <c r="AE139" s="210"/>
      <c r="AF139" s="210"/>
      <c r="AG139" s="210" t="s">
        <v>173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2" x14ac:dyDescent="0.2">
      <c r="A140" s="217"/>
      <c r="B140" s="218"/>
      <c r="C140" s="264" t="s">
        <v>326</v>
      </c>
      <c r="D140" s="251"/>
      <c r="E140" s="252">
        <v>56.9</v>
      </c>
      <c r="F140" s="221"/>
      <c r="G140" s="221"/>
      <c r="H140" s="221"/>
      <c r="I140" s="221"/>
      <c r="J140" s="221"/>
      <c r="K140" s="221"/>
      <c r="L140" s="221"/>
      <c r="M140" s="221"/>
      <c r="N140" s="220"/>
      <c r="O140" s="220"/>
      <c r="P140" s="220"/>
      <c r="Q140" s="220"/>
      <c r="R140" s="221"/>
      <c r="S140" s="221"/>
      <c r="T140" s="221"/>
      <c r="U140" s="221"/>
      <c r="V140" s="221"/>
      <c r="W140" s="221"/>
      <c r="X140" s="221"/>
      <c r="Y140" s="221"/>
      <c r="Z140" s="210"/>
      <c r="AA140" s="210"/>
      <c r="AB140" s="210"/>
      <c r="AC140" s="210"/>
      <c r="AD140" s="210"/>
      <c r="AE140" s="210"/>
      <c r="AF140" s="210"/>
      <c r="AG140" s="210" t="s">
        <v>177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34">
        <v>36</v>
      </c>
      <c r="B141" s="235" t="s">
        <v>327</v>
      </c>
      <c r="C141" s="245" t="s">
        <v>328</v>
      </c>
      <c r="D141" s="236" t="s">
        <v>329</v>
      </c>
      <c r="E141" s="237">
        <v>8</v>
      </c>
      <c r="F141" s="238"/>
      <c r="G141" s="239">
        <f>ROUND(E141*F141,2)</f>
        <v>0</v>
      </c>
      <c r="H141" s="238"/>
      <c r="I141" s="239">
        <f>ROUND(E141*H141,2)</f>
        <v>0</v>
      </c>
      <c r="J141" s="238"/>
      <c r="K141" s="239">
        <f>ROUND(E141*J141,2)</f>
        <v>0</v>
      </c>
      <c r="L141" s="239">
        <v>21</v>
      </c>
      <c r="M141" s="239">
        <f>G141*(1+L141/100)</f>
        <v>0</v>
      </c>
      <c r="N141" s="237">
        <v>0</v>
      </c>
      <c r="O141" s="237">
        <f>ROUND(E141*N141,2)</f>
        <v>0</v>
      </c>
      <c r="P141" s="237">
        <v>0</v>
      </c>
      <c r="Q141" s="237">
        <f>ROUND(E141*P141,2)</f>
        <v>0</v>
      </c>
      <c r="R141" s="239" t="s">
        <v>330</v>
      </c>
      <c r="S141" s="239" t="s">
        <v>130</v>
      </c>
      <c r="T141" s="240" t="s">
        <v>130</v>
      </c>
      <c r="U141" s="221">
        <v>1</v>
      </c>
      <c r="V141" s="221">
        <f>ROUND(E141*U141,2)</f>
        <v>8</v>
      </c>
      <c r="W141" s="221"/>
      <c r="X141" s="221" t="s">
        <v>331</v>
      </c>
      <c r="Y141" s="221" t="s">
        <v>133</v>
      </c>
      <c r="Z141" s="210"/>
      <c r="AA141" s="210"/>
      <c r="AB141" s="210"/>
      <c r="AC141" s="210"/>
      <c r="AD141" s="210"/>
      <c r="AE141" s="210"/>
      <c r="AF141" s="210"/>
      <c r="AG141" s="210" t="s">
        <v>332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2" x14ac:dyDescent="0.2">
      <c r="A142" s="217"/>
      <c r="B142" s="218"/>
      <c r="C142" s="264" t="s">
        <v>333</v>
      </c>
      <c r="D142" s="251"/>
      <c r="E142" s="252">
        <v>8</v>
      </c>
      <c r="F142" s="221"/>
      <c r="G142" s="221"/>
      <c r="H142" s="221"/>
      <c r="I142" s="221"/>
      <c r="J142" s="221"/>
      <c r="K142" s="221"/>
      <c r="L142" s="221"/>
      <c r="M142" s="221"/>
      <c r="N142" s="220"/>
      <c r="O142" s="220"/>
      <c r="P142" s="220"/>
      <c r="Q142" s="220"/>
      <c r="R142" s="221"/>
      <c r="S142" s="221"/>
      <c r="T142" s="221"/>
      <c r="U142" s="221"/>
      <c r="V142" s="221"/>
      <c r="W142" s="221"/>
      <c r="X142" s="221"/>
      <c r="Y142" s="221"/>
      <c r="Z142" s="210"/>
      <c r="AA142" s="210"/>
      <c r="AB142" s="210"/>
      <c r="AC142" s="210"/>
      <c r="AD142" s="210"/>
      <c r="AE142" s="210"/>
      <c r="AF142" s="210"/>
      <c r="AG142" s="210" t="s">
        <v>177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x14ac:dyDescent="0.2">
      <c r="A143" s="227" t="s">
        <v>125</v>
      </c>
      <c r="B143" s="228" t="s">
        <v>81</v>
      </c>
      <c r="C143" s="244" t="s">
        <v>82</v>
      </c>
      <c r="D143" s="229"/>
      <c r="E143" s="230"/>
      <c r="F143" s="231"/>
      <c r="G143" s="231">
        <f>SUMIF(AG144:AG164,"&lt;&gt;NOR",G144:G164)</f>
        <v>0</v>
      </c>
      <c r="H143" s="231"/>
      <c r="I143" s="231">
        <f>SUM(I144:I164)</f>
        <v>0</v>
      </c>
      <c r="J143" s="231"/>
      <c r="K143" s="231">
        <f>SUM(K144:K164)</f>
        <v>0</v>
      </c>
      <c r="L143" s="231"/>
      <c r="M143" s="231">
        <f>SUM(M144:M164)</f>
        <v>0</v>
      </c>
      <c r="N143" s="230"/>
      <c r="O143" s="230">
        <f>SUM(O144:O164)</f>
        <v>0.01</v>
      </c>
      <c r="P143" s="230"/>
      <c r="Q143" s="230">
        <f>SUM(Q144:Q164)</f>
        <v>19.55</v>
      </c>
      <c r="R143" s="231"/>
      <c r="S143" s="231"/>
      <c r="T143" s="232"/>
      <c r="U143" s="226"/>
      <c r="V143" s="226">
        <f>SUM(V144:V164)</f>
        <v>131.66000000000003</v>
      </c>
      <c r="W143" s="226"/>
      <c r="X143" s="226"/>
      <c r="Y143" s="226"/>
      <c r="AG143" t="s">
        <v>126</v>
      </c>
    </row>
    <row r="144" spans="1:60" ht="22.5" outlineLevel="1" x14ac:dyDescent="0.2">
      <c r="A144" s="234">
        <v>37</v>
      </c>
      <c r="B144" s="235" t="s">
        <v>334</v>
      </c>
      <c r="C144" s="245" t="s">
        <v>335</v>
      </c>
      <c r="D144" s="236" t="s">
        <v>201</v>
      </c>
      <c r="E144" s="237">
        <v>3.6</v>
      </c>
      <c r="F144" s="238"/>
      <c r="G144" s="239">
        <f>ROUND(E144*F144,2)</f>
        <v>0</v>
      </c>
      <c r="H144" s="238"/>
      <c r="I144" s="239">
        <f>ROUND(E144*H144,2)</f>
        <v>0</v>
      </c>
      <c r="J144" s="238"/>
      <c r="K144" s="239">
        <f>ROUND(E144*J144,2)</f>
        <v>0</v>
      </c>
      <c r="L144" s="239">
        <v>21</v>
      </c>
      <c r="M144" s="239">
        <f>G144*(1+L144/100)</f>
        <v>0</v>
      </c>
      <c r="N144" s="237">
        <v>0</v>
      </c>
      <c r="O144" s="237">
        <f>ROUND(E144*N144,2)</f>
        <v>0</v>
      </c>
      <c r="P144" s="237">
        <v>0.22</v>
      </c>
      <c r="Q144" s="237">
        <f>ROUND(E144*P144,2)</f>
        <v>0.79</v>
      </c>
      <c r="R144" s="239" t="s">
        <v>286</v>
      </c>
      <c r="S144" s="239" t="s">
        <v>130</v>
      </c>
      <c r="T144" s="240" t="s">
        <v>130</v>
      </c>
      <c r="U144" s="221">
        <v>0.375</v>
      </c>
      <c r="V144" s="221">
        <f>ROUND(E144*U144,2)</f>
        <v>1.35</v>
      </c>
      <c r="W144" s="221"/>
      <c r="X144" s="221" t="s">
        <v>172</v>
      </c>
      <c r="Y144" s="221" t="s">
        <v>133</v>
      </c>
      <c r="Z144" s="210"/>
      <c r="AA144" s="210"/>
      <c r="AB144" s="210"/>
      <c r="AC144" s="210"/>
      <c r="AD144" s="210"/>
      <c r="AE144" s="210"/>
      <c r="AF144" s="210"/>
      <c r="AG144" s="210" t="s">
        <v>173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">
      <c r="A145" s="217"/>
      <c r="B145" s="218"/>
      <c r="C145" s="264" t="s">
        <v>336</v>
      </c>
      <c r="D145" s="251"/>
      <c r="E145" s="252">
        <v>3.6</v>
      </c>
      <c r="F145" s="221"/>
      <c r="G145" s="221"/>
      <c r="H145" s="221"/>
      <c r="I145" s="221"/>
      <c r="J145" s="221"/>
      <c r="K145" s="221"/>
      <c r="L145" s="221"/>
      <c r="M145" s="221"/>
      <c r="N145" s="220"/>
      <c r="O145" s="220"/>
      <c r="P145" s="220"/>
      <c r="Q145" s="220"/>
      <c r="R145" s="221"/>
      <c r="S145" s="221"/>
      <c r="T145" s="221"/>
      <c r="U145" s="221"/>
      <c r="V145" s="221"/>
      <c r="W145" s="221"/>
      <c r="X145" s="221"/>
      <c r="Y145" s="221"/>
      <c r="Z145" s="210"/>
      <c r="AA145" s="210"/>
      <c r="AB145" s="210"/>
      <c r="AC145" s="210"/>
      <c r="AD145" s="210"/>
      <c r="AE145" s="210"/>
      <c r="AF145" s="210"/>
      <c r="AG145" s="210" t="s">
        <v>177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34">
        <v>38</v>
      </c>
      <c r="B146" s="235" t="s">
        <v>337</v>
      </c>
      <c r="C146" s="245" t="s">
        <v>338</v>
      </c>
      <c r="D146" s="236" t="s">
        <v>263</v>
      </c>
      <c r="E146" s="237">
        <v>3.94</v>
      </c>
      <c r="F146" s="238"/>
      <c r="G146" s="239">
        <f>ROUND(E146*F146,2)</f>
        <v>0</v>
      </c>
      <c r="H146" s="238"/>
      <c r="I146" s="239">
        <f>ROUND(E146*H146,2)</f>
        <v>0</v>
      </c>
      <c r="J146" s="238"/>
      <c r="K146" s="239">
        <f>ROUND(E146*J146,2)</f>
        <v>0</v>
      </c>
      <c r="L146" s="239">
        <v>21</v>
      </c>
      <c r="M146" s="239">
        <f>G146*(1+L146/100)</f>
        <v>0</v>
      </c>
      <c r="N146" s="237">
        <v>0</v>
      </c>
      <c r="O146" s="237">
        <f>ROUND(E146*N146,2)</f>
        <v>0</v>
      </c>
      <c r="P146" s="237">
        <v>0</v>
      </c>
      <c r="Q146" s="237">
        <f>ROUND(E146*P146,2)</f>
        <v>0</v>
      </c>
      <c r="R146" s="239" t="s">
        <v>286</v>
      </c>
      <c r="S146" s="239" t="s">
        <v>130</v>
      </c>
      <c r="T146" s="240" t="s">
        <v>130</v>
      </c>
      <c r="U146" s="221">
        <v>5.5E-2</v>
      </c>
      <c r="V146" s="221">
        <f>ROUND(E146*U146,2)</f>
        <v>0.22</v>
      </c>
      <c r="W146" s="221"/>
      <c r="X146" s="221" t="s">
        <v>172</v>
      </c>
      <c r="Y146" s="221" t="s">
        <v>133</v>
      </c>
      <c r="Z146" s="210"/>
      <c r="AA146" s="210"/>
      <c r="AB146" s="210"/>
      <c r="AC146" s="210"/>
      <c r="AD146" s="210"/>
      <c r="AE146" s="210"/>
      <c r="AF146" s="210"/>
      <c r="AG146" s="210" t="s">
        <v>173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2" x14ac:dyDescent="0.2">
      <c r="A147" s="217"/>
      <c r="B147" s="218"/>
      <c r="C147" s="263" t="s">
        <v>339</v>
      </c>
      <c r="D147" s="253"/>
      <c r="E147" s="253"/>
      <c r="F147" s="253"/>
      <c r="G147" s="253"/>
      <c r="H147" s="221"/>
      <c r="I147" s="221"/>
      <c r="J147" s="221"/>
      <c r="K147" s="221"/>
      <c r="L147" s="221"/>
      <c r="M147" s="221"/>
      <c r="N147" s="220"/>
      <c r="O147" s="220"/>
      <c r="P147" s="220"/>
      <c r="Q147" s="220"/>
      <c r="R147" s="221"/>
      <c r="S147" s="221"/>
      <c r="T147" s="221"/>
      <c r="U147" s="221"/>
      <c r="V147" s="221"/>
      <c r="W147" s="221"/>
      <c r="X147" s="221"/>
      <c r="Y147" s="221"/>
      <c r="Z147" s="210"/>
      <c r="AA147" s="210"/>
      <c r="AB147" s="210"/>
      <c r="AC147" s="210"/>
      <c r="AD147" s="210"/>
      <c r="AE147" s="210"/>
      <c r="AF147" s="210"/>
      <c r="AG147" s="210" t="s">
        <v>175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2" x14ac:dyDescent="0.2">
      <c r="A148" s="217"/>
      <c r="B148" s="218"/>
      <c r="C148" s="264" t="s">
        <v>340</v>
      </c>
      <c r="D148" s="251"/>
      <c r="E148" s="252">
        <v>3.94</v>
      </c>
      <c r="F148" s="221"/>
      <c r="G148" s="221"/>
      <c r="H148" s="221"/>
      <c r="I148" s="221"/>
      <c r="J148" s="221"/>
      <c r="K148" s="221"/>
      <c r="L148" s="221"/>
      <c r="M148" s="221"/>
      <c r="N148" s="220"/>
      <c r="O148" s="220"/>
      <c r="P148" s="220"/>
      <c r="Q148" s="220"/>
      <c r="R148" s="221"/>
      <c r="S148" s="221"/>
      <c r="T148" s="221"/>
      <c r="U148" s="221"/>
      <c r="V148" s="221"/>
      <c r="W148" s="221"/>
      <c r="X148" s="221"/>
      <c r="Y148" s="221"/>
      <c r="Z148" s="210"/>
      <c r="AA148" s="210"/>
      <c r="AB148" s="210"/>
      <c r="AC148" s="210"/>
      <c r="AD148" s="210"/>
      <c r="AE148" s="210"/>
      <c r="AF148" s="210"/>
      <c r="AG148" s="210" t="s">
        <v>177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">
      <c r="A149" s="234">
        <v>39</v>
      </c>
      <c r="B149" s="235" t="s">
        <v>341</v>
      </c>
      <c r="C149" s="245" t="s">
        <v>342</v>
      </c>
      <c r="D149" s="236" t="s">
        <v>170</v>
      </c>
      <c r="E149" s="237">
        <v>4.6087999999999996</v>
      </c>
      <c r="F149" s="238"/>
      <c r="G149" s="239">
        <f>ROUND(E149*F149,2)</f>
        <v>0</v>
      </c>
      <c r="H149" s="238"/>
      <c r="I149" s="239">
        <f>ROUND(E149*H149,2)</f>
        <v>0</v>
      </c>
      <c r="J149" s="238"/>
      <c r="K149" s="239">
        <f>ROUND(E149*J149,2)</f>
        <v>0</v>
      </c>
      <c r="L149" s="239">
        <v>21</v>
      </c>
      <c r="M149" s="239">
        <f>G149*(1+L149/100)</f>
        <v>0</v>
      </c>
      <c r="N149" s="237">
        <v>0</v>
      </c>
      <c r="O149" s="237">
        <f>ROUND(E149*N149,2)</f>
        <v>0</v>
      </c>
      <c r="P149" s="237">
        <v>2</v>
      </c>
      <c r="Q149" s="237">
        <f>ROUND(E149*P149,2)</f>
        <v>9.2200000000000006</v>
      </c>
      <c r="R149" s="239" t="s">
        <v>343</v>
      </c>
      <c r="S149" s="239" t="s">
        <v>130</v>
      </c>
      <c r="T149" s="240" t="s">
        <v>130</v>
      </c>
      <c r="U149" s="221">
        <v>6.4359999999999999</v>
      </c>
      <c r="V149" s="221">
        <f>ROUND(E149*U149,2)</f>
        <v>29.66</v>
      </c>
      <c r="W149" s="221"/>
      <c r="X149" s="221" t="s">
        <v>172</v>
      </c>
      <c r="Y149" s="221" t="s">
        <v>133</v>
      </c>
      <c r="Z149" s="210"/>
      <c r="AA149" s="210"/>
      <c r="AB149" s="210"/>
      <c r="AC149" s="210"/>
      <c r="AD149" s="210"/>
      <c r="AE149" s="210"/>
      <c r="AF149" s="210"/>
      <c r="AG149" s="210" t="s">
        <v>173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2" x14ac:dyDescent="0.2">
      <c r="A150" s="217"/>
      <c r="B150" s="218"/>
      <c r="C150" s="263" t="s">
        <v>344</v>
      </c>
      <c r="D150" s="253"/>
      <c r="E150" s="253"/>
      <c r="F150" s="253"/>
      <c r="G150" s="253"/>
      <c r="H150" s="221"/>
      <c r="I150" s="221"/>
      <c r="J150" s="221"/>
      <c r="K150" s="221"/>
      <c r="L150" s="221"/>
      <c r="M150" s="221"/>
      <c r="N150" s="220"/>
      <c r="O150" s="220"/>
      <c r="P150" s="220"/>
      <c r="Q150" s="220"/>
      <c r="R150" s="221"/>
      <c r="S150" s="221"/>
      <c r="T150" s="221"/>
      <c r="U150" s="221"/>
      <c r="V150" s="221"/>
      <c r="W150" s="221"/>
      <c r="X150" s="221"/>
      <c r="Y150" s="221"/>
      <c r="Z150" s="210"/>
      <c r="AA150" s="210"/>
      <c r="AB150" s="210"/>
      <c r="AC150" s="210"/>
      <c r="AD150" s="210"/>
      <c r="AE150" s="210"/>
      <c r="AF150" s="210"/>
      <c r="AG150" s="210" t="s">
        <v>175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2" x14ac:dyDescent="0.2">
      <c r="A151" s="217"/>
      <c r="B151" s="218"/>
      <c r="C151" s="264" t="s">
        <v>345</v>
      </c>
      <c r="D151" s="251"/>
      <c r="E151" s="252">
        <v>4.6087999999999996</v>
      </c>
      <c r="F151" s="221"/>
      <c r="G151" s="221"/>
      <c r="H151" s="221"/>
      <c r="I151" s="221"/>
      <c r="J151" s="221"/>
      <c r="K151" s="221"/>
      <c r="L151" s="221"/>
      <c r="M151" s="221"/>
      <c r="N151" s="220"/>
      <c r="O151" s="220"/>
      <c r="P151" s="220"/>
      <c r="Q151" s="220"/>
      <c r="R151" s="221"/>
      <c r="S151" s="221"/>
      <c r="T151" s="221"/>
      <c r="U151" s="221"/>
      <c r="V151" s="221"/>
      <c r="W151" s="221"/>
      <c r="X151" s="221"/>
      <c r="Y151" s="221"/>
      <c r="Z151" s="210"/>
      <c r="AA151" s="210"/>
      <c r="AB151" s="210"/>
      <c r="AC151" s="210"/>
      <c r="AD151" s="210"/>
      <c r="AE151" s="210"/>
      <c r="AF151" s="210"/>
      <c r="AG151" s="210" t="s">
        <v>177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34">
        <v>40</v>
      </c>
      <c r="B152" s="235" t="s">
        <v>346</v>
      </c>
      <c r="C152" s="245" t="s">
        <v>347</v>
      </c>
      <c r="D152" s="236" t="s">
        <v>263</v>
      </c>
      <c r="E152" s="237">
        <v>75</v>
      </c>
      <c r="F152" s="238"/>
      <c r="G152" s="239">
        <f>ROUND(E152*F152,2)</f>
        <v>0</v>
      </c>
      <c r="H152" s="238"/>
      <c r="I152" s="239">
        <f>ROUND(E152*H152,2)</f>
        <v>0</v>
      </c>
      <c r="J152" s="238"/>
      <c r="K152" s="239">
        <f>ROUND(E152*J152,2)</f>
        <v>0</v>
      </c>
      <c r="L152" s="239">
        <v>21</v>
      </c>
      <c r="M152" s="239">
        <f>G152*(1+L152/100)</f>
        <v>0</v>
      </c>
      <c r="N152" s="237">
        <v>0</v>
      </c>
      <c r="O152" s="237">
        <f>ROUND(E152*N152,2)</f>
        <v>0</v>
      </c>
      <c r="P152" s="237">
        <v>7.0000000000000007E-2</v>
      </c>
      <c r="Q152" s="237">
        <f>ROUND(E152*P152,2)</f>
        <v>5.25</v>
      </c>
      <c r="R152" s="239" t="s">
        <v>343</v>
      </c>
      <c r="S152" s="239" t="s">
        <v>130</v>
      </c>
      <c r="T152" s="240" t="s">
        <v>130</v>
      </c>
      <c r="U152" s="221">
        <v>0.64</v>
      </c>
      <c r="V152" s="221">
        <f>ROUND(E152*U152,2)</f>
        <v>48</v>
      </c>
      <c r="W152" s="221"/>
      <c r="X152" s="221" t="s">
        <v>172</v>
      </c>
      <c r="Y152" s="221" t="s">
        <v>133</v>
      </c>
      <c r="Z152" s="210"/>
      <c r="AA152" s="210"/>
      <c r="AB152" s="210"/>
      <c r="AC152" s="210"/>
      <c r="AD152" s="210"/>
      <c r="AE152" s="210"/>
      <c r="AF152" s="210"/>
      <c r="AG152" s="210" t="s">
        <v>173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">
      <c r="A153" s="217"/>
      <c r="B153" s="218"/>
      <c r="C153" s="264" t="s">
        <v>348</v>
      </c>
      <c r="D153" s="251"/>
      <c r="E153" s="252">
        <v>75</v>
      </c>
      <c r="F153" s="221"/>
      <c r="G153" s="221"/>
      <c r="H153" s="221"/>
      <c r="I153" s="221"/>
      <c r="J153" s="221"/>
      <c r="K153" s="221"/>
      <c r="L153" s="221"/>
      <c r="M153" s="221"/>
      <c r="N153" s="220"/>
      <c r="O153" s="220"/>
      <c r="P153" s="220"/>
      <c r="Q153" s="220"/>
      <c r="R153" s="221"/>
      <c r="S153" s="221"/>
      <c r="T153" s="221"/>
      <c r="U153" s="221"/>
      <c r="V153" s="221"/>
      <c r="W153" s="221"/>
      <c r="X153" s="221"/>
      <c r="Y153" s="221"/>
      <c r="Z153" s="210"/>
      <c r="AA153" s="210"/>
      <c r="AB153" s="210"/>
      <c r="AC153" s="210"/>
      <c r="AD153" s="210"/>
      <c r="AE153" s="210"/>
      <c r="AF153" s="210"/>
      <c r="AG153" s="210" t="s">
        <v>177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">
      <c r="A154" s="234">
        <v>41</v>
      </c>
      <c r="B154" s="235" t="s">
        <v>349</v>
      </c>
      <c r="C154" s="245" t="s">
        <v>350</v>
      </c>
      <c r="D154" s="236" t="s">
        <v>170</v>
      </c>
      <c r="E154" s="237">
        <v>1.2527999999999999</v>
      </c>
      <c r="F154" s="238"/>
      <c r="G154" s="239">
        <f>ROUND(E154*F154,2)</f>
        <v>0</v>
      </c>
      <c r="H154" s="238"/>
      <c r="I154" s="239">
        <f>ROUND(E154*H154,2)</f>
        <v>0</v>
      </c>
      <c r="J154" s="238"/>
      <c r="K154" s="239">
        <f>ROUND(E154*J154,2)</f>
        <v>0</v>
      </c>
      <c r="L154" s="239">
        <v>21</v>
      </c>
      <c r="M154" s="239">
        <f>G154*(1+L154/100)</f>
        <v>0</v>
      </c>
      <c r="N154" s="237">
        <v>6.6600000000000001E-3</v>
      </c>
      <c r="O154" s="237">
        <f>ROUND(E154*N154,2)</f>
        <v>0.01</v>
      </c>
      <c r="P154" s="237">
        <v>2.4</v>
      </c>
      <c r="Q154" s="237">
        <f>ROUND(E154*P154,2)</f>
        <v>3.01</v>
      </c>
      <c r="R154" s="239" t="s">
        <v>343</v>
      </c>
      <c r="S154" s="239" t="s">
        <v>130</v>
      </c>
      <c r="T154" s="240" t="s">
        <v>130</v>
      </c>
      <c r="U154" s="221">
        <v>6.72</v>
      </c>
      <c r="V154" s="221">
        <f>ROUND(E154*U154,2)</f>
        <v>8.42</v>
      </c>
      <c r="W154" s="221"/>
      <c r="X154" s="221" t="s">
        <v>172</v>
      </c>
      <c r="Y154" s="221" t="s">
        <v>133</v>
      </c>
      <c r="Z154" s="210"/>
      <c r="AA154" s="210"/>
      <c r="AB154" s="210"/>
      <c r="AC154" s="210"/>
      <c r="AD154" s="210"/>
      <c r="AE154" s="210"/>
      <c r="AF154" s="210"/>
      <c r="AG154" s="210" t="s">
        <v>173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2" x14ac:dyDescent="0.2">
      <c r="A155" s="217"/>
      <c r="B155" s="218"/>
      <c r="C155" s="263" t="s">
        <v>351</v>
      </c>
      <c r="D155" s="253"/>
      <c r="E155" s="253"/>
      <c r="F155" s="253"/>
      <c r="G155" s="253"/>
      <c r="H155" s="221"/>
      <c r="I155" s="221"/>
      <c r="J155" s="221"/>
      <c r="K155" s="221"/>
      <c r="L155" s="221"/>
      <c r="M155" s="221"/>
      <c r="N155" s="220"/>
      <c r="O155" s="220"/>
      <c r="P155" s="220"/>
      <c r="Q155" s="220"/>
      <c r="R155" s="221"/>
      <c r="S155" s="221"/>
      <c r="T155" s="221"/>
      <c r="U155" s="221"/>
      <c r="V155" s="221"/>
      <c r="W155" s="221"/>
      <c r="X155" s="221"/>
      <c r="Y155" s="221"/>
      <c r="Z155" s="210"/>
      <c r="AA155" s="210"/>
      <c r="AB155" s="210"/>
      <c r="AC155" s="210"/>
      <c r="AD155" s="210"/>
      <c r="AE155" s="210"/>
      <c r="AF155" s="210"/>
      <c r="AG155" s="210" t="s">
        <v>175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2" x14ac:dyDescent="0.2">
      <c r="A156" s="217"/>
      <c r="B156" s="218"/>
      <c r="C156" s="264" t="s">
        <v>352</v>
      </c>
      <c r="D156" s="251"/>
      <c r="E156" s="252">
        <v>1.2527999999999999</v>
      </c>
      <c r="F156" s="221"/>
      <c r="G156" s="221"/>
      <c r="H156" s="221"/>
      <c r="I156" s="221"/>
      <c r="J156" s="221"/>
      <c r="K156" s="221"/>
      <c r="L156" s="221"/>
      <c r="M156" s="221"/>
      <c r="N156" s="220"/>
      <c r="O156" s="220"/>
      <c r="P156" s="220"/>
      <c r="Q156" s="220"/>
      <c r="R156" s="221"/>
      <c r="S156" s="221"/>
      <c r="T156" s="221"/>
      <c r="U156" s="221"/>
      <c r="V156" s="221"/>
      <c r="W156" s="221"/>
      <c r="X156" s="221"/>
      <c r="Y156" s="221"/>
      <c r="Z156" s="210"/>
      <c r="AA156" s="210"/>
      <c r="AB156" s="210"/>
      <c r="AC156" s="210"/>
      <c r="AD156" s="210"/>
      <c r="AE156" s="210"/>
      <c r="AF156" s="210"/>
      <c r="AG156" s="210" t="s">
        <v>177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">
      <c r="A157" s="234">
        <v>42</v>
      </c>
      <c r="B157" s="235" t="s">
        <v>353</v>
      </c>
      <c r="C157" s="245" t="s">
        <v>354</v>
      </c>
      <c r="D157" s="236" t="s">
        <v>201</v>
      </c>
      <c r="E157" s="237">
        <v>57.5</v>
      </c>
      <c r="F157" s="238"/>
      <c r="G157" s="239">
        <f>ROUND(E157*F157,2)</f>
        <v>0</v>
      </c>
      <c r="H157" s="238"/>
      <c r="I157" s="239">
        <f>ROUND(E157*H157,2)</f>
        <v>0</v>
      </c>
      <c r="J157" s="238"/>
      <c r="K157" s="239">
        <f>ROUND(E157*J157,2)</f>
        <v>0</v>
      </c>
      <c r="L157" s="239">
        <v>21</v>
      </c>
      <c r="M157" s="239">
        <f>G157*(1+L157/100)</f>
        <v>0</v>
      </c>
      <c r="N157" s="237">
        <v>0</v>
      </c>
      <c r="O157" s="237">
        <f>ROUND(E157*N157,2)</f>
        <v>0</v>
      </c>
      <c r="P157" s="237">
        <v>1.26E-2</v>
      </c>
      <c r="Q157" s="237">
        <f>ROUND(E157*P157,2)</f>
        <v>0.72</v>
      </c>
      <c r="R157" s="239" t="s">
        <v>343</v>
      </c>
      <c r="S157" s="239" t="s">
        <v>130</v>
      </c>
      <c r="T157" s="240" t="s">
        <v>130</v>
      </c>
      <c r="U157" s="221">
        <v>0.33</v>
      </c>
      <c r="V157" s="221">
        <f>ROUND(E157*U157,2)</f>
        <v>18.98</v>
      </c>
      <c r="W157" s="221"/>
      <c r="X157" s="221" t="s">
        <v>172</v>
      </c>
      <c r="Y157" s="221" t="s">
        <v>133</v>
      </c>
      <c r="Z157" s="210"/>
      <c r="AA157" s="210"/>
      <c r="AB157" s="210"/>
      <c r="AC157" s="210"/>
      <c r="AD157" s="210"/>
      <c r="AE157" s="210"/>
      <c r="AF157" s="210"/>
      <c r="AG157" s="210" t="s">
        <v>173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2" x14ac:dyDescent="0.2">
      <c r="A158" s="217"/>
      <c r="B158" s="218"/>
      <c r="C158" s="264" t="s">
        <v>355</v>
      </c>
      <c r="D158" s="251"/>
      <c r="E158" s="252">
        <v>57.5</v>
      </c>
      <c r="F158" s="221"/>
      <c r="G158" s="221"/>
      <c r="H158" s="221"/>
      <c r="I158" s="221"/>
      <c r="J158" s="221"/>
      <c r="K158" s="221"/>
      <c r="L158" s="221"/>
      <c r="M158" s="221"/>
      <c r="N158" s="220"/>
      <c r="O158" s="220"/>
      <c r="P158" s="220"/>
      <c r="Q158" s="220"/>
      <c r="R158" s="221"/>
      <c r="S158" s="221"/>
      <c r="T158" s="221"/>
      <c r="U158" s="221"/>
      <c r="V158" s="221"/>
      <c r="W158" s="221"/>
      <c r="X158" s="221"/>
      <c r="Y158" s="221"/>
      <c r="Z158" s="210"/>
      <c r="AA158" s="210"/>
      <c r="AB158" s="210"/>
      <c r="AC158" s="210"/>
      <c r="AD158" s="210"/>
      <c r="AE158" s="210"/>
      <c r="AF158" s="210"/>
      <c r="AG158" s="210" t="s">
        <v>177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">
      <c r="A159" s="234">
        <v>43</v>
      </c>
      <c r="B159" s="235" t="s">
        <v>356</v>
      </c>
      <c r="C159" s="245" t="s">
        <v>357</v>
      </c>
      <c r="D159" s="236" t="s">
        <v>263</v>
      </c>
      <c r="E159" s="237">
        <v>5.8</v>
      </c>
      <c r="F159" s="238"/>
      <c r="G159" s="239">
        <f>ROUND(E159*F159,2)</f>
        <v>0</v>
      </c>
      <c r="H159" s="238"/>
      <c r="I159" s="239">
        <f>ROUND(E159*H159,2)</f>
        <v>0</v>
      </c>
      <c r="J159" s="238"/>
      <c r="K159" s="239">
        <f>ROUND(E159*J159,2)</f>
        <v>0</v>
      </c>
      <c r="L159" s="239">
        <v>21</v>
      </c>
      <c r="M159" s="239">
        <f>G159*(1+L159/100)</f>
        <v>0</v>
      </c>
      <c r="N159" s="237">
        <v>0</v>
      </c>
      <c r="O159" s="237">
        <f>ROUND(E159*N159,2)</f>
        <v>0</v>
      </c>
      <c r="P159" s="237">
        <v>4.6000000000000001E-4</v>
      </c>
      <c r="Q159" s="237">
        <f>ROUND(E159*P159,2)</f>
        <v>0</v>
      </c>
      <c r="R159" s="239" t="s">
        <v>343</v>
      </c>
      <c r="S159" s="239" t="s">
        <v>130</v>
      </c>
      <c r="T159" s="240" t="s">
        <v>130</v>
      </c>
      <c r="U159" s="221">
        <v>1.5</v>
      </c>
      <c r="V159" s="221">
        <f>ROUND(E159*U159,2)</f>
        <v>8.6999999999999993</v>
      </c>
      <c r="W159" s="221"/>
      <c r="X159" s="221" t="s">
        <v>172</v>
      </c>
      <c r="Y159" s="221" t="s">
        <v>133</v>
      </c>
      <c r="Z159" s="210"/>
      <c r="AA159" s="210"/>
      <c r="AB159" s="210"/>
      <c r="AC159" s="210"/>
      <c r="AD159" s="210"/>
      <c r="AE159" s="210"/>
      <c r="AF159" s="210"/>
      <c r="AG159" s="210" t="s">
        <v>173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2" x14ac:dyDescent="0.2">
      <c r="A160" s="217"/>
      <c r="B160" s="218"/>
      <c r="C160" s="264" t="s">
        <v>358</v>
      </c>
      <c r="D160" s="251"/>
      <c r="E160" s="252">
        <v>5.8</v>
      </c>
      <c r="F160" s="221"/>
      <c r="G160" s="221"/>
      <c r="H160" s="221"/>
      <c r="I160" s="221"/>
      <c r="J160" s="221"/>
      <c r="K160" s="221"/>
      <c r="L160" s="221"/>
      <c r="M160" s="221"/>
      <c r="N160" s="220"/>
      <c r="O160" s="220"/>
      <c r="P160" s="220"/>
      <c r="Q160" s="220"/>
      <c r="R160" s="221"/>
      <c r="S160" s="221"/>
      <c r="T160" s="221"/>
      <c r="U160" s="221"/>
      <c r="V160" s="221"/>
      <c r="W160" s="221"/>
      <c r="X160" s="221"/>
      <c r="Y160" s="221"/>
      <c r="Z160" s="210"/>
      <c r="AA160" s="210"/>
      <c r="AB160" s="210"/>
      <c r="AC160" s="210"/>
      <c r="AD160" s="210"/>
      <c r="AE160" s="210"/>
      <c r="AF160" s="210"/>
      <c r="AG160" s="210" t="s">
        <v>177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34">
        <v>44</v>
      </c>
      <c r="B161" s="235" t="s">
        <v>359</v>
      </c>
      <c r="C161" s="245" t="s">
        <v>360</v>
      </c>
      <c r="D161" s="236" t="s">
        <v>263</v>
      </c>
      <c r="E161" s="237">
        <v>15.15</v>
      </c>
      <c r="F161" s="238"/>
      <c r="G161" s="239">
        <f>ROUND(E161*F161,2)</f>
        <v>0</v>
      </c>
      <c r="H161" s="238"/>
      <c r="I161" s="239">
        <f>ROUND(E161*H161,2)</f>
        <v>0</v>
      </c>
      <c r="J161" s="238"/>
      <c r="K161" s="239">
        <f>ROUND(E161*J161,2)</f>
        <v>0</v>
      </c>
      <c r="L161" s="239">
        <v>21</v>
      </c>
      <c r="M161" s="239">
        <f>G161*(1+L161/100)</f>
        <v>0</v>
      </c>
      <c r="N161" s="237">
        <v>0</v>
      </c>
      <c r="O161" s="237">
        <f>ROUND(E161*N161,2)</f>
        <v>0</v>
      </c>
      <c r="P161" s="237">
        <v>3.6999999999999998E-2</v>
      </c>
      <c r="Q161" s="237">
        <f>ROUND(E161*P161,2)</f>
        <v>0.56000000000000005</v>
      </c>
      <c r="R161" s="239" t="s">
        <v>343</v>
      </c>
      <c r="S161" s="239" t="s">
        <v>130</v>
      </c>
      <c r="T161" s="240" t="s">
        <v>130</v>
      </c>
      <c r="U161" s="221">
        <v>0.55000000000000004</v>
      </c>
      <c r="V161" s="221">
        <f>ROUND(E161*U161,2)</f>
        <v>8.33</v>
      </c>
      <c r="W161" s="221"/>
      <c r="X161" s="221" t="s">
        <v>172</v>
      </c>
      <c r="Y161" s="221" t="s">
        <v>133</v>
      </c>
      <c r="Z161" s="210"/>
      <c r="AA161" s="210"/>
      <c r="AB161" s="210"/>
      <c r="AC161" s="210"/>
      <c r="AD161" s="210"/>
      <c r="AE161" s="210"/>
      <c r="AF161" s="210"/>
      <c r="AG161" s="210" t="s">
        <v>173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17"/>
      <c r="B162" s="218"/>
      <c r="C162" s="264" t="s">
        <v>361</v>
      </c>
      <c r="D162" s="251"/>
      <c r="E162" s="252">
        <v>15.15</v>
      </c>
      <c r="F162" s="221"/>
      <c r="G162" s="221"/>
      <c r="H162" s="221"/>
      <c r="I162" s="221"/>
      <c r="J162" s="221"/>
      <c r="K162" s="221"/>
      <c r="L162" s="221"/>
      <c r="M162" s="221"/>
      <c r="N162" s="220"/>
      <c r="O162" s="220"/>
      <c r="P162" s="220"/>
      <c r="Q162" s="220"/>
      <c r="R162" s="221"/>
      <c r="S162" s="221"/>
      <c r="T162" s="221"/>
      <c r="U162" s="221"/>
      <c r="V162" s="221"/>
      <c r="W162" s="221"/>
      <c r="X162" s="221"/>
      <c r="Y162" s="221"/>
      <c r="Z162" s="210"/>
      <c r="AA162" s="210"/>
      <c r="AB162" s="210"/>
      <c r="AC162" s="210"/>
      <c r="AD162" s="210"/>
      <c r="AE162" s="210"/>
      <c r="AF162" s="210"/>
      <c r="AG162" s="210" t="s">
        <v>177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">
      <c r="A163" s="234">
        <v>45</v>
      </c>
      <c r="B163" s="235" t="s">
        <v>327</v>
      </c>
      <c r="C163" s="245" t="s">
        <v>328</v>
      </c>
      <c r="D163" s="236" t="s">
        <v>329</v>
      </c>
      <c r="E163" s="237">
        <v>8</v>
      </c>
      <c r="F163" s="238"/>
      <c r="G163" s="239">
        <f>ROUND(E163*F163,2)</f>
        <v>0</v>
      </c>
      <c r="H163" s="238"/>
      <c r="I163" s="239">
        <f>ROUND(E163*H163,2)</f>
        <v>0</v>
      </c>
      <c r="J163" s="238"/>
      <c r="K163" s="239">
        <f>ROUND(E163*J163,2)</f>
        <v>0</v>
      </c>
      <c r="L163" s="239">
        <v>21</v>
      </c>
      <c r="M163" s="239">
        <f>G163*(1+L163/100)</f>
        <v>0</v>
      </c>
      <c r="N163" s="237">
        <v>0</v>
      </c>
      <c r="O163" s="237">
        <f>ROUND(E163*N163,2)</f>
        <v>0</v>
      </c>
      <c r="P163" s="237">
        <v>0</v>
      </c>
      <c r="Q163" s="237">
        <f>ROUND(E163*P163,2)</f>
        <v>0</v>
      </c>
      <c r="R163" s="239" t="s">
        <v>330</v>
      </c>
      <c r="S163" s="239" t="s">
        <v>130</v>
      </c>
      <c r="T163" s="240" t="s">
        <v>130</v>
      </c>
      <c r="U163" s="221">
        <v>1</v>
      </c>
      <c r="V163" s="221">
        <f>ROUND(E163*U163,2)</f>
        <v>8</v>
      </c>
      <c r="W163" s="221"/>
      <c r="X163" s="221" t="s">
        <v>331</v>
      </c>
      <c r="Y163" s="221" t="s">
        <v>133</v>
      </c>
      <c r="Z163" s="210"/>
      <c r="AA163" s="210"/>
      <c r="AB163" s="210"/>
      <c r="AC163" s="210"/>
      <c r="AD163" s="210"/>
      <c r="AE163" s="210"/>
      <c r="AF163" s="210"/>
      <c r="AG163" s="210" t="s">
        <v>332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">
      <c r="A164" s="217"/>
      <c r="B164" s="218"/>
      <c r="C164" s="264" t="s">
        <v>362</v>
      </c>
      <c r="D164" s="251"/>
      <c r="E164" s="252">
        <v>8</v>
      </c>
      <c r="F164" s="221"/>
      <c r="G164" s="221"/>
      <c r="H164" s="221"/>
      <c r="I164" s="221"/>
      <c r="J164" s="221"/>
      <c r="K164" s="221"/>
      <c r="L164" s="221"/>
      <c r="M164" s="221"/>
      <c r="N164" s="220"/>
      <c r="O164" s="220"/>
      <c r="P164" s="220"/>
      <c r="Q164" s="220"/>
      <c r="R164" s="221"/>
      <c r="S164" s="221"/>
      <c r="T164" s="221"/>
      <c r="U164" s="221"/>
      <c r="V164" s="221"/>
      <c r="W164" s="221"/>
      <c r="X164" s="221"/>
      <c r="Y164" s="221"/>
      <c r="Z164" s="210"/>
      <c r="AA164" s="210"/>
      <c r="AB164" s="210"/>
      <c r="AC164" s="210"/>
      <c r="AD164" s="210"/>
      <c r="AE164" s="210"/>
      <c r="AF164" s="210"/>
      <c r="AG164" s="210" t="s">
        <v>177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x14ac:dyDescent="0.2">
      <c r="A165" s="227" t="s">
        <v>125</v>
      </c>
      <c r="B165" s="228" t="s">
        <v>83</v>
      </c>
      <c r="C165" s="244" t="s">
        <v>84</v>
      </c>
      <c r="D165" s="229"/>
      <c r="E165" s="230"/>
      <c r="F165" s="231"/>
      <c r="G165" s="231">
        <f>SUMIF(AG166:AG167,"&lt;&gt;NOR",G166:G167)</f>
        <v>0</v>
      </c>
      <c r="H165" s="231"/>
      <c r="I165" s="231">
        <f>SUM(I166:I167)</f>
        <v>0</v>
      </c>
      <c r="J165" s="231"/>
      <c r="K165" s="231">
        <f>SUM(K166:K167)</f>
        <v>0</v>
      </c>
      <c r="L165" s="231"/>
      <c r="M165" s="231">
        <f>SUM(M166:M167)</f>
        <v>0</v>
      </c>
      <c r="N165" s="230"/>
      <c r="O165" s="230">
        <f>SUM(O166:O167)</f>
        <v>0</v>
      </c>
      <c r="P165" s="230"/>
      <c r="Q165" s="230">
        <f>SUM(Q166:Q167)</f>
        <v>0</v>
      </c>
      <c r="R165" s="231"/>
      <c r="S165" s="231"/>
      <c r="T165" s="232"/>
      <c r="U165" s="226"/>
      <c r="V165" s="226">
        <f>SUM(V166:V167)</f>
        <v>81.7</v>
      </c>
      <c r="W165" s="226"/>
      <c r="X165" s="226"/>
      <c r="Y165" s="226"/>
      <c r="AG165" t="s">
        <v>126</v>
      </c>
    </row>
    <row r="166" spans="1:60" ht="22.5" outlineLevel="1" x14ac:dyDescent="0.2">
      <c r="A166" s="234">
        <v>46</v>
      </c>
      <c r="B166" s="235" t="s">
        <v>363</v>
      </c>
      <c r="C166" s="245" t="s">
        <v>364</v>
      </c>
      <c r="D166" s="236" t="s">
        <v>228</v>
      </c>
      <c r="E166" s="237">
        <v>87.057730000000006</v>
      </c>
      <c r="F166" s="238"/>
      <c r="G166" s="239">
        <f>ROUND(E166*F166,2)</f>
        <v>0</v>
      </c>
      <c r="H166" s="238"/>
      <c r="I166" s="239">
        <f>ROUND(E166*H166,2)</f>
        <v>0</v>
      </c>
      <c r="J166" s="238"/>
      <c r="K166" s="239">
        <f>ROUND(E166*J166,2)</f>
        <v>0</v>
      </c>
      <c r="L166" s="239">
        <v>21</v>
      </c>
      <c r="M166" s="239">
        <f>G166*(1+L166/100)</f>
        <v>0</v>
      </c>
      <c r="N166" s="237">
        <v>0</v>
      </c>
      <c r="O166" s="237">
        <f>ROUND(E166*N166,2)</f>
        <v>0</v>
      </c>
      <c r="P166" s="237">
        <v>0</v>
      </c>
      <c r="Q166" s="237">
        <f>ROUND(E166*P166,2)</f>
        <v>0</v>
      </c>
      <c r="R166" s="239" t="s">
        <v>302</v>
      </c>
      <c r="S166" s="239" t="s">
        <v>130</v>
      </c>
      <c r="T166" s="240" t="s">
        <v>130</v>
      </c>
      <c r="U166" s="221">
        <v>0.9385</v>
      </c>
      <c r="V166" s="221">
        <f>ROUND(E166*U166,2)</f>
        <v>81.7</v>
      </c>
      <c r="W166" s="221"/>
      <c r="X166" s="221" t="s">
        <v>365</v>
      </c>
      <c r="Y166" s="221" t="s">
        <v>133</v>
      </c>
      <c r="Z166" s="210"/>
      <c r="AA166" s="210"/>
      <c r="AB166" s="210"/>
      <c r="AC166" s="210"/>
      <c r="AD166" s="210"/>
      <c r="AE166" s="210"/>
      <c r="AF166" s="210"/>
      <c r="AG166" s="210" t="s">
        <v>366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2" x14ac:dyDescent="0.2">
      <c r="A167" s="217"/>
      <c r="B167" s="218"/>
      <c r="C167" s="263" t="s">
        <v>367</v>
      </c>
      <c r="D167" s="253"/>
      <c r="E167" s="253"/>
      <c r="F167" s="253"/>
      <c r="G167" s="253"/>
      <c r="H167" s="221"/>
      <c r="I167" s="221"/>
      <c r="J167" s="221"/>
      <c r="K167" s="221"/>
      <c r="L167" s="221"/>
      <c r="M167" s="221"/>
      <c r="N167" s="220"/>
      <c r="O167" s="220"/>
      <c r="P167" s="220"/>
      <c r="Q167" s="220"/>
      <c r="R167" s="221"/>
      <c r="S167" s="221"/>
      <c r="T167" s="221"/>
      <c r="U167" s="221"/>
      <c r="V167" s="221"/>
      <c r="W167" s="221"/>
      <c r="X167" s="221"/>
      <c r="Y167" s="221"/>
      <c r="Z167" s="210"/>
      <c r="AA167" s="210"/>
      <c r="AB167" s="210"/>
      <c r="AC167" s="210"/>
      <c r="AD167" s="210"/>
      <c r="AE167" s="210"/>
      <c r="AF167" s="210"/>
      <c r="AG167" s="210" t="s">
        <v>175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x14ac:dyDescent="0.2">
      <c r="A168" s="227" t="s">
        <v>125</v>
      </c>
      <c r="B168" s="228" t="s">
        <v>85</v>
      </c>
      <c r="C168" s="244" t="s">
        <v>86</v>
      </c>
      <c r="D168" s="229"/>
      <c r="E168" s="230"/>
      <c r="F168" s="231"/>
      <c r="G168" s="231">
        <f>SUMIF(AG169:AG265,"&lt;&gt;NOR",G169:G265)</f>
        <v>0</v>
      </c>
      <c r="H168" s="231"/>
      <c r="I168" s="231">
        <f>SUM(I169:I265)</f>
        <v>0</v>
      </c>
      <c r="J168" s="231"/>
      <c r="K168" s="231">
        <f>SUM(K169:K265)</f>
        <v>0</v>
      </c>
      <c r="L168" s="231"/>
      <c r="M168" s="231">
        <f>SUM(M169:M265)</f>
        <v>0</v>
      </c>
      <c r="N168" s="230"/>
      <c r="O168" s="230">
        <f>SUM(O169:O265)</f>
        <v>0</v>
      </c>
      <c r="P168" s="230"/>
      <c r="Q168" s="230">
        <f>SUM(Q169:Q265)</f>
        <v>0</v>
      </c>
      <c r="R168" s="231"/>
      <c r="S168" s="231"/>
      <c r="T168" s="232"/>
      <c r="U168" s="226"/>
      <c r="V168" s="226">
        <f>SUM(V169:V265)</f>
        <v>0</v>
      </c>
      <c r="W168" s="226"/>
      <c r="X168" s="226"/>
      <c r="Y168" s="226"/>
      <c r="AG168" t="s">
        <v>126</v>
      </c>
    </row>
    <row r="169" spans="1:60" ht="22.5" outlineLevel="1" x14ac:dyDescent="0.2">
      <c r="A169" s="234">
        <v>47</v>
      </c>
      <c r="B169" s="235" t="s">
        <v>368</v>
      </c>
      <c r="C169" s="245" t="s">
        <v>369</v>
      </c>
      <c r="D169" s="236" t="s">
        <v>276</v>
      </c>
      <c r="E169" s="237">
        <v>1</v>
      </c>
      <c r="F169" s="238"/>
      <c r="G169" s="239">
        <f>ROUND(E169*F169,2)</f>
        <v>0</v>
      </c>
      <c r="H169" s="238"/>
      <c r="I169" s="239">
        <f>ROUND(E169*H169,2)</f>
        <v>0</v>
      </c>
      <c r="J169" s="238"/>
      <c r="K169" s="239">
        <f>ROUND(E169*J169,2)</f>
        <v>0</v>
      </c>
      <c r="L169" s="239">
        <v>21</v>
      </c>
      <c r="M169" s="239">
        <f>G169*(1+L169/100)</f>
        <v>0</v>
      </c>
      <c r="N169" s="237">
        <v>0</v>
      </c>
      <c r="O169" s="237">
        <f>ROUND(E169*N169,2)</f>
        <v>0</v>
      </c>
      <c r="P169" s="237">
        <v>0</v>
      </c>
      <c r="Q169" s="237">
        <f>ROUND(E169*P169,2)</f>
        <v>0</v>
      </c>
      <c r="R169" s="239"/>
      <c r="S169" s="239" t="s">
        <v>162</v>
      </c>
      <c r="T169" s="240" t="s">
        <v>131</v>
      </c>
      <c r="U169" s="221">
        <v>0</v>
      </c>
      <c r="V169" s="221">
        <f>ROUND(E169*U169,2)</f>
        <v>0</v>
      </c>
      <c r="W169" s="221"/>
      <c r="X169" s="221" t="s">
        <v>172</v>
      </c>
      <c r="Y169" s="221" t="s">
        <v>133</v>
      </c>
      <c r="Z169" s="210"/>
      <c r="AA169" s="210"/>
      <c r="AB169" s="210"/>
      <c r="AC169" s="210"/>
      <c r="AD169" s="210"/>
      <c r="AE169" s="210"/>
      <c r="AF169" s="210"/>
      <c r="AG169" s="210" t="s">
        <v>173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">
      <c r="A170" s="217"/>
      <c r="B170" s="218"/>
      <c r="C170" s="246" t="s">
        <v>370</v>
      </c>
      <c r="D170" s="242"/>
      <c r="E170" s="242"/>
      <c r="F170" s="242"/>
      <c r="G170" s="242"/>
      <c r="H170" s="221"/>
      <c r="I170" s="221"/>
      <c r="J170" s="221"/>
      <c r="K170" s="221"/>
      <c r="L170" s="221"/>
      <c r="M170" s="221"/>
      <c r="N170" s="220"/>
      <c r="O170" s="220"/>
      <c r="P170" s="220"/>
      <c r="Q170" s="220"/>
      <c r="R170" s="221"/>
      <c r="S170" s="221"/>
      <c r="T170" s="221"/>
      <c r="U170" s="221"/>
      <c r="V170" s="221"/>
      <c r="W170" s="221"/>
      <c r="X170" s="221"/>
      <c r="Y170" s="221"/>
      <c r="Z170" s="210"/>
      <c r="AA170" s="210"/>
      <c r="AB170" s="210"/>
      <c r="AC170" s="210"/>
      <c r="AD170" s="210"/>
      <c r="AE170" s="210"/>
      <c r="AF170" s="210"/>
      <c r="AG170" s="210" t="s">
        <v>136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3" x14ac:dyDescent="0.2">
      <c r="A171" s="217"/>
      <c r="B171" s="218"/>
      <c r="C171" s="247" t="s">
        <v>371</v>
      </c>
      <c r="D171" s="243"/>
      <c r="E171" s="243"/>
      <c r="F171" s="243"/>
      <c r="G171" s="243"/>
      <c r="H171" s="221"/>
      <c r="I171" s="221"/>
      <c r="J171" s="221"/>
      <c r="K171" s="221"/>
      <c r="L171" s="221"/>
      <c r="M171" s="221"/>
      <c r="N171" s="220"/>
      <c r="O171" s="220"/>
      <c r="P171" s="220"/>
      <c r="Q171" s="220"/>
      <c r="R171" s="221"/>
      <c r="S171" s="221"/>
      <c r="T171" s="221"/>
      <c r="U171" s="221"/>
      <c r="V171" s="221"/>
      <c r="W171" s="221"/>
      <c r="X171" s="221"/>
      <c r="Y171" s="221"/>
      <c r="Z171" s="210"/>
      <c r="AA171" s="210"/>
      <c r="AB171" s="210"/>
      <c r="AC171" s="210"/>
      <c r="AD171" s="210"/>
      <c r="AE171" s="210"/>
      <c r="AF171" s="210"/>
      <c r="AG171" s="210" t="s">
        <v>136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3" x14ac:dyDescent="0.2">
      <c r="A172" s="217"/>
      <c r="B172" s="218"/>
      <c r="C172" s="247" t="s">
        <v>372</v>
      </c>
      <c r="D172" s="243"/>
      <c r="E172" s="243"/>
      <c r="F172" s="243"/>
      <c r="G172" s="243"/>
      <c r="H172" s="221"/>
      <c r="I172" s="221"/>
      <c r="J172" s="221"/>
      <c r="K172" s="221"/>
      <c r="L172" s="221"/>
      <c r="M172" s="221"/>
      <c r="N172" s="220"/>
      <c r="O172" s="220"/>
      <c r="P172" s="220"/>
      <c r="Q172" s="220"/>
      <c r="R172" s="221"/>
      <c r="S172" s="221"/>
      <c r="T172" s="221"/>
      <c r="U172" s="221"/>
      <c r="V172" s="221"/>
      <c r="W172" s="221"/>
      <c r="X172" s="221"/>
      <c r="Y172" s="221"/>
      <c r="Z172" s="210"/>
      <c r="AA172" s="210"/>
      <c r="AB172" s="210"/>
      <c r="AC172" s="210"/>
      <c r="AD172" s="210"/>
      <c r="AE172" s="210"/>
      <c r="AF172" s="210"/>
      <c r="AG172" s="210" t="s">
        <v>136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3" x14ac:dyDescent="0.2">
      <c r="A173" s="217"/>
      <c r="B173" s="218"/>
      <c r="C173" s="247" t="s">
        <v>373</v>
      </c>
      <c r="D173" s="243"/>
      <c r="E173" s="243"/>
      <c r="F173" s="243"/>
      <c r="G173" s="243"/>
      <c r="H173" s="221"/>
      <c r="I173" s="221"/>
      <c r="J173" s="221"/>
      <c r="K173" s="221"/>
      <c r="L173" s="221"/>
      <c r="M173" s="221"/>
      <c r="N173" s="220"/>
      <c r="O173" s="220"/>
      <c r="P173" s="220"/>
      <c r="Q173" s="220"/>
      <c r="R173" s="221"/>
      <c r="S173" s="221"/>
      <c r="T173" s="221"/>
      <c r="U173" s="221"/>
      <c r="V173" s="221"/>
      <c r="W173" s="221"/>
      <c r="X173" s="221"/>
      <c r="Y173" s="221"/>
      <c r="Z173" s="210"/>
      <c r="AA173" s="210"/>
      <c r="AB173" s="210"/>
      <c r="AC173" s="210"/>
      <c r="AD173" s="210"/>
      <c r="AE173" s="210"/>
      <c r="AF173" s="210"/>
      <c r="AG173" s="210" t="s">
        <v>136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3" x14ac:dyDescent="0.2">
      <c r="A174" s="217"/>
      <c r="B174" s="218"/>
      <c r="C174" s="247" t="s">
        <v>374</v>
      </c>
      <c r="D174" s="243"/>
      <c r="E174" s="243"/>
      <c r="F174" s="243"/>
      <c r="G174" s="243"/>
      <c r="H174" s="221"/>
      <c r="I174" s="221"/>
      <c r="J174" s="221"/>
      <c r="K174" s="221"/>
      <c r="L174" s="221"/>
      <c r="M174" s="221"/>
      <c r="N174" s="220"/>
      <c r="O174" s="220"/>
      <c r="P174" s="220"/>
      <c r="Q174" s="220"/>
      <c r="R174" s="221"/>
      <c r="S174" s="221"/>
      <c r="T174" s="221"/>
      <c r="U174" s="221"/>
      <c r="V174" s="221"/>
      <c r="W174" s="221"/>
      <c r="X174" s="221"/>
      <c r="Y174" s="221"/>
      <c r="Z174" s="210"/>
      <c r="AA174" s="210"/>
      <c r="AB174" s="210"/>
      <c r="AC174" s="210"/>
      <c r="AD174" s="210"/>
      <c r="AE174" s="210"/>
      <c r="AF174" s="210"/>
      <c r="AG174" s="210" t="s">
        <v>136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3" x14ac:dyDescent="0.2">
      <c r="A175" s="217"/>
      <c r="B175" s="218"/>
      <c r="C175" s="247" t="s">
        <v>375</v>
      </c>
      <c r="D175" s="243"/>
      <c r="E175" s="243"/>
      <c r="F175" s="243"/>
      <c r="G175" s="243"/>
      <c r="H175" s="221"/>
      <c r="I175" s="221"/>
      <c r="J175" s="221"/>
      <c r="K175" s="221"/>
      <c r="L175" s="221"/>
      <c r="M175" s="221"/>
      <c r="N175" s="220"/>
      <c r="O175" s="220"/>
      <c r="P175" s="220"/>
      <c r="Q175" s="220"/>
      <c r="R175" s="221"/>
      <c r="S175" s="221"/>
      <c r="T175" s="221"/>
      <c r="U175" s="221"/>
      <c r="V175" s="221"/>
      <c r="W175" s="221"/>
      <c r="X175" s="221"/>
      <c r="Y175" s="221"/>
      <c r="Z175" s="210"/>
      <c r="AA175" s="210"/>
      <c r="AB175" s="210"/>
      <c r="AC175" s="210"/>
      <c r="AD175" s="210"/>
      <c r="AE175" s="210"/>
      <c r="AF175" s="210"/>
      <c r="AG175" s="210" t="s">
        <v>136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3" x14ac:dyDescent="0.2">
      <c r="A176" s="217"/>
      <c r="B176" s="218"/>
      <c r="C176" s="247" t="s">
        <v>376</v>
      </c>
      <c r="D176" s="243"/>
      <c r="E176" s="243"/>
      <c r="F176" s="243"/>
      <c r="G176" s="243"/>
      <c r="H176" s="221"/>
      <c r="I176" s="221"/>
      <c r="J176" s="221"/>
      <c r="K176" s="221"/>
      <c r="L176" s="221"/>
      <c r="M176" s="221"/>
      <c r="N176" s="220"/>
      <c r="O176" s="220"/>
      <c r="P176" s="220"/>
      <c r="Q176" s="220"/>
      <c r="R176" s="221"/>
      <c r="S176" s="221"/>
      <c r="T176" s="221"/>
      <c r="U176" s="221"/>
      <c r="V176" s="221"/>
      <c r="W176" s="221"/>
      <c r="X176" s="221"/>
      <c r="Y176" s="221"/>
      <c r="Z176" s="210"/>
      <c r="AA176" s="210"/>
      <c r="AB176" s="210"/>
      <c r="AC176" s="210"/>
      <c r="AD176" s="210"/>
      <c r="AE176" s="210"/>
      <c r="AF176" s="210"/>
      <c r="AG176" s="210" t="s">
        <v>136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3" x14ac:dyDescent="0.2">
      <c r="A177" s="217"/>
      <c r="B177" s="218"/>
      <c r="C177" s="247" t="s">
        <v>460</v>
      </c>
      <c r="D177" s="243"/>
      <c r="E177" s="243"/>
      <c r="F177" s="243"/>
      <c r="G177" s="243"/>
      <c r="H177" s="221"/>
      <c r="I177" s="221"/>
      <c r="J177" s="221"/>
      <c r="K177" s="221"/>
      <c r="L177" s="221"/>
      <c r="M177" s="221"/>
      <c r="N177" s="220"/>
      <c r="O177" s="220"/>
      <c r="P177" s="220"/>
      <c r="Q177" s="220"/>
      <c r="R177" s="221"/>
      <c r="S177" s="221"/>
      <c r="T177" s="221"/>
      <c r="U177" s="221"/>
      <c r="V177" s="221"/>
      <c r="W177" s="221"/>
      <c r="X177" s="221"/>
      <c r="Y177" s="221"/>
      <c r="Z177" s="210"/>
      <c r="AA177" s="210"/>
      <c r="AB177" s="210"/>
      <c r="AC177" s="210"/>
      <c r="AD177" s="210"/>
      <c r="AE177" s="210"/>
      <c r="AF177" s="210"/>
      <c r="AG177" s="210" t="s">
        <v>136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3" x14ac:dyDescent="0.2">
      <c r="A178" s="217"/>
      <c r="B178" s="218"/>
      <c r="C178" s="266" t="s">
        <v>377</v>
      </c>
      <c r="D178" s="223"/>
      <c r="E178" s="224"/>
      <c r="F178" s="225"/>
      <c r="G178" s="225"/>
      <c r="H178" s="221"/>
      <c r="I178" s="221"/>
      <c r="J178" s="221"/>
      <c r="K178" s="221"/>
      <c r="L178" s="221"/>
      <c r="M178" s="221"/>
      <c r="N178" s="220"/>
      <c r="O178" s="220"/>
      <c r="P178" s="220"/>
      <c r="Q178" s="220"/>
      <c r="R178" s="221"/>
      <c r="S178" s="221"/>
      <c r="T178" s="221"/>
      <c r="U178" s="221"/>
      <c r="V178" s="221"/>
      <c r="W178" s="221"/>
      <c r="X178" s="221"/>
      <c r="Y178" s="221"/>
      <c r="Z178" s="210"/>
      <c r="AA178" s="210"/>
      <c r="AB178" s="210"/>
      <c r="AC178" s="210"/>
      <c r="AD178" s="210"/>
      <c r="AE178" s="210"/>
      <c r="AF178" s="210"/>
      <c r="AG178" s="210" t="s">
        <v>136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3" x14ac:dyDescent="0.2">
      <c r="A179" s="217"/>
      <c r="B179" s="218"/>
      <c r="C179" s="247" t="s">
        <v>378</v>
      </c>
      <c r="D179" s="243"/>
      <c r="E179" s="243"/>
      <c r="F179" s="243"/>
      <c r="G179" s="243"/>
      <c r="H179" s="221"/>
      <c r="I179" s="221"/>
      <c r="J179" s="221"/>
      <c r="K179" s="221"/>
      <c r="L179" s="221"/>
      <c r="M179" s="221"/>
      <c r="N179" s="220"/>
      <c r="O179" s="220"/>
      <c r="P179" s="220"/>
      <c r="Q179" s="220"/>
      <c r="R179" s="221"/>
      <c r="S179" s="221"/>
      <c r="T179" s="221"/>
      <c r="U179" s="221"/>
      <c r="V179" s="221"/>
      <c r="W179" s="221"/>
      <c r="X179" s="221"/>
      <c r="Y179" s="221"/>
      <c r="Z179" s="210"/>
      <c r="AA179" s="210"/>
      <c r="AB179" s="210"/>
      <c r="AC179" s="210"/>
      <c r="AD179" s="210"/>
      <c r="AE179" s="210"/>
      <c r="AF179" s="210"/>
      <c r="AG179" s="210" t="s">
        <v>136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3" x14ac:dyDescent="0.2">
      <c r="A180" s="217"/>
      <c r="B180" s="218"/>
      <c r="C180" s="247" t="s">
        <v>379</v>
      </c>
      <c r="D180" s="243"/>
      <c r="E180" s="243"/>
      <c r="F180" s="243"/>
      <c r="G180" s="243"/>
      <c r="H180" s="221"/>
      <c r="I180" s="221"/>
      <c r="J180" s="221"/>
      <c r="K180" s="221"/>
      <c r="L180" s="221"/>
      <c r="M180" s="221"/>
      <c r="N180" s="220"/>
      <c r="O180" s="220"/>
      <c r="P180" s="220"/>
      <c r="Q180" s="220"/>
      <c r="R180" s="221"/>
      <c r="S180" s="221"/>
      <c r="T180" s="221"/>
      <c r="U180" s="221"/>
      <c r="V180" s="221"/>
      <c r="W180" s="221"/>
      <c r="X180" s="221"/>
      <c r="Y180" s="221"/>
      <c r="Z180" s="210"/>
      <c r="AA180" s="210"/>
      <c r="AB180" s="210"/>
      <c r="AC180" s="210"/>
      <c r="AD180" s="210"/>
      <c r="AE180" s="210"/>
      <c r="AF180" s="210"/>
      <c r="AG180" s="210" t="s">
        <v>136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3" x14ac:dyDescent="0.2">
      <c r="A181" s="217"/>
      <c r="B181" s="218"/>
      <c r="C181" s="247" t="s">
        <v>380</v>
      </c>
      <c r="D181" s="243"/>
      <c r="E181" s="243"/>
      <c r="F181" s="243"/>
      <c r="G181" s="243"/>
      <c r="H181" s="221"/>
      <c r="I181" s="221"/>
      <c r="J181" s="221"/>
      <c r="K181" s="221"/>
      <c r="L181" s="221"/>
      <c r="M181" s="221"/>
      <c r="N181" s="220"/>
      <c r="O181" s="220"/>
      <c r="P181" s="220"/>
      <c r="Q181" s="220"/>
      <c r="R181" s="221"/>
      <c r="S181" s="221"/>
      <c r="T181" s="221"/>
      <c r="U181" s="221"/>
      <c r="V181" s="221"/>
      <c r="W181" s="221"/>
      <c r="X181" s="221"/>
      <c r="Y181" s="221"/>
      <c r="Z181" s="210"/>
      <c r="AA181" s="210"/>
      <c r="AB181" s="210"/>
      <c r="AC181" s="210"/>
      <c r="AD181" s="210"/>
      <c r="AE181" s="210"/>
      <c r="AF181" s="210"/>
      <c r="AG181" s="210" t="s">
        <v>136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3" x14ac:dyDescent="0.2">
      <c r="A182" s="217"/>
      <c r="B182" s="218"/>
      <c r="C182" s="247" t="s">
        <v>381</v>
      </c>
      <c r="D182" s="243"/>
      <c r="E182" s="243"/>
      <c r="F182" s="243"/>
      <c r="G182" s="243"/>
      <c r="H182" s="221"/>
      <c r="I182" s="221"/>
      <c r="J182" s="221"/>
      <c r="K182" s="221"/>
      <c r="L182" s="221"/>
      <c r="M182" s="221"/>
      <c r="N182" s="220"/>
      <c r="O182" s="220"/>
      <c r="P182" s="220"/>
      <c r="Q182" s="220"/>
      <c r="R182" s="221"/>
      <c r="S182" s="221"/>
      <c r="T182" s="221"/>
      <c r="U182" s="221"/>
      <c r="V182" s="221"/>
      <c r="W182" s="221"/>
      <c r="X182" s="221"/>
      <c r="Y182" s="221"/>
      <c r="Z182" s="210"/>
      <c r="AA182" s="210"/>
      <c r="AB182" s="210"/>
      <c r="AC182" s="210"/>
      <c r="AD182" s="210"/>
      <c r="AE182" s="210"/>
      <c r="AF182" s="210"/>
      <c r="AG182" s="210" t="s">
        <v>136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3" x14ac:dyDescent="0.2">
      <c r="A183" s="217"/>
      <c r="B183" s="218"/>
      <c r="C183" s="247" t="s">
        <v>382</v>
      </c>
      <c r="D183" s="243"/>
      <c r="E183" s="243"/>
      <c r="F183" s="243"/>
      <c r="G183" s="243"/>
      <c r="H183" s="221"/>
      <c r="I183" s="221"/>
      <c r="J183" s="221"/>
      <c r="K183" s="221"/>
      <c r="L183" s="221"/>
      <c r="M183" s="221"/>
      <c r="N183" s="220"/>
      <c r="O183" s="220"/>
      <c r="P183" s="220"/>
      <c r="Q183" s="220"/>
      <c r="R183" s="221"/>
      <c r="S183" s="221"/>
      <c r="T183" s="221"/>
      <c r="U183" s="221"/>
      <c r="V183" s="221"/>
      <c r="W183" s="221"/>
      <c r="X183" s="221"/>
      <c r="Y183" s="221"/>
      <c r="Z183" s="210"/>
      <c r="AA183" s="210"/>
      <c r="AB183" s="210"/>
      <c r="AC183" s="210"/>
      <c r="AD183" s="210"/>
      <c r="AE183" s="210"/>
      <c r="AF183" s="210"/>
      <c r="AG183" s="210" t="s">
        <v>136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3" x14ac:dyDescent="0.2">
      <c r="A184" s="217"/>
      <c r="B184" s="218"/>
      <c r="C184" s="247" t="s">
        <v>383</v>
      </c>
      <c r="D184" s="243"/>
      <c r="E184" s="243"/>
      <c r="F184" s="243"/>
      <c r="G184" s="243"/>
      <c r="H184" s="221"/>
      <c r="I184" s="221"/>
      <c r="J184" s="221"/>
      <c r="K184" s="221"/>
      <c r="L184" s="221"/>
      <c r="M184" s="221"/>
      <c r="N184" s="220"/>
      <c r="O184" s="220"/>
      <c r="P184" s="220"/>
      <c r="Q184" s="220"/>
      <c r="R184" s="221"/>
      <c r="S184" s="221"/>
      <c r="T184" s="221"/>
      <c r="U184" s="221"/>
      <c r="V184" s="221"/>
      <c r="W184" s="221"/>
      <c r="X184" s="221"/>
      <c r="Y184" s="221"/>
      <c r="Z184" s="210"/>
      <c r="AA184" s="210"/>
      <c r="AB184" s="210"/>
      <c r="AC184" s="210"/>
      <c r="AD184" s="210"/>
      <c r="AE184" s="210"/>
      <c r="AF184" s="210"/>
      <c r="AG184" s="210" t="s">
        <v>136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3" x14ac:dyDescent="0.2">
      <c r="A185" s="217"/>
      <c r="B185" s="218"/>
      <c r="C185" s="247" t="s">
        <v>384</v>
      </c>
      <c r="D185" s="243"/>
      <c r="E185" s="243"/>
      <c r="F185" s="243"/>
      <c r="G185" s="243"/>
      <c r="H185" s="221"/>
      <c r="I185" s="221"/>
      <c r="J185" s="221"/>
      <c r="K185" s="221"/>
      <c r="L185" s="221"/>
      <c r="M185" s="221"/>
      <c r="N185" s="220"/>
      <c r="O185" s="220"/>
      <c r="P185" s="220"/>
      <c r="Q185" s="220"/>
      <c r="R185" s="221"/>
      <c r="S185" s="221"/>
      <c r="T185" s="221"/>
      <c r="U185" s="221"/>
      <c r="V185" s="221"/>
      <c r="W185" s="221"/>
      <c r="X185" s="221"/>
      <c r="Y185" s="221"/>
      <c r="Z185" s="210"/>
      <c r="AA185" s="210"/>
      <c r="AB185" s="210"/>
      <c r="AC185" s="210"/>
      <c r="AD185" s="210"/>
      <c r="AE185" s="210"/>
      <c r="AF185" s="210"/>
      <c r="AG185" s="210" t="s">
        <v>136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17"/>
      <c r="B186" s="218"/>
      <c r="C186" s="266" t="s">
        <v>377</v>
      </c>
      <c r="D186" s="223"/>
      <c r="E186" s="224"/>
      <c r="F186" s="225"/>
      <c r="G186" s="225"/>
      <c r="H186" s="221"/>
      <c r="I186" s="221"/>
      <c r="J186" s="221"/>
      <c r="K186" s="221"/>
      <c r="L186" s="221"/>
      <c r="M186" s="221"/>
      <c r="N186" s="220"/>
      <c r="O186" s="220"/>
      <c r="P186" s="220"/>
      <c r="Q186" s="220"/>
      <c r="R186" s="221"/>
      <c r="S186" s="221"/>
      <c r="T186" s="221"/>
      <c r="U186" s="221"/>
      <c r="V186" s="221"/>
      <c r="W186" s="221"/>
      <c r="X186" s="221"/>
      <c r="Y186" s="221"/>
      <c r="Z186" s="210"/>
      <c r="AA186" s="210"/>
      <c r="AB186" s="210"/>
      <c r="AC186" s="210"/>
      <c r="AD186" s="210"/>
      <c r="AE186" s="210"/>
      <c r="AF186" s="210"/>
      <c r="AG186" s="210" t="s">
        <v>136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3" x14ac:dyDescent="0.2">
      <c r="A187" s="217"/>
      <c r="B187" s="218"/>
      <c r="C187" s="247" t="s">
        <v>385</v>
      </c>
      <c r="D187" s="243"/>
      <c r="E187" s="243"/>
      <c r="F187" s="243"/>
      <c r="G187" s="243"/>
      <c r="H187" s="221"/>
      <c r="I187" s="221"/>
      <c r="J187" s="221"/>
      <c r="K187" s="221"/>
      <c r="L187" s="221"/>
      <c r="M187" s="221"/>
      <c r="N187" s="220"/>
      <c r="O187" s="220"/>
      <c r="P187" s="220"/>
      <c r="Q187" s="220"/>
      <c r="R187" s="221"/>
      <c r="S187" s="221"/>
      <c r="T187" s="221"/>
      <c r="U187" s="221"/>
      <c r="V187" s="221"/>
      <c r="W187" s="221"/>
      <c r="X187" s="221"/>
      <c r="Y187" s="221"/>
      <c r="Z187" s="210"/>
      <c r="AA187" s="210"/>
      <c r="AB187" s="210"/>
      <c r="AC187" s="210"/>
      <c r="AD187" s="210"/>
      <c r="AE187" s="210"/>
      <c r="AF187" s="210"/>
      <c r="AG187" s="210" t="s">
        <v>136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3" x14ac:dyDescent="0.2">
      <c r="A188" s="217"/>
      <c r="B188" s="218"/>
      <c r="C188" s="247" t="s">
        <v>386</v>
      </c>
      <c r="D188" s="243"/>
      <c r="E188" s="243"/>
      <c r="F188" s="243"/>
      <c r="G188" s="243"/>
      <c r="H188" s="221"/>
      <c r="I188" s="221"/>
      <c r="J188" s="221"/>
      <c r="K188" s="221"/>
      <c r="L188" s="221"/>
      <c r="M188" s="221"/>
      <c r="N188" s="220"/>
      <c r="O188" s="220"/>
      <c r="P188" s="220"/>
      <c r="Q188" s="220"/>
      <c r="R188" s="221"/>
      <c r="S188" s="221"/>
      <c r="T188" s="221"/>
      <c r="U188" s="221"/>
      <c r="V188" s="221"/>
      <c r="W188" s="221"/>
      <c r="X188" s="221"/>
      <c r="Y188" s="221"/>
      <c r="Z188" s="210"/>
      <c r="AA188" s="210"/>
      <c r="AB188" s="210"/>
      <c r="AC188" s="210"/>
      <c r="AD188" s="210"/>
      <c r="AE188" s="210"/>
      <c r="AF188" s="210"/>
      <c r="AG188" s="210" t="s">
        <v>136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3" x14ac:dyDescent="0.2">
      <c r="A189" s="217"/>
      <c r="B189" s="218"/>
      <c r="C189" s="247" t="s">
        <v>387</v>
      </c>
      <c r="D189" s="243"/>
      <c r="E189" s="243"/>
      <c r="F189" s="243"/>
      <c r="G189" s="243"/>
      <c r="H189" s="221"/>
      <c r="I189" s="221"/>
      <c r="J189" s="221"/>
      <c r="K189" s="221"/>
      <c r="L189" s="221"/>
      <c r="M189" s="221"/>
      <c r="N189" s="220"/>
      <c r="O189" s="220"/>
      <c r="P189" s="220"/>
      <c r="Q189" s="220"/>
      <c r="R189" s="221"/>
      <c r="S189" s="221"/>
      <c r="T189" s="221"/>
      <c r="U189" s="221"/>
      <c r="V189" s="221"/>
      <c r="W189" s="221"/>
      <c r="X189" s="221"/>
      <c r="Y189" s="221"/>
      <c r="Z189" s="210"/>
      <c r="AA189" s="210"/>
      <c r="AB189" s="210"/>
      <c r="AC189" s="210"/>
      <c r="AD189" s="210"/>
      <c r="AE189" s="210"/>
      <c r="AF189" s="210"/>
      <c r="AG189" s="210" t="s">
        <v>136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">
      <c r="A190" s="217"/>
      <c r="B190" s="218"/>
      <c r="C190" s="247" t="s">
        <v>388</v>
      </c>
      <c r="D190" s="243"/>
      <c r="E190" s="243"/>
      <c r="F190" s="243"/>
      <c r="G190" s="243"/>
      <c r="H190" s="221"/>
      <c r="I190" s="221"/>
      <c r="J190" s="221"/>
      <c r="K190" s="221"/>
      <c r="L190" s="221"/>
      <c r="M190" s="221"/>
      <c r="N190" s="220"/>
      <c r="O190" s="220"/>
      <c r="P190" s="220"/>
      <c r="Q190" s="220"/>
      <c r="R190" s="221"/>
      <c r="S190" s="221"/>
      <c r="T190" s="221"/>
      <c r="U190" s="221"/>
      <c r="V190" s="221"/>
      <c r="W190" s="221"/>
      <c r="X190" s="221"/>
      <c r="Y190" s="221"/>
      <c r="Z190" s="210"/>
      <c r="AA190" s="210"/>
      <c r="AB190" s="210"/>
      <c r="AC190" s="210"/>
      <c r="AD190" s="210"/>
      <c r="AE190" s="210"/>
      <c r="AF190" s="210"/>
      <c r="AG190" s="210" t="s">
        <v>136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3" x14ac:dyDescent="0.2">
      <c r="A191" s="217"/>
      <c r="B191" s="218"/>
      <c r="C191" s="247" t="s">
        <v>389</v>
      </c>
      <c r="D191" s="243"/>
      <c r="E191" s="243"/>
      <c r="F191" s="243"/>
      <c r="G191" s="243"/>
      <c r="H191" s="221"/>
      <c r="I191" s="221"/>
      <c r="J191" s="221"/>
      <c r="K191" s="221"/>
      <c r="L191" s="221"/>
      <c r="M191" s="221"/>
      <c r="N191" s="220"/>
      <c r="O191" s="220"/>
      <c r="P191" s="220"/>
      <c r="Q191" s="220"/>
      <c r="R191" s="221"/>
      <c r="S191" s="221"/>
      <c r="T191" s="221"/>
      <c r="U191" s="221"/>
      <c r="V191" s="221"/>
      <c r="W191" s="221"/>
      <c r="X191" s="221"/>
      <c r="Y191" s="221"/>
      <c r="Z191" s="210"/>
      <c r="AA191" s="210"/>
      <c r="AB191" s="210"/>
      <c r="AC191" s="210"/>
      <c r="AD191" s="210"/>
      <c r="AE191" s="210"/>
      <c r="AF191" s="210"/>
      <c r="AG191" s="210" t="s">
        <v>136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3" x14ac:dyDescent="0.2">
      <c r="A192" s="217"/>
      <c r="B192" s="218"/>
      <c r="C192" s="247" t="s">
        <v>390</v>
      </c>
      <c r="D192" s="243"/>
      <c r="E192" s="243"/>
      <c r="F192" s="243"/>
      <c r="G192" s="243"/>
      <c r="H192" s="221"/>
      <c r="I192" s="221"/>
      <c r="J192" s="221"/>
      <c r="K192" s="221"/>
      <c r="L192" s="221"/>
      <c r="M192" s="221"/>
      <c r="N192" s="220"/>
      <c r="O192" s="220"/>
      <c r="P192" s="220"/>
      <c r="Q192" s="220"/>
      <c r="R192" s="221"/>
      <c r="S192" s="221"/>
      <c r="T192" s="221"/>
      <c r="U192" s="221"/>
      <c r="V192" s="221"/>
      <c r="W192" s="221"/>
      <c r="X192" s="221"/>
      <c r="Y192" s="221"/>
      <c r="Z192" s="210"/>
      <c r="AA192" s="210"/>
      <c r="AB192" s="210"/>
      <c r="AC192" s="210"/>
      <c r="AD192" s="210"/>
      <c r="AE192" s="210"/>
      <c r="AF192" s="210"/>
      <c r="AG192" s="210" t="s">
        <v>136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3" x14ac:dyDescent="0.2">
      <c r="A193" s="217"/>
      <c r="B193" s="218"/>
      <c r="C193" s="247" t="s">
        <v>391</v>
      </c>
      <c r="D193" s="243"/>
      <c r="E193" s="243"/>
      <c r="F193" s="243"/>
      <c r="G193" s="243"/>
      <c r="H193" s="221"/>
      <c r="I193" s="221"/>
      <c r="J193" s="221"/>
      <c r="K193" s="221"/>
      <c r="L193" s="221"/>
      <c r="M193" s="221"/>
      <c r="N193" s="220"/>
      <c r="O193" s="220"/>
      <c r="P193" s="220"/>
      <c r="Q193" s="220"/>
      <c r="R193" s="221"/>
      <c r="S193" s="221"/>
      <c r="T193" s="221"/>
      <c r="U193" s="221"/>
      <c r="V193" s="221"/>
      <c r="W193" s="221"/>
      <c r="X193" s="221"/>
      <c r="Y193" s="221"/>
      <c r="Z193" s="210"/>
      <c r="AA193" s="210"/>
      <c r="AB193" s="210"/>
      <c r="AC193" s="210"/>
      <c r="AD193" s="210"/>
      <c r="AE193" s="210"/>
      <c r="AF193" s="210"/>
      <c r="AG193" s="210" t="s">
        <v>136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3" x14ac:dyDescent="0.2">
      <c r="A194" s="217"/>
      <c r="B194" s="218"/>
      <c r="C194" s="247" t="s">
        <v>392</v>
      </c>
      <c r="D194" s="243"/>
      <c r="E194" s="243"/>
      <c r="F194" s="243"/>
      <c r="G194" s="243"/>
      <c r="H194" s="221"/>
      <c r="I194" s="221"/>
      <c r="J194" s="221"/>
      <c r="K194" s="221"/>
      <c r="L194" s="221"/>
      <c r="M194" s="221"/>
      <c r="N194" s="220"/>
      <c r="O194" s="220"/>
      <c r="P194" s="220"/>
      <c r="Q194" s="220"/>
      <c r="R194" s="221"/>
      <c r="S194" s="221"/>
      <c r="T194" s="221"/>
      <c r="U194" s="221"/>
      <c r="V194" s="221"/>
      <c r="W194" s="221"/>
      <c r="X194" s="221"/>
      <c r="Y194" s="221"/>
      <c r="Z194" s="210"/>
      <c r="AA194" s="210"/>
      <c r="AB194" s="210"/>
      <c r="AC194" s="210"/>
      <c r="AD194" s="210"/>
      <c r="AE194" s="210"/>
      <c r="AF194" s="210"/>
      <c r="AG194" s="210" t="s">
        <v>136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ht="22.5" outlineLevel="1" x14ac:dyDescent="0.2">
      <c r="A195" s="234">
        <v>48</v>
      </c>
      <c r="B195" s="235" t="s">
        <v>393</v>
      </c>
      <c r="C195" s="245" t="s">
        <v>369</v>
      </c>
      <c r="D195" s="236" t="s">
        <v>276</v>
      </c>
      <c r="E195" s="237">
        <v>1</v>
      </c>
      <c r="F195" s="238"/>
      <c r="G195" s="239">
        <f>ROUND(E195*F195,2)</f>
        <v>0</v>
      </c>
      <c r="H195" s="238"/>
      <c r="I195" s="239">
        <f>ROUND(E195*H195,2)</f>
        <v>0</v>
      </c>
      <c r="J195" s="238"/>
      <c r="K195" s="239">
        <f>ROUND(E195*J195,2)</f>
        <v>0</v>
      </c>
      <c r="L195" s="239">
        <v>21</v>
      </c>
      <c r="M195" s="239">
        <f>G195*(1+L195/100)</f>
        <v>0</v>
      </c>
      <c r="N195" s="237">
        <v>0</v>
      </c>
      <c r="O195" s="237">
        <f>ROUND(E195*N195,2)</f>
        <v>0</v>
      </c>
      <c r="P195" s="237">
        <v>0</v>
      </c>
      <c r="Q195" s="237">
        <f>ROUND(E195*P195,2)</f>
        <v>0</v>
      </c>
      <c r="R195" s="239"/>
      <c r="S195" s="239" t="s">
        <v>162</v>
      </c>
      <c r="T195" s="240" t="s">
        <v>131</v>
      </c>
      <c r="U195" s="221">
        <v>0</v>
      </c>
      <c r="V195" s="221">
        <f>ROUND(E195*U195,2)</f>
        <v>0</v>
      </c>
      <c r="W195" s="221"/>
      <c r="X195" s="221" t="s">
        <v>172</v>
      </c>
      <c r="Y195" s="221" t="s">
        <v>133</v>
      </c>
      <c r="Z195" s="210"/>
      <c r="AA195" s="210"/>
      <c r="AB195" s="210"/>
      <c r="AC195" s="210"/>
      <c r="AD195" s="210"/>
      <c r="AE195" s="210"/>
      <c r="AF195" s="210"/>
      <c r="AG195" s="210" t="s">
        <v>173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2" x14ac:dyDescent="0.2">
      <c r="A196" s="217"/>
      <c r="B196" s="218"/>
      <c r="C196" s="246" t="s">
        <v>394</v>
      </c>
      <c r="D196" s="242"/>
      <c r="E196" s="242"/>
      <c r="F196" s="242"/>
      <c r="G196" s="242"/>
      <c r="H196" s="221"/>
      <c r="I196" s="221"/>
      <c r="J196" s="221"/>
      <c r="K196" s="221"/>
      <c r="L196" s="221"/>
      <c r="M196" s="221"/>
      <c r="N196" s="220"/>
      <c r="O196" s="220"/>
      <c r="P196" s="220"/>
      <c r="Q196" s="220"/>
      <c r="R196" s="221"/>
      <c r="S196" s="221"/>
      <c r="T196" s="221"/>
      <c r="U196" s="221"/>
      <c r="V196" s="221"/>
      <c r="W196" s="221"/>
      <c r="X196" s="221"/>
      <c r="Y196" s="221"/>
      <c r="Z196" s="210"/>
      <c r="AA196" s="210"/>
      <c r="AB196" s="210"/>
      <c r="AC196" s="210"/>
      <c r="AD196" s="210"/>
      <c r="AE196" s="210"/>
      <c r="AF196" s="210"/>
      <c r="AG196" s="210" t="s">
        <v>136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3" x14ac:dyDescent="0.2">
      <c r="A197" s="217"/>
      <c r="B197" s="218"/>
      <c r="C197" s="247" t="s">
        <v>371</v>
      </c>
      <c r="D197" s="243"/>
      <c r="E197" s="243"/>
      <c r="F197" s="243"/>
      <c r="G197" s="243"/>
      <c r="H197" s="221"/>
      <c r="I197" s="221"/>
      <c r="J197" s="221"/>
      <c r="K197" s="221"/>
      <c r="L197" s="221"/>
      <c r="M197" s="221"/>
      <c r="N197" s="220"/>
      <c r="O197" s="220"/>
      <c r="P197" s="220"/>
      <c r="Q197" s="220"/>
      <c r="R197" s="221"/>
      <c r="S197" s="221"/>
      <c r="T197" s="221"/>
      <c r="U197" s="221"/>
      <c r="V197" s="221"/>
      <c r="W197" s="221"/>
      <c r="X197" s="221"/>
      <c r="Y197" s="221"/>
      <c r="Z197" s="210"/>
      <c r="AA197" s="210"/>
      <c r="AB197" s="210"/>
      <c r="AC197" s="210"/>
      <c r="AD197" s="210"/>
      <c r="AE197" s="210"/>
      <c r="AF197" s="210"/>
      <c r="AG197" s="210" t="s">
        <v>136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3" x14ac:dyDescent="0.2">
      <c r="A198" s="217"/>
      <c r="B198" s="218"/>
      <c r="C198" s="247" t="s">
        <v>395</v>
      </c>
      <c r="D198" s="243"/>
      <c r="E198" s="243"/>
      <c r="F198" s="243"/>
      <c r="G198" s="243"/>
      <c r="H198" s="221"/>
      <c r="I198" s="221"/>
      <c r="J198" s="221"/>
      <c r="K198" s="221"/>
      <c r="L198" s="221"/>
      <c r="M198" s="221"/>
      <c r="N198" s="220"/>
      <c r="O198" s="220"/>
      <c r="P198" s="220"/>
      <c r="Q198" s="220"/>
      <c r="R198" s="221"/>
      <c r="S198" s="221"/>
      <c r="T198" s="221"/>
      <c r="U198" s="221"/>
      <c r="V198" s="221"/>
      <c r="W198" s="221"/>
      <c r="X198" s="221"/>
      <c r="Y198" s="221"/>
      <c r="Z198" s="210"/>
      <c r="AA198" s="210"/>
      <c r="AB198" s="210"/>
      <c r="AC198" s="210"/>
      <c r="AD198" s="210"/>
      <c r="AE198" s="210"/>
      <c r="AF198" s="210"/>
      <c r="AG198" s="210" t="s">
        <v>136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3" x14ac:dyDescent="0.2">
      <c r="A199" s="217"/>
      <c r="B199" s="218"/>
      <c r="C199" s="247" t="s">
        <v>374</v>
      </c>
      <c r="D199" s="243"/>
      <c r="E199" s="243"/>
      <c r="F199" s="243"/>
      <c r="G199" s="243"/>
      <c r="H199" s="221"/>
      <c r="I199" s="221"/>
      <c r="J199" s="221"/>
      <c r="K199" s="221"/>
      <c r="L199" s="221"/>
      <c r="M199" s="221"/>
      <c r="N199" s="220"/>
      <c r="O199" s="220"/>
      <c r="P199" s="220"/>
      <c r="Q199" s="220"/>
      <c r="R199" s="221"/>
      <c r="S199" s="221"/>
      <c r="T199" s="221"/>
      <c r="U199" s="221"/>
      <c r="V199" s="221"/>
      <c r="W199" s="221"/>
      <c r="X199" s="221"/>
      <c r="Y199" s="221"/>
      <c r="Z199" s="210"/>
      <c r="AA199" s="210"/>
      <c r="AB199" s="210"/>
      <c r="AC199" s="210"/>
      <c r="AD199" s="210"/>
      <c r="AE199" s="210"/>
      <c r="AF199" s="210"/>
      <c r="AG199" s="210" t="s">
        <v>136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3" x14ac:dyDescent="0.2">
      <c r="A200" s="217"/>
      <c r="B200" s="218"/>
      <c r="C200" s="247" t="s">
        <v>375</v>
      </c>
      <c r="D200" s="243"/>
      <c r="E200" s="243"/>
      <c r="F200" s="243"/>
      <c r="G200" s="243"/>
      <c r="H200" s="221"/>
      <c r="I200" s="221"/>
      <c r="J200" s="221"/>
      <c r="K200" s="221"/>
      <c r="L200" s="221"/>
      <c r="M200" s="221"/>
      <c r="N200" s="220"/>
      <c r="O200" s="220"/>
      <c r="P200" s="220"/>
      <c r="Q200" s="220"/>
      <c r="R200" s="221"/>
      <c r="S200" s="221"/>
      <c r="T200" s="221"/>
      <c r="U200" s="221"/>
      <c r="V200" s="221"/>
      <c r="W200" s="221"/>
      <c r="X200" s="221"/>
      <c r="Y200" s="221"/>
      <c r="Z200" s="210"/>
      <c r="AA200" s="210"/>
      <c r="AB200" s="210"/>
      <c r="AC200" s="210"/>
      <c r="AD200" s="210"/>
      <c r="AE200" s="210"/>
      <c r="AF200" s="210"/>
      <c r="AG200" s="210" t="s">
        <v>136</v>
      </c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3" x14ac:dyDescent="0.2">
      <c r="A201" s="217"/>
      <c r="B201" s="218"/>
      <c r="C201" s="247" t="s">
        <v>396</v>
      </c>
      <c r="D201" s="243"/>
      <c r="E201" s="243"/>
      <c r="F201" s="243"/>
      <c r="G201" s="243"/>
      <c r="H201" s="221"/>
      <c r="I201" s="221"/>
      <c r="J201" s="221"/>
      <c r="K201" s="221"/>
      <c r="L201" s="221"/>
      <c r="M201" s="221"/>
      <c r="N201" s="220"/>
      <c r="O201" s="220"/>
      <c r="P201" s="220"/>
      <c r="Q201" s="220"/>
      <c r="R201" s="221"/>
      <c r="S201" s="221"/>
      <c r="T201" s="221"/>
      <c r="U201" s="221"/>
      <c r="V201" s="221"/>
      <c r="W201" s="221"/>
      <c r="X201" s="221"/>
      <c r="Y201" s="221"/>
      <c r="Z201" s="210"/>
      <c r="AA201" s="210"/>
      <c r="AB201" s="210"/>
      <c r="AC201" s="210"/>
      <c r="AD201" s="210"/>
      <c r="AE201" s="210"/>
      <c r="AF201" s="210"/>
      <c r="AG201" s="210" t="s">
        <v>136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41" t="str">
        <f>C201</f>
        <v>VSG 21,52 mm (10.10.2 SGP), Dvě vrstvy tvrzeného skla ESG 10 mm + PVB fólie (2 x 0,89 mm), ČSN EN 12600 – Odolnost</v>
      </c>
      <c r="BB201" s="210"/>
      <c r="BC201" s="210"/>
      <c r="BD201" s="210"/>
      <c r="BE201" s="210"/>
      <c r="BF201" s="210"/>
      <c r="BG201" s="210"/>
      <c r="BH201" s="210"/>
    </row>
    <row r="202" spans="1:60" outlineLevel="3" x14ac:dyDescent="0.2">
      <c r="A202" s="217"/>
      <c r="B202" s="218"/>
      <c r="C202" s="247" t="s">
        <v>397</v>
      </c>
      <c r="D202" s="243"/>
      <c r="E202" s="243"/>
      <c r="F202" s="243"/>
      <c r="G202" s="243"/>
      <c r="H202" s="221"/>
      <c r="I202" s="221"/>
      <c r="J202" s="221"/>
      <c r="K202" s="221"/>
      <c r="L202" s="221"/>
      <c r="M202" s="221"/>
      <c r="N202" s="220"/>
      <c r="O202" s="220"/>
      <c r="P202" s="220"/>
      <c r="Q202" s="220"/>
      <c r="R202" s="221"/>
      <c r="S202" s="221"/>
      <c r="T202" s="221"/>
      <c r="U202" s="221"/>
      <c r="V202" s="221"/>
      <c r="W202" s="221"/>
      <c r="X202" s="221"/>
      <c r="Y202" s="221"/>
      <c r="Z202" s="210"/>
      <c r="AA202" s="210"/>
      <c r="AB202" s="210"/>
      <c r="AC202" s="210"/>
      <c r="AD202" s="210"/>
      <c r="AE202" s="210"/>
      <c r="AF202" s="210"/>
      <c r="AG202" s="210" t="s">
        <v>136</v>
      </c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3" x14ac:dyDescent="0.2">
      <c r="A203" s="217"/>
      <c r="B203" s="218"/>
      <c r="C203" s="266" t="s">
        <v>377</v>
      </c>
      <c r="D203" s="223"/>
      <c r="E203" s="224"/>
      <c r="F203" s="225"/>
      <c r="G203" s="225"/>
      <c r="H203" s="221"/>
      <c r="I203" s="221"/>
      <c r="J203" s="221"/>
      <c r="K203" s="221"/>
      <c r="L203" s="221"/>
      <c r="M203" s="221"/>
      <c r="N203" s="220"/>
      <c r="O203" s="220"/>
      <c r="P203" s="220"/>
      <c r="Q203" s="220"/>
      <c r="R203" s="221"/>
      <c r="S203" s="221"/>
      <c r="T203" s="221"/>
      <c r="U203" s="221"/>
      <c r="V203" s="221"/>
      <c r="W203" s="221"/>
      <c r="X203" s="221"/>
      <c r="Y203" s="221"/>
      <c r="Z203" s="210"/>
      <c r="AA203" s="210"/>
      <c r="AB203" s="210"/>
      <c r="AC203" s="210"/>
      <c r="AD203" s="210"/>
      <c r="AE203" s="210"/>
      <c r="AF203" s="210"/>
      <c r="AG203" s="210" t="s">
        <v>136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3" x14ac:dyDescent="0.2">
      <c r="A204" s="217"/>
      <c r="B204" s="218"/>
      <c r="C204" s="247" t="s">
        <v>378</v>
      </c>
      <c r="D204" s="243"/>
      <c r="E204" s="243"/>
      <c r="F204" s="243"/>
      <c r="G204" s="243"/>
      <c r="H204" s="221"/>
      <c r="I204" s="221"/>
      <c r="J204" s="221"/>
      <c r="K204" s="221"/>
      <c r="L204" s="221"/>
      <c r="M204" s="221"/>
      <c r="N204" s="220"/>
      <c r="O204" s="220"/>
      <c r="P204" s="220"/>
      <c r="Q204" s="220"/>
      <c r="R204" s="221"/>
      <c r="S204" s="221"/>
      <c r="T204" s="221"/>
      <c r="U204" s="221"/>
      <c r="V204" s="221"/>
      <c r="W204" s="221"/>
      <c r="X204" s="221"/>
      <c r="Y204" s="221"/>
      <c r="Z204" s="210"/>
      <c r="AA204" s="210"/>
      <c r="AB204" s="210"/>
      <c r="AC204" s="210"/>
      <c r="AD204" s="210"/>
      <c r="AE204" s="210"/>
      <c r="AF204" s="210"/>
      <c r="AG204" s="210" t="s">
        <v>136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3" x14ac:dyDescent="0.2">
      <c r="A205" s="217"/>
      <c r="B205" s="218"/>
      <c r="C205" s="247" t="s">
        <v>398</v>
      </c>
      <c r="D205" s="243"/>
      <c r="E205" s="243"/>
      <c r="F205" s="243"/>
      <c r="G205" s="243"/>
      <c r="H205" s="221"/>
      <c r="I205" s="221"/>
      <c r="J205" s="221"/>
      <c r="K205" s="221"/>
      <c r="L205" s="221"/>
      <c r="M205" s="221"/>
      <c r="N205" s="220"/>
      <c r="O205" s="220"/>
      <c r="P205" s="220"/>
      <c r="Q205" s="220"/>
      <c r="R205" s="221"/>
      <c r="S205" s="221"/>
      <c r="T205" s="221"/>
      <c r="U205" s="221"/>
      <c r="V205" s="221"/>
      <c r="W205" s="221"/>
      <c r="X205" s="221"/>
      <c r="Y205" s="221"/>
      <c r="Z205" s="210"/>
      <c r="AA205" s="210"/>
      <c r="AB205" s="210"/>
      <c r="AC205" s="210"/>
      <c r="AD205" s="210"/>
      <c r="AE205" s="210"/>
      <c r="AF205" s="210"/>
      <c r="AG205" s="210" t="s">
        <v>136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3" x14ac:dyDescent="0.2">
      <c r="A206" s="217"/>
      <c r="B206" s="218"/>
      <c r="C206" s="247" t="s">
        <v>380</v>
      </c>
      <c r="D206" s="243"/>
      <c r="E206" s="243"/>
      <c r="F206" s="243"/>
      <c r="G206" s="243"/>
      <c r="H206" s="221"/>
      <c r="I206" s="221"/>
      <c r="J206" s="221"/>
      <c r="K206" s="221"/>
      <c r="L206" s="221"/>
      <c r="M206" s="221"/>
      <c r="N206" s="220"/>
      <c r="O206" s="220"/>
      <c r="P206" s="220"/>
      <c r="Q206" s="220"/>
      <c r="R206" s="221"/>
      <c r="S206" s="221"/>
      <c r="T206" s="221"/>
      <c r="U206" s="221"/>
      <c r="V206" s="221"/>
      <c r="W206" s="221"/>
      <c r="X206" s="221"/>
      <c r="Y206" s="221"/>
      <c r="Z206" s="210"/>
      <c r="AA206" s="210"/>
      <c r="AB206" s="210"/>
      <c r="AC206" s="210"/>
      <c r="AD206" s="210"/>
      <c r="AE206" s="210"/>
      <c r="AF206" s="210"/>
      <c r="AG206" s="210" t="s">
        <v>136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3" x14ac:dyDescent="0.2">
      <c r="A207" s="217"/>
      <c r="B207" s="218"/>
      <c r="C207" s="247" t="s">
        <v>381</v>
      </c>
      <c r="D207" s="243"/>
      <c r="E207" s="243"/>
      <c r="F207" s="243"/>
      <c r="G207" s="243"/>
      <c r="H207" s="221"/>
      <c r="I207" s="221"/>
      <c r="J207" s="221"/>
      <c r="K207" s="221"/>
      <c r="L207" s="221"/>
      <c r="M207" s="221"/>
      <c r="N207" s="220"/>
      <c r="O207" s="220"/>
      <c r="P207" s="220"/>
      <c r="Q207" s="220"/>
      <c r="R207" s="221"/>
      <c r="S207" s="221"/>
      <c r="T207" s="221"/>
      <c r="U207" s="221"/>
      <c r="V207" s="221"/>
      <c r="W207" s="221"/>
      <c r="X207" s="221"/>
      <c r="Y207" s="221"/>
      <c r="Z207" s="210"/>
      <c r="AA207" s="210"/>
      <c r="AB207" s="210"/>
      <c r="AC207" s="210"/>
      <c r="AD207" s="210"/>
      <c r="AE207" s="210"/>
      <c r="AF207" s="210"/>
      <c r="AG207" s="210" t="s">
        <v>136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3" x14ac:dyDescent="0.2">
      <c r="A208" s="217"/>
      <c r="B208" s="218"/>
      <c r="C208" s="247" t="s">
        <v>382</v>
      </c>
      <c r="D208" s="243"/>
      <c r="E208" s="243"/>
      <c r="F208" s="243"/>
      <c r="G208" s="243"/>
      <c r="H208" s="221"/>
      <c r="I208" s="221"/>
      <c r="J208" s="221"/>
      <c r="K208" s="221"/>
      <c r="L208" s="221"/>
      <c r="M208" s="221"/>
      <c r="N208" s="220"/>
      <c r="O208" s="220"/>
      <c r="P208" s="220"/>
      <c r="Q208" s="220"/>
      <c r="R208" s="221"/>
      <c r="S208" s="221"/>
      <c r="T208" s="221"/>
      <c r="U208" s="221"/>
      <c r="V208" s="221"/>
      <c r="W208" s="221"/>
      <c r="X208" s="221"/>
      <c r="Y208" s="221"/>
      <c r="Z208" s="210"/>
      <c r="AA208" s="210"/>
      <c r="AB208" s="210"/>
      <c r="AC208" s="210"/>
      <c r="AD208" s="210"/>
      <c r="AE208" s="210"/>
      <c r="AF208" s="210"/>
      <c r="AG208" s="210" t="s">
        <v>136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3" x14ac:dyDescent="0.2">
      <c r="A209" s="217"/>
      <c r="B209" s="218"/>
      <c r="C209" s="247" t="s">
        <v>399</v>
      </c>
      <c r="D209" s="243"/>
      <c r="E209" s="243"/>
      <c r="F209" s="243"/>
      <c r="G209" s="243"/>
      <c r="H209" s="221"/>
      <c r="I209" s="221"/>
      <c r="J209" s="221"/>
      <c r="K209" s="221"/>
      <c r="L209" s="221"/>
      <c r="M209" s="221"/>
      <c r="N209" s="220"/>
      <c r="O209" s="220"/>
      <c r="P209" s="220"/>
      <c r="Q209" s="220"/>
      <c r="R209" s="221"/>
      <c r="S209" s="221"/>
      <c r="T209" s="221"/>
      <c r="U209" s="221"/>
      <c r="V209" s="221"/>
      <c r="W209" s="221"/>
      <c r="X209" s="221"/>
      <c r="Y209" s="221"/>
      <c r="Z209" s="210"/>
      <c r="AA209" s="210"/>
      <c r="AB209" s="210"/>
      <c r="AC209" s="210"/>
      <c r="AD209" s="210"/>
      <c r="AE209" s="210"/>
      <c r="AF209" s="210"/>
      <c r="AG209" s="210" t="s">
        <v>136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3" x14ac:dyDescent="0.2">
      <c r="A210" s="217"/>
      <c r="B210" s="218"/>
      <c r="C210" s="266" t="s">
        <v>377</v>
      </c>
      <c r="D210" s="223"/>
      <c r="E210" s="224"/>
      <c r="F210" s="225"/>
      <c r="G210" s="225"/>
      <c r="H210" s="221"/>
      <c r="I210" s="221"/>
      <c r="J210" s="221"/>
      <c r="K210" s="221"/>
      <c r="L210" s="221"/>
      <c r="M210" s="221"/>
      <c r="N210" s="220"/>
      <c r="O210" s="220"/>
      <c r="P210" s="220"/>
      <c r="Q210" s="220"/>
      <c r="R210" s="221"/>
      <c r="S210" s="221"/>
      <c r="T210" s="221"/>
      <c r="U210" s="221"/>
      <c r="V210" s="221"/>
      <c r="W210" s="221"/>
      <c r="X210" s="221"/>
      <c r="Y210" s="221"/>
      <c r="Z210" s="210"/>
      <c r="AA210" s="210"/>
      <c r="AB210" s="210"/>
      <c r="AC210" s="210"/>
      <c r="AD210" s="210"/>
      <c r="AE210" s="210"/>
      <c r="AF210" s="210"/>
      <c r="AG210" s="210" t="s">
        <v>136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3" x14ac:dyDescent="0.2">
      <c r="A211" s="217"/>
      <c r="B211" s="218"/>
      <c r="C211" s="247" t="s">
        <v>385</v>
      </c>
      <c r="D211" s="243"/>
      <c r="E211" s="243"/>
      <c r="F211" s="243"/>
      <c r="G211" s="243"/>
      <c r="H211" s="221"/>
      <c r="I211" s="221"/>
      <c r="J211" s="221"/>
      <c r="K211" s="221"/>
      <c r="L211" s="221"/>
      <c r="M211" s="221"/>
      <c r="N211" s="220"/>
      <c r="O211" s="220"/>
      <c r="P211" s="220"/>
      <c r="Q211" s="220"/>
      <c r="R211" s="221"/>
      <c r="S211" s="221"/>
      <c r="T211" s="221"/>
      <c r="U211" s="221"/>
      <c r="V211" s="221"/>
      <c r="W211" s="221"/>
      <c r="X211" s="221"/>
      <c r="Y211" s="221"/>
      <c r="Z211" s="210"/>
      <c r="AA211" s="210"/>
      <c r="AB211" s="210"/>
      <c r="AC211" s="210"/>
      <c r="AD211" s="210"/>
      <c r="AE211" s="210"/>
      <c r="AF211" s="210"/>
      <c r="AG211" s="210" t="s">
        <v>136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3" x14ac:dyDescent="0.2">
      <c r="A212" s="217"/>
      <c r="B212" s="218"/>
      <c r="C212" s="247" t="s">
        <v>386</v>
      </c>
      <c r="D212" s="243"/>
      <c r="E212" s="243"/>
      <c r="F212" s="243"/>
      <c r="G212" s="243"/>
      <c r="H212" s="221"/>
      <c r="I212" s="221"/>
      <c r="J212" s="221"/>
      <c r="K212" s="221"/>
      <c r="L212" s="221"/>
      <c r="M212" s="221"/>
      <c r="N212" s="220"/>
      <c r="O212" s="220"/>
      <c r="P212" s="220"/>
      <c r="Q212" s="220"/>
      <c r="R212" s="221"/>
      <c r="S212" s="221"/>
      <c r="T212" s="221"/>
      <c r="U212" s="221"/>
      <c r="V212" s="221"/>
      <c r="W212" s="221"/>
      <c r="X212" s="221"/>
      <c r="Y212" s="221"/>
      <c r="Z212" s="210"/>
      <c r="AA212" s="210"/>
      <c r="AB212" s="210"/>
      <c r="AC212" s="210"/>
      <c r="AD212" s="210"/>
      <c r="AE212" s="210"/>
      <c r="AF212" s="210"/>
      <c r="AG212" s="210" t="s">
        <v>136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3" x14ac:dyDescent="0.2">
      <c r="A213" s="217"/>
      <c r="B213" s="218"/>
      <c r="C213" s="247" t="s">
        <v>387</v>
      </c>
      <c r="D213" s="243"/>
      <c r="E213" s="243"/>
      <c r="F213" s="243"/>
      <c r="G213" s="243"/>
      <c r="H213" s="221"/>
      <c r="I213" s="221"/>
      <c r="J213" s="221"/>
      <c r="K213" s="221"/>
      <c r="L213" s="221"/>
      <c r="M213" s="221"/>
      <c r="N213" s="220"/>
      <c r="O213" s="220"/>
      <c r="P213" s="220"/>
      <c r="Q213" s="220"/>
      <c r="R213" s="221"/>
      <c r="S213" s="221"/>
      <c r="T213" s="221"/>
      <c r="U213" s="221"/>
      <c r="V213" s="221"/>
      <c r="W213" s="221"/>
      <c r="X213" s="221"/>
      <c r="Y213" s="221"/>
      <c r="Z213" s="210"/>
      <c r="AA213" s="210"/>
      <c r="AB213" s="210"/>
      <c r="AC213" s="210"/>
      <c r="AD213" s="210"/>
      <c r="AE213" s="210"/>
      <c r="AF213" s="210"/>
      <c r="AG213" s="210" t="s">
        <v>136</v>
      </c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3" x14ac:dyDescent="0.2">
      <c r="A214" s="217"/>
      <c r="B214" s="218"/>
      <c r="C214" s="247" t="s">
        <v>388</v>
      </c>
      <c r="D214" s="243"/>
      <c r="E214" s="243"/>
      <c r="F214" s="243"/>
      <c r="G214" s="243"/>
      <c r="H214" s="221"/>
      <c r="I214" s="221"/>
      <c r="J214" s="221"/>
      <c r="K214" s="221"/>
      <c r="L214" s="221"/>
      <c r="M214" s="221"/>
      <c r="N214" s="220"/>
      <c r="O214" s="220"/>
      <c r="P214" s="220"/>
      <c r="Q214" s="220"/>
      <c r="R214" s="221"/>
      <c r="S214" s="221"/>
      <c r="T214" s="221"/>
      <c r="U214" s="221"/>
      <c r="V214" s="221"/>
      <c r="W214" s="221"/>
      <c r="X214" s="221"/>
      <c r="Y214" s="221"/>
      <c r="Z214" s="210"/>
      <c r="AA214" s="210"/>
      <c r="AB214" s="210"/>
      <c r="AC214" s="210"/>
      <c r="AD214" s="210"/>
      <c r="AE214" s="210"/>
      <c r="AF214" s="210"/>
      <c r="AG214" s="210" t="s">
        <v>136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3" x14ac:dyDescent="0.2">
      <c r="A215" s="217"/>
      <c r="B215" s="218"/>
      <c r="C215" s="247" t="s">
        <v>389</v>
      </c>
      <c r="D215" s="243"/>
      <c r="E215" s="243"/>
      <c r="F215" s="243"/>
      <c r="G215" s="243"/>
      <c r="H215" s="221"/>
      <c r="I215" s="221"/>
      <c r="J215" s="221"/>
      <c r="K215" s="221"/>
      <c r="L215" s="221"/>
      <c r="M215" s="221"/>
      <c r="N215" s="220"/>
      <c r="O215" s="220"/>
      <c r="P215" s="220"/>
      <c r="Q215" s="220"/>
      <c r="R215" s="221"/>
      <c r="S215" s="221"/>
      <c r="T215" s="221"/>
      <c r="U215" s="221"/>
      <c r="V215" s="221"/>
      <c r="W215" s="221"/>
      <c r="X215" s="221"/>
      <c r="Y215" s="221"/>
      <c r="Z215" s="210"/>
      <c r="AA215" s="210"/>
      <c r="AB215" s="210"/>
      <c r="AC215" s="210"/>
      <c r="AD215" s="210"/>
      <c r="AE215" s="210"/>
      <c r="AF215" s="210"/>
      <c r="AG215" s="210" t="s">
        <v>136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3" x14ac:dyDescent="0.2">
      <c r="A216" s="217"/>
      <c r="B216" s="218"/>
      <c r="C216" s="247" t="s">
        <v>390</v>
      </c>
      <c r="D216" s="243"/>
      <c r="E216" s="243"/>
      <c r="F216" s="243"/>
      <c r="G216" s="243"/>
      <c r="H216" s="221"/>
      <c r="I216" s="221"/>
      <c r="J216" s="221"/>
      <c r="K216" s="221"/>
      <c r="L216" s="221"/>
      <c r="M216" s="221"/>
      <c r="N216" s="220"/>
      <c r="O216" s="220"/>
      <c r="P216" s="220"/>
      <c r="Q216" s="220"/>
      <c r="R216" s="221"/>
      <c r="S216" s="221"/>
      <c r="T216" s="221"/>
      <c r="U216" s="221"/>
      <c r="V216" s="221"/>
      <c r="W216" s="221"/>
      <c r="X216" s="221"/>
      <c r="Y216" s="221"/>
      <c r="Z216" s="210"/>
      <c r="AA216" s="210"/>
      <c r="AB216" s="210"/>
      <c r="AC216" s="210"/>
      <c r="AD216" s="210"/>
      <c r="AE216" s="210"/>
      <c r="AF216" s="210"/>
      <c r="AG216" s="210" t="s">
        <v>136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3" x14ac:dyDescent="0.2">
      <c r="A217" s="217"/>
      <c r="B217" s="218"/>
      <c r="C217" s="247" t="s">
        <v>391</v>
      </c>
      <c r="D217" s="243"/>
      <c r="E217" s="243"/>
      <c r="F217" s="243"/>
      <c r="G217" s="243"/>
      <c r="H217" s="221"/>
      <c r="I217" s="221"/>
      <c r="J217" s="221"/>
      <c r="K217" s="221"/>
      <c r="L217" s="221"/>
      <c r="M217" s="221"/>
      <c r="N217" s="220"/>
      <c r="O217" s="220"/>
      <c r="P217" s="220"/>
      <c r="Q217" s="220"/>
      <c r="R217" s="221"/>
      <c r="S217" s="221"/>
      <c r="T217" s="221"/>
      <c r="U217" s="221"/>
      <c r="V217" s="221"/>
      <c r="W217" s="221"/>
      <c r="X217" s="221"/>
      <c r="Y217" s="221"/>
      <c r="Z217" s="210"/>
      <c r="AA217" s="210"/>
      <c r="AB217" s="210"/>
      <c r="AC217" s="210"/>
      <c r="AD217" s="210"/>
      <c r="AE217" s="210"/>
      <c r="AF217" s="210"/>
      <c r="AG217" s="210" t="s">
        <v>136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3" x14ac:dyDescent="0.2">
      <c r="A218" s="217"/>
      <c r="B218" s="218"/>
      <c r="C218" s="247" t="s">
        <v>392</v>
      </c>
      <c r="D218" s="243"/>
      <c r="E218" s="243"/>
      <c r="F218" s="243"/>
      <c r="G218" s="243"/>
      <c r="H218" s="221"/>
      <c r="I218" s="221"/>
      <c r="J218" s="221"/>
      <c r="K218" s="221"/>
      <c r="L218" s="221"/>
      <c r="M218" s="221"/>
      <c r="N218" s="220"/>
      <c r="O218" s="220"/>
      <c r="P218" s="220"/>
      <c r="Q218" s="220"/>
      <c r="R218" s="221"/>
      <c r="S218" s="221"/>
      <c r="T218" s="221"/>
      <c r="U218" s="221"/>
      <c r="V218" s="221"/>
      <c r="W218" s="221"/>
      <c r="X218" s="221"/>
      <c r="Y218" s="221"/>
      <c r="Z218" s="210"/>
      <c r="AA218" s="210"/>
      <c r="AB218" s="210"/>
      <c r="AC218" s="210"/>
      <c r="AD218" s="210"/>
      <c r="AE218" s="210"/>
      <c r="AF218" s="210"/>
      <c r="AG218" s="210" t="s">
        <v>136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ht="22.5" outlineLevel="1" x14ac:dyDescent="0.2">
      <c r="A219" s="234">
        <v>49</v>
      </c>
      <c r="B219" s="235" t="s">
        <v>400</v>
      </c>
      <c r="C219" s="245" t="s">
        <v>369</v>
      </c>
      <c r="D219" s="236" t="s">
        <v>276</v>
      </c>
      <c r="E219" s="237">
        <v>1</v>
      </c>
      <c r="F219" s="238"/>
      <c r="G219" s="239">
        <f>ROUND(E219*F219,2)</f>
        <v>0</v>
      </c>
      <c r="H219" s="238"/>
      <c r="I219" s="239">
        <f>ROUND(E219*H219,2)</f>
        <v>0</v>
      </c>
      <c r="J219" s="238"/>
      <c r="K219" s="239">
        <f>ROUND(E219*J219,2)</f>
        <v>0</v>
      </c>
      <c r="L219" s="239">
        <v>21</v>
      </c>
      <c r="M219" s="239">
        <f>G219*(1+L219/100)</f>
        <v>0</v>
      </c>
      <c r="N219" s="237">
        <v>0</v>
      </c>
      <c r="O219" s="237">
        <f>ROUND(E219*N219,2)</f>
        <v>0</v>
      </c>
      <c r="P219" s="237">
        <v>0</v>
      </c>
      <c r="Q219" s="237">
        <f>ROUND(E219*P219,2)</f>
        <v>0</v>
      </c>
      <c r="R219" s="239"/>
      <c r="S219" s="239" t="s">
        <v>162</v>
      </c>
      <c r="T219" s="240" t="s">
        <v>131</v>
      </c>
      <c r="U219" s="221">
        <v>0</v>
      </c>
      <c r="V219" s="221">
        <f>ROUND(E219*U219,2)</f>
        <v>0</v>
      </c>
      <c r="W219" s="221"/>
      <c r="X219" s="221" t="s">
        <v>172</v>
      </c>
      <c r="Y219" s="221" t="s">
        <v>133</v>
      </c>
      <c r="Z219" s="210"/>
      <c r="AA219" s="210"/>
      <c r="AB219" s="210"/>
      <c r="AC219" s="210"/>
      <c r="AD219" s="210"/>
      <c r="AE219" s="210"/>
      <c r="AF219" s="210"/>
      <c r="AG219" s="210" t="s">
        <v>173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2" x14ac:dyDescent="0.2">
      <c r="A220" s="217"/>
      <c r="B220" s="218"/>
      <c r="C220" s="246" t="s">
        <v>401</v>
      </c>
      <c r="D220" s="242"/>
      <c r="E220" s="242"/>
      <c r="F220" s="242"/>
      <c r="G220" s="242"/>
      <c r="H220" s="221"/>
      <c r="I220" s="221"/>
      <c r="J220" s="221"/>
      <c r="K220" s="221"/>
      <c r="L220" s="221"/>
      <c r="M220" s="221"/>
      <c r="N220" s="220"/>
      <c r="O220" s="220"/>
      <c r="P220" s="220"/>
      <c r="Q220" s="220"/>
      <c r="R220" s="221"/>
      <c r="S220" s="221"/>
      <c r="T220" s="221"/>
      <c r="U220" s="221"/>
      <c r="V220" s="221"/>
      <c r="W220" s="221"/>
      <c r="X220" s="221"/>
      <c r="Y220" s="221"/>
      <c r="Z220" s="210"/>
      <c r="AA220" s="210"/>
      <c r="AB220" s="210"/>
      <c r="AC220" s="210"/>
      <c r="AD220" s="210"/>
      <c r="AE220" s="210"/>
      <c r="AF220" s="210"/>
      <c r="AG220" s="210" t="s">
        <v>136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3" x14ac:dyDescent="0.2">
      <c r="A221" s="217"/>
      <c r="B221" s="218"/>
      <c r="C221" s="247" t="s">
        <v>402</v>
      </c>
      <c r="D221" s="243"/>
      <c r="E221" s="243"/>
      <c r="F221" s="243"/>
      <c r="G221" s="243"/>
      <c r="H221" s="221"/>
      <c r="I221" s="221"/>
      <c r="J221" s="221"/>
      <c r="K221" s="221"/>
      <c r="L221" s="221"/>
      <c r="M221" s="221"/>
      <c r="N221" s="220"/>
      <c r="O221" s="220"/>
      <c r="P221" s="220"/>
      <c r="Q221" s="220"/>
      <c r="R221" s="221"/>
      <c r="S221" s="221"/>
      <c r="T221" s="221"/>
      <c r="U221" s="221"/>
      <c r="V221" s="221"/>
      <c r="W221" s="221"/>
      <c r="X221" s="221"/>
      <c r="Y221" s="221"/>
      <c r="Z221" s="210"/>
      <c r="AA221" s="210"/>
      <c r="AB221" s="210"/>
      <c r="AC221" s="210"/>
      <c r="AD221" s="210"/>
      <c r="AE221" s="210"/>
      <c r="AF221" s="210"/>
      <c r="AG221" s="210" t="s">
        <v>136</v>
      </c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3" x14ac:dyDescent="0.2">
      <c r="A222" s="217"/>
      <c r="B222" s="218"/>
      <c r="C222" s="247" t="s">
        <v>395</v>
      </c>
      <c r="D222" s="243"/>
      <c r="E222" s="243"/>
      <c r="F222" s="243"/>
      <c r="G222" s="243"/>
      <c r="H222" s="221"/>
      <c r="I222" s="221"/>
      <c r="J222" s="221"/>
      <c r="K222" s="221"/>
      <c r="L222" s="221"/>
      <c r="M222" s="221"/>
      <c r="N222" s="220"/>
      <c r="O222" s="220"/>
      <c r="P222" s="220"/>
      <c r="Q222" s="220"/>
      <c r="R222" s="221"/>
      <c r="S222" s="221"/>
      <c r="T222" s="221"/>
      <c r="U222" s="221"/>
      <c r="V222" s="221"/>
      <c r="W222" s="221"/>
      <c r="X222" s="221"/>
      <c r="Y222" s="221"/>
      <c r="Z222" s="210"/>
      <c r="AA222" s="210"/>
      <c r="AB222" s="210"/>
      <c r="AC222" s="210"/>
      <c r="AD222" s="210"/>
      <c r="AE222" s="210"/>
      <c r="AF222" s="210"/>
      <c r="AG222" s="210" t="s">
        <v>136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3" x14ac:dyDescent="0.2">
      <c r="A223" s="217"/>
      <c r="B223" s="218"/>
      <c r="C223" s="247" t="s">
        <v>403</v>
      </c>
      <c r="D223" s="243"/>
      <c r="E223" s="243"/>
      <c r="F223" s="243"/>
      <c r="G223" s="243"/>
      <c r="H223" s="221"/>
      <c r="I223" s="221"/>
      <c r="J223" s="221"/>
      <c r="K223" s="221"/>
      <c r="L223" s="221"/>
      <c r="M223" s="221"/>
      <c r="N223" s="220"/>
      <c r="O223" s="220"/>
      <c r="P223" s="220"/>
      <c r="Q223" s="220"/>
      <c r="R223" s="221"/>
      <c r="S223" s="221"/>
      <c r="T223" s="221"/>
      <c r="U223" s="221"/>
      <c r="V223" s="221"/>
      <c r="W223" s="221"/>
      <c r="X223" s="221"/>
      <c r="Y223" s="221"/>
      <c r="Z223" s="210"/>
      <c r="AA223" s="210"/>
      <c r="AB223" s="210"/>
      <c r="AC223" s="210"/>
      <c r="AD223" s="210"/>
      <c r="AE223" s="210"/>
      <c r="AF223" s="210"/>
      <c r="AG223" s="210" t="s">
        <v>136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3" x14ac:dyDescent="0.2">
      <c r="A224" s="217"/>
      <c r="B224" s="218"/>
      <c r="C224" s="247" t="s">
        <v>375</v>
      </c>
      <c r="D224" s="243"/>
      <c r="E224" s="243"/>
      <c r="F224" s="243"/>
      <c r="G224" s="243"/>
      <c r="H224" s="221"/>
      <c r="I224" s="221"/>
      <c r="J224" s="221"/>
      <c r="K224" s="221"/>
      <c r="L224" s="221"/>
      <c r="M224" s="221"/>
      <c r="N224" s="220"/>
      <c r="O224" s="220"/>
      <c r="P224" s="220"/>
      <c r="Q224" s="220"/>
      <c r="R224" s="221"/>
      <c r="S224" s="221"/>
      <c r="T224" s="221"/>
      <c r="U224" s="221"/>
      <c r="V224" s="221"/>
      <c r="W224" s="221"/>
      <c r="X224" s="221"/>
      <c r="Y224" s="221"/>
      <c r="Z224" s="210"/>
      <c r="AA224" s="210"/>
      <c r="AB224" s="210"/>
      <c r="AC224" s="210"/>
      <c r="AD224" s="210"/>
      <c r="AE224" s="210"/>
      <c r="AF224" s="210"/>
      <c r="AG224" s="210" t="s">
        <v>136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3" x14ac:dyDescent="0.2">
      <c r="A225" s="217"/>
      <c r="B225" s="218"/>
      <c r="C225" s="247" t="s">
        <v>396</v>
      </c>
      <c r="D225" s="243"/>
      <c r="E225" s="243"/>
      <c r="F225" s="243"/>
      <c r="G225" s="243"/>
      <c r="H225" s="221"/>
      <c r="I225" s="221"/>
      <c r="J225" s="221"/>
      <c r="K225" s="221"/>
      <c r="L225" s="221"/>
      <c r="M225" s="221"/>
      <c r="N225" s="220"/>
      <c r="O225" s="220"/>
      <c r="P225" s="220"/>
      <c r="Q225" s="220"/>
      <c r="R225" s="221"/>
      <c r="S225" s="221"/>
      <c r="T225" s="221"/>
      <c r="U225" s="221"/>
      <c r="V225" s="221"/>
      <c r="W225" s="221"/>
      <c r="X225" s="221"/>
      <c r="Y225" s="221"/>
      <c r="Z225" s="210"/>
      <c r="AA225" s="210"/>
      <c r="AB225" s="210"/>
      <c r="AC225" s="210"/>
      <c r="AD225" s="210"/>
      <c r="AE225" s="210"/>
      <c r="AF225" s="210"/>
      <c r="AG225" s="210" t="s">
        <v>136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41" t="str">
        <f>C225</f>
        <v>VSG 21,52 mm (10.10.2 SGP), Dvě vrstvy tvrzeného skla ESG 10 mm + PVB fólie (2 x 0,89 mm), ČSN EN 12600 – Odolnost</v>
      </c>
      <c r="BB225" s="210"/>
      <c r="BC225" s="210"/>
      <c r="BD225" s="210"/>
      <c r="BE225" s="210"/>
      <c r="BF225" s="210"/>
      <c r="BG225" s="210"/>
      <c r="BH225" s="210"/>
    </row>
    <row r="226" spans="1:60" outlineLevel="3" x14ac:dyDescent="0.2">
      <c r="A226" s="217"/>
      <c r="B226" s="218"/>
      <c r="C226" s="247" t="s">
        <v>397</v>
      </c>
      <c r="D226" s="243"/>
      <c r="E226" s="243"/>
      <c r="F226" s="243"/>
      <c r="G226" s="243"/>
      <c r="H226" s="221"/>
      <c r="I226" s="221"/>
      <c r="J226" s="221"/>
      <c r="K226" s="221"/>
      <c r="L226" s="221"/>
      <c r="M226" s="221"/>
      <c r="N226" s="220"/>
      <c r="O226" s="220"/>
      <c r="P226" s="220"/>
      <c r="Q226" s="220"/>
      <c r="R226" s="221"/>
      <c r="S226" s="221"/>
      <c r="T226" s="221"/>
      <c r="U226" s="221"/>
      <c r="V226" s="221"/>
      <c r="W226" s="221"/>
      <c r="X226" s="221"/>
      <c r="Y226" s="221"/>
      <c r="Z226" s="210"/>
      <c r="AA226" s="210"/>
      <c r="AB226" s="210"/>
      <c r="AC226" s="210"/>
      <c r="AD226" s="210"/>
      <c r="AE226" s="210"/>
      <c r="AF226" s="210"/>
      <c r="AG226" s="210" t="s">
        <v>136</v>
      </c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3" x14ac:dyDescent="0.2">
      <c r="A227" s="217"/>
      <c r="B227" s="218"/>
      <c r="C227" s="266" t="s">
        <v>377</v>
      </c>
      <c r="D227" s="223"/>
      <c r="E227" s="224"/>
      <c r="F227" s="225"/>
      <c r="G227" s="225"/>
      <c r="H227" s="221"/>
      <c r="I227" s="221"/>
      <c r="J227" s="221"/>
      <c r="K227" s="221"/>
      <c r="L227" s="221"/>
      <c r="M227" s="221"/>
      <c r="N227" s="220"/>
      <c r="O227" s="220"/>
      <c r="P227" s="220"/>
      <c r="Q227" s="220"/>
      <c r="R227" s="221"/>
      <c r="S227" s="221"/>
      <c r="T227" s="221"/>
      <c r="U227" s="221"/>
      <c r="V227" s="221"/>
      <c r="W227" s="221"/>
      <c r="X227" s="221"/>
      <c r="Y227" s="221"/>
      <c r="Z227" s="210"/>
      <c r="AA227" s="210"/>
      <c r="AB227" s="210"/>
      <c r="AC227" s="210"/>
      <c r="AD227" s="210"/>
      <c r="AE227" s="210"/>
      <c r="AF227" s="210"/>
      <c r="AG227" s="210" t="s">
        <v>136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3" x14ac:dyDescent="0.2">
      <c r="A228" s="217"/>
      <c r="B228" s="218"/>
      <c r="C228" s="247" t="s">
        <v>404</v>
      </c>
      <c r="D228" s="243"/>
      <c r="E228" s="243"/>
      <c r="F228" s="243"/>
      <c r="G228" s="243"/>
      <c r="H228" s="221"/>
      <c r="I228" s="221"/>
      <c r="J228" s="221"/>
      <c r="K228" s="221"/>
      <c r="L228" s="221"/>
      <c r="M228" s="221"/>
      <c r="N228" s="220"/>
      <c r="O228" s="220"/>
      <c r="P228" s="220"/>
      <c r="Q228" s="220"/>
      <c r="R228" s="221"/>
      <c r="S228" s="221"/>
      <c r="T228" s="221"/>
      <c r="U228" s="221"/>
      <c r="V228" s="221"/>
      <c r="W228" s="221"/>
      <c r="X228" s="221"/>
      <c r="Y228" s="221"/>
      <c r="Z228" s="210"/>
      <c r="AA228" s="210"/>
      <c r="AB228" s="210"/>
      <c r="AC228" s="210"/>
      <c r="AD228" s="210"/>
      <c r="AE228" s="210"/>
      <c r="AF228" s="210"/>
      <c r="AG228" s="210" t="s">
        <v>136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3" x14ac:dyDescent="0.2">
      <c r="A229" s="217"/>
      <c r="B229" s="218"/>
      <c r="C229" s="247" t="s">
        <v>380</v>
      </c>
      <c r="D229" s="243"/>
      <c r="E229" s="243"/>
      <c r="F229" s="243"/>
      <c r="G229" s="243"/>
      <c r="H229" s="221"/>
      <c r="I229" s="221"/>
      <c r="J229" s="221"/>
      <c r="K229" s="221"/>
      <c r="L229" s="221"/>
      <c r="M229" s="221"/>
      <c r="N229" s="220"/>
      <c r="O229" s="220"/>
      <c r="P229" s="220"/>
      <c r="Q229" s="220"/>
      <c r="R229" s="221"/>
      <c r="S229" s="221"/>
      <c r="T229" s="221"/>
      <c r="U229" s="221"/>
      <c r="V229" s="221"/>
      <c r="W229" s="221"/>
      <c r="X229" s="221"/>
      <c r="Y229" s="221"/>
      <c r="Z229" s="210"/>
      <c r="AA229" s="210"/>
      <c r="AB229" s="210"/>
      <c r="AC229" s="210"/>
      <c r="AD229" s="210"/>
      <c r="AE229" s="210"/>
      <c r="AF229" s="210"/>
      <c r="AG229" s="210" t="s">
        <v>136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3" x14ac:dyDescent="0.2">
      <c r="A230" s="217"/>
      <c r="B230" s="218"/>
      <c r="C230" s="247" t="s">
        <v>405</v>
      </c>
      <c r="D230" s="243"/>
      <c r="E230" s="243"/>
      <c r="F230" s="243"/>
      <c r="G230" s="243"/>
      <c r="H230" s="221"/>
      <c r="I230" s="221"/>
      <c r="J230" s="221"/>
      <c r="K230" s="221"/>
      <c r="L230" s="221"/>
      <c r="M230" s="221"/>
      <c r="N230" s="220"/>
      <c r="O230" s="220"/>
      <c r="P230" s="220"/>
      <c r="Q230" s="220"/>
      <c r="R230" s="221"/>
      <c r="S230" s="221"/>
      <c r="T230" s="221"/>
      <c r="U230" s="221"/>
      <c r="V230" s="221"/>
      <c r="W230" s="221"/>
      <c r="X230" s="221"/>
      <c r="Y230" s="221"/>
      <c r="Z230" s="210"/>
      <c r="AA230" s="210"/>
      <c r="AB230" s="210"/>
      <c r="AC230" s="210"/>
      <c r="AD230" s="210"/>
      <c r="AE230" s="210"/>
      <c r="AF230" s="210"/>
      <c r="AG230" s="210" t="s">
        <v>136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3" x14ac:dyDescent="0.2">
      <c r="A231" s="217"/>
      <c r="B231" s="218"/>
      <c r="C231" s="247" t="s">
        <v>406</v>
      </c>
      <c r="D231" s="243"/>
      <c r="E231" s="243"/>
      <c r="F231" s="243"/>
      <c r="G231" s="243"/>
      <c r="H231" s="221"/>
      <c r="I231" s="221"/>
      <c r="J231" s="221"/>
      <c r="K231" s="221"/>
      <c r="L231" s="221"/>
      <c r="M231" s="221"/>
      <c r="N231" s="220"/>
      <c r="O231" s="220"/>
      <c r="P231" s="220"/>
      <c r="Q231" s="220"/>
      <c r="R231" s="221"/>
      <c r="S231" s="221"/>
      <c r="T231" s="221"/>
      <c r="U231" s="221"/>
      <c r="V231" s="221"/>
      <c r="W231" s="221"/>
      <c r="X231" s="221"/>
      <c r="Y231" s="221"/>
      <c r="Z231" s="210"/>
      <c r="AA231" s="210"/>
      <c r="AB231" s="210"/>
      <c r="AC231" s="210"/>
      <c r="AD231" s="210"/>
      <c r="AE231" s="210"/>
      <c r="AF231" s="210"/>
      <c r="AG231" s="210" t="s">
        <v>136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3" x14ac:dyDescent="0.2">
      <c r="A232" s="217"/>
      <c r="B232" s="218"/>
      <c r="C232" s="247" t="s">
        <v>407</v>
      </c>
      <c r="D232" s="243"/>
      <c r="E232" s="243"/>
      <c r="F232" s="243"/>
      <c r="G232" s="243"/>
      <c r="H232" s="221"/>
      <c r="I232" s="221"/>
      <c r="J232" s="221"/>
      <c r="K232" s="221"/>
      <c r="L232" s="221"/>
      <c r="M232" s="221"/>
      <c r="N232" s="220"/>
      <c r="O232" s="220"/>
      <c r="P232" s="220"/>
      <c r="Q232" s="220"/>
      <c r="R232" s="221"/>
      <c r="S232" s="221"/>
      <c r="T232" s="221"/>
      <c r="U232" s="221"/>
      <c r="V232" s="221"/>
      <c r="W232" s="221"/>
      <c r="X232" s="221"/>
      <c r="Y232" s="221"/>
      <c r="Z232" s="210"/>
      <c r="AA232" s="210"/>
      <c r="AB232" s="210"/>
      <c r="AC232" s="210"/>
      <c r="AD232" s="210"/>
      <c r="AE232" s="210"/>
      <c r="AF232" s="210"/>
      <c r="AG232" s="210" t="s">
        <v>136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3" x14ac:dyDescent="0.2">
      <c r="A233" s="217"/>
      <c r="B233" s="218"/>
      <c r="C233" s="266" t="s">
        <v>377</v>
      </c>
      <c r="D233" s="223"/>
      <c r="E233" s="224"/>
      <c r="F233" s="225"/>
      <c r="G233" s="225"/>
      <c r="H233" s="221"/>
      <c r="I233" s="221"/>
      <c r="J233" s="221"/>
      <c r="K233" s="221"/>
      <c r="L233" s="221"/>
      <c r="M233" s="221"/>
      <c r="N233" s="220"/>
      <c r="O233" s="220"/>
      <c r="P233" s="220"/>
      <c r="Q233" s="220"/>
      <c r="R233" s="221"/>
      <c r="S233" s="221"/>
      <c r="T233" s="221"/>
      <c r="U233" s="221"/>
      <c r="V233" s="221"/>
      <c r="W233" s="221"/>
      <c r="X233" s="221"/>
      <c r="Y233" s="221"/>
      <c r="Z233" s="210"/>
      <c r="AA233" s="210"/>
      <c r="AB233" s="210"/>
      <c r="AC233" s="210"/>
      <c r="AD233" s="210"/>
      <c r="AE233" s="210"/>
      <c r="AF233" s="210"/>
      <c r="AG233" s="210" t="s">
        <v>136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3" x14ac:dyDescent="0.2">
      <c r="A234" s="217"/>
      <c r="B234" s="218"/>
      <c r="C234" s="247" t="s">
        <v>385</v>
      </c>
      <c r="D234" s="243"/>
      <c r="E234" s="243"/>
      <c r="F234" s="243"/>
      <c r="G234" s="243"/>
      <c r="H234" s="221"/>
      <c r="I234" s="221"/>
      <c r="J234" s="221"/>
      <c r="K234" s="221"/>
      <c r="L234" s="221"/>
      <c r="M234" s="221"/>
      <c r="N234" s="220"/>
      <c r="O234" s="220"/>
      <c r="P234" s="220"/>
      <c r="Q234" s="220"/>
      <c r="R234" s="221"/>
      <c r="S234" s="221"/>
      <c r="T234" s="221"/>
      <c r="U234" s="221"/>
      <c r="V234" s="221"/>
      <c r="W234" s="221"/>
      <c r="X234" s="221"/>
      <c r="Y234" s="221"/>
      <c r="Z234" s="210"/>
      <c r="AA234" s="210"/>
      <c r="AB234" s="210"/>
      <c r="AC234" s="210"/>
      <c r="AD234" s="210"/>
      <c r="AE234" s="210"/>
      <c r="AF234" s="210"/>
      <c r="AG234" s="210" t="s">
        <v>136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3" x14ac:dyDescent="0.2">
      <c r="A235" s="217"/>
      <c r="B235" s="218"/>
      <c r="C235" s="247" t="s">
        <v>388</v>
      </c>
      <c r="D235" s="243"/>
      <c r="E235" s="243"/>
      <c r="F235" s="243"/>
      <c r="G235" s="243"/>
      <c r="H235" s="221"/>
      <c r="I235" s="221"/>
      <c r="J235" s="221"/>
      <c r="K235" s="221"/>
      <c r="L235" s="221"/>
      <c r="M235" s="221"/>
      <c r="N235" s="220"/>
      <c r="O235" s="220"/>
      <c r="P235" s="220"/>
      <c r="Q235" s="220"/>
      <c r="R235" s="221"/>
      <c r="S235" s="221"/>
      <c r="T235" s="221"/>
      <c r="U235" s="221"/>
      <c r="V235" s="221"/>
      <c r="W235" s="221"/>
      <c r="X235" s="221"/>
      <c r="Y235" s="221"/>
      <c r="Z235" s="210"/>
      <c r="AA235" s="210"/>
      <c r="AB235" s="210"/>
      <c r="AC235" s="210"/>
      <c r="AD235" s="210"/>
      <c r="AE235" s="210"/>
      <c r="AF235" s="210"/>
      <c r="AG235" s="210" t="s">
        <v>136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3" x14ac:dyDescent="0.2">
      <c r="A236" s="217"/>
      <c r="B236" s="218"/>
      <c r="C236" s="247" t="s">
        <v>389</v>
      </c>
      <c r="D236" s="243"/>
      <c r="E236" s="243"/>
      <c r="F236" s="243"/>
      <c r="G236" s="243"/>
      <c r="H236" s="221"/>
      <c r="I236" s="221"/>
      <c r="J236" s="221"/>
      <c r="K236" s="221"/>
      <c r="L236" s="221"/>
      <c r="M236" s="221"/>
      <c r="N236" s="220"/>
      <c r="O236" s="220"/>
      <c r="P236" s="220"/>
      <c r="Q236" s="220"/>
      <c r="R236" s="221"/>
      <c r="S236" s="221"/>
      <c r="T236" s="221"/>
      <c r="U236" s="221"/>
      <c r="V236" s="221"/>
      <c r="W236" s="221"/>
      <c r="X236" s="221"/>
      <c r="Y236" s="221"/>
      <c r="Z236" s="210"/>
      <c r="AA236" s="210"/>
      <c r="AB236" s="210"/>
      <c r="AC236" s="210"/>
      <c r="AD236" s="210"/>
      <c r="AE236" s="210"/>
      <c r="AF236" s="210"/>
      <c r="AG236" s="210" t="s">
        <v>136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3" x14ac:dyDescent="0.2">
      <c r="A237" s="217"/>
      <c r="B237" s="218"/>
      <c r="C237" s="247" t="s">
        <v>390</v>
      </c>
      <c r="D237" s="243"/>
      <c r="E237" s="243"/>
      <c r="F237" s="243"/>
      <c r="G237" s="243"/>
      <c r="H237" s="221"/>
      <c r="I237" s="221"/>
      <c r="J237" s="221"/>
      <c r="K237" s="221"/>
      <c r="L237" s="221"/>
      <c r="M237" s="221"/>
      <c r="N237" s="220"/>
      <c r="O237" s="220"/>
      <c r="P237" s="220"/>
      <c r="Q237" s="220"/>
      <c r="R237" s="221"/>
      <c r="S237" s="221"/>
      <c r="T237" s="221"/>
      <c r="U237" s="221"/>
      <c r="V237" s="221"/>
      <c r="W237" s="221"/>
      <c r="X237" s="221"/>
      <c r="Y237" s="221"/>
      <c r="Z237" s="210"/>
      <c r="AA237" s="210"/>
      <c r="AB237" s="210"/>
      <c r="AC237" s="210"/>
      <c r="AD237" s="210"/>
      <c r="AE237" s="210"/>
      <c r="AF237" s="210"/>
      <c r="AG237" s="210" t="s">
        <v>136</v>
      </c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3" x14ac:dyDescent="0.2">
      <c r="A238" s="217"/>
      <c r="B238" s="218"/>
      <c r="C238" s="247" t="s">
        <v>408</v>
      </c>
      <c r="D238" s="243"/>
      <c r="E238" s="243"/>
      <c r="F238" s="243"/>
      <c r="G238" s="243"/>
      <c r="H238" s="221"/>
      <c r="I238" s="221"/>
      <c r="J238" s="221"/>
      <c r="K238" s="221"/>
      <c r="L238" s="221"/>
      <c r="M238" s="221"/>
      <c r="N238" s="220"/>
      <c r="O238" s="220"/>
      <c r="P238" s="220"/>
      <c r="Q238" s="220"/>
      <c r="R238" s="221"/>
      <c r="S238" s="221"/>
      <c r="T238" s="221"/>
      <c r="U238" s="221"/>
      <c r="V238" s="221"/>
      <c r="W238" s="221"/>
      <c r="X238" s="221"/>
      <c r="Y238" s="221"/>
      <c r="Z238" s="210"/>
      <c r="AA238" s="210"/>
      <c r="AB238" s="210"/>
      <c r="AC238" s="210"/>
      <c r="AD238" s="210"/>
      <c r="AE238" s="210"/>
      <c r="AF238" s="210"/>
      <c r="AG238" s="210" t="s">
        <v>136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3" x14ac:dyDescent="0.2">
      <c r="A239" s="217"/>
      <c r="B239" s="218"/>
      <c r="C239" s="247" t="s">
        <v>392</v>
      </c>
      <c r="D239" s="243"/>
      <c r="E239" s="243"/>
      <c r="F239" s="243"/>
      <c r="G239" s="243"/>
      <c r="H239" s="221"/>
      <c r="I239" s="221"/>
      <c r="J239" s="221"/>
      <c r="K239" s="221"/>
      <c r="L239" s="221"/>
      <c r="M239" s="221"/>
      <c r="N239" s="220"/>
      <c r="O239" s="220"/>
      <c r="P239" s="220"/>
      <c r="Q239" s="220"/>
      <c r="R239" s="221"/>
      <c r="S239" s="221"/>
      <c r="T239" s="221"/>
      <c r="U239" s="221"/>
      <c r="V239" s="221"/>
      <c r="W239" s="221"/>
      <c r="X239" s="221"/>
      <c r="Y239" s="221"/>
      <c r="Z239" s="210"/>
      <c r="AA239" s="210"/>
      <c r="AB239" s="210"/>
      <c r="AC239" s="210"/>
      <c r="AD239" s="210"/>
      <c r="AE239" s="210"/>
      <c r="AF239" s="210"/>
      <c r="AG239" s="210" t="s">
        <v>136</v>
      </c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1" x14ac:dyDescent="0.2">
      <c r="A240" s="234">
        <v>50</v>
      </c>
      <c r="B240" s="235" t="s">
        <v>409</v>
      </c>
      <c r="C240" s="245" t="s">
        <v>410</v>
      </c>
      <c r="D240" s="236" t="s">
        <v>276</v>
      </c>
      <c r="E240" s="237">
        <v>2</v>
      </c>
      <c r="F240" s="238"/>
      <c r="G240" s="239">
        <f>ROUND(E240*F240,2)</f>
        <v>0</v>
      </c>
      <c r="H240" s="238"/>
      <c r="I240" s="239">
        <f>ROUND(E240*H240,2)</f>
        <v>0</v>
      </c>
      <c r="J240" s="238"/>
      <c r="K240" s="239">
        <f>ROUND(E240*J240,2)</f>
        <v>0</v>
      </c>
      <c r="L240" s="239">
        <v>21</v>
      </c>
      <c r="M240" s="239">
        <f>G240*(1+L240/100)</f>
        <v>0</v>
      </c>
      <c r="N240" s="237">
        <v>0</v>
      </c>
      <c r="O240" s="237">
        <f>ROUND(E240*N240,2)</f>
        <v>0</v>
      </c>
      <c r="P240" s="237">
        <v>0</v>
      </c>
      <c r="Q240" s="237">
        <f>ROUND(E240*P240,2)</f>
        <v>0</v>
      </c>
      <c r="R240" s="239"/>
      <c r="S240" s="239" t="s">
        <v>162</v>
      </c>
      <c r="T240" s="240" t="s">
        <v>131</v>
      </c>
      <c r="U240" s="221">
        <v>0</v>
      </c>
      <c r="V240" s="221">
        <f>ROUND(E240*U240,2)</f>
        <v>0</v>
      </c>
      <c r="W240" s="221"/>
      <c r="X240" s="221" t="s">
        <v>172</v>
      </c>
      <c r="Y240" s="221" t="s">
        <v>133</v>
      </c>
      <c r="Z240" s="210"/>
      <c r="AA240" s="210"/>
      <c r="AB240" s="210"/>
      <c r="AC240" s="210"/>
      <c r="AD240" s="210"/>
      <c r="AE240" s="210"/>
      <c r="AF240" s="210"/>
      <c r="AG240" s="210" t="s">
        <v>173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2" x14ac:dyDescent="0.2">
      <c r="A241" s="217"/>
      <c r="B241" s="218"/>
      <c r="C241" s="246" t="s">
        <v>411</v>
      </c>
      <c r="D241" s="242"/>
      <c r="E241" s="242"/>
      <c r="F241" s="242"/>
      <c r="G241" s="242"/>
      <c r="H241" s="221"/>
      <c r="I241" s="221"/>
      <c r="J241" s="221"/>
      <c r="K241" s="221"/>
      <c r="L241" s="221"/>
      <c r="M241" s="221"/>
      <c r="N241" s="220"/>
      <c r="O241" s="220"/>
      <c r="P241" s="220"/>
      <c r="Q241" s="220"/>
      <c r="R241" s="221"/>
      <c r="S241" s="221"/>
      <c r="T241" s="221"/>
      <c r="U241" s="221"/>
      <c r="V241" s="221"/>
      <c r="W241" s="221"/>
      <c r="X241" s="221"/>
      <c r="Y241" s="221"/>
      <c r="Z241" s="210"/>
      <c r="AA241" s="210"/>
      <c r="AB241" s="210"/>
      <c r="AC241" s="210"/>
      <c r="AD241" s="210"/>
      <c r="AE241" s="210"/>
      <c r="AF241" s="210"/>
      <c r="AG241" s="210" t="s">
        <v>136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3" x14ac:dyDescent="0.2">
      <c r="A242" s="217"/>
      <c r="B242" s="218"/>
      <c r="C242" s="247" t="s">
        <v>371</v>
      </c>
      <c r="D242" s="243"/>
      <c r="E242" s="243"/>
      <c r="F242" s="243"/>
      <c r="G242" s="243"/>
      <c r="H242" s="221"/>
      <c r="I242" s="221"/>
      <c r="J242" s="221"/>
      <c r="K242" s="221"/>
      <c r="L242" s="221"/>
      <c r="M242" s="221"/>
      <c r="N242" s="220"/>
      <c r="O242" s="220"/>
      <c r="P242" s="220"/>
      <c r="Q242" s="220"/>
      <c r="R242" s="221"/>
      <c r="S242" s="221"/>
      <c r="T242" s="221"/>
      <c r="U242" s="221"/>
      <c r="V242" s="221"/>
      <c r="W242" s="221"/>
      <c r="X242" s="221"/>
      <c r="Y242" s="221"/>
      <c r="Z242" s="210"/>
      <c r="AA242" s="210"/>
      <c r="AB242" s="210"/>
      <c r="AC242" s="210"/>
      <c r="AD242" s="210"/>
      <c r="AE242" s="210"/>
      <c r="AF242" s="210"/>
      <c r="AG242" s="210" t="s">
        <v>136</v>
      </c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3" x14ac:dyDescent="0.2">
      <c r="A243" s="217"/>
      <c r="B243" s="218"/>
      <c r="C243" s="247" t="s">
        <v>395</v>
      </c>
      <c r="D243" s="243"/>
      <c r="E243" s="243"/>
      <c r="F243" s="243"/>
      <c r="G243" s="243"/>
      <c r="H243" s="221"/>
      <c r="I243" s="221"/>
      <c r="J243" s="221"/>
      <c r="K243" s="221"/>
      <c r="L243" s="221"/>
      <c r="M243" s="221"/>
      <c r="N243" s="220"/>
      <c r="O243" s="220"/>
      <c r="P243" s="220"/>
      <c r="Q243" s="220"/>
      <c r="R243" s="221"/>
      <c r="S243" s="221"/>
      <c r="T243" s="221"/>
      <c r="U243" s="221"/>
      <c r="V243" s="221"/>
      <c r="W243" s="221"/>
      <c r="X243" s="221"/>
      <c r="Y243" s="221"/>
      <c r="Z243" s="210"/>
      <c r="AA243" s="210"/>
      <c r="AB243" s="210"/>
      <c r="AC243" s="210"/>
      <c r="AD243" s="210"/>
      <c r="AE243" s="210"/>
      <c r="AF243" s="210"/>
      <c r="AG243" s="210" t="s">
        <v>136</v>
      </c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3" x14ac:dyDescent="0.2">
      <c r="A244" s="217"/>
      <c r="B244" s="218"/>
      <c r="C244" s="247" t="s">
        <v>412</v>
      </c>
      <c r="D244" s="243"/>
      <c r="E244" s="243"/>
      <c r="F244" s="243"/>
      <c r="G244" s="243"/>
      <c r="H244" s="221"/>
      <c r="I244" s="221"/>
      <c r="J244" s="221"/>
      <c r="K244" s="221"/>
      <c r="L244" s="221"/>
      <c r="M244" s="221"/>
      <c r="N244" s="220"/>
      <c r="O244" s="220"/>
      <c r="P244" s="220"/>
      <c r="Q244" s="220"/>
      <c r="R244" s="221"/>
      <c r="S244" s="221"/>
      <c r="T244" s="221"/>
      <c r="U244" s="221"/>
      <c r="V244" s="221"/>
      <c r="W244" s="221"/>
      <c r="X244" s="221"/>
      <c r="Y244" s="221"/>
      <c r="Z244" s="210"/>
      <c r="AA244" s="210"/>
      <c r="AB244" s="210"/>
      <c r="AC244" s="210"/>
      <c r="AD244" s="210"/>
      <c r="AE244" s="210"/>
      <c r="AF244" s="210"/>
      <c r="AG244" s="210" t="s">
        <v>136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3" x14ac:dyDescent="0.2">
      <c r="A245" s="217"/>
      <c r="B245" s="218"/>
      <c r="C245" s="266" t="s">
        <v>377</v>
      </c>
      <c r="D245" s="223"/>
      <c r="E245" s="224"/>
      <c r="F245" s="225"/>
      <c r="G245" s="225"/>
      <c r="H245" s="221"/>
      <c r="I245" s="221"/>
      <c r="J245" s="221"/>
      <c r="K245" s="221"/>
      <c r="L245" s="221"/>
      <c r="M245" s="221"/>
      <c r="N245" s="220"/>
      <c r="O245" s="220"/>
      <c r="P245" s="220"/>
      <c r="Q245" s="220"/>
      <c r="R245" s="221"/>
      <c r="S245" s="221"/>
      <c r="T245" s="221"/>
      <c r="U245" s="221"/>
      <c r="V245" s="221"/>
      <c r="W245" s="221"/>
      <c r="X245" s="221"/>
      <c r="Y245" s="221"/>
      <c r="Z245" s="210"/>
      <c r="AA245" s="210"/>
      <c r="AB245" s="210"/>
      <c r="AC245" s="210"/>
      <c r="AD245" s="210"/>
      <c r="AE245" s="210"/>
      <c r="AF245" s="210"/>
      <c r="AG245" s="210" t="s">
        <v>136</v>
      </c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3" x14ac:dyDescent="0.2">
      <c r="A246" s="217"/>
      <c r="B246" s="218"/>
      <c r="C246" s="247" t="s">
        <v>413</v>
      </c>
      <c r="D246" s="243"/>
      <c r="E246" s="243"/>
      <c r="F246" s="243"/>
      <c r="G246" s="243"/>
      <c r="H246" s="221"/>
      <c r="I246" s="221"/>
      <c r="J246" s="221"/>
      <c r="K246" s="221"/>
      <c r="L246" s="221"/>
      <c r="M246" s="221"/>
      <c r="N246" s="220"/>
      <c r="O246" s="220"/>
      <c r="P246" s="220"/>
      <c r="Q246" s="220"/>
      <c r="R246" s="221"/>
      <c r="S246" s="221"/>
      <c r="T246" s="221"/>
      <c r="U246" s="221"/>
      <c r="V246" s="221"/>
      <c r="W246" s="221"/>
      <c r="X246" s="221"/>
      <c r="Y246" s="221"/>
      <c r="Z246" s="210"/>
      <c r="AA246" s="210"/>
      <c r="AB246" s="210"/>
      <c r="AC246" s="210"/>
      <c r="AD246" s="210"/>
      <c r="AE246" s="210"/>
      <c r="AF246" s="210"/>
      <c r="AG246" s="210" t="s">
        <v>136</v>
      </c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3" x14ac:dyDescent="0.2">
      <c r="A247" s="217"/>
      <c r="B247" s="218"/>
      <c r="C247" s="247" t="s">
        <v>414</v>
      </c>
      <c r="D247" s="243"/>
      <c r="E247" s="243"/>
      <c r="F247" s="243"/>
      <c r="G247" s="243"/>
      <c r="H247" s="221"/>
      <c r="I247" s="221"/>
      <c r="J247" s="221"/>
      <c r="K247" s="221"/>
      <c r="L247" s="221"/>
      <c r="M247" s="221"/>
      <c r="N247" s="220"/>
      <c r="O247" s="220"/>
      <c r="P247" s="220"/>
      <c r="Q247" s="220"/>
      <c r="R247" s="221"/>
      <c r="S247" s="221"/>
      <c r="T247" s="221"/>
      <c r="U247" s="221"/>
      <c r="V247" s="221"/>
      <c r="W247" s="221"/>
      <c r="X247" s="221"/>
      <c r="Y247" s="221"/>
      <c r="Z247" s="210"/>
      <c r="AA247" s="210"/>
      <c r="AB247" s="210"/>
      <c r="AC247" s="210"/>
      <c r="AD247" s="210"/>
      <c r="AE247" s="210"/>
      <c r="AF247" s="210"/>
      <c r="AG247" s="210" t="s">
        <v>136</v>
      </c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3" x14ac:dyDescent="0.2">
      <c r="A248" s="217"/>
      <c r="B248" s="218"/>
      <c r="C248" s="247" t="s">
        <v>415</v>
      </c>
      <c r="D248" s="243"/>
      <c r="E248" s="243"/>
      <c r="F248" s="243"/>
      <c r="G248" s="243"/>
      <c r="H248" s="221"/>
      <c r="I248" s="221"/>
      <c r="J248" s="221"/>
      <c r="K248" s="221"/>
      <c r="L248" s="221"/>
      <c r="M248" s="221"/>
      <c r="N248" s="220"/>
      <c r="O248" s="220"/>
      <c r="P248" s="220"/>
      <c r="Q248" s="220"/>
      <c r="R248" s="221"/>
      <c r="S248" s="221"/>
      <c r="T248" s="221"/>
      <c r="U248" s="221"/>
      <c r="V248" s="221"/>
      <c r="W248" s="221"/>
      <c r="X248" s="221"/>
      <c r="Y248" s="221"/>
      <c r="Z248" s="210"/>
      <c r="AA248" s="210"/>
      <c r="AB248" s="210"/>
      <c r="AC248" s="210"/>
      <c r="AD248" s="210"/>
      <c r="AE248" s="210"/>
      <c r="AF248" s="210"/>
      <c r="AG248" s="210" t="s">
        <v>136</v>
      </c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3" x14ac:dyDescent="0.2">
      <c r="A249" s="217"/>
      <c r="B249" s="218"/>
      <c r="C249" s="247" t="s">
        <v>416</v>
      </c>
      <c r="D249" s="243"/>
      <c r="E249" s="243"/>
      <c r="F249" s="243"/>
      <c r="G249" s="243"/>
      <c r="H249" s="221"/>
      <c r="I249" s="221"/>
      <c r="J249" s="221"/>
      <c r="K249" s="221"/>
      <c r="L249" s="221"/>
      <c r="M249" s="221"/>
      <c r="N249" s="220"/>
      <c r="O249" s="220"/>
      <c r="P249" s="220"/>
      <c r="Q249" s="220"/>
      <c r="R249" s="221"/>
      <c r="S249" s="221"/>
      <c r="T249" s="221"/>
      <c r="U249" s="221"/>
      <c r="V249" s="221"/>
      <c r="W249" s="221"/>
      <c r="X249" s="221"/>
      <c r="Y249" s="221"/>
      <c r="Z249" s="210"/>
      <c r="AA249" s="210"/>
      <c r="AB249" s="210"/>
      <c r="AC249" s="210"/>
      <c r="AD249" s="210"/>
      <c r="AE249" s="210"/>
      <c r="AF249" s="210"/>
      <c r="AG249" s="210" t="s">
        <v>136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3" x14ac:dyDescent="0.2">
      <c r="A250" s="217"/>
      <c r="B250" s="218"/>
      <c r="C250" s="247" t="s">
        <v>417</v>
      </c>
      <c r="D250" s="243"/>
      <c r="E250" s="243"/>
      <c r="F250" s="243"/>
      <c r="G250" s="243"/>
      <c r="H250" s="221"/>
      <c r="I250" s="221"/>
      <c r="J250" s="221"/>
      <c r="K250" s="221"/>
      <c r="L250" s="221"/>
      <c r="M250" s="221"/>
      <c r="N250" s="220"/>
      <c r="O250" s="220"/>
      <c r="P250" s="220"/>
      <c r="Q250" s="220"/>
      <c r="R250" s="221"/>
      <c r="S250" s="221"/>
      <c r="T250" s="221"/>
      <c r="U250" s="221"/>
      <c r="V250" s="221"/>
      <c r="W250" s="221"/>
      <c r="X250" s="221"/>
      <c r="Y250" s="221"/>
      <c r="Z250" s="210"/>
      <c r="AA250" s="210"/>
      <c r="AB250" s="210"/>
      <c r="AC250" s="210"/>
      <c r="AD250" s="210"/>
      <c r="AE250" s="210"/>
      <c r="AF250" s="210"/>
      <c r="AG250" s="210" t="s">
        <v>136</v>
      </c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3" x14ac:dyDescent="0.2">
      <c r="A251" s="217"/>
      <c r="B251" s="218"/>
      <c r="C251" s="247" t="s">
        <v>418</v>
      </c>
      <c r="D251" s="243"/>
      <c r="E251" s="243"/>
      <c r="F251" s="243"/>
      <c r="G251" s="243"/>
      <c r="H251" s="221"/>
      <c r="I251" s="221"/>
      <c r="J251" s="221"/>
      <c r="K251" s="221"/>
      <c r="L251" s="221"/>
      <c r="M251" s="221"/>
      <c r="N251" s="220"/>
      <c r="O251" s="220"/>
      <c r="P251" s="220"/>
      <c r="Q251" s="220"/>
      <c r="R251" s="221"/>
      <c r="S251" s="221"/>
      <c r="T251" s="221"/>
      <c r="U251" s="221"/>
      <c r="V251" s="221"/>
      <c r="W251" s="221"/>
      <c r="X251" s="221"/>
      <c r="Y251" s="221"/>
      <c r="Z251" s="210"/>
      <c r="AA251" s="210"/>
      <c r="AB251" s="210"/>
      <c r="AC251" s="210"/>
      <c r="AD251" s="210"/>
      <c r="AE251" s="210"/>
      <c r="AF251" s="210"/>
      <c r="AG251" s="210" t="s">
        <v>136</v>
      </c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3" x14ac:dyDescent="0.2">
      <c r="A252" s="217"/>
      <c r="B252" s="218"/>
      <c r="C252" s="266" t="s">
        <v>377</v>
      </c>
      <c r="D252" s="223"/>
      <c r="E252" s="224"/>
      <c r="F252" s="225"/>
      <c r="G252" s="225"/>
      <c r="H252" s="221"/>
      <c r="I252" s="221"/>
      <c r="J252" s="221"/>
      <c r="K252" s="221"/>
      <c r="L252" s="221"/>
      <c r="M252" s="221"/>
      <c r="N252" s="220"/>
      <c r="O252" s="220"/>
      <c r="P252" s="220"/>
      <c r="Q252" s="220"/>
      <c r="R252" s="221"/>
      <c r="S252" s="221"/>
      <c r="T252" s="221"/>
      <c r="U252" s="221"/>
      <c r="V252" s="221"/>
      <c r="W252" s="221"/>
      <c r="X252" s="221"/>
      <c r="Y252" s="221"/>
      <c r="Z252" s="210"/>
      <c r="AA252" s="210"/>
      <c r="AB252" s="210"/>
      <c r="AC252" s="210"/>
      <c r="AD252" s="210"/>
      <c r="AE252" s="210"/>
      <c r="AF252" s="210"/>
      <c r="AG252" s="210" t="s">
        <v>136</v>
      </c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3" x14ac:dyDescent="0.2">
      <c r="A253" s="217"/>
      <c r="B253" s="218"/>
      <c r="C253" s="247" t="s">
        <v>419</v>
      </c>
      <c r="D253" s="243"/>
      <c r="E253" s="243"/>
      <c r="F253" s="243"/>
      <c r="G253" s="243"/>
      <c r="H253" s="221"/>
      <c r="I253" s="221"/>
      <c r="J253" s="221"/>
      <c r="K253" s="221"/>
      <c r="L253" s="221"/>
      <c r="M253" s="221"/>
      <c r="N253" s="220"/>
      <c r="O253" s="220"/>
      <c r="P253" s="220"/>
      <c r="Q253" s="220"/>
      <c r="R253" s="221"/>
      <c r="S253" s="221"/>
      <c r="T253" s="221"/>
      <c r="U253" s="221"/>
      <c r="V253" s="221"/>
      <c r="W253" s="221"/>
      <c r="X253" s="221"/>
      <c r="Y253" s="221"/>
      <c r="Z253" s="210"/>
      <c r="AA253" s="210"/>
      <c r="AB253" s="210"/>
      <c r="AC253" s="210"/>
      <c r="AD253" s="210"/>
      <c r="AE253" s="210"/>
      <c r="AF253" s="210"/>
      <c r="AG253" s="210" t="s">
        <v>136</v>
      </c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3" x14ac:dyDescent="0.2">
      <c r="A254" s="217"/>
      <c r="B254" s="218"/>
      <c r="C254" s="247" t="s">
        <v>420</v>
      </c>
      <c r="D254" s="243"/>
      <c r="E254" s="243"/>
      <c r="F254" s="243"/>
      <c r="G254" s="243"/>
      <c r="H254" s="221"/>
      <c r="I254" s="221"/>
      <c r="J254" s="221"/>
      <c r="K254" s="221"/>
      <c r="L254" s="221"/>
      <c r="M254" s="221"/>
      <c r="N254" s="220"/>
      <c r="O254" s="220"/>
      <c r="P254" s="220"/>
      <c r="Q254" s="220"/>
      <c r="R254" s="221"/>
      <c r="S254" s="221"/>
      <c r="T254" s="221"/>
      <c r="U254" s="221"/>
      <c r="V254" s="221"/>
      <c r="W254" s="221"/>
      <c r="X254" s="221"/>
      <c r="Y254" s="221"/>
      <c r="Z254" s="210"/>
      <c r="AA254" s="210"/>
      <c r="AB254" s="210"/>
      <c r="AC254" s="210"/>
      <c r="AD254" s="210"/>
      <c r="AE254" s="210"/>
      <c r="AF254" s="210"/>
      <c r="AG254" s="210" t="s">
        <v>136</v>
      </c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3" x14ac:dyDescent="0.2">
      <c r="A255" s="217"/>
      <c r="B255" s="218"/>
      <c r="C255" s="247" t="s">
        <v>421</v>
      </c>
      <c r="D255" s="243"/>
      <c r="E255" s="243"/>
      <c r="F255" s="243"/>
      <c r="G255" s="243"/>
      <c r="H255" s="221"/>
      <c r="I255" s="221"/>
      <c r="J255" s="221"/>
      <c r="K255" s="221"/>
      <c r="L255" s="221"/>
      <c r="M255" s="221"/>
      <c r="N255" s="220"/>
      <c r="O255" s="220"/>
      <c r="P255" s="220"/>
      <c r="Q255" s="220"/>
      <c r="R255" s="221"/>
      <c r="S255" s="221"/>
      <c r="T255" s="221"/>
      <c r="U255" s="221"/>
      <c r="V255" s="221"/>
      <c r="W255" s="221"/>
      <c r="X255" s="221"/>
      <c r="Y255" s="221"/>
      <c r="Z255" s="210"/>
      <c r="AA255" s="210"/>
      <c r="AB255" s="210"/>
      <c r="AC255" s="210"/>
      <c r="AD255" s="210"/>
      <c r="AE255" s="210"/>
      <c r="AF255" s="210"/>
      <c r="AG255" s="210" t="s">
        <v>136</v>
      </c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3" x14ac:dyDescent="0.2">
      <c r="A256" s="217"/>
      <c r="B256" s="218"/>
      <c r="C256" s="247" t="s">
        <v>422</v>
      </c>
      <c r="D256" s="243"/>
      <c r="E256" s="243"/>
      <c r="F256" s="243"/>
      <c r="G256" s="243"/>
      <c r="H256" s="221"/>
      <c r="I256" s="221"/>
      <c r="J256" s="221"/>
      <c r="K256" s="221"/>
      <c r="L256" s="221"/>
      <c r="M256" s="221"/>
      <c r="N256" s="220"/>
      <c r="O256" s="220"/>
      <c r="P256" s="220"/>
      <c r="Q256" s="220"/>
      <c r="R256" s="221"/>
      <c r="S256" s="221"/>
      <c r="T256" s="221"/>
      <c r="U256" s="221"/>
      <c r="V256" s="221"/>
      <c r="W256" s="221"/>
      <c r="X256" s="221"/>
      <c r="Y256" s="221"/>
      <c r="Z256" s="210"/>
      <c r="AA256" s="210"/>
      <c r="AB256" s="210"/>
      <c r="AC256" s="210"/>
      <c r="AD256" s="210"/>
      <c r="AE256" s="210"/>
      <c r="AF256" s="210"/>
      <c r="AG256" s="210" t="s">
        <v>136</v>
      </c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3" x14ac:dyDescent="0.2">
      <c r="A257" s="217"/>
      <c r="B257" s="218"/>
      <c r="C257" s="247" t="s">
        <v>423</v>
      </c>
      <c r="D257" s="243"/>
      <c r="E257" s="243"/>
      <c r="F257" s="243"/>
      <c r="G257" s="243"/>
      <c r="H257" s="221"/>
      <c r="I257" s="221"/>
      <c r="J257" s="221"/>
      <c r="K257" s="221"/>
      <c r="L257" s="221"/>
      <c r="M257" s="221"/>
      <c r="N257" s="220"/>
      <c r="O257" s="220"/>
      <c r="P257" s="220"/>
      <c r="Q257" s="220"/>
      <c r="R257" s="221"/>
      <c r="S257" s="221"/>
      <c r="T257" s="221"/>
      <c r="U257" s="221"/>
      <c r="V257" s="221"/>
      <c r="W257" s="221"/>
      <c r="X257" s="221"/>
      <c r="Y257" s="221"/>
      <c r="Z257" s="210"/>
      <c r="AA257" s="210"/>
      <c r="AB257" s="210"/>
      <c r="AC257" s="210"/>
      <c r="AD257" s="210"/>
      <c r="AE257" s="210"/>
      <c r="AF257" s="210"/>
      <c r="AG257" s="210" t="s">
        <v>136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3" x14ac:dyDescent="0.2">
      <c r="A258" s="217"/>
      <c r="B258" s="218"/>
      <c r="C258" s="266" t="s">
        <v>377</v>
      </c>
      <c r="D258" s="223"/>
      <c r="E258" s="224"/>
      <c r="F258" s="225"/>
      <c r="G258" s="225"/>
      <c r="H258" s="221"/>
      <c r="I258" s="221"/>
      <c r="J258" s="221"/>
      <c r="K258" s="221"/>
      <c r="L258" s="221"/>
      <c r="M258" s="221"/>
      <c r="N258" s="220"/>
      <c r="O258" s="220"/>
      <c r="P258" s="220"/>
      <c r="Q258" s="220"/>
      <c r="R258" s="221"/>
      <c r="S258" s="221"/>
      <c r="T258" s="221"/>
      <c r="U258" s="221"/>
      <c r="V258" s="221"/>
      <c r="W258" s="221"/>
      <c r="X258" s="221"/>
      <c r="Y258" s="221"/>
      <c r="Z258" s="210"/>
      <c r="AA258" s="210"/>
      <c r="AB258" s="210"/>
      <c r="AC258" s="210"/>
      <c r="AD258" s="210"/>
      <c r="AE258" s="210"/>
      <c r="AF258" s="210"/>
      <c r="AG258" s="210" t="s">
        <v>136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3" x14ac:dyDescent="0.2">
      <c r="A259" s="217"/>
      <c r="B259" s="218"/>
      <c r="C259" s="247" t="s">
        <v>424</v>
      </c>
      <c r="D259" s="243"/>
      <c r="E259" s="243"/>
      <c r="F259" s="243"/>
      <c r="G259" s="243"/>
      <c r="H259" s="221"/>
      <c r="I259" s="221"/>
      <c r="J259" s="221"/>
      <c r="K259" s="221"/>
      <c r="L259" s="221"/>
      <c r="M259" s="221"/>
      <c r="N259" s="220"/>
      <c r="O259" s="220"/>
      <c r="P259" s="220"/>
      <c r="Q259" s="220"/>
      <c r="R259" s="221"/>
      <c r="S259" s="221"/>
      <c r="T259" s="221"/>
      <c r="U259" s="221"/>
      <c r="V259" s="221"/>
      <c r="W259" s="221"/>
      <c r="X259" s="221"/>
      <c r="Y259" s="221"/>
      <c r="Z259" s="210"/>
      <c r="AA259" s="210"/>
      <c r="AB259" s="210"/>
      <c r="AC259" s="210"/>
      <c r="AD259" s="210"/>
      <c r="AE259" s="210"/>
      <c r="AF259" s="210"/>
      <c r="AG259" s="210" t="s">
        <v>136</v>
      </c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3" x14ac:dyDescent="0.2">
      <c r="A260" s="217"/>
      <c r="B260" s="218"/>
      <c r="C260" s="247" t="s">
        <v>425</v>
      </c>
      <c r="D260" s="243"/>
      <c r="E260" s="243"/>
      <c r="F260" s="243"/>
      <c r="G260" s="243"/>
      <c r="H260" s="221"/>
      <c r="I260" s="221"/>
      <c r="J260" s="221"/>
      <c r="K260" s="221"/>
      <c r="L260" s="221"/>
      <c r="M260" s="221"/>
      <c r="N260" s="220"/>
      <c r="O260" s="220"/>
      <c r="P260" s="220"/>
      <c r="Q260" s="220"/>
      <c r="R260" s="221"/>
      <c r="S260" s="221"/>
      <c r="T260" s="221"/>
      <c r="U260" s="221"/>
      <c r="V260" s="221"/>
      <c r="W260" s="221"/>
      <c r="X260" s="221"/>
      <c r="Y260" s="221"/>
      <c r="Z260" s="210"/>
      <c r="AA260" s="210"/>
      <c r="AB260" s="210"/>
      <c r="AC260" s="210"/>
      <c r="AD260" s="210"/>
      <c r="AE260" s="210"/>
      <c r="AF260" s="210"/>
      <c r="AG260" s="210" t="s">
        <v>136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3" x14ac:dyDescent="0.2">
      <c r="A261" s="217"/>
      <c r="B261" s="218"/>
      <c r="C261" s="247" t="s">
        <v>426</v>
      </c>
      <c r="D261" s="243"/>
      <c r="E261" s="243"/>
      <c r="F261" s="243"/>
      <c r="G261" s="243"/>
      <c r="H261" s="221"/>
      <c r="I261" s="221"/>
      <c r="J261" s="221"/>
      <c r="K261" s="221"/>
      <c r="L261" s="221"/>
      <c r="M261" s="221"/>
      <c r="N261" s="220"/>
      <c r="O261" s="220"/>
      <c r="P261" s="220"/>
      <c r="Q261" s="220"/>
      <c r="R261" s="221"/>
      <c r="S261" s="221"/>
      <c r="T261" s="221"/>
      <c r="U261" s="221"/>
      <c r="V261" s="221"/>
      <c r="W261" s="221"/>
      <c r="X261" s="221"/>
      <c r="Y261" s="221"/>
      <c r="Z261" s="210"/>
      <c r="AA261" s="210"/>
      <c r="AB261" s="210"/>
      <c r="AC261" s="210"/>
      <c r="AD261" s="210"/>
      <c r="AE261" s="210"/>
      <c r="AF261" s="210"/>
      <c r="AG261" s="210" t="s">
        <v>136</v>
      </c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3" x14ac:dyDescent="0.2">
      <c r="A262" s="217"/>
      <c r="B262" s="218"/>
      <c r="C262" s="266" t="s">
        <v>377</v>
      </c>
      <c r="D262" s="223"/>
      <c r="E262" s="224"/>
      <c r="F262" s="225"/>
      <c r="G262" s="225"/>
      <c r="H262" s="221"/>
      <c r="I262" s="221"/>
      <c r="J262" s="221"/>
      <c r="K262" s="221"/>
      <c r="L262" s="221"/>
      <c r="M262" s="221"/>
      <c r="N262" s="220"/>
      <c r="O262" s="220"/>
      <c r="P262" s="220"/>
      <c r="Q262" s="220"/>
      <c r="R262" s="221"/>
      <c r="S262" s="221"/>
      <c r="T262" s="221"/>
      <c r="U262" s="221"/>
      <c r="V262" s="221"/>
      <c r="W262" s="221"/>
      <c r="X262" s="221"/>
      <c r="Y262" s="221"/>
      <c r="Z262" s="210"/>
      <c r="AA262" s="210"/>
      <c r="AB262" s="210"/>
      <c r="AC262" s="210"/>
      <c r="AD262" s="210"/>
      <c r="AE262" s="210"/>
      <c r="AF262" s="210"/>
      <c r="AG262" s="210" t="s">
        <v>136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3" x14ac:dyDescent="0.2">
      <c r="A263" s="217"/>
      <c r="B263" s="218"/>
      <c r="C263" s="247" t="s">
        <v>427</v>
      </c>
      <c r="D263" s="243"/>
      <c r="E263" s="243"/>
      <c r="F263" s="243"/>
      <c r="G263" s="243"/>
      <c r="H263" s="221"/>
      <c r="I263" s="221"/>
      <c r="J263" s="221"/>
      <c r="K263" s="221"/>
      <c r="L263" s="221"/>
      <c r="M263" s="221"/>
      <c r="N263" s="220"/>
      <c r="O263" s="220"/>
      <c r="P263" s="220"/>
      <c r="Q263" s="220"/>
      <c r="R263" s="221"/>
      <c r="S263" s="221"/>
      <c r="T263" s="221"/>
      <c r="U263" s="221"/>
      <c r="V263" s="221"/>
      <c r="W263" s="221"/>
      <c r="X263" s="221"/>
      <c r="Y263" s="221"/>
      <c r="Z263" s="210"/>
      <c r="AA263" s="210"/>
      <c r="AB263" s="210"/>
      <c r="AC263" s="210"/>
      <c r="AD263" s="210"/>
      <c r="AE263" s="210"/>
      <c r="AF263" s="210"/>
      <c r="AG263" s="210" t="s">
        <v>136</v>
      </c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1" x14ac:dyDescent="0.2">
      <c r="A264" s="217">
        <v>51</v>
      </c>
      <c r="B264" s="218" t="s">
        <v>428</v>
      </c>
      <c r="C264" s="267" t="s">
        <v>429</v>
      </c>
      <c r="D264" s="219" t="s">
        <v>0</v>
      </c>
      <c r="E264" s="261"/>
      <c r="F264" s="222"/>
      <c r="G264" s="221">
        <f>ROUND(E264*F264,2)</f>
        <v>0</v>
      </c>
      <c r="H264" s="222"/>
      <c r="I264" s="221">
        <f>ROUND(E264*H264,2)</f>
        <v>0</v>
      </c>
      <c r="J264" s="222"/>
      <c r="K264" s="221">
        <f>ROUND(E264*J264,2)</f>
        <v>0</v>
      </c>
      <c r="L264" s="221">
        <v>21</v>
      </c>
      <c r="M264" s="221">
        <f>G264*(1+L264/100)</f>
        <v>0</v>
      </c>
      <c r="N264" s="220">
        <v>0</v>
      </c>
      <c r="O264" s="220">
        <f>ROUND(E264*N264,2)</f>
        <v>0</v>
      </c>
      <c r="P264" s="220">
        <v>0</v>
      </c>
      <c r="Q264" s="220">
        <f>ROUND(E264*P264,2)</f>
        <v>0</v>
      </c>
      <c r="R264" s="221" t="s">
        <v>430</v>
      </c>
      <c r="S264" s="221" t="s">
        <v>130</v>
      </c>
      <c r="T264" s="221" t="s">
        <v>130</v>
      </c>
      <c r="U264" s="221">
        <v>0</v>
      </c>
      <c r="V264" s="221">
        <f>ROUND(E264*U264,2)</f>
        <v>0</v>
      </c>
      <c r="W264" s="221"/>
      <c r="X264" s="221" t="s">
        <v>365</v>
      </c>
      <c r="Y264" s="221" t="s">
        <v>133</v>
      </c>
      <c r="Z264" s="210"/>
      <c r="AA264" s="210"/>
      <c r="AB264" s="210"/>
      <c r="AC264" s="210"/>
      <c r="AD264" s="210"/>
      <c r="AE264" s="210"/>
      <c r="AF264" s="210"/>
      <c r="AG264" s="210" t="s">
        <v>366</v>
      </c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2" x14ac:dyDescent="0.2">
      <c r="A265" s="217"/>
      <c r="B265" s="218"/>
      <c r="C265" s="268" t="s">
        <v>431</v>
      </c>
      <c r="D265" s="262"/>
      <c r="E265" s="262"/>
      <c r="F265" s="262"/>
      <c r="G265" s="262"/>
      <c r="H265" s="221"/>
      <c r="I265" s="221"/>
      <c r="J265" s="221"/>
      <c r="K265" s="221"/>
      <c r="L265" s="221"/>
      <c r="M265" s="221"/>
      <c r="N265" s="220"/>
      <c r="O265" s="220"/>
      <c r="P265" s="220"/>
      <c r="Q265" s="220"/>
      <c r="R265" s="221"/>
      <c r="S265" s="221"/>
      <c r="T265" s="221"/>
      <c r="U265" s="221"/>
      <c r="V265" s="221"/>
      <c r="W265" s="221"/>
      <c r="X265" s="221"/>
      <c r="Y265" s="221"/>
      <c r="Z265" s="210"/>
      <c r="AA265" s="210"/>
      <c r="AB265" s="210"/>
      <c r="AC265" s="210"/>
      <c r="AD265" s="210"/>
      <c r="AE265" s="210"/>
      <c r="AF265" s="210"/>
      <c r="AG265" s="210" t="s">
        <v>175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x14ac:dyDescent="0.2">
      <c r="A266" s="227" t="s">
        <v>125</v>
      </c>
      <c r="B266" s="228" t="s">
        <v>87</v>
      </c>
      <c r="C266" s="244" t="s">
        <v>88</v>
      </c>
      <c r="D266" s="229"/>
      <c r="E266" s="230"/>
      <c r="F266" s="231"/>
      <c r="G266" s="231">
        <f>SUMIF(AG267:AG270,"&lt;&gt;NOR",G267:G270)</f>
        <v>0</v>
      </c>
      <c r="H266" s="231"/>
      <c r="I266" s="231">
        <f>SUM(I267:I270)</f>
        <v>0</v>
      </c>
      <c r="J266" s="231"/>
      <c r="K266" s="231">
        <f>SUM(K267:K270)</f>
        <v>0</v>
      </c>
      <c r="L266" s="231"/>
      <c r="M266" s="231">
        <f>SUM(M267:M270)</f>
        <v>0</v>
      </c>
      <c r="N266" s="230"/>
      <c r="O266" s="230">
        <f>SUM(O267:O270)</f>
        <v>0.44</v>
      </c>
      <c r="P266" s="230"/>
      <c r="Q266" s="230">
        <f>SUM(Q267:Q270)</f>
        <v>0</v>
      </c>
      <c r="R266" s="231"/>
      <c r="S266" s="231"/>
      <c r="T266" s="232"/>
      <c r="U266" s="226"/>
      <c r="V266" s="226">
        <f>SUM(V267:V270)</f>
        <v>10.36</v>
      </c>
      <c r="W266" s="226"/>
      <c r="X266" s="226"/>
      <c r="Y266" s="226"/>
      <c r="AG266" t="s">
        <v>126</v>
      </c>
    </row>
    <row r="267" spans="1:60" outlineLevel="1" x14ac:dyDescent="0.2">
      <c r="A267" s="234">
        <v>52</v>
      </c>
      <c r="B267" s="235" t="s">
        <v>432</v>
      </c>
      <c r="C267" s="245" t="s">
        <v>433</v>
      </c>
      <c r="D267" s="236" t="s">
        <v>201</v>
      </c>
      <c r="E267" s="237">
        <v>5.75</v>
      </c>
      <c r="F267" s="238"/>
      <c r="G267" s="239">
        <f>ROUND(E267*F267,2)</f>
        <v>0</v>
      </c>
      <c r="H267" s="238"/>
      <c r="I267" s="239">
        <f>ROUND(E267*H267,2)</f>
        <v>0</v>
      </c>
      <c r="J267" s="238"/>
      <c r="K267" s="239">
        <f>ROUND(E267*J267,2)</f>
        <v>0</v>
      </c>
      <c r="L267" s="239">
        <v>21</v>
      </c>
      <c r="M267" s="239">
        <f>G267*(1+L267/100)</f>
        <v>0</v>
      </c>
      <c r="N267" s="237">
        <v>7.6509999999999995E-2</v>
      </c>
      <c r="O267" s="237">
        <f>ROUND(E267*N267,2)</f>
        <v>0.44</v>
      </c>
      <c r="P267" s="237">
        <v>0</v>
      </c>
      <c r="Q267" s="237">
        <f>ROUND(E267*P267,2)</f>
        <v>0</v>
      </c>
      <c r="R267" s="239"/>
      <c r="S267" s="239" t="s">
        <v>162</v>
      </c>
      <c r="T267" s="240" t="s">
        <v>131</v>
      </c>
      <c r="U267" s="221">
        <v>1.802</v>
      </c>
      <c r="V267" s="221">
        <f>ROUND(E267*U267,2)</f>
        <v>10.36</v>
      </c>
      <c r="W267" s="221"/>
      <c r="X267" s="221" t="s">
        <v>172</v>
      </c>
      <c r="Y267" s="221" t="s">
        <v>133</v>
      </c>
      <c r="Z267" s="210"/>
      <c r="AA267" s="210"/>
      <c r="AB267" s="210"/>
      <c r="AC267" s="210"/>
      <c r="AD267" s="210"/>
      <c r="AE267" s="210"/>
      <c r="AF267" s="210"/>
      <c r="AG267" s="210" t="s">
        <v>173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2" x14ac:dyDescent="0.2">
      <c r="A268" s="217"/>
      <c r="B268" s="218"/>
      <c r="C268" s="264" t="s">
        <v>434</v>
      </c>
      <c r="D268" s="251"/>
      <c r="E268" s="252">
        <v>5.75</v>
      </c>
      <c r="F268" s="221"/>
      <c r="G268" s="221"/>
      <c r="H268" s="221"/>
      <c r="I268" s="221"/>
      <c r="J268" s="221"/>
      <c r="K268" s="221"/>
      <c r="L268" s="221"/>
      <c r="M268" s="221"/>
      <c r="N268" s="220"/>
      <c r="O268" s="220"/>
      <c r="P268" s="220"/>
      <c r="Q268" s="220"/>
      <c r="R268" s="221"/>
      <c r="S268" s="221"/>
      <c r="T268" s="221"/>
      <c r="U268" s="221"/>
      <c r="V268" s="221"/>
      <c r="W268" s="221"/>
      <c r="X268" s="221"/>
      <c r="Y268" s="221"/>
      <c r="Z268" s="210"/>
      <c r="AA268" s="210"/>
      <c r="AB268" s="210"/>
      <c r="AC268" s="210"/>
      <c r="AD268" s="210"/>
      <c r="AE268" s="210"/>
      <c r="AF268" s="210"/>
      <c r="AG268" s="210" t="s">
        <v>177</v>
      </c>
      <c r="AH268" s="210">
        <v>0</v>
      </c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1" x14ac:dyDescent="0.2">
      <c r="A269" s="217">
        <v>53</v>
      </c>
      <c r="B269" s="218" t="s">
        <v>435</v>
      </c>
      <c r="C269" s="267" t="s">
        <v>436</v>
      </c>
      <c r="D269" s="219" t="s">
        <v>0</v>
      </c>
      <c r="E269" s="261"/>
      <c r="F269" s="222"/>
      <c r="G269" s="221">
        <f>ROUND(E269*F269,2)</f>
        <v>0</v>
      </c>
      <c r="H269" s="222"/>
      <c r="I269" s="221">
        <f>ROUND(E269*H269,2)</f>
        <v>0</v>
      </c>
      <c r="J269" s="222"/>
      <c r="K269" s="221">
        <f>ROUND(E269*J269,2)</f>
        <v>0</v>
      </c>
      <c r="L269" s="221">
        <v>21</v>
      </c>
      <c r="M269" s="221">
        <f>G269*(1+L269/100)</f>
        <v>0</v>
      </c>
      <c r="N269" s="220">
        <v>0</v>
      </c>
      <c r="O269" s="220">
        <f>ROUND(E269*N269,2)</f>
        <v>0</v>
      </c>
      <c r="P269" s="220">
        <v>0</v>
      </c>
      <c r="Q269" s="220">
        <f>ROUND(E269*P269,2)</f>
        <v>0</v>
      </c>
      <c r="R269" s="221" t="s">
        <v>437</v>
      </c>
      <c r="S269" s="221" t="s">
        <v>130</v>
      </c>
      <c r="T269" s="221" t="s">
        <v>130</v>
      </c>
      <c r="U269" s="221">
        <v>0</v>
      </c>
      <c r="V269" s="221">
        <f>ROUND(E269*U269,2)</f>
        <v>0</v>
      </c>
      <c r="W269" s="221"/>
      <c r="X269" s="221" t="s">
        <v>365</v>
      </c>
      <c r="Y269" s="221" t="s">
        <v>133</v>
      </c>
      <c r="Z269" s="210"/>
      <c r="AA269" s="210"/>
      <c r="AB269" s="210"/>
      <c r="AC269" s="210"/>
      <c r="AD269" s="210"/>
      <c r="AE269" s="210"/>
      <c r="AF269" s="210"/>
      <c r="AG269" s="210" t="s">
        <v>366</v>
      </c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2" x14ac:dyDescent="0.2">
      <c r="A270" s="217"/>
      <c r="B270" s="218"/>
      <c r="C270" s="268" t="s">
        <v>431</v>
      </c>
      <c r="D270" s="262"/>
      <c r="E270" s="262"/>
      <c r="F270" s="262"/>
      <c r="G270" s="262"/>
      <c r="H270" s="221"/>
      <c r="I270" s="221"/>
      <c r="J270" s="221"/>
      <c r="K270" s="221"/>
      <c r="L270" s="221"/>
      <c r="M270" s="221"/>
      <c r="N270" s="220"/>
      <c r="O270" s="220"/>
      <c r="P270" s="220"/>
      <c r="Q270" s="220"/>
      <c r="R270" s="221"/>
      <c r="S270" s="221"/>
      <c r="T270" s="221"/>
      <c r="U270" s="221"/>
      <c r="V270" s="221"/>
      <c r="W270" s="221"/>
      <c r="X270" s="221"/>
      <c r="Y270" s="221"/>
      <c r="Z270" s="210"/>
      <c r="AA270" s="210"/>
      <c r="AB270" s="210"/>
      <c r="AC270" s="210"/>
      <c r="AD270" s="210"/>
      <c r="AE270" s="210"/>
      <c r="AF270" s="210"/>
      <c r="AG270" s="210" t="s">
        <v>175</v>
      </c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x14ac:dyDescent="0.2">
      <c r="A271" s="227" t="s">
        <v>125</v>
      </c>
      <c r="B271" s="228" t="s">
        <v>89</v>
      </c>
      <c r="C271" s="244" t="s">
        <v>90</v>
      </c>
      <c r="D271" s="229"/>
      <c r="E271" s="230"/>
      <c r="F271" s="231"/>
      <c r="G271" s="231">
        <f>SUMIF(AG272:AG273,"&lt;&gt;NOR",G272:G273)</f>
        <v>0</v>
      </c>
      <c r="H271" s="231"/>
      <c r="I271" s="231">
        <f>SUM(I272:I273)</f>
        <v>0</v>
      </c>
      <c r="J271" s="231"/>
      <c r="K271" s="231">
        <f>SUM(K272:K273)</f>
        <v>0</v>
      </c>
      <c r="L271" s="231"/>
      <c r="M271" s="231">
        <f>SUM(M272:M273)</f>
        <v>0</v>
      </c>
      <c r="N271" s="230"/>
      <c r="O271" s="230">
        <f>SUM(O272:O273)</f>
        <v>0.03</v>
      </c>
      <c r="P271" s="230"/>
      <c r="Q271" s="230">
        <f>SUM(Q272:Q273)</f>
        <v>0</v>
      </c>
      <c r="R271" s="231"/>
      <c r="S271" s="231"/>
      <c r="T271" s="232"/>
      <c r="U271" s="226"/>
      <c r="V271" s="226">
        <f>SUM(V272:V273)</f>
        <v>18.11</v>
      </c>
      <c r="W271" s="226"/>
      <c r="X271" s="226"/>
      <c r="Y271" s="226"/>
      <c r="AG271" t="s">
        <v>126</v>
      </c>
    </row>
    <row r="272" spans="1:60" ht="22.5" outlineLevel="1" x14ac:dyDescent="0.2">
      <c r="A272" s="234">
        <v>54</v>
      </c>
      <c r="B272" s="235" t="s">
        <v>438</v>
      </c>
      <c r="C272" s="245" t="s">
        <v>439</v>
      </c>
      <c r="D272" s="236" t="s">
        <v>201</v>
      </c>
      <c r="E272" s="237">
        <v>57.5</v>
      </c>
      <c r="F272" s="238"/>
      <c r="G272" s="239">
        <f>ROUND(E272*F272,2)</f>
        <v>0</v>
      </c>
      <c r="H272" s="238"/>
      <c r="I272" s="239">
        <f>ROUND(E272*H272,2)</f>
        <v>0</v>
      </c>
      <c r="J272" s="238"/>
      <c r="K272" s="239">
        <f>ROUND(E272*J272,2)</f>
        <v>0</v>
      </c>
      <c r="L272" s="239">
        <v>21</v>
      </c>
      <c r="M272" s="239">
        <f>G272*(1+L272/100)</f>
        <v>0</v>
      </c>
      <c r="N272" s="237">
        <v>4.6000000000000001E-4</v>
      </c>
      <c r="O272" s="237">
        <f>ROUND(E272*N272,2)</f>
        <v>0.03</v>
      </c>
      <c r="P272" s="237">
        <v>0</v>
      </c>
      <c r="Q272" s="237">
        <f>ROUND(E272*P272,2)</f>
        <v>0</v>
      </c>
      <c r="R272" s="239"/>
      <c r="S272" s="239" t="s">
        <v>162</v>
      </c>
      <c r="T272" s="240" t="s">
        <v>131</v>
      </c>
      <c r="U272" s="221">
        <v>0.315</v>
      </c>
      <c r="V272" s="221">
        <f>ROUND(E272*U272,2)</f>
        <v>18.11</v>
      </c>
      <c r="W272" s="221"/>
      <c r="X272" s="221" t="s">
        <v>172</v>
      </c>
      <c r="Y272" s="221" t="s">
        <v>133</v>
      </c>
      <c r="Z272" s="210"/>
      <c r="AA272" s="210"/>
      <c r="AB272" s="210"/>
      <c r="AC272" s="210"/>
      <c r="AD272" s="210"/>
      <c r="AE272" s="210"/>
      <c r="AF272" s="210"/>
      <c r="AG272" s="210" t="s">
        <v>173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2" x14ac:dyDescent="0.2">
      <c r="A273" s="217"/>
      <c r="B273" s="218"/>
      <c r="C273" s="264" t="s">
        <v>440</v>
      </c>
      <c r="D273" s="251"/>
      <c r="E273" s="252">
        <v>57.5</v>
      </c>
      <c r="F273" s="221"/>
      <c r="G273" s="221"/>
      <c r="H273" s="221"/>
      <c r="I273" s="221"/>
      <c r="J273" s="221"/>
      <c r="K273" s="221"/>
      <c r="L273" s="221"/>
      <c r="M273" s="221"/>
      <c r="N273" s="220"/>
      <c r="O273" s="220"/>
      <c r="P273" s="220"/>
      <c r="Q273" s="220"/>
      <c r="R273" s="221"/>
      <c r="S273" s="221"/>
      <c r="T273" s="221"/>
      <c r="U273" s="221"/>
      <c r="V273" s="221"/>
      <c r="W273" s="221"/>
      <c r="X273" s="221"/>
      <c r="Y273" s="221"/>
      <c r="Z273" s="210"/>
      <c r="AA273" s="210"/>
      <c r="AB273" s="210"/>
      <c r="AC273" s="210"/>
      <c r="AD273" s="210"/>
      <c r="AE273" s="210"/>
      <c r="AF273" s="210"/>
      <c r="AG273" s="210" t="s">
        <v>177</v>
      </c>
      <c r="AH273" s="210">
        <v>0</v>
      </c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x14ac:dyDescent="0.2">
      <c r="A274" s="227" t="s">
        <v>125</v>
      </c>
      <c r="B274" s="228" t="s">
        <v>91</v>
      </c>
      <c r="C274" s="244" t="s">
        <v>92</v>
      </c>
      <c r="D274" s="229"/>
      <c r="E274" s="230"/>
      <c r="F274" s="231"/>
      <c r="G274" s="231">
        <f>SUMIF(AG275:AG287,"&lt;&gt;NOR",G275:G287)</f>
        <v>0</v>
      </c>
      <c r="H274" s="231"/>
      <c r="I274" s="231">
        <f>SUM(I275:I287)</f>
        <v>0</v>
      </c>
      <c r="J274" s="231"/>
      <c r="K274" s="231">
        <f>SUM(K275:K287)</f>
        <v>0</v>
      </c>
      <c r="L274" s="231"/>
      <c r="M274" s="231">
        <f>SUM(M275:M287)</f>
        <v>0</v>
      </c>
      <c r="N274" s="230"/>
      <c r="O274" s="230">
        <f>SUM(O275:O287)</f>
        <v>0</v>
      </c>
      <c r="P274" s="230"/>
      <c r="Q274" s="230">
        <f>SUM(Q275:Q287)</f>
        <v>0</v>
      </c>
      <c r="R274" s="231"/>
      <c r="S274" s="231"/>
      <c r="T274" s="232"/>
      <c r="U274" s="226"/>
      <c r="V274" s="226">
        <f>SUM(V275:V287)</f>
        <v>32.08</v>
      </c>
      <c r="W274" s="226"/>
      <c r="X274" s="226"/>
      <c r="Y274" s="226"/>
      <c r="AG274" t="s">
        <v>126</v>
      </c>
    </row>
    <row r="275" spans="1:60" outlineLevel="1" x14ac:dyDescent="0.2">
      <c r="A275" s="234">
        <v>55</v>
      </c>
      <c r="B275" s="235" t="s">
        <v>441</v>
      </c>
      <c r="C275" s="245" t="s">
        <v>442</v>
      </c>
      <c r="D275" s="236" t="s">
        <v>228</v>
      </c>
      <c r="E275" s="237">
        <v>0.56054999999999999</v>
      </c>
      <c r="F275" s="238"/>
      <c r="G275" s="239">
        <f>ROUND(E275*F275,2)</f>
        <v>0</v>
      </c>
      <c r="H275" s="238"/>
      <c r="I275" s="239">
        <f>ROUND(E275*H275,2)</f>
        <v>0</v>
      </c>
      <c r="J275" s="238"/>
      <c r="K275" s="239">
        <f>ROUND(E275*J275,2)</f>
        <v>0</v>
      </c>
      <c r="L275" s="239">
        <v>21</v>
      </c>
      <c r="M275" s="239">
        <f>G275*(1+L275/100)</f>
        <v>0</v>
      </c>
      <c r="N275" s="237">
        <v>0</v>
      </c>
      <c r="O275" s="237">
        <f>ROUND(E275*N275,2)</f>
        <v>0</v>
      </c>
      <c r="P275" s="237">
        <v>0</v>
      </c>
      <c r="Q275" s="237">
        <f>ROUND(E275*P275,2)</f>
        <v>0</v>
      </c>
      <c r="R275" s="239" t="s">
        <v>343</v>
      </c>
      <c r="S275" s="239" t="s">
        <v>130</v>
      </c>
      <c r="T275" s="240" t="s">
        <v>130</v>
      </c>
      <c r="U275" s="221">
        <v>0</v>
      </c>
      <c r="V275" s="221">
        <f>ROUND(E275*U275,2)</f>
        <v>0</v>
      </c>
      <c r="W275" s="221"/>
      <c r="X275" s="221" t="s">
        <v>172</v>
      </c>
      <c r="Y275" s="221" t="s">
        <v>133</v>
      </c>
      <c r="Z275" s="210"/>
      <c r="AA275" s="210"/>
      <c r="AB275" s="210"/>
      <c r="AC275" s="210"/>
      <c r="AD275" s="210"/>
      <c r="AE275" s="210"/>
      <c r="AF275" s="210"/>
      <c r="AG275" s="210" t="s">
        <v>173</v>
      </c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ht="22.5" outlineLevel="2" x14ac:dyDescent="0.2">
      <c r="A276" s="217"/>
      <c r="B276" s="218"/>
      <c r="C276" s="246" t="s">
        <v>443</v>
      </c>
      <c r="D276" s="242"/>
      <c r="E276" s="242"/>
      <c r="F276" s="242"/>
      <c r="G276" s="242"/>
      <c r="H276" s="221"/>
      <c r="I276" s="221"/>
      <c r="J276" s="221"/>
      <c r="K276" s="221"/>
      <c r="L276" s="221"/>
      <c r="M276" s="221"/>
      <c r="N276" s="220"/>
      <c r="O276" s="220"/>
      <c r="P276" s="220"/>
      <c r="Q276" s="220"/>
      <c r="R276" s="221"/>
      <c r="S276" s="221"/>
      <c r="T276" s="221"/>
      <c r="U276" s="221"/>
      <c r="V276" s="221"/>
      <c r="W276" s="221"/>
      <c r="X276" s="221"/>
      <c r="Y276" s="221"/>
      <c r="Z276" s="210"/>
      <c r="AA276" s="210"/>
      <c r="AB276" s="210"/>
      <c r="AC276" s="210"/>
      <c r="AD276" s="210"/>
      <c r="AE276" s="210"/>
      <c r="AF276" s="210"/>
      <c r="AG276" s="210" t="s">
        <v>136</v>
      </c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41" t="str">
        <f>C276</f>
        <v>Pro vyjádření výnosu ve prospěch zhotovitele je nutné jednotkovou cenu uvést se záporným znaménkem. (Získaná částka ponižuje náklad stavby.)</v>
      </c>
      <c r="BB276" s="210"/>
      <c r="BC276" s="210"/>
      <c r="BD276" s="210"/>
      <c r="BE276" s="210"/>
      <c r="BF276" s="210"/>
      <c r="BG276" s="210"/>
      <c r="BH276" s="210"/>
    </row>
    <row r="277" spans="1:60" outlineLevel="2" x14ac:dyDescent="0.2">
      <c r="A277" s="217"/>
      <c r="B277" s="218"/>
      <c r="C277" s="264" t="s">
        <v>444</v>
      </c>
      <c r="D277" s="251"/>
      <c r="E277" s="252">
        <v>0.56054999999999999</v>
      </c>
      <c r="F277" s="221"/>
      <c r="G277" s="221"/>
      <c r="H277" s="221"/>
      <c r="I277" s="221"/>
      <c r="J277" s="221"/>
      <c r="K277" s="221"/>
      <c r="L277" s="221"/>
      <c r="M277" s="221"/>
      <c r="N277" s="220"/>
      <c r="O277" s="220"/>
      <c r="P277" s="220"/>
      <c r="Q277" s="220"/>
      <c r="R277" s="221"/>
      <c r="S277" s="221"/>
      <c r="T277" s="221"/>
      <c r="U277" s="221"/>
      <c r="V277" s="221"/>
      <c r="W277" s="221"/>
      <c r="X277" s="221"/>
      <c r="Y277" s="221"/>
      <c r="Z277" s="210"/>
      <c r="AA277" s="210"/>
      <c r="AB277" s="210"/>
      <c r="AC277" s="210"/>
      <c r="AD277" s="210"/>
      <c r="AE277" s="210"/>
      <c r="AF277" s="210"/>
      <c r="AG277" s="210" t="s">
        <v>177</v>
      </c>
      <c r="AH277" s="210">
        <v>0</v>
      </c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1" x14ac:dyDescent="0.2">
      <c r="A278" s="234">
        <v>56</v>
      </c>
      <c r="B278" s="235" t="s">
        <v>445</v>
      </c>
      <c r="C278" s="245" t="s">
        <v>446</v>
      </c>
      <c r="D278" s="236" t="s">
        <v>228</v>
      </c>
      <c r="E278" s="237">
        <v>22.400739999999999</v>
      </c>
      <c r="F278" s="238"/>
      <c r="G278" s="239">
        <f>ROUND(E278*F278,2)</f>
        <v>0</v>
      </c>
      <c r="H278" s="238"/>
      <c r="I278" s="239">
        <f>ROUND(E278*H278,2)</f>
        <v>0</v>
      </c>
      <c r="J278" s="238"/>
      <c r="K278" s="239">
        <f>ROUND(E278*J278,2)</f>
        <v>0</v>
      </c>
      <c r="L278" s="239">
        <v>21</v>
      </c>
      <c r="M278" s="239">
        <f>G278*(1+L278/100)</f>
        <v>0</v>
      </c>
      <c r="N278" s="237">
        <v>0</v>
      </c>
      <c r="O278" s="237">
        <f>ROUND(E278*N278,2)</f>
        <v>0</v>
      </c>
      <c r="P278" s="237">
        <v>0</v>
      </c>
      <c r="Q278" s="237">
        <f>ROUND(E278*P278,2)</f>
        <v>0</v>
      </c>
      <c r="R278" s="239" t="s">
        <v>343</v>
      </c>
      <c r="S278" s="239" t="s">
        <v>130</v>
      </c>
      <c r="T278" s="240" t="s">
        <v>130</v>
      </c>
      <c r="U278" s="221">
        <v>0.49</v>
      </c>
      <c r="V278" s="221">
        <f>ROUND(E278*U278,2)</f>
        <v>10.98</v>
      </c>
      <c r="W278" s="221"/>
      <c r="X278" s="221" t="s">
        <v>172</v>
      </c>
      <c r="Y278" s="221" t="s">
        <v>133</v>
      </c>
      <c r="Z278" s="210"/>
      <c r="AA278" s="210"/>
      <c r="AB278" s="210"/>
      <c r="AC278" s="210"/>
      <c r="AD278" s="210"/>
      <c r="AE278" s="210"/>
      <c r="AF278" s="210"/>
      <c r="AG278" s="210" t="s">
        <v>173</v>
      </c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2" x14ac:dyDescent="0.2">
      <c r="A279" s="217"/>
      <c r="B279" s="218"/>
      <c r="C279" s="246" t="s">
        <v>447</v>
      </c>
      <c r="D279" s="242"/>
      <c r="E279" s="242"/>
      <c r="F279" s="242"/>
      <c r="G279" s="242"/>
      <c r="H279" s="221"/>
      <c r="I279" s="221"/>
      <c r="J279" s="221"/>
      <c r="K279" s="221"/>
      <c r="L279" s="221"/>
      <c r="M279" s="221"/>
      <c r="N279" s="220"/>
      <c r="O279" s="220"/>
      <c r="P279" s="220"/>
      <c r="Q279" s="220"/>
      <c r="R279" s="221"/>
      <c r="S279" s="221"/>
      <c r="T279" s="221"/>
      <c r="U279" s="221"/>
      <c r="V279" s="221"/>
      <c r="W279" s="221"/>
      <c r="X279" s="221"/>
      <c r="Y279" s="221"/>
      <c r="Z279" s="210"/>
      <c r="AA279" s="210"/>
      <c r="AB279" s="210"/>
      <c r="AC279" s="210"/>
      <c r="AD279" s="210"/>
      <c r="AE279" s="210"/>
      <c r="AF279" s="210"/>
      <c r="AG279" s="210" t="s">
        <v>136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1" x14ac:dyDescent="0.2">
      <c r="A280" s="234">
        <v>57</v>
      </c>
      <c r="B280" s="235" t="s">
        <v>448</v>
      </c>
      <c r="C280" s="245" t="s">
        <v>449</v>
      </c>
      <c r="D280" s="236" t="s">
        <v>228</v>
      </c>
      <c r="E280" s="237">
        <v>425.61405999999999</v>
      </c>
      <c r="F280" s="238"/>
      <c r="G280" s="239">
        <f>ROUND(E280*F280,2)</f>
        <v>0</v>
      </c>
      <c r="H280" s="238"/>
      <c r="I280" s="239">
        <f>ROUND(E280*H280,2)</f>
        <v>0</v>
      </c>
      <c r="J280" s="238"/>
      <c r="K280" s="239">
        <f>ROUND(E280*J280,2)</f>
        <v>0</v>
      </c>
      <c r="L280" s="239">
        <v>21</v>
      </c>
      <c r="M280" s="239">
        <f>G280*(1+L280/100)</f>
        <v>0</v>
      </c>
      <c r="N280" s="237">
        <v>0</v>
      </c>
      <c r="O280" s="237">
        <f>ROUND(E280*N280,2)</f>
        <v>0</v>
      </c>
      <c r="P280" s="237">
        <v>0</v>
      </c>
      <c r="Q280" s="237">
        <f>ROUND(E280*P280,2)</f>
        <v>0</v>
      </c>
      <c r="R280" s="239" t="s">
        <v>343</v>
      </c>
      <c r="S280" s="239" t="s">
        <v>130</v>
      </c>
      <c r="T280" s="240" t="s">
        <v>130</v>
      </c>
      <c r="U280" s="221">
        <v>0</v>
      </c>
      <c r="V280" s="221">
        <f>ROUND(E280*U280,2)</f>
        <v>0</v>
      </c>
      <c r="W280" s="221"/>
      <c r="X280" s="221" t="s">
        <v>172</v>
      </c>
      <c r="Y280" s="221" t="s">
        <v>133</v>
      </c>
      <c r="Z280" s="210"/>
      <c r="AA280" s="210"/>
      <c r="AB280" s="210"/>
      <c r="AC280" s="210"/>
      <c r="AD280" s="210"/>
      <c r="AE280" s="210"/>
      <c r="AF280" s="210"/>
      <c r="AG280" s="210" t="s">
        <v>173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2" x14ac:dyDescent="0.2">
      <c r="A281" s="217"/>
      <c r="B281" s="218"/>
      <c r="C281" s="264" t="s">
        <v>450</v>
      </c>
      <c r="D281" s="251"/>
      <c r="E281" s="252">
        <v>425.61405999999999</v>
      </c>
      <c r="F281" s="221"/>
      <c r="G281" s="221"/>
      <c r="H281" s="221"/>
      <c r="I281" s="221"/>
      <c r="J281" s="221"/>
      <c r="K281" s="221"/>
      <c r="L281" s="221"/>
      <c r="M281" s="221"/>
      <c r="N281" s="220"/>
      <c r="O281" s="220"/>
      <c r="P281" s="220"/>
      <c r="Q281" s="220"/>
      <c r="R281" s="221"/>
      <c r="S281" s="221"/>
      <c r="T281" s="221"/>
      <c r="U281" s="221"/>
      <c r="V281" s="221"/>
      <c r="W281" s="221"/>
      <c r="X281" s="221"/>
      <c r="Y281" s="221"/>
      <c r="Z281" s="210"/>
      <c r="AA281" s="210"/>
      <c r="AB281" s="210"/>
      <c r="AC281" s="210"/>
      <c r="AD281" s="210"/>
      <c r="AE281" s="210"/>
      <c r="AF281" s="210"/>
      <c r="AG281" s="210" t="s">
        <v>177</v>
      </c>
      <c r="AH281" s="210">
        <v>0</v>
      </c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1" x14ac:dyDescent="0.2">
      <c r="A282" s="254">
        <v>58</v>
      </c>
      <c r="B282" s="255" t="s">
        <v>451</v>
      </c>
      <c r="C282" s="265" t="s">
        <v>452</v>
      </c>
      <c r="D282" s="256" t="s">
        <v>228</v>
      </c>
      <c r="E282" s="257">
        <v>22.400739999999999</v>
      </c>
      <c r="F282" s="258"/>
      <c r="G282" s="259">
        <f>ROUND(E282*F282,2)</f>
        <v>0</v>
      </c>
      <c r="H282" s="258"/>
      <c r="I282" s="259">
        <f>ROUND(E282*H282,2)</f>
        <v>0</v>
      </c>
      <c r="J282" s="258"/>
      <c r="K282" s="259">
        <f>ROUND(E282*J282,2)</f>
        <v>0</v>
      </c>
      <c r="L282" s="259">
        <v>21</v>
      </c>
      <c r="M282" s="259">
        <f>G282*(1+L282/100)</f>
        <v>0</v>
      </c>
      <c r="N282" s="257">
        <v>0</v>
      </c>
      <c r="O282" s="257">
        <f>ROUND(E282*N282,2)</f>
        <v>0</v>
      </c>
      <c r="P282" s="257">
        <v>0</v>
      </c>
      <c r="Q282" s="257">
        <f>ROUND(E282*P282,2)</f>
        <v>0</v>
      </c>
      <c r="R282" s="259" t="s">
        <v>343</v>
      </c>
      <c r="S282" s="259" t="s">
        <v>130</v>
      </c>
      <c r="T282" s="260" t="s">
        <v>130</v>
      </c>
      <c r="U282" s="221">
        <v>0.94199999999999995</v>
      </c>
      <c r="V282" s="221">
        <f>ROUND(E282*U282,2)</f>
        <v>21.1</v>
      </c>
      <c r="W282" s="221"/>
      <c r="X282" s="221" t="s">
        <v>172</v>
      </c>
      <c r="Y282" s="221" t="s">
        <v>133</v>
      </c>
      <c r="Z282" s="210"/>
      <c r="AA282" s="210"/>
      <c r="AB282" s="210"/>
      <c r="AC282" s="210"/>
      <c r="AD282" s="210"/>
      <c r="AE282" s="210"/>
      <c r="AF282" s="210"/>
      <c r="AG282" s="210" t="s">
        <v>173</v>
      </c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ht="22.5" outlineLevel="1" x14ac:dyDescent="0.2">
      <c r="A283" s="234">
        <v>59</v>
      </c>
      <c r="B283" s="235" t="s">
        <v>453</v>
      </c>
      <c r="C283" s="245" t="s">
        <v>454</v>
      </c>
      <c r="D283" s="236" t="s">
        <v>228</v>
      </c>
      <c r="E283" s="237">
        <v>0.79200000000000004</v>
      </c>
      <c r="F283" s="238"/>
      <c r="G283" s="239">
        <f>ROUND(E283*F283,2)</f>
        <v>0</v>
      </c>
      <c r="H283" s="238"/>
      <c r="I283" s="239">
        <f>ROUND(E283*H283,2)</f>
        <v>0</v>
      </c>
      <c r="J283" s="238"/>
      <c r="K283" s="239">
        <f>ROUND(E283*J283,2)</f>
        <v>0</v>
      </c>
      <c r="L283" s="239">
        <v>21</v>
      </c>
      <c r="M283" s="239">
        <f>G283*(1+L283/100)</f>
        <v>0</v>
      </c>
      <c r="N283" s="237">
        <v>0</v>
      </c>
      <c r="O283" s="237">
        <f>ROUND(E283*N283,2)</f>
        <v>0</v>
      </c>
      <c r="P283" s="237">
        <v>0</v>
      </c>
      <c r="Q283" s="237">
        <f>ROUND(E283*P283,2)</f>
        <v>0</v>
      </c>
      <c r="R283" s="239" t="s">
        <v>343</v>
      </c>
      <c r="S283" s="239" t="s">
        <v>130</v>
      </c>
      <c r="T283" s="240" t="s">
        <v>130</v>
      </c>
      <c r="U283" s="221">
        <v>0</v>
      </c>
      <c r="V283" s="221">
        <f>ROUND(E283*U283,2)</f>
        <v>0</v>
      </c>
      <c r="W283" s="221"/>
      <c r="X283" s="221" t="s">
        <v>172</v>
      </c>
      <c r="Y283" s="221" t="s">
        <v>133</v>
      </c>
      <c r="Z283" s="210"/>
      <c r="AA283" s="210"/>
      <c r="AB283" s="210"/>
      <c r="AC283" s="210"/>
      <c r="AD283" s="210"/>
      <c r="AE283" s="210"/>
      <c r="AF283" s="210"/>
      <c r="AG283" s="210" t="s">
        <v>173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2" x14ac:dyDescent="0.2">
      <c r="A284" s="217"/>
      <c r="B284" s="218"/>
      <c r="C284" s="246" t="s">
        <v>455</v>
      </c>
      <c r="D284" s="242"/>
      <c r="E284" s="242"/>
      <c r="F284" s="242"/>
      <c r="G284" s="242"/>
      <c r="H284" s="221"/>
      <c r="I284" s="221"/>
      <c r="J284" s="221"/>
      <c r="K284" s="221"/>
      <c r="L284" s="221"/>
      <c r="M284" s="221"/>
      <c r="N284" s="220"/>
      <c r="O284" s="220"/>
      <c r="P284" s="220"/>
      <c r="Q284" s="220"/>
      <c r="R284" s="221"/>
      <c r="S284" s="221"/>
      <c r="T284" s="221"/>
      <c r="U284" s="221"/>
      <c r="V284" s="221"/>
      <c r="W284" s="221"/>
      <c r="X284" s="221"/>
      <c r="Y284" s="221"/>
      <c r="Z284" s="210"/>
      <c r="AA284" s="210"/>
      <c r="AB284" s="210"/>
      <c r="AC284" s="210"/>
      <c r="AD284" s="210"/>
      <c r="AE284" s="210"/>
      <c r="AF284" s="210"/>
      <c r="AG284" s="210" t="s">
        <v>136</v>
      </c>
      <c r="AH284" s="210"/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2" x14ac:dyDescent="0.2">
      <c r="A285" s="217"/>
      <c r="B285" s="218"/>
      <c r="C285" s="264" t="s">
        <v>456</v>
      </c>
      <c r="D285" s="251"/>
      <c r="E285" s="252">
        <v>0.79200000000000004</v>
      </c>
      <c r="F285" s="221"/>
      <c r="G285" s="221"/>
      <c r="H285" s="221"/>
      <c r="I285" s="221"/>
      <c r="J285" s="221"/>
      <c r="K285" s="221"/>
      <c r="L285" s="221"/>
      <c r="M285" s="221"/>
      <c r="N285" s="220"/>
      <c r="O285" s="220"/>
      <c r="P285" s="220"/>
      <c r="Q285" s="220"/>
      <c r="R285" s="221"/>
      <c r="S285" s="221"/>
      <c r="T285" s="221"/>
      <c r="U285" s="221"/>
      <c r="V285" s="221"/>
      <c r="W285" s="221"/>
      <c r="X285" s="221"/>
      <c r="Y285" s="221"/>
      <c r="Z285" s="210"/>
      <c r="AA285" s="210"/>
      <c r="AB285" s="210"/>
      <c r="AC285" s="210"/>
      <c r="AD285" s="210"/>
      <c r="AE285" s="210"/>
      <c r="AF285" s="210"/>
      <c r="AG285" s="210" t="s">
        <v>177</v>
      </c>
      <c r="AH285" s="210">
        <v>0</v>
      </c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ht="22.5" outlineLevel="1" x14ac:dyDescent="0.2">
      <c r="A286" s="234">
        <v>60</v>
      </c>
      <c r="B286" s="235" t="s">
        <v>457</v>
      </c>
      <c r="C286" s="245" t="s">
        <v>458</v>
      </c>
      <c r="D286" s="236" t="s">
        <v>228</v>
      </c>
      <c r="E286" s="237">
        <v>21.048190000000002</v>
      </c>
      <c r="F286" s="238"/>
      <c r="G286" s="239">
        <f>ROUND(E286*F286,2)</f>
        <v>0</v>
      </c>
      <c r="H286" s="238"/>
      <c r="I286" s="239">
        <f>ROUND(E286*H286,2)</f>
        <v>0</v>
      </c>
      <c r="J286" s="238"/>
      <c r="K286" s="239">
        <f>ROUND(E286*J286,2)</f>
        <v>0</v>
      </c>
      <c r="L286" s="239">
        <v>21</v>
      </c>
      <c r="M286" s="239">
        <f>G286*(1+L286/100)</f>
        <v>0</v>
      </c>
      <c r="N286" s="237">
        <v>0</v>
      </c>
      <c r="O286" s="237">
        <f>ROUND(E286*N286,2)</f>
        <v>0</v>
      </c>
      <c r="P286" s="237">
        <v>0</v>
      </c>
      <c r="Q286" s="237">
        <f>ROUND(E286*P286,2)</f>
        <v>0</v>
      </c>
      <c r="R286" s="239" t="s">
        <v>343</v>
      </c>
      <c r="S286" s="239" t="s">
        <v>130</v>
      </c>
      <c r="T286" s="240" t="s">
        <v>130</v>
      </c>
      <c r="U286" s="221">
        <v>0</v>
      </c>
      <c r="V286" s="221">
        <f>ROUND(E286*U286,2)</f>
        <v>0</v>
      </c>
      <c r="W286" s="221"/>
      <c r="X286" s="221" t="s">
        <v>172</v>
      </c>
      <c r="Y286" s="221" t="s">
        <v>133</v>
      </c>
      <c r="Z286" s="210"/>
      <c r="AA286" s="210"/>
      <c r="AB286" s="210"/>
      <c r="AC286" s="210"/>
      <c r="AD286" s="210"/>
      <c r="AE286" s="210"/>
      <c r="AF286" s="210"/>
      <c r="AG286" s="210" t="s">
        <v>173</v>
      </c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2" x14ac:dyDescent="0.2">
      <c r="A287" s="217"/>
      <c r="B287" s="218"/>
      <c r="C287" s="264" t="s">
        <v>459</v>
      </c>
      <c r="D287" s="251"/>
      <c r="E287" s="252">
        <v>21.048190000000002</v>
      </c>
      <c r="F287" s="221"/>
      <c r="G287" s="221"/>
      <c r="H287" s="221"/>
      <c r="I287" s="221"/>
      <c r="J287" s="221"/>
      <c r="K287" s="221"/>
      <c r="L287" s="221"/>
      <c r="M287" s="221"/>
      <c r="N287" s="220"/>
      <c r="O287" s="220"/>
      <c r="P287" s="220"/>
      <c r="Q287" s="220"/>
      <c r="R287" s="221"/>
      <c r="S287" s="221"/>
      <c r="T287" s="221"/>
      <c r="U287" s="221"/>
      <c r="V287" s="221"/>
      <c r="W287" s="221"/>
      <c r="X287" s="221"/>
      <c r="Y287" s="221"/>
      <c r="Z287" s="210"/>
      <c r="AA287" s="210"/>
      <c r="AB287" s="210"/>
      <c r="AC287" s="210"/>
      <c r="AD287" s="210"/>
      <c r="AE287" s="210"/>
      <c r="AF287" s="210"/>
      <c r="AG287" s="210" t="s">
        <v>177</v>
      </c>
      <c r="AH287" s="210">
        <v>0</v>
      </c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x14ac:dyDescent="0.2">
      <c r="A288" s="3"/>
      <c r="B288" s="4"/>
      <c r="C288" s="248"/>
      <c r="D288" s="6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AE288">
        <v>12</v>
      </c>
      <c r="AF288">
        <v>21</v>
      </c>
      <c r="AG288" t="s">
        <v>111</v>
      </c>
    </row>
    <row r="289" spans="1:33" x14ac:dyDescent="0.2">
      <c r="A289" s="213"/>
      <c r="B289" s="214" t="s">
        <v>29</v>
      </c>
      <c r="C289" s="249"/>
      <c r="D289" s="215"/>
      <c r="E289" s="216"/>
      <c r="F289" s="216"/>
      <c r="G289" s="233">
        <f>G8+G29+G56+G95+G102+G128+G135+G138+G143+G165+G168+G266+G271+G274</f>
        <v>0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AE289">
        <f>SUMIF(L7:L287,AE288,G7:G287)</f>
        <v>0</v>
      </c>
      <c r="AF289">
        <f>SUMIF(L7:L287,AF288,G7:G287)</f>
        <v>0</v>
      </c>
      <c r="AG289" t="s">
        <v>165</v>
      </c>
    </row>
    <row r="290" spans="1:33" x14ac:dyDescent="0.2">
      <c r="C290" s="250"/>
      <c r="D290" s="10"/>
      <c r="AG290" t="s">
        <v>166</v>
      </c>
    </row>
    <row r="291" spans="1:33" x14ac:dyDescent="0.2">
      <c r="D291" s="10"/>
    </row>
    <row r="292" spans="1:33" x14ac:dyDescent="0.2">
      <c r="D292" s="10"/>
    </row>
    <row r="293" spans="1:33" x14ac:dyDescent="0.2">
      <c r="D293" s="10"/>
    </row>
    <row r="294" spans="1:33" x14ac:dyDescent="0.2">
      <c r="D294" s="10"/>
    </row>
    <row r="295" spans="1:33" x14ac:dyDescent="0.2">
      <c r="D295" s="10"/>
    </row>
    <row r="296" spans="1:33" x14ac:dyDescent="0.2">
      <c r="D296" s="10"/>
    </row>
    <row r="297" spans="1:33" x14ac:dyDescent="0.2">
      <c r="D297" s="10"/>
    </row>
    <row r="298" spans="1:33" x14ac:dyDescent="0.2">
      <c r="D298" s="10"/>
    </row>
    <row r="299" spans="1:33" x14ac:dyDescent="0.2">
      <c r="D299" s="10"/>
    </row>
    <row r="300" spans="1:33" x14ac:dyDescent="0.2">
      <c r="D300" s="10"/>
    </row>
    <row r="301" spans="1:33" x14ac:dyDescent="0.2">
      <c r="D301" s="10"/>
    </row>
    <row r="302" spans="1:33" x14ac:dyDescent="0.2">
      <c r="D302" s="10"/>
    </row>
    <row r="303" spans="1:33" x14ac:dyDescent="0.2">
      <c r="D303" s="10"/>
    </row>
    <row r="304" spans="1:33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qFVuOMU+QDt207HrnrR8uNeNRfSmZ5uG/xncHyvSbAPHfGPkVwYyIGtC8jQIjuGSMVy2CeAkuQ10B8z0USWFCw==" saltValue="5tmQ3lEd6PJtLavFQ7mBTQ==" spinCount="100000" sheet="1" formatRows="0"/>
  <mergeCells count="120">
    <mergeCell ref="C263:G263"/>
    <mergeCell ref="C265:G265"/>
    <mergeCell ref="C270:G270"/>
    <mergeCell ref="C276:G276"/>
    <mergeCell ref="C279:G279"/>
    <mergeCell ref="C284:G284"/>
    <mergeCell ref="C255:G255"/>
    <mergeCell ref="C256:G256"/>
    <mergeCell ref="C257:G257"/>
    <mergeCell ref="C259:G259"/>
    <mergeCell ref="C260:G260"/>
    <mergeCell ref="C261:G261"/>
    <mergeCell ref="C248:G248"/>
    <mergeCell ref="C249:G249"/>
    <mergeCell ref="C250:G250"/>
    <mergeCell ref="C251:G251"/>
    <mergeCell ref="C253:G253"/>
    <mergeCell ref="C254:G254"/>
    <mergeCell ref="C241:G241"/>
    <mergeCell ref="C242:G242"/>
    <mergeCell ref="C243:G243"/>
    <mergeCell ref="C244:G244"/>
    <mergeCell ref="C246:G246"/>
    <mergeCell ref="C247:G247"/>
    <mergeCell ref="C234:G234"/>
    <mergeCell ref="C235:G235"/>
    <mergeCell ref="C236:G236"/>
    <mergeCell ref="C237:G237"/>
    <mergeCell ref="C238:G238"/>
    <mergeCell ref="C239:G239"/>
    <mergeCell ref="C226:G226"/>
    <mergeCell ref="C228:G228"/>
    <mergeCell ref="C229:G229"/>
    <mergeCell ref="C230:G230"/>
    <mergeCell ref="C231:G231"/>
    <mergeCell ref="C232:G232"/>
    <mergeCell ref="C220:G220"/>
    <mergeCell ref="C221:G221"/>
    <mergeCell ref="C222:G222"/>
    <mergeCell ref="C223:G223"/>
    <mergeCell ref="C224:G224"/>
    <mergeCell ref="C225:G225"/>
    <mergeCell ref="C213:G213"/>
    <mergeCell ref="C214:G214"/>
    <mergeCell ref="C215:G215"/>
    <mergeCell ref="C216:G216"/>
    <mergeCell ref="C217:G217"/>
    <mergeCell ref="C218:G218"/>
    <mergeCell ref="C206:G206"/>
    <mergeCell ref="C207:G207"/>
    <mergeCell ref="C208:G208"/>
    <mergeCell ref="C209:G209"/>
    <mergeCell ref="C211:G211"/>
    <mergeCell ref="C212:G212"/>
    <mergeCell ref="C199:G199"/>
    <mergeCell ref="C200:G200"/>
    <mergeCell ref="C201:G201"/>
    <mergeCell ref="C202:G202"/>
    <mergeCell ref="C204:G204"/>
    <mergeCell ref="C205:G205"/>
    <mergeCell ref="C192:G192"/>
    <mergeCell ref="C193:G193"/>
    <mergeCell ref="C194:G194"/>
    <mergeCell ref="C196:G196"/>
    <mergeCell ref="C197:G197"/>
    <mergeCell ref="C198:G198"/>
    <mergeCell ref="C185:G185"/>
    <mergeCell ref="C187:G187"/>
    <mergeCell ref="C188:G188"/>
    <mergeCell ref="C189:G189"/>
    <mergeCell ref="C190:G190"/>
    <mergeCell ref="C191:G191"/>
    <mergeCell ref="C179:G179"/>
    <mergeCell ref="C180:G180"/>
    <mergeCell ref="C181:G181"/>
    <mergeCell ref="C182:G182"/>
    <mergeCell ref="C183:G183"/>
    <mergeCell ref="C184:G184"/>
    <mergeCell ref="C172:G172"/>
    <mergeCell ref="C173:G173"/>
    <mergeCell ref="C174:G174"/>
    <mergeCell ref="C175:G175"/>
    <mergeCell ref="C176:G176"/>
    <mergeCell ref="C177:G177"/>
    <mergeCell ref="C147:G147"/>
    <mergeCell ref="C150:G150"/>
    <mergeCell ref="C155:G155"/>
    <mergeCell ref="C167:G167"/>
    <mergeCell ref="C170:G170"/>
    <mergeCell ref="C171:G171"/>
    <mergeCell ref="C104:G104"/>
    <mergeCell ref="C108:G108"/>
    <mergeCell ref="C112:G112"/>
    <mergeCell ref="C121:G121"/>
    <mergeCell ref="C122:G122"/>
    <mergeCell ref="C130:G130"/>
    <mergeCell ref="C76:G76"/>
    <mergeCell ref="C81:G81"/>
    <mergeCell ref="C83:G83"/>
    <mergeCell ref="C84:G84"/>
    <mergeCell ref="C97:G97"/>
    <mergeCell ref="C100:G100"/>
    <mergeCell ref="C51:G51"/>
    <mergeCell ref="C65:G65"/>
    <mergeCell ref="C69:G69"/>
    <mergeCell ref="C70:G70"/>
    <mergeCell ref="C73:G73"/>
    <mergeCell ref="C75:G75"/>
    <mergeCell ref="C18:G18"/>
    <mergeCell ref="C23:G23"/>
    <mergeCell ref="C31:G31"/>
    <mergeCell ref="C39:G39"/>
    <mergeCell ref="C45:G45"/>
    <mergeCell ref="C50:G50"/>
    <mergeCell ref="A1:G1"/>
    <mergeCell ref="C2:G2"/>
    <mergeCell ref="C3:G3"/>
    <mergeCell ref="C4:G4"/>
    <mergeCell ref="C10:G10"/>
    <mergeCell ref="C16:G1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00.1 Naklady</vt:lpstr>
      <vt:lpstr>SO02 02.1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00.1 Naklady'!Názvy_tisku</vt:lpstr>
      <vt:lpstr>'SO02 02.1 Pol'!Názvy_tisku</vt:lpstr>
      <vt:lpstr>oadresa</vt:lpstr>
      <vt:lpstr>Stavba!Objednatel</vt:lpstr>
      <vt:lpstr>Stavba!Objekt</vt:lpstr>
      <vt:lpstr>'00 00.1 Naklady'!Oblast_tisku</vt:lpstr>
      <vt:lpstr>'SO02 02.1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Dvořáčková</dc:creator>
  <cp:lastModifiedBy>Michaela Dvořáčková</cp:lastModifiedBy>
  <cp:lastPrinted>2019-03-19T12:27:02Z</cp:lastPrinted>
  <dcterms:created xsi:type="dcterms:W3CDTF">2009-04-08T07:15:50Z</dcterms:created>
  <dcterms:modified xsi:type="dcterms:W3CDTF">2025-04-05T13:36:24Z</dcterms:modified>
</cp:coreProperties>
</file>