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60" windowWidth="20490" windowHeight="7695" activeTab="0"/>
  </bookViews>
  <sheets>
    <sheet name="výsadba, údržba" sheetId="6" r:id="rId1"/>
  </sheets>
  <definedNames>
    <definedName name="_xlnm.Print_Area" localSheetId="0">'výsadba, údržba'!$A$1:$H$148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<sst xmlns="http://schemas.openxmlformats.org/spreadsheetml/2006/main" count="244" uniqueCount="130">
  <si>
    <t>Název položky</t>
  </si>
  <si>
    <t>M.j.</t>
  </si>
  <si>
    <t>Poč. m.j.</t>
  </si>
  <si>
    <t>Cena m.j.</t>
  </si>
  <si>
    <t>Celkem Kč</t>
  </si>
  <si>
    <t>Hm.jedn.</t>
  </si>
  <si>
    <t>Hm.celk.</t>
  </si>
  <si>
    <t>1 - Zemní práce</t>
  </si>
  <si>
    <t>Specifikace</t>
  </si>
  <si>
    <t xml:space="preserve">Celkem ZRN   </t>
  </si>
  <si>
    <t>823-1</t>
  </si>
  <si>
    <t>m2</t>
  </si>
  <si>
    <t>11130-1111</t>
  </si>
  <si>
    <t>ks</t>
  </si>
  <si>
    <t>m3</t>
  </si>
  <si>
    <t>800-1</t>
  </si>
  <si>
    <t>16270-1105</t>
  </si>
  <si>
    <t>t</t>
  </si>
  <si>
    <t>Celkem</t>
  </si>
  <si>
    <t>Celkem specifikace</t>
  </si>
  <si>
    <t>9 - Přesun hmot</t>
  </si>
  <si>
    <t>18421-5133</t>
  </si>
  <si>
    <t>18421-5412</t>
  </si>
  <si>
    <t>18580-2114</t>
  </si>
  <si>
    <t>18585-1121</t>
  </si>
  <si>
    <t>18585-1129</t>
  </si>
  <si>
    <t>18580-4311</t>
  </si>
  <si>
    <t>16710-1101</t>
  </si>
  <si>
    <t>Stromy</t>
  </si>
  <si>
    <t>Rostlinný materiál celkem</t>
  </si>
  <si>
    <t>Ztratné 3% (x 1,03)</t>
  </si>
  <si>
    <t>kg</t>
  </si>
  <si>
    <t>Ztratné 1% (x 1,01)</t>
  </si>
  <si>
    <t xml:space="preserve">Přesun hmot  </t>
  </si>
  <si>
    <t>99823-1311</t>
  </si>
  <si>
    <t>Přesun hmot pro sadovnické a krajinářské úpravy dopravní vzdálenost do 5000 m</t>
  </si>
  <si>
    <t>q</t>
  </si>
  <si>
    <t>Celkem ZRN</t>
  </si>
  <si>
    <t>18480-1121</t>
  </si>
  <si>
    <t>18485-2312</t>
  </si>
  <si>
    <t>18491-1111</t>
  </si>
  <si>
    <t>18580-4513</t>
  </si>
  <si>
    <t>18310-1221</t>
  </si>
  <si>
    <t>Číslo pol.</t>
  </si>
  <si>
    <t xml:space="preserve">Zhotovení závlahové mísy u solitérních dřevin v rovině nebo na svahu do 1:5, o průměru mísy do 1 m </t>
  </si>
  <si>
    <t xml:space="preserve">Dovoz vody pro zálivku rostlin na vzdálenost do 1000 m </t>
  </si>
  <si>
    <t>Hnojení půdy nebo trávníku v rovině nebo na svahu do 1:5 umělým hnojivem s rozdělením k jednotlivým rostlinám</t>
  </si>
  <si>
    <t>Výsadba dřeviny s balem do předem vyhloubené jamky se zalitím v rovině nebo na svahu do 1:5, při průměru balu do 600 mm</t>
  </si>
  <si>
    <t>18410-2115</t>
  </si>
  <si>
    <t>18310-1213</t>
  </si>
  <si>
    <t>18320-5111</t>
  </si>
  <si>
    <t>18340-3131</t>
  </si>
  <si>
    <t>18410-2111</t>
  </si>
  <si>
    <t>18450-1121</t>
  </si>
  <si>
    <t>18491-1421</t>
  </si>
  <si>
    <t>Vodor. přem. výkopku nebo sypaniny po suchu na obv. dopr. prostředku, bez nalož. výkopku, avšak se slož. bez rozhrnutí z h. tř. 1 až 4 na vzdál. do 10000 m dle TZ</t>
  </si>
  <si>
    <t>Nakládání, skládání a překládání neulehlého výkopku nebo sypaniny nakládání, množství do 100 m3, z hornin tř. 1 až 4 dle TZ</t>
  </si>
  <si>
    <t xml:space="preserve">Celkem </t>
  </si>
  <si>
    <t>Příplatek k ceně za každých dalších i započatých 1000 m</t>
  </si>
  <si>
    <t>18480-1131</t>
  </si>
  <si>
    <t>18580-4514</t>
  </si>
  <si>
    <t>Carpinus betulus ,  o.k. 16-18 cm, bal 60 cm</t>
  </si>
  <si>
    <t>Catalpa bignonioides, v.200-250 cm, bal 40 cm</t>
  </si>
  <si>
    <t xml:space="preserve">Spiraea cinerea Grefsheim,  v.40-60 cm, bal 20 cm </t>
  </si>
  <si>
    <t>Trvalky</t>
  </si>
  <si>
    <t>Keře listnaté</t>
  </si>
  <si>
    <t>Salvia superba ´Merleau White´</t>
  </si>
  <si>
    <t>Salvia superba ´Merleau Rose´</t>
  </si>
  <si>
    <t>18311-1313</t>
  </si>
  <si>
    <t>18321-1312</t>
  </si>
  <si>
    <t>Výsadba květin do připravené půdy se zalitím, trvalek</t>
  </si>
  <si>
    <t>18390-1113</t>
  </si>
  <si>
    <t>Příprava nádob pro vysazování rostlin plocha do 1,00 m2</t>
  </si>
  <si>
    <t>18410-2113</t>
  </si>
  <si>
    <t>18410-2183</t>
  </si>
  <si>
    <t>Příplatek za výsadbu do nádob při průměrubalu  do 400 mm</t>
  </si>
  <si>
    <t>Nakládání, rozvoz a skládání nádob</t>
  </si>
  <si>
    <t>18421-5112</t>
  </si>
  <si>
    <t xml:space="preserve">Ukotvení dřeviny jedním kůlem, délky do 2 m </t>
  </si>
  <si>
    <t>18580-4319</t>
  </si>
  <si>
    <t>Příplatek za zálivku nádob</t>
  </si>
  <si>
    <t>Nádoby na rostliny (viz TZ)</t>
  </si>
  <si>
    <t>Keře, trvalky</t>
  </si>
  <si>
    <t>18580-4511</t>
  </si>
  <si>
    <t>Odplevelení výsadeb v rovině nebo na svahu do 1:5 květin   2x ročně</t>
  </si>
  <si>
    <t>Odplevelení výsadeb v rovině nebo na svahu do 1:5 souvislých keřových skupin 2x ročně</t>
  </si>
  <si>
    <t>18580-4252</t>
  </si>
  <si>
    <t>18580-4519</t>
  </si>
  <si>
    <t>Příplatek za odplevelení v nádobách</t>
  </si>
  <si>
    <t>Odstranění odkvetlých a odumřelých částí rostli ze záhonů trvalek   1x ročně</t>
  </si>
  <si>
    <t>Substrát - výměna do jamek, substrát do nádob</t>
  </si>
  <si>
    <t>18310-1214</t>
  </si>
  <si>
    <t>Kůra drcená frakce 15/40 mm borová</t>
  </si>
  <si>
    <t xml:space="preserve">Kůly frézované 1,5 - 2 m </t>
  </si>
  <si>
    <t xml:space="preserve">Založení záhonu pro výsadbu rostlin v rovině nebo na svahu do 1:5 v zemině tř. 1 až 2 </t>
  </si>
  <si>
    <t xml:space="preserve">Hloubení jamek pro vysazování rostlin v zemině tř. 1 až 4 s výměnou půdy z 100 % v rovině nebo na svahu do 1:5, objemu do 0,01 m3 </t>
  </si>
  <si>
    <t xml:space="preserve">Hloubení jamek pro vysazování rostlin v zemině tř. 1 až 4 s výměnou půdy z 50 % v rovině nebo na svahu do 1:5, objemu do 0,05 m3 </t>
  </si>
  <si>
    <t xml:space="preserve">Hloubení jamek pro vysazování rostlin v zemině tř. 1 až 4 s výměnou půdy z 50 % v rovině nebo na svahu do 1:5, objemu do 0,125 m3 </t>
  </si>
  <si>
    <t xml:space="preserve">Hloubení jamek pro vysazování rostlin v zemině tř. 1 až 4 s výměnou půdy z 50 % v rovině nebo na svahu do 1:5, objemu do 1,00 m3 </t>
  </si>
  <si>
    <t xml:space="preserve">Obdělání půdy rytím hl. do 200 mm v zemině tř. 1 až 2 v rovině nebo na svahu do 1:5 </t>
  </si>
  <si>
    <t xml:space="preserve">Výsadba dřeviny s balem do předem vyhloubené jamky se zalitím v rovině nebo na svahu do 1:5, při průměru balu do 200 mm </t>
  </si>
  <si>
    <t xml:space="preserve">Výsadba dřeviny s balem do předem vyhloubené jamky se zalitím v rovině nebo na svahu do 1:5, při průměru balu do 400 mm </t>
  </si>
  <si>
    <t xml:space="preserve">Ukotvení dřeviny třemi kůly, délky do 3 m </t>
  </si>
  <si>
    <t xml:space="preserve">Zhotovení obalu kmene a spodních částí větví stromu z juty v jedné vrstvě v rovině nebo na svahu do 1:5 </t>
  </si>
  <si>
    <t xml:space="preserve">Příplatek k ceně za každých dalších i započatých 1000 m </t>
  </si>
  <si>
    <t xml:space="preserve">Zalití rostlin vodou plochy záhonů jednotlivě do 20 m2 </t>
  </si>
  <si>
    <t xml:space="preserve">Kůly frézované 2,5 - 3 m </t>
  </si>
  <si>
    <t>Ošetření vysazených dřevin solitérních v rovině nebo na svahu do 1:5   1 x ročně</t>
  </si>
  <si>
    <t xml:space="preserve">Zalití rostlin vodou plochy záhonů jednotlivě do 20 m2   10x </t>
  </si>
  <si>
    <t>Řez stromů prováděný lezeckou technikou výchovný alejové stromy, výšky do 6 m   2x</t>
  </si>
  <si>
    <t>Odplevelení výsadeb v rovině nebo na svahu do 1:5 dřevin solitérních  1x ročně</t>
  </si>
  <si>
    <t>Znovuuvázání dřeviny jedním úvazkem ke stávajícímu kůlu    2x</t>
  </si>
  <si>
    <t>Hnojení půdy nebo trávníku v rovině nebo na svahu do 1:5 umělým hnojivem s rozdělením k jednotlivým rostlinám    2x</t>
  </si>
  <si>
    <t>Zalití rostlin vodou plochy záhonů jednotlivě do 20 m2   10x 10l / 1 m2</t>
  </si>
  <si>
    <t>Ošetření vysazených dřevin a trvalek ve skupinách v rovině nebo na svahu do 1:5  1x ročně</t>
  </si>
  <si>
    <t>Mulčování vysazených rostlin mulčovací kůrou, tl. do 100 mm v rovině nebo na svahu do 1:5 (keře, trvalky, stromy, nádoby)</t>
  </si>
  <si>
    <t>Výsadba stromů, keřů, trvalek</t>
  </si>
  <si>
    <t xml:space="preserve">Pětiletá následná péče </t>
  </si>
  <si>
    <t>DPH 21%</t>
  </si>
  <si>
    <t>Celkem včetně DPH</t>
  </si>
  <si>
    <r>
      <t xml:space="preserve">Sejmutí drnu tl. do 100 mm, v jakékoliv ploše </t>
    </r>
    <r>
      <rPr>
        <i/>
        <sz val="8"/>
        <rFont val="Arial"/>
        <family val="2"/>
      </rPr>
      <t xml:space="preserve"> (dle TZ - záhony + stromy)</t>
    </r>
  </si>
  <si>
    <r>
      <t xml:space="preserve">Hnojivo tabletové </t>
    </r>
    <r>
      <rPr>
        <i/>
        <sz val="8"/>
        <rFont val="Arial"/>
        <family val="2"/>
      </rPr>
      <t xml:space="preserve"> (8 tabl./strom, 2 tabl./keř, 1 tabl./1 trvalku)</t>
    </r>
  </si>
  <si>
    <r>
      <t xml:space="preserve">Terracotem </t>
    </r>
    <r>
      <rPr>
        <i/>
        <sz val="8"/>
        <rFont val="Arial"/>
        <family val="2"/>
      </rPr>
      <t xml:space="preserve"> (dle TZ - 1,5 kg / 1 m3 substrátu)</t>
    </r>
  </si>
  <si>
    <r>
      <t>Úvazky a spojovací materiál</t>
    </r>
    <r>
      <rPr>
        <i/>
        <sz val="8"/>
        <rFont val="Arial"/>
        <family val="2"/>
      </rPr>
      <t xml:space="preserve">  </t>
    </r>
  </si>
  <si>
    <r>
      <t xml:space="preserve">Rákosová rohož či juta na alejové stromy s kmenem   </t>
    </r>
    <r>
      <rPr>
        <i/>
        <sz val="8"/>
        <rFont val="Arial"/>
        <family val="2"/>
      </rPr>
      <t xml:space="preserve"> </t>
    </r>
  </si>
  <si>
    <r>
      <t xml:space="preserve">Chránička paty kmene     </t>
    </r>
    <r>
      <rPr>
        <i/>
        <sz val="8"/>
        <rFont val="Arial"/>
        <family val="2"/>
      </rPr>
      <t xml:space="preserve">  </t>
    </r>
  </si>
  <si>
    <r>
      <t xml:space="preserve">Vícesložkové hnojivo NPK  </t>
    </r>
    <r>
      <rPr>
        <i/>
        <sz val="8"/>
        <rFont val="Arial"/>
        <family val="2"/>
      </rPr>
      <t xml:space="preserve">(0,1 kg/strom) </t>
    </r>
  </si>
  <si>
    <r>
      <t xml:space="preserve">Vícesložkové hnojivo NPK  </t>
    </r>
    <r>
      <rPr>
        <i/>
        <sz val="8"/>
        <rFont val="Arial"/>
        <family val="2"/>
      </rPr>
      <t xml:space="preserve">(0,03 kg/1 m2)  </t>
    </r>
  </si>
  <si>
    <t>SO 801 – Vegetační úpravy</t>
  </si>
  <si>
    <t>Parkoviště u Komerční banky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</si>
</sst>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00">
    <xf numFmtId="0" fontId="0" fillId="0" borderId="0" xfId="0"/>
    <xf numFmtId="0" fontId="5" fillId="0" borderId="0" xfId="20" applyFont="1" applyFill="1" applyAlignment="1">
      <alignment horizontal="left"/>
      <protection/>
    </xf>
    <xf numFmtId="0" fontId="5" fillId="0" borderId="0" xfId="20" applyFont="1" applyFill="1" applyAlignment="1">
      <alignment horizontal="center"/>
      <protection/>
    </xf>
    <xf numFmtId="0" fontId="5" fillId="0" borderId="0" xfId="20" applyFont="1" applyFill="1" applyAlignment="1">
      <alignment horizontal="right"/>
      <protection/>
    </xf>
    <xf numFmtId="4" fontId="5" fillId="0" borderId="0" xfId="20" applyNumberFormat="1" applyFont="1" applyFill="1" applyAlignment="1">
      <alignment/>
      <protection/>
    </xf>
    <xf numFmtId="0" fontId="5" fillId="0" borderId="0" xfId="20" applyFont="1" applyFill="1" applyAlignment="1">
      <alignment/>
      <protection/>
    </xf>
    <xf numFmtId="164" fontId="5" fillId="0" borderId="0" xfId="20" applyNumberFormat="1" applyFont="1" applyFill="1" applyAlignment="1">
      <alignment/>
      <protection/>
    </xf>
    <xf numFmtId="0" fontId="6" fillId="0" borderId="0" xfId="20" applyFont="1" applyFill="1" applyAlignment="1">
      <alignment horizontal="left"/>
      <protection/>
    </xf>
    <xf numFmtId="0" fontId="7" fillId="0" borderId="0" xfId="20" applyFont="1" applyFill="1" applyAlignment="1">
      <alignment horizontal="left"/>
      <protection/>
    </xf>
    <xf numFmtId="0" fontId="9" fillId="0" borderId="0" xfId="20" applyFont="1" applyFill="1" applyAlignment="1">
      <alignment horizontal="left"/>
      <protection/>
    </xf>
    <xf numFmtId="0" fontId="10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left"/>
      <protection/>
    </xf>
    <xf numFmtId="0" fontId="12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/>
      <protection/>
    </xf>
    <xf numFmtId="4" fontId="13" fillId="0" borderId="0" xfId="20" applyNumberFormat="1" applyFont="1" applyFill="1" applyAlignment="1">
      <alignment horizontal="center"/>
      <protection/>
    </xf>
    <xf numFmtId="164" fontId="13" fillId="0" borderId="0" xfId="20" applyNumberFormat="1" applyFont="1" applyFill="1" applyAlignment="1">
      <alignment horizontal="center"/>
      <protection/>
    </xf>
    <xf numFmtId="0" fontId="14" fillId="0" borderId="0" xfId="20" applyFont="1" applyFill="1" applyAlignment="1">
      <alignment horizontal="left"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4" fontId="9" fillId="0" borderId="0" xfId="20" applyNumberFormat="1" applyFont="1" applyFill="1" applyAlignment="1">
      <alignment horizontal="right"/>
      <protection/>
    </xf>
    <xf numFmtId="2" fontId="9" fillId="0" borderId="0" xfId="20" applyNumberFormat="1" applyFont="1" applyFill="1" applyAlignment="1">
      <alignment horizontal="right"/>
      <protection/>
    </xf>
    <xf numFmtId="164" fontId="9" fillId="0" borderId="0" xfId="20" applyNumberFormat="1" applyFont="1" applyFill="1" applyAlignment="1">
      <alignment horizontal="right"/>
      <protection/>
    </xf>
    <xf numFmtId="0" fontId="9" fillId="0" borderId="0" xfId="20" applyFont="1" applyFill="1" applyAlignment="1">
      <alignment/>
      <protection/>
    </xf>
    <xf numFmtId="4" fontId="9" fillId="0" borderId="0" xfId="20" applyNumberFormat="1" applyFont="1" applyFill="1" applyAlignment="1">
      <alignment/>
      <protection/>
    </xf>
    <xf numFmtId="164" fontId="9" fillId="0" borderId="0" xfId="20" applyNumberFormat="1" applyFont="1" applyFill="1" applyAlignment="1">
      <alignment/>
      <protection/>
    </xf>
    <xf numFmtId="0" fontId="10" fillId="0" borderId="0" xfId="20" applyFont="1" applyFill="1" applyAlignment="1">
      <alignment horizontal="center"/>
      <protection/>
    </xf>
    <xf numFmtId="0" fontId="10" fillId="0" borderId="0" xfId="20" applyFont="1" applyFill="1" applyAlignment="1">
      <alignment horizontal="right"/>
      <protection/>
    </xf>
    <xf numFmtId="4" fontId="10" fillId="0" borderId="0" xfId="20" applyNumberFormat="1" applyFont="1" applyFill="1" applyAlignment="1">
      <alignment/>
      <protection/>
    </xf>
    <xf numFmtId="0" fontId="10" fillId="0" borderId="0" xfId="20" applyFont="1" applyFill="1" applyAlignment="1">
      <alignment/>
      <protection/>
    </xf>
    <xf numFmtId="164" fontId="10" fillId="0" borderId="0" xfId="20" applyNumberFormat="1" applyFont="1" applyFill="1" applyAlignme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0" fontId="9" fillId="0" borderId="0" xfId="0" applyFont="1"/>
    <xf numFmtId="4" fontId="9" fillId="0" borderId="0" xfId="0" applyNumberFormat="1" applyFont="1"/>
    <xf numFmtId="16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21" applyFont="1" applyFill="1" applyAlignment="1">
      <alignment horizontal="left"/>
      <protection/>
    </xf>
    <xf numFmtId="0" fontId="9" fillId="0" borderId="0" xfId="21" applyFont="1" applyFill="1" applyAlignment="1">
      <alignment horizontal="center"/>
      <protection/>
    </xf>
    <xf numFmtId="165" fontId="9" fillId="0" borderId="0" xfId="21" applyNumberFormat="1" applyFont="1" applyFill="1" applyAlignment="1">
      <alignment horizontal="right"/>
      <protection/>
    </xf>
    <xf numFmtId="2" fontId="13" fillId="0" borderId="0" xfId="21" applyNumberFormat="1" applyFont="1" applyFill="1" applyAlignment="1">
      <alignment horizontal="right"/>
      <protection/>
    </xf>
    <xf numFmtId="2" fontId="9" fillId="0" borderId="0" xfId="21" applyNumberFormat="1" applyFont="1" applyFill="1" applyAlignment="1">
      <alignment/>
      <protection/>
    </xf>
    <xf numFmtId="2" fontId="9" fillId="0" borderId="0" xfId="21" applyNumberFormat="1" applyFont="1" applyFill="1" applyAlignment="1">
      <alignment horizontal="center"/>
      <protection/>
    </xf>
    <xf numFmtId="2" fontId="10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 applyAlignment="1">
      <alignment/>
      <protection/>
    </xf>
    <xf numFmtId="0" fontId="9" fillId="0" borderId="0" xfId="21" applyFont="1" applyAlignment="1">
      <alignment horizontal="left"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21" applyFont="1" applyAlignment="1">
      <alignment horizontal="center"/>
      <protection/>
    </xf>
    <xf numFmtId="2" fontId="9" fillId="0" borderId="0" xfId="21" applyNumberFormat="1" applyFont="1" applyAlignment="1">
      <alignment horizontal="right"/>
      <protection/>
    </xf>
    <xf numFmtId="2" fontId="9" fillId="0" borderId="0" xfId="21" applyNumberFormat="1" applyFont="1" applyAlignment="1">
      <alignment/>
      <protection/>
    </xf>
    <xf numFmtId="0" fontId="9" fillId="0" borderId="0" xfId="22" applyFont="1" applyAlignment="1">
      <alignment/>
      <protection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" fontId="13" fillId="0" borderId="0" xfId="20" applyNumberFormat="1" applyFont="1" applyFill="1" applyAlignment="1">
      <alignment/>
      <protection/>
    </xf>
    <xf numFmtId="164" fontId="13" fillId="0" borderId="0" xfId="20" applyNumberFormat="1" applyFont="1" applyFill="1" applyAlignment="1">
      <alignment/>
      <protection/>
    </xf>
    <xf numFmtId="0" fontId="9" fillId="0" borderId="0" xfId="0" applyFont="1" applyAlignment="1">
      <alignment horizontal="left" vertical="center"/>
    </xf>
    <xf numFmtId="4" fontId="9" fillId="0" borderId="0" xfId="23" applyNumberFormat="1" applyFont="1" applyFill="1" applyBorder="1">
      <alignment/>
      <protection/>
    </xf>
    <xf numFmtId="164" fontId="9" fillId="0" borderId="0" xfId="23" applyNumberFormat="1" applyFont="1" applyFill="1" applyBorder="1">
      <alignment/>
      <protection/>
    </xf>
    <xf numFmtId="4" fontId="13" fillId="0" borderId="0" xfId="23" applyNumberFormat="1" applyFont="1" applyFill="1" applyBorder="1">
      <alignment/>
      <protection/>
    </xf>
    <xf numFmtId="164" fontId="13" fillId="0" borderId="0" xfId="23" applyNumberFormat="1" applyFont="1" applyFill="1" applyBorder="1">
      <alignment/>
      <protection/>
    </xf>
    <xf numFmtId="166" fontId="9" fillId="0" borderId="0" xfId="20" applyNumberFormat="1" applyFont="1" applyFill="1" applyAlignment="1">
      <alignment/>
      <protection/>
    </xf>
    <xf numFmtId="3" fontId="9" fillId="0" borderId="0" xfId="20" applyNumberFormat="1" applyFont="1" applyFill="1" applyAlignment="1">
      <alignment horizontal="right"/>
      <protection/>
    </xf>
    <xf numFmtId="1" fontId="9" fillId="0" borderId="0" xfId="20" applyNumberFormat="1" applyFont="1" applyFill="1" applyAlignment="1">
      <alignment horizontal="right"/>
      <protection/>
    </xf>
    <xf numFmtId="165" fontId="9" fillId="0" borderId="0" xfId="20" applyNumberFormat="1" applyFont="1" applyFill="1" applyAlignment="1">
      <alignment horizontal="right"/>
      <protection/>
    </xf>
    <xf numFmtId="166" fontId="9" fillId="0" borderId="0" xfId="0" applyNumberFormat="1" applyFont="1" applyAlignment="1">
      <alignment horizontal="right"/>
    </xf>
    <xf numFmtId="0" fontId="15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 applyAlignment="1">
      <alignment horizontal="right"/>
      <protection/>
    </xf>
    <xf numFmtId="4" fontId="1" fillId="0" borderId="0" xfId="20" applyNumberFormat="1" applyFont="1" applyFill="1" applyAlignment="1">
      <alignment/>
      <protection/>
    </xf>
    <xf numFmtId="0" fontId="1" fillId="0" borderId="0" xfId="20" applyFont="1" applyFill="1" applyAlignment="1">
      <alignment/>
      <protection/>
    </xf>
    <xf numFmtId="164" fontId="1" fillId="0" borderId="0" xfId="20" applyNumberFormat="1" applyFont="1" applyFill="1" applyAlignment="1">
      <alignment/>
      <protection/>
    </xf>
    <xf numFmtId="0" fontId="12" fillId="0" borderId="0" xfId="20" applyFont="1" applyFill="1" applyAlignment="1">
      <alignment horizontal="center"/>
      <protection/>
    </xf>
    <xf numFmtId="0" fontId="12" fillId="0" borderId="0" xfId="20" applyFont="1" applyFill="1" applyAlignment="1">
      <alignment horizontal="right"/>
      <protection/>
    </xf>
    <xf numFmtId="4" fontId="12" fillId="0" borderId="0" xfId="20" applyNumberFormat="1" applyFont="1" applyFill="1" applyAlignment="1">
      <alignment/>
      <protection/>
    </xf>
    <xf numFmtId="0" fontId="12" fillId="0" borderId="0" xfId="20" applyFont="1" applyFill="1" applyAlignment="1">
      <alignment/>
      <protection/>
    </xf>
    <xf numFmtId="164" fontId="12" fillId="0" borderId="0" xfId="20" applyNumberFormat="1" applyFont="1" applyFill="1" applyAlignment="1">
      <alignment/>
      <protection/>
    </xf>
    <xf numFmtId="0" fontId="8" fillId="0" borderId="0" xfId="22" applyFont="1" applyAlignment="1">
      <alignment horizontal="left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2" fontId="9" fillId="0" borderId="0" xfId="20" applyNumberFormat="1" applyFont="1" applyFill="1" applyAlignment="1">
      <alignment/>
      <protection/>
    </xf>
    <xf numFmtId="0" fontId="9" fillId="0" borderId="0" xfId="20" applyFont="1" applyAlignment="1">
      <alignment horizontal="left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4" fontId="9" fillId="0" borderId="0" xfId="20" applyNumberFormat="1" applyFont="1">
      <alignment/>
      <protection/>
    </xf>
    <xf numFmtId="0" fontId="9" fillId="0" borderId="0" xfId="20" applyFont="1">
      <alignment/>
      <protection/>
    </xf>
    <xf numFmtId="0" fontId="10" fillId="0" borderId="0" xfId="20" applyFont="1" applyAlignment="1">
      <alignment horizontal="left"/>
      <protection/>
    </xf>
    <xf numFmtId="0" fontId="10" fillId="0" borderId="0" xfId="20" applyFont="1" applyAlignment="1">
      <alignment horizontal="center"/>
      <protection/>
    </xf>
    <xf numFmtId="4" fontId="10" fillId="0" borderId="0" xfId="20" applyNumberFormat="1" applyFont="1">
      <alignment/>
      <protection/>
    </xf>
    <xf numFmtId="0" fontId="10" fillId="0" borderId="0" xfId="20" applyFont="1">
      <alignment/>
      <protection/>
    </xf>
    <xf numFmtId="4" fontId="9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164" fontId="9" fillId="0" borderId="0" xfId="20" applyNumberFormat="1" applyFont="1" applyFill="1">
      <alignment/>
      <protection/>
    </xf>
    <xf numFmtId="4" fontId="5" fillId="0" borderId="0" xfId="20" applyNumberFormat="1" applyFont="1" applyFill="1" applyAlignment="1">
      <alignment horizontal="right"/>
      <protection/>
    </xf>
    <xf numFmtId="4" fontId="11" fillId="0" borderId="0" xfId="20" applyNumberFormat="1" applyFont="1" applyFill="1" applyAlignment="1">
      <alignment horizontal="right"/>
      <protection/>
    </xf>
    <xf numFmtId="0" fontId="9" fillId="0" borderId="0" xfId="0" applyFont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7ZŠ01" xfId="20"/>
    <cellStyle name="normální_CENÍK 2004" xfId="21"/>
    <cellStyle name="Normální 2" xfId="22"/>
    <cellStyle name="Excel Built-in Normal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B43" sqref="B43"/>
    </sheetView>
  </sheetViews>
  <sheetFormatPr defaultColWidth="9.140625" defaultRowHeight="15"/>
  <cols>
    <col min="1" max="1" width="8.28125" style="1" customWidth="1"/>
    <col min="2" max="2" width="93.140625" style="1" customWidth="1"/>
    <col min="3" max="3" width="2.28125" style="2" customWidth="1"/>
    <col min="4" max="4" width="6.28125" style="5" customWidth="1"/>
    <col min="5" max="5" width="8.421875" style="4" customWidth="1"/>
    <col min="6" max="6" width="10.421875" style="4" customWidth="1"/>
    <col min="7" max="7" width="5.28125" style="5" customWidth="1"/>
    <col min="8" max="8" width="5.421875" style="6" customWidth="1"/>
    <col min="9" max="9" width="5.00390625" style="5" customWidth="1"/>
    <col min="10" max="10" width="6.8515625" style="5" customWidth="1"/>
    <col min="11" max="11" width="6.28125" style="5" customWidth="1"/>
    <col min="12" max="12" width="11.7109375" style="5" customWidth="1"/>
    <col min="13" max="256" width="9.140625" style="5" customWidth="1"/>
    <col min="257" max="257" width="10.140625" style="5" customWidth="1"/>
    <col min="258" max="258" width="64.28125" style="5" customWidth="1"/>
    <col min="259" max="259" width="3.140625" style="5" customWidth="1"/>
    <col min="260" max="260" width="6.57421875" style="5" customWidth="1"/>
    <col min="261" max="261" width="8.8515625" style="5" customWidth="1"/>
    <col min="262" max="262" width="11.140625" style="5" customWidth="1"/>
    <col min="263" max="263" width="7.00390625" style="5" customWidth="1"/>
    <col min="264" max="264" width="6.28125" style="5" customWidth="1"/>
    <col min="265" max="267" width="9.140625" style="5" customWidth="1"/>
    <col min="268" max="268" width="11.7109375" style="5" customWidth="1"/>
    <col min="269" max="512" width="9.140625" style="5" customWidth="1"/>
    <col min="513" max="513" width="10.140625" style="5" customWidth="1"/>
    <col min="514" max="514" width="64.28125" style="5" customWidth="1"/>
    <col min="515" max="515" width="3.140625" style="5" customWidth="1"/>
    <col min="516" max="516" width="6.57421875" style="5" customWidth="1"/>
    <col min="517" max="517" width="8.8515625" style="5" customWidth="1"/>
    <col min="518" max="518" width="11.140625" style="5" customWidth="1"/>
    <col min="519" max="519" width="7.00390625" style="5" customWidth="1"/>
    <col min="520" max="520" width="6.28125" style="5" customWidth="1"/>
    <col min="521" max="523" width="9.140625" style="5" customWidth="1"/>
    <col min="524" max="524" width="11.7109375" style="5" customWidth="1"/>
    <col min="525" max="768" width="9.140625" style="5" customWidth="1"/>
    <col min="769" max="769" width="10.140625" style="5" customWidth="1"/>
    <col min="770" max="770" width="64.28125" style="5" customWidth="1"/>
    <col min="771" max="771" width="3.140625" style="5" customWidth="1"/>
    <col min="772" max="772" width="6.57421875" style="5" customWidth="1"/>
    <col min="773" max="773" width="8.8515625" style="5" customWidth="1"/>
    <col min="774" max="774" width="11.140625" style="5" customWidth="1"/>
    <col min="775" max="775" width="7.00390625" style="5" customWidth="1"/>
    <col min="776" max="776" width="6.28125" style="5" customWidth="1"/>
    <col min="777" max="779" width="9.140625" style="5" customWidth="1"/>
    <col min="780" max="780" width="11.7109375" style="5" customWidth="1"/>
    <col min="781" max="1024" width="9.140625" style="5" customWidth="1"/>
    <col min="1025" max="1025" width="10.140625" style="5" customWidth="1"/>
    <col min="1026" max="1026" width="64.28125" style="5" customWidth="1"/>
    <col min="1027" max="1027" width="3.140625" style="5" customWidth="1"/>
    <col min="1028" max="1028" width="6.57421875" style="5" customWidth="1"/>
    <col min="1029" max="1029" width="8.8515625" style="5" customWidth="1"/>
    <col min="1030" max="1030" width="11.140625" style="5" customWidth="1"/>
    <col min="1031" max="1031" width="7.00390625" style="5" customWidth="1"/>
    <col min="1032" max="1032" width="6.28125" style="5" customWidth="1"/>
    <col min="1033" max="1035" width="9.140625" style="5" customWidth="1"/>
    <col min="1036" max="1036" width="11.7109375" style="5" customWidth="1"/>
    <col min="1037" max="1280" width="9.140625" style="5" customWidth="1"/>
    <col min="1281" max="1281" width="10.140625" style="5" customWidth="1"/>
    <col min="1282" max="1282" width="64.28125" style="5" customWidth="1"/>
    <col min="1283" max="1283" width="3.140625" style="5" customWidth="1"/>
    <col min="1284" max="1284" width="6.57421875" style="5" customWidth="1"/>
    <col min="1285" max="1285" width="8.8515625" style="5" customWidth="1"/>
    <col min="1286" max="1286" width="11.140625" style="5" customWidth="1"/>
    <col min="1287" max="1287" width="7.00390625" style="5" customWidth="1"/>
    <col min="1288" max="1288" width="6.28125" style="5" customWidth="1"/>
    <col min="1289" max="1291" width="9.140625" style="5" customWidth="1"/>
    <col min="1292" max="1292" width="11.7109375" style="5" customWidth="1"/>
    <col min="1293" max="1536" width="9.140625" style="5" customWidth="1"/>
    <col min="1537" max="1537" width="10.140625" style="5" customWidth="1"/>
    <col min="1538" max="1538" width="64.28125" style="5" customWidth="1"/>
    <col min="1539" max="1539" width="3.140625" style="5" customWidth="1"/>
    <col min="1540" max="1540" width="6.57421875" style="5" customWidth="1"/>
    <col min="1541" max="1541" width="8.8515625" style="5" customWidth="1"/>
    <col min="1542" max="1542" width="11.140625" style="5" customWidth="1"/>
    <col min="1543" max="1543" width="7.00390625" style="5" customWidth="1"/>
    <col min="1544" max="1544" width="6.28125" style="5" customWidth="1"/>
    <col min="1545" max="1547" width="9.140625" style="5" customWidth="1"/>
    <col min="1548" max="1548" width="11.7109375" style="5" customWidth="1"/>
    <col min="1549" max="1792" width="9.140625" style="5" customWidth="1"/>
    <col min="1793" max="1793" width="10.140625" style="5" customWidth="1"/>
    <col min="1794" max="1794" width="64.28125" style="5" customWidth="1"/>
    <col min="1795" max="1795" width="3.140625" style="5" customWidth="1"/>
    <col min="1796" max="1796" width="6.57421875" style="5" customWidth="1"/>
    <col min="1797" max="1797" width="8.8515625" style="5" customWidth="1"/>
    <col min="1798" max="1798" width="11.140625" style="5" customWidth="1"/>
    <col min="1799" max="1799" width="7.00390625" style="5" customWidth="1"/>
    <col min="1800" max="1800" width="6.28125" style="5" customWidth="1"/>
    <col min="1801" max="1803" width="9.140625" style="5" customWidth="1"/>
    <col min="1804" max="1804" width="11.7109375" style="5" customWidth="1"/>
    <col min="1805" max="2048" width="9.140625" style="5" customWidth="1"/>
    <col min="2049" max="2049" width="10.140625" style="5" customWidth="1"/>
    <col min="2050" max="2050" width="64.28125" style="5" customWidth="1"/>
    <col min="2051" max="2051" width="3.140625" style="5" customWidth="1"/>
    <col min="2052" max="2052" width="6.57421875" style="5" customWidth="1"/>
    <col min="2053" max="2053" width="8.8515625" style="5" customWidth="1"/>
    <col min="2054" max="2054" width="11.140625" style="5" customWidth="1"/>
    <col min="2055" max="2055" width="7.00390625" style="5" customWidth="1"/>
    <col min="2056" max="2056" width="6.28125" style="5" customWidth="1"/>
    <col min="2057" max="2059" width="9.140625" style="5" customWidth="1"/>
    <col min="2060" max="2060" width="11.7109375" style="5" customWidth="1"/>
    <col min="2061" max="2304" width="9.140625" style="5" customWidth="1"/>
    <col min="2305" max="2305" width="10.140625" style="5" customWidth="1"/>
    <col min="2306" max="2306" width="64.28125" style="5" customWidth="1"/>
    <col min="2307" max="2307" width="3.140625" style="5" customWidth="1"/>
    <col min="2308" max="2308" width="6.57421875" style="5" customWidth="1"/>
    <col min="2309" max="2309" width="8.8515625" style="5" customWidth="1"/>
    <col min="2310" max="2310" width="11.140625" style="5" customWidth="1"/>
    <col min="2311" max="2311" width="7.00390625" style="5" customWidth="1"/>
    <col min="2312" max="2312" width="6.28125" style="5" customWidth="1"/>
    <col min="2313" max="2315" width="9.140625" style="5" customWidth="1"/>
    <col min="2316" max="2316" width="11.7109375" style="5" customWidth="1"/>
    <col min="2317" max="2560" width="9.140625" style="5" customWidth="1"/>
    <col min="2561" max="2561" width="10.140625" style="5" customWidth="1"/>
    <col min="2562" max="2562" width="64.28125" style="5" customWidth="1"/>
    <col min="2563" max="2563" width="3.140625" style="5" customWidth="1"/>
    <col min="2564" max="2564" width="6.57421875" style="5" customWidth="1"/>
    <col min="2565" max="2565" width="8.8515625" style="5" customWidth="1"/>
    <col min="2566" max="2566" width="11.140625" style="5" customWidth="1"/>
    <col min="2567" max="2567" width="7.00390625" style="5" customWidth="1"/>
    <col min="2568" max="2568" width="6.28125" style="5" customWidth="1"/>
    <col min="2569" max="2571" width="9.140625" style="5" customWidth="1"/>
    <col min="2572" max="2572" width="11.7109375" style="5" customWidth="1"/>
    <col min="2573" max="2816" width="9.140625" style="5" customWidth="1"/>
    <col min="2817" max="2817" width="10.140625" style="5" customWidth="1"/>
    <col min="2818" max="2818" width="64.28125" style="5" customWidth="1"/>
    <col min="2819" max="2819" width="3.140625" style="5" customWidth="1"/>
    <col min="2820" max="2820" width="6.57421875" style="5" customWidth="1"/>
    <col min="2821" max="2821" width="8.8515625" style="5" customWidth="1"/>
    <col min="2822" max="2822" width="11.140625" style="5" customWidth="1"/>
    <col min="2823" max="2823" width="7.00390625" style="5" customWidth="1"/>
    <col min="2824" max="2824" width="6.28125" style="5" customWidth="1"/>
    <col min="2825" max="2827" width="9.140625" style="5" customWidth="1"/>
    <col min="2828" max="2828" width="11.7109375" style="5" customWidth="1"/>
    <col min="2829" max="3072" width="9.140625" style="5" customWidth="1"/>
    <col min="3073" max="3073" width="10.140625" style="5" customWidth="1"/>
    <col min="3074" max="3074" width="64.28125" style="5" customWidth="1"/>
    <col min="3075" max="3075" width="3.140625" style="5" customWidth="1"/>
    <col min="3076" max="3076" width="6.57421875" style="5" customWidth="1"/>
    <col min="3077" max="3077" width="8.8515625" style="5" customWidth="1"/>
    <col min="3078" max="3078" width="11.140625" style="5" customWidth="1"/>
    <col min="3079" max="3079" width="7.00390625" style="5" customWidth="1"/>
    <col min="3080" max="3080" width="6.28125" style="5" customWidth="1"/>
    <col min="3081" max="3083" width="9.140625" style="5" customWidth="1"/>
    <col min="3084" max="3084" width="11.7109375" style="5" customWidth="1"/>
    <col min="3085" max="3328" width="9.140625" style="5" customWidth="1"/>
    <col min="3329" max="3329" width="10.140625" style="5" customWidth="1"/>
    <col min="3330" max="3330" width="64.28125" style="5" customWidth="1"/>
    <col min="3331" max="3331" width="3.140625" style="5" customWidth="1"/>
    <col min="3332" max="3332" width="6.57421875" style="5" customWidth="1"/>
    <col min="3333" max="3333" width="8.8515625" style="5" customWidth="1"/>
    <col min="3334" max="3334" width="11.140625" style="5" customWidth="1"/>
    <col min="3335" max="3335" width="7.00390625" style="5" customWidth="1"/>
    <col min="3336" max="3336" width="6.28125" style="5" customWidth="1"/>
    <col min="3337" max="3339" width="9.140625" style="5" customWidth="1"/>
    <col min="3340" max="3340" width="11.7109375" style="5" customWidth="1"/>
    <col min="3341" max="3584" width="9.140625" style="5" customWidth="1"/>
    <col min="3585" max="3585" width="10.140625" style="5" customWidth="1"/>
    <col min="3586" max="3586" width="64.28125" style="5" customWidth="1"/>
    <col min="3587" max="3587" width="3.140625" style="5" customWidth="1"/>
    <col min="3588" max="3588" width="6.57421875" style="5" customWidth="1"/>
    <col min="3589" max="3589" width="8.8515625" style="5" customWidth="1"/>
    <col min="3590" max="3590" width="11.140625" style="5" customWidth="1"/>
    <col min="3591" max="3591" width="7.00390625" style="5" customWidth="1"/>
    <col min="3592" max="3592" width="6.28125" style="5" customWidth="1"/>
    <col min="3593" max="3595" width="9.140625" style="5" customWidth="1"/>
    <col min="3596" max="3596" width="11.7109375" style="5" customWidth="1"/>
    <col min="3597" max="3840" width="9.140625" style="5" customWidth="1"/>
    <col min="3841" max="3841" width="10.140625" style="5" customWidth="1"/>
    <col min="3842" max="3842" width="64.28125" style="5" customWidth="1"/>
    <col min="3843" max="3843" width="3.140625" style="5" customWidth="1"/>
    <col min="3844" max="3844" width="6.57421875" style="5" customWidth="1"/>
    <col min="3845" max="3845" width="8.8515625" style="5" customWidth="1"/>
    <col min="3846" max="3846" width="11.140625" style="5" customWidth="1"/>
    <col min="3847" max="3847" width="7.00390625" style="5" customWidth="1"/>
    <col min="3848" max="3848" width="6.28125" style="5" customWidth="1"/>
    <col min="3849" max="3851" width="9.140625" style="5" customWidth="1"/>
    <col min="3852" max="3852" width="11.7109375" style="5" customWidth="1"/>
    <col min="3853" max="4096" width="9.140625" style="5" customWidth="1"/>
    <col min="4097" max="4097" width="10.140625" style="5" customWidth="1"/>
    <col min="4098" max="4098" width="64.28125" style="5" customWidth="1"/>
    <col min="4099" max="4099" width="3.140625" style="5" customWidth="1"/>
    <col min="4100" max="4100" width="6.57421875" style="5" customWidth="1"/>
    <col min="4101" max="4101" width="8.8515625" style="5" customWidth="1"/>
    <col min="4102" max="4102" width="11.140625" style="5" customWidth="1"/>
    <col min="4103" max="4103" width="7.00390625" style="5" customWidth="1"/>
    <col min="4104" max="4104" width="6.28125" style="5" customWidth="1"/>
    <col min="4105" max="4107" width="9.140625" style="5" customWidth="1"/>
    <col min="4108" max="4108" width="11.7109375" style="5" customWidth="1"/>
    <col min="4109" max="4352" width="9.140625" style="5" customWidth="1"/>
    <col min="4353" max="4353" width="10.140625" style="5" customWidth="1"/>
    <col min="4354" max="4354" width="64.28125" style="5" customWidth="1"/>
    <col min="4355" max="4355" width="3.140625" style="5" customWidth="1"/>
    <col min="4356" max="4356" width="6.57421875" style="5" customWidth="1"/>
    <col min="4357" max="4357" width="8.8515625" style="5" customWidth="1"/>
    <col min="4358" max="4358" width="11.140625" style="5" customWidth="1"/>
    <col min="4359" max="4359" width="7.00390625" style="5" customWidth="1"/>
    <col min="4360" max="4360" width="6.28125" style="5" customWidth="1"/>
    <col min="4361" max="4363" width="9.140625" style="5" customWidth="1"/>
    <col min="4364" max="4364" width="11.7109375" style="5" customWidth="1"/>
    <col min="4365" max="4608" width="9.140625" style="5" customWidth="1"/>
    <col min="4609" max="4609" width="10.140625" style="5" customWidth="1"/>
    <col min="4610" max="4610" width="64.28125" style="5" customWidth="1"/>
    <col min="4611" max="4611" width="3.140625" style="5" customWidth="1"/>
    <col min="4612" max="4612" width="6.57421875" style="5" customWidth="1"/>
    <col min="4613" max="4613" width="8.8515625" style="5" customWidth="1"/>
    <col min="4614" max="4614" width="11.140625" style="5" customWidth="1"/>
    <col min="4615" max="4615" width="7.00390625" style="5" customWidth="1"/>
    <col min="4616" max="4616" width="6.28125" style="5" customWidth="1"/>
    <col min="4617" max="4619" width="9.140625" style="5" customWidth="1"/>
    <col min="4620" max="4620" width="11.7109375" style="5" customWidth="1"/>
    <col min="4621" max="4864" width="9.140625" style="5" customWidth="1"/>
    <col min="4865" max="4865" width="10.140625" style="5" customWidth="1"/>
    <col min="4866" max="4866" width="64.28125" style="5" customWidth="1"/>
    <col min="4867" max="4867" width="3.140625" style="5" customWidth="1"/>
    <col min="4868" max="4868" width="6.57421875" style="5" customWidth="1"/>
    <col min="4869" max="4869" width="8.8515625" style="5" customWidth="1"/>
    <col min="4870" max="4870" width="11.140625" style="5" customWidth="1"/>
    <col min="4871" max="4871" width="7.00390625" style="5" customWidth="1"/>
    <col min="4872" max="4872" width="6.28125" style="5" customWidth="1"/>
    <col min="4873" max="4875" width="9.140625" style="5" customWidth="1"/>
    <col min="4876" max="4876" width="11.7109375" style="5" customWidth="1"/>
    <col min="4877" max="5120" width="9.140625" style="5" customWidth="1"/>
    <col min="5121" max="5121" width="10.140625" style="5" customWidth="1"/>
    <col min="5122" max="5122" width="64.28125" style="5" customWidth="1"/>
    <col min="5123" max="5123" width="3.140625" style="5" customWidth="1"/>
    <col min="5124" max="5124" width="6.57421875" style="5" customWidth="1"/>
    <col min="5125" max="5125" width="8.8515625" style="5" customWidth="1"/>
    <col min="5126" max="5126" width="11.140625" style="5" customWidth="1"/>
    <col min="5127" max="5127" width="7.00390625" style="5" customWidth="1"/>
    <col min="5128" max="5128" width="6.28125" style="5" customWidth="1"/>
    <col min="5129" max="5131" width="9.140625" style="5" customWidth="1"/>
    <col min="5132" max="5132" width="11.7109375" style="5" customWidth="1"/>
    <col min="5133" max="5376" width="9.140625" style="5" customWidth="1"/>
    <col min="5377" max="5377" width="10.140625" style="5" customWidth="1"/>
    <col min="5378" max="5378" width="64.28125" style="5" customWidth="1"/>
    <col min="5379" max="5379" width="3.140625" style="5" customWidth="1"/>
    <col min="5380" max="5380" width="6.57421875" style="5" customWidth="1"/>
    <col min="5381" max="5381" width="8.8515625" style="5" customWidth="1"/>
    <col min="5382" max="5382" width="11.140625" style="5" customWidth="1"/>
    <col min="5383" max="5383" width="7.00390625" style="5" customWidth="1"/>
    <col min="5384" max="5384" width="6.28125" style="5" customWidth="1"/>
    <col min="5385" max="5387" width="9.140625" style="5" customWidth="1"/>
    <col min="5388" max="5388" width="11.7109375" style="5" customWidth="1"/>
    <col min="5389" max="5632" width="9.140625" style="5" customWidth="1"/>
    <col min="5633" max="5633" width="10.140625" style="5" customWidth="1"/>
    <col min="5634" max="5634" width="64.28125" style="5" customWidth="1"/>
    <col min="5635" max="5635" width="3.140625" style="5" customWidth="1"/>
    <col min="5636" max="5636" width="6.57421875" style="5" customWidth="1"/>
    <col min="5637" max="5637" width="8.8515625" style="5" customWidth="1"/>
    <col min="5638" max="5638" width="11.140625" style="5" customWidth="1"/>
    <col min="5639" max="5639" width="7.00390625" style="5" customWidth="1"/>
    <col min="5640" max="5640" width="6.28125" style="5" customWidth="1"/>
    <col min="5641" max="5643" width="9.140625" style="5" customWidth="1"/>
    <col min="5644" max="5644" width="11.7109375" style="5" customWidth="1"/>
    <col min="5645" max="5888" width="9.140625" style="5" customWidth="1"/>
    <col min="5889" max="5889" width="10.140625" style="5" customWidth="1"/>
    <col min="5890" max="5890" width="64.28125" style="5" customWidth="1"/>
    <col min="5891" max="5891" width="3.140625" style="5" customWidth="1"/>
    <col min="5892" max="5892" width="6.57421875" style="5" customWidth="1"/>
    <col min="5893" max="5893" width="8.8515625" style="5" customWidth="1"/>
    <col min="5894" max="5894" width="11.140625" style="5" customWidth="1"/>
    <col min="5895" max="5895" width="7.00390625" style="5" customWidth="1"/>
    <col min="5896" max="5896" width="6.28125" style="5" customWidth="1"/>
    <col min="5897" max="5899" width="9.140625" style="5" customWidth="1"/>
    <col min="5900" max="5900" width="11.7109375" style="5" customWidth="1"/>
    <col min="5901" max="6144" width="9.140625" style="5" customWidth="1"/>
    <col min="6145" max="6145" width="10.140625" style="5" customWidth="1"/>
    <col min="6146" max="6146" width="64.28125" style="5" customWidth="1"/>
    <col min="6147" max="6147" width="3.140625" style="5" customWidth="1"/>
    <col min="6148" max="6148" width="6.57421875" style="5" customWidth="1"/>
    <col min="6149" max="6149" width="8.8515625" style="5" customWidth="1"/>
    <col min="6150" max="6150" width="11.140625" style="5" customWidth="1"/>
    <col min="6151" max="6151" width="7.00390625" style="5" customWidth="1"/>
    <col min="6152" max="6152" width="6.28125" style="5" customWidth="1"/>
    <col min="6153" max="6155" width="9.140625" style="5" customWidth="1"/>
    <col min="6156" max="6156" width="11.7109375" style="5" customWidth="1"/>
    <col min="6157" max="6400" width="9.140625" style="5" customWidth="1"/>
    <col min="6401" max="6401" width="10.140625" style="5" customWidth="1"/>
    <col min="6402" max="6402" width="64.28125" style="5" customWidth="1"/>
    <col min="6403" max="6403" width="3.140625" style="5" customWidth="1"/>
    <col min="6404" max="6404" width="6.57421875" style="5" customWidth="1"/>
    <col min="6405" max="6405" width="8.8515625" style="5" customWidth="1"/>
    <col min="6406" max="6406" width="11.140625" style="5" customWidth="1"/>
    <col min="6407" max="6407" width="7.00390625" style="5" customWidth="1"/>
    <col min="6408" max="6408" width="6.28125" style="5" customWidth="1"/>
    <col min="6409" max="6411" width="9.140625" style="5" customWidth="1"/>
    <col min="6412" max="6412" width="11.7109375" style="5" customWidth="1"/>
    <col min="6413" max="6656" width="9.140625" style="5" customWidth="1"/>
    <col min="6657" max="6657" width="10.140625" style="5" customWidth="1"/>
    <col min="6658" max="6658" width="64.28125" style="5" customWidth="1"/>
    <col min="6659" max="6659" width="3.140625" style="5" customWidth="1"/>
    <col min="6660" max="6660" width="6.57421875" style="5" customWidth="1"/>
    <col min="6661" max="6661" width="8.8515625" style="5" customWidth="1"/>
    <col min="6662" max="6662" width="11.140625" style="5" customWidth="1"/>
    <col min="6663" max="6663" width="7.00390625" style="5" customWidth="1"/>
    <col min="6664" max="6664" width="6.28125" style="5" customWidth="1"/>
    <col min="6665" max="6667" width="9.140625" style="5" customWidth="1"/>
    <col min="6668" max="6668" width="11.7109375" style="5" customWidth="1"/>
    <col min="6669" max="6912" width="9.140625" style="5" customWidth="1"/>
    <col min="6913" max="6913" width="10.140625" style="5" customWidth="1"/>
    <col min="6914" max="6914" width="64.28125" style="5" customWidth="1"/>
    <col min="6915" max="6915" width="3.140625" style="5" customWidth="1"/>
    <col min="6916" max="6916" width="6.57421875" style="5" customWidth="1"/>
    <col min="6917" max="6917" width="8.8515625" style="5" customWidth="1"/>
    <col min="6918" max="6918" width="11.140625" style="5" customWidth="1"/>
    <col min="6919" max="6919" width="7.00390625" style="5" customWidth="1"/>
    <col min="6920" max="6920" width="6.28125" style="5" customWidth="1"/>
    <col min="6921" max="6923" width="9.140625" style="5" customWidth="1"/>
    <col min="6924" max="6924" width="11.7109375" style="5" customWidth="1"/>
    <col min="6925" max="7168" width="9.140625" style="5" customWidth="1"/>
    <col min="7169" max="7169" width="10.140625" style="5" customWidth="1"/>
    <col min="7170" max="7170" width="64.28125" style="5" customWidth="1"/>
    <col min="7171" max="7171" width="3.140625" style="5" customWidth="1"/>
    <col min="7172" max="7172" width="6.57421875" style="5" customWidth="1"/>
    <col min="7173" max="7173" width="8.8515625" style="5" customWidth="1"/>
    <col min="7174" max="7174" width="11.140625" style="5" customWidth="1"/>
    <col min="7175" max="7175" width="7.00390625" style="5" customWidth="1"/>
    <col min="7176" max="7176" width="6.28125" style="5" customWidth="1"/>
    <col min="7177" max="7179" width="9.140625" style="5" customWidth="1"/>
    <col min="7180" max="7180" width="11.7109375" style="5" customWidth="1"/>
    <col min="7181" max="7424" width="9.140625" style="5" customWidth="1"/>
    <col min="7425" max="7425" width="10.140625" style="5" customWidth="1"/>
    <col min="7426" max="7426" width="64.28125" style="5" customWidth="1"/>
    <col min="7427" max="7427" width="3.140625" style="5" customWidth="1"/>
    <col min="7428" max="7428" width="6.57421875" style="5" customWidth="1"/>
    <col min="7429" max="7429" width="8.8515625" style="5" customWidth="1"/>
    <col min="7430" max="7430" width="11.140625" style="5" customWidth="1"/>
    <col min="7431" max="7431" width="7.00390625" style="5" customWidth="1"/>
    <col min="7432" max="7432" width="6.28125" style="5" customWidth="1"/>
    <col min="7433" max="7435" width="9.140625" style="5" customWidth="1"/>
    <col min="7436" max="7436" width="11.7109375" style="5" customWidth="1"/>
    <col min="7437" max="7680" width="9.140625" style="5" customWidth="1"/>
    <col min="7681" max="7681" width="10.140625" style="5" customWidth="1"/>
    <col min="7682" max="7682" width="64.28125" style="5" customWidth="1"/>
    <col min="7683" max="7683" width="3.140625" style="5" customWidth="1"/>
    <col min="7684" max="7684" width="6.57421875" style="5" customWidth="1"/>
    <col min="7685" max="7685" width="8.8515625" style="5" customWidth="1"/>
    <col min="7686" max="7686" width="11.140625" style="5" customWidth="1"/>
    <col min="7687" max="7687" width="7.00390625" style="5" customWidth="1"/>
    <col min="7688" max="7688" width="6.28125" style="5" customWidth="1"/>
    <col min="7689" max="7691" width="9.140625" style="5" customWidth="1"/>
    <col min="7692" max="7692" width="11.7109375" style="5" customWidth="1"/>
    <col min="7693" max="7936" width="9.140625" style="5" customWidth="1"/>
    <col min="7937" max="7937" width="10.140625" style="5" customWidth="1"/>
    <col min="7938" max="7938" width="64.28125" style="5" customWidth="1"/>
    <col min="7939" max="7939" width="3.140625" style="5" customWidth="1"/>
    <col min="7940" max="7940" width="6.57421875" style="5" customWidth="1"/>
    <col min="7941" max="7941" width="8.8515625" style="5" customWidth="1"/>
    <col min="7942" max="7942" width="11.140625" style="5" customWidth="1"/>
    <col min="7943" max="7943" width="7.00390625" style="5" customWidth="1"/>
    <col min="7944" max="7944" width="6.28125" style="5" customWidth="1"/>
    <col min="7945" max="7947" width="9.140625" style="5" customWidth="1"/>
    <col min="7948" max="7948" width="11.7109375" style="5" customWidth="1"/>
    <col min="7949" max="8192" width="9.140625" style="5" customWidth="1"/>
    <col min="8193" max="8193" width="10.140625" style="5" customWidth="1"/>
    <col min="8194" max="8194" width="64.28125" style="5" customWidth="1"/>
    <col min="8195" max="8195" width="3.140625" style="5" customWidth="1"/>
    <col min="8196" max="8196" width="6.57421875" style="5" customWidth="1"/>
    <col min="8197" max="8197" width="8.8515625" style="5" customWidth="1"/>
    <col min="8198" max="8198" width="11.140625" style="5" customWidth="1"/>
    <col min="8199" max="8199" width="7.00390625" style="5" customWidth="1"/>
    <col min="8200" max="8200" width="6.28125" style="5" customWidth="1"/>
    <col min="8201" max="8203" width="9.140625" style="5" customWidth="1"/>
    <col min="8204" max="8204" width="11.7109375" style="5" customWidth="1"/>
    <col min="8205" max="8448" width="9.140625" style="5" customWidth="1"/>
    <col min="8449" max="8449" width="10.140625" style="5" customWidth="1"/>
    <col min="8450" max="8450" width="64.28125" style="5" customWidth="1"/>
    <col min="8451" max="8451" width="3.140625" style="5" customWidth="1"/>
    <col min="8452" max="8452" width="6.57421875" style="5" customWidth="1"/>
    <col min="8453" max="8453" width="8.8515625" style="5" customWidth="1"/>
    <col min="8454" max="8454" width="11.140625" style="5" customWidth="1"/>
    <col min="8455" max="8455" width="7.00390625" style="5" customWidth="1"/>
    <col min="8456" max="8456" width="6.28125" style="5" customWidth="1"/>
    <col min="8457" max="8459" width="9.140625" style="5" customWidth="1"/>
    <col min="8460" max="8460" width="11.7109375" style="5" customWidth="1"/>
    <col min="8461" max="8704" width="9.140625" style="5" customWidth="1"/>
    <col min="8705" max="8705" width="10.140625" style="5" customWidth="1"/>
    <col min="8706" max="8706" width="64.28125" style="5" customWidth="1"/>
    <col min="8707" max="8707" width="3.140625" style="5" customWidth="1"/>
    <col min="8708" max="8708" width="6.57421875" style="5" customWidth="1"/>
    <col min="8709" max="8709" width="8.8515625" style="5" customWidth="1"/>
    <col min="8710" max="8710" width="11.140625" style="5" customWidth="1"/>
    <col min="8711" max="8711" width="7.00390625" style="5" customWidth="1"/>
    <col min="8712" max="8712" width="6.28125" style="5" customWidth="1"/>
    <col min="8713" max="8715" width="9.140625" style="5" customWidth="1"/>
    <col min="8716" max="8716" width="11.7109375" style="5" customWidth="1"/>
    <col min="8717" max="8960" width="9.140625" style="5" customWidth="1"/>
    <col min="8961" max="8961" width="10.140625" style="5" customWidth="1"/>
    <col min="8962" max="8962" width="64.28125" style="5" customWidth="1"/>
    <col min="8963" max="8963" width="3.140625" style="5" customWidth="1"/>
    <col min="8964" max="8964" width="6.57421875" style="5" customWidth="1"/>
    <col min="8965" max="8965" width="8.8515625" style="5" customWidth="1"/>
    <col min="8966" max="8966" width="11.140625" style="5" customWidth="1"/>
    <col min="8967" max="8967" width="7.00390625" style="5" customWidth="1"/>
    <col min="8968" max="8968" width="6.28125" style="5" customWidth="1"/>
    <col min="8969" max="8971" width="9.140625" style="5" customWidth="1"/>
    <col min="8972" max="8972" width="11.7109375" style="5" customWidth="1"/>
    <col min="8973" max="9216" width="9.140625" style="5" customWidth="1"/>
    <col min="9217" max="9217" width="10.140625" style="5" customWidth="1"/>
    <col min="9218" max="9218" width="64.28125" style="5" customWidth="1"/>
    <col min="9219" max="9219" width="3.140625" style="5" customWidth="1"/>
    <col min="9220" max="9220" width="6.57421875" style="5" customWidth="1"/>
    <col min="9221" max="9221" width="8.8515625" style="5" customWidth="1"/>
    <col min="9222" max="9222" width="11.140625" style="5" customWidth="1"/>
    <col min="9223" max="9223" width="7.00390625" style="5" customWidth="1"/>
    <col min="9224" max="9224" width="6.28125" style="5" customWidth="1"/>
    <col min="9225" max="9227" width="9.140625" style="5" customWidth="1"/>
    <col min="9228" max="9228" width="11.7109375" style="5" customWidth="1"/>
    <col min="9229" max="9472" width="9.140625" style="5" customWidth="1"/>
    <col min="9473" max="9473" width="10.140625" style="5" customWidth="1"/>
    <col min="9474" max="9474" width="64.28125" style="5" customWidth="1"/>
    <col min="9475" max="9475" width="3.140625" style="5" customWidth="1"/>
    <col min="9476" max="9476" width="6.57421875" style="5" customWidth="1"/>
    <col min="9477" max="9477" width="8.8515625" style="5" customWidth="1"/>
    <col min="9478" max="9478" width="11.140625" style="5" customWidth="1"/>
    <col min="9479" max="9479" width="7.00390625" style="5" customWidth="1"/>
    <col min="9480" max="9480" width="6.28125" style="5" customWidth="1"/>
    <col min="9481" max="9483" width="9.140625" style="5" customWidth="1"/>
    <col min="9484" max="9484" width="11.7109375" style="5" customWidth="1"/>
    <col min="9485" max="9728" width="9.140625" style="5" customWidth="1"/>
    <col min="9729" max="9729" width="10.140625" style="5" customWidth="1"/>
    <col min="9730" max="9730" width="64.28125" style="5" customWidth="1"/>
    <col min="9731" max="9731" width="3.140625" style="5" customWidth="1"/>
    <col min="9732" max="9732" width="6.57421875" style="5" customWidth="1"/>
    <col min="9733" max="9733" width="8.8515625" style="5" customWidth="1"/>
    <col min="9734" max="9734" width="11.140625" style="5" customWidth="1"/>
    <col min="9735" max="9735" width="7.00390625" style="5" customWidth="1"/>
    <col min="9736" max="9736" width="6.28125" style="5" customWidth="1"/>
    <col min="9737" max="9739" width="9.140625" style="5" customWidth="1"/>
    <col min="9740" max="9740" width="11.7109375" style="5" customWidth="1"/>
    <col min="9741" max="9984" width="9.140625" style="5" customWidth="1"/>
    <col min="9985" max="9985" width="10.140625" style="5" customWidth="1"/>
    <col min="9986" max="9986" width="64.28125" style="5" customWidth="1"/>
    <col min="9987" max="9987" width="3.140625" style="5" customWidth="1"/>
    <col min="9988" max="9988" width="6.57421875" style="5" customWidth="1"/>
    <col min="9989" max="9989" width="8.8515625" style="5" customWidth="1"/>
    <col min="9990" max="9990" width="11.140625" style="5" customWidth="1"/>
    <col min="9991" max="9991" width="7.00390625" style="5" customWidth="1"/>
    <col min="9992" max="9992" width="6.28125" style="5" customWidth="1"/>
    <col min="9993" max="9995" width="9.140625" style="5" customWidth="1"/>
    <col min="9996" max="9996" width="11.7109375" style="5" customWidth="1"/>
    <col min="9997" max="10240" width="9.140625" style="5" customWidth="1"/>
    <col min="10241" max="10241" width="10.140625" style="5" customWidth="1"/>
    <col min="10242" max="10242" width="64.28125" style="5" customWidth="1"/>
    <col min="10243" max="10243" width="3.140625" style="5" customWidth="1"/>
    <col min="10244" max="10244" width="6.57421875" style="5" customWidth="1"/>
    <col min="10245" max="10245" width="8.8515625" style="5" customWidth="1"/>
    <col min="10246" max="10246" width="11.140625" style="5" customWidth="1"/>
    <col min="10247" max="10247" width="7.00390625" style="5" customWidth="1"/>
    <col min="10248" max="10248" width="6.28125" style="5" customWidth="1"/>
    <col min="10249" max="10251" width="9.140625" style="5" customWidth="1"/>
    <col min="10252" max="10252" width="11.7109375" style="5" customWidth="1"/>
    <col min="10253" max="10496" width="9.140625" style="5" customWidth="1"/>
    <col min="10497" max="10497" width="10.140625" style="5" customWidth="1"/>
    <col min="10498" max="10498" width="64.28125" style="5" customWidth="1"/>
    <col min="10499" max="10499" width="3.140625" style="5" customWidth="1"/>
    <col min="10500" max="10500" width="6.57421875" style="5" customWidth="1"/>
    <col min="10501" max="10501" width="8.8515625" style="5" customWidth="1"/>
    <col min="10502" max="10502" width="11.140625" style="5" customWidth="1"/>
    <col min="10503" max="10503" width="7.00390625" style="5" customWidth="1"/>
    <col min="10504" max="10504" width="6.28125" style="5" customWidth="1"/>
    <col min="10505" max="10507" width="9.140625" style="5" customWidth="1"/>
    <col min="10508" max="10508" width="11.7109375" style="5" customWidth="1"/>
    <col min="10509" max="10752" width="9.140625" style="5" customWidth="1"/>
    <col min="10753" max="10753" width="10.140625" style="5" customWidth="1"/>
    <col min="10754" max="10754" width="64.28125" style="5" customWidth="1"/>
    <col min="10755" max="10755" width="3.140625" style="5" customWidth="1"/>
    <col min="10756" max="10756" width="6.57421875" style="5" customWidth="1"/>
    <col min="10757" max="10757" width="8.8515625" style="5" customWidth="1"/>
    <col min="10758" max="10758" width="11.140625" style="5" customWidth="1"/>
    <col min="10759" max="10759" width="7.00390625" style="5" customWidth="1"/>
    <col min="10760" max="10760" width="6.28125" style="5" customWidth="1"/>
    <col min="10761" max="10763" width="9.140625" style="5" customWidth="1"/>
    <col min="10764" max="10764" width="11.7109375" style="5" customWidth="1"/>
    <col min="10765" max="11008" width="9.140625" style="5" customWidth="1"/>
    <col min="11009" max="11009" width="10.140625" style="5" customWidth="1"/>
    <col min="11010" max="11010" width="64.28125" style="5" customWidth="1"/>
    <col min="11011" max="11011" width="3.140625" style="5" customWidth="1"/>
    <col min="11012" max="11012" width="6.57421875" style="5" customWidth="1"/>
    <col min="11013" max="11013" width="8.8515625" style="5" customWidth="1"/>
    <col min="11014" max="11014" width="11.140625" style="5" customWidth="1"/>
    <col min="11015" max="11015" width="7.00390625" style="5" customWidth="1"/>
    <col min="11016" max="11016" width="6.28125" style="5" customWidth="1"/>
    <col min="11017" max="11019" width="9.140625" style="5" customWidth="1"/>
    <col min="11020" max="11020" width="11.7109375" style="5" customWidth="1"/>
    <col min="11021" max="11264" width="9.140625" style="5" customWidth="1"/>
    <col min="11265" max="11265" width="10.140625" style="5" customWidth="1"/>
    <col min="11266" max="11266" width="64.28125" style="5" customWidth="1"/>
    <col min="11267" max="11267" width="3.140625" style="5" customWidth="1"/>
    <col min="11268" max="11268" width="6.57421875" style="5" customWidth="1"/>
    <col min="11269" max="11269" width="8.8515625" style="5" customWidth="1"/>
    <col min="11270" max="11270" width="11.140625" style="5" customWidth="1"/>
    <col min="11271" max="11271" width="7.00390625" style="5" customWidth="1"/>
    <col min="11272" max="11272" width="6.28125" style="5" customWidth="1"/>
    <col min="11273" max="11275" width="9.140625" style="5" customWidth="1"/>
    <col min="11276" max="11276" width="11.7109375" style="5" customWidth="1"/>
    <col min="11277" max="11520" width="9.140625" style="5" customWidth="1"/>
    <col min="11521" max="11521" width="10.140625" style="5" customWidth="1"/>
    <col min="11522" max="11522" width="64.28125" style="5" customWidth="1"/>
    <col min="11523" max="11523" width="3.140625" style="5" customWidth="1"/>
    <col min="11524" max="11524" width="6.57421875" style="5" customWidth="1"/>
    <col min="11525" max="11525" width="8.8515625" style="5" customWidth="1"/>
    <col min="11526" max="11526" width="11.140625" style="5" customWidth="1"/>
    <col min="11527" max="11527" width="7.00390625" style="5" customWidth="1"/>
    <col min="11528" max="11528" width="6.28125" style="5" customWidth="1"/>
    <col min="11529" max="11531" width="9.140625" style="5" customWidth="1"/>
    <col min="11532" max="11532" width="11.7109375" style="5" customWidth="1"/>
    <col min="11533" max="11776" width="9.140625" style="5" customWidth="1"/>
    <col min="11777" max="11777" width="10.140625" style="5" customWidth="1"/>
    <col min="11778" max="11778" width="64.28125" style="5" customWidth="1"/>
    <col min="11779" max="11779" width="3.140625" style="5" customWidth="1"/>
    <col min="11780" max="11780" width="6.57421875" style="5" customWidth="1"/>
    <col min="11781" max="11781" width="8.8515625" style="5" customWidth="1"/>
    <col min="11782" max="11782" width="11.140625" style="5" customWidth="1"/>
    <col min="11783" max="11783" width="7.00390625" style="5" customWidth="1"/>
    <col min="11784" max="11784" width="6.28125" style="5" customWidth="1"/>
    <col min="11785" max="11787" width="9.140625" style="5" customWidth="1"/>
    <col min="11788" max="11788" width="11.7109375" style="5" customWidth="1"/>
    <col min="11789" max="12032" width="9.140625" style="5" customWidth="1"/>
    <col min="12033" max="12033" width="10.140625" style="5" customWidth="1"/>
    <col min="12034" max="12034" width="64.28125" style="5" customWidth="1"/>
    <col min="12035" max="12035" width="3.140625" style="5" customWidth="1"/>
    <col min="12036" max="12036" width="6.57421875" style="5" customWidth="1"/>
    <col min="12037" max="12037" width="8.8515625" style="5" customWidth="1"/>
    <col min="12038" max="12038" width="11.140625" style="5" customWidth="1"/>
    <col min="12039" max="12039" width="7.00390625" style="5" customWidth="1"/>
    <col min="12040" max="12040" width="6.28125" style="5" customWidth="1"/>
    <col min="12041" max="12043" width="9.140625" style="5" customWidth="1"/>
    <col min="12044" max="12044" width="11.7109375" style="5" customWidth="1"/>
    <col min="12045" max="12288" width="9.140625" style="5" customWidth="1"/>
    <col min="12289" max="12289" width="10.140625" style="5" customWidth="1"/>
    <col min="12290" max="12290" width="64.28125" style="5" customWidth="1"/>
    <col min="12291" max="12291" width="3.140625" style="5" customWidth="1"/>
    <col min="12292" max="12292" width="6.57421875" style="5" customWidth="1"/>
    <col min="12293" max="12293" width="8.8515625" style="5" customWidth="1"/>
    <col min="12294" max="12294" width="11.140625" style="5" customWidth="1"/>
    <col min="12295" max="12295" width="7.00390625" style="5" customWidth="1"/>
    <col min="12296" max="12296" width="6.28125" style="5" customWidth="1"/>
    <col min="12297" max="12299" width="9.140625" style="5" customWidth="1"/>
    <col min="12300" max="12300" width="11.7109375" style="5" customWidth="1"/>
    <col min="12301" max="12544" width="9.140625" style="5" customWidth="1"/>
    <col min="12545" max="12545" width="10.140625" style="5" customWidth="1"/>
    <col min="12546" max="12546" width="64.28125" style="5" customWidth="1"/>
    <col min="12547" max="12547" width="3.140625" style="5" customWidth="1"/>
    <col min="12548" max="12548" width="6.57421875" style="5" customWidth="1"/>
    <col min="12549" max="12549" width="8.8515625" style="5" customWidth="1"/>
    <col min="12550" max="12550" width="11.140625" style="5" customWidth="1"/>
    <col min="12551" max="12551" width="7.00390625" style="5" customWidth="1"/>
    <col min="12552" max="12552" width="6.28125" style="5" customWidth="1"/>
    <col min="12553" max="12555" width="9.140625" style="5" customWidth="1"/>
    <col min="12556" max="12556" width="11.7109375" style="5" customWidth="1"/>
    <col min="12557" max="12800" width="9.140625" style="5" customWidth="1"/>
    <col min="12801" max="12801" width="10.140625" style="5" customWidth="1"/>
    <col min="12802" max="12802" width="64.28125" style="5" customWidth="1"/>
    <col min="12803" max="12803" width="3.140625" style="5" customWidth="1"/>
    <col min="12804" max="12804" width="6.57421875" style="5" customWidth="1"/>
    <col min="12805" max="12805" width="8.8515625" style="5" customWidth="1"/>
    <col min="12806" max="12806" width="11.140625" style="5" customWidth="1"/>
    <col min="12807" max="12807" width="7.00390625" style="5" customWidth="1"/>
    <col min="12808" max="12808" width="6.28125" style="5" customWidth="1"/>
    <col min="12809" max="12811" width="9.140625" style="5" customWidth="1"/>
    <col min="12812" max="12812" width="11.7109375" style="5" customWidth="1"/>
    <col min="12813" max="13056" width="9.140625" style="5" customWidth="1"/>
    <col min="13057" max="13057" width="10.140625" style="5" customWidth="1"/>
    <col min="13058" max="13058" width="64.28125" style="5" customWidth="1"/>
    <col min="13059" max="13059" width="3.140625" style="5" customWidth="1"/>
    <col min="13060" max="13060" width="6.57421875" style="5" customWidth="1"/>
    <col min="13061" max="13061" width="8.8515625" style="5" customWidth="1"/>
    <col min="13062" max="13062" width="11.140625" style="5" customWidth="1"/>
    <col min="13063" max="13063" width="7.00390625" style="5" customWidth="1"/>
    <col min="13064" max="13064" width="6.28125" style="5" customWidth="1"/>
    <col min="13065" max="13067" width="9.140625" style="5" customWidth="1"/>
    <col min="13068" max="13068" width="11.7109375" style="5" customWidth="1"/>
    <col min="13069" max="13312" width="9.140625" style="5" customWidth="1"/>
    <col min="13313" max="13313" width="10.140625" style="5" customWidth="1"/>
    <col min="13314" max="13314" width="64.28125" style="5" customWidth="1"/>
    <col min="13315" max="13315" width="3.140625" style="5" customWidth="1"/>
    <col min="13316" max="13316" width="6.57421875" style="5" customWidth="1"/>
    <col min="13317" max="13317" width="8.8515625" style="5" customWidth="1"/>
    <col min="13318" max="13318" width="11.140625" style="5" customWidth="1"/>
    <col min="13319" max="13319" width="7.00390625" style="5" customWidth="1"/>
    <col min="13320" max="13320" width="6.28125" style="5" customWidth="1"/>
    <col min="13321" max="13323" width="9.140625" style="5" customWidth="1"/>
    <col min="13324" max="13324" width="11.7109375" style="5" customWidth="1"/>
    <col min="13325" max="13568" width="9.140625" style="5" customWidth="1"/>
    <col min="13569" max="13569" width="10.140625" style="5" customWidth="1"/>
    <col min="13570" max="13570" width="64.28125" style="5" customWidth="1"/>
    <col min="13571" max="13571" width="3.140625" style="5" customWidth="1"/>
    <col min="13572" max="13572" width="6.57421875" style="5" customWidth="1"/>
    <col min="13573" max="13573" width="8.8515625" style="5" customWidth="1"/>
    <col min="13574" max="13574" width="11.140625" style="5" customWidth="1"/>
    <col min="13575" max="13575" width="7.00390625" style="5" customWidth="1"/>
    <col min="13576" max="13576" width="6.28125" style="5" customWidth="1"/>
    <col min="13577" max="13579" width="9.140625" style="5" customWidth="1"/>
    <col min="13580" max="13580" width="11.7109375" style="5" customWidth="1"/>
    <col min="13581" max="13824" width="9.140625" style="5" customWidth="1"/>
    <col min="13825" max="13825" width="10.140625" style="5" customWidth="1"/>
    <col min="13826" max="13826" width="64.28125" style="5" customWidth="1"/>
    <col min="13827" max="13827" width="3.140625" style="5" customWidth="1"/>
    <col min="13828" max="13828" width="6.57421875" style="5" customWidth="1"/>
    <col min="13829" max="13829" width="8.8515625" style="5" customWidth="1"/>
    <col min="13830" max="13830" width="11.140625" style="5" customWidth="1"/>
    <col min="13831" max="13831" width="7.00390625" style="5" customWidth="1"/>
    <col min="13832" max="13832" width="6.28125" style="5" customWidth="1"/>
    <col min="13833" max="13835" width="9.140625" style="5" customWidth="1"/>
    <col min="13836" max="13836" width="11.7109375" style="5" customWidth="1"/>
    <col min="13837" max="14080" width="9.140625" style="5" customWidth="1"/>
    <col min="14081" max="14081" width="10.140625" style="5" customWidth="1"/>
    <col min="14082" max="14082" width="64.28125" style="5" customWidth="1"/>
    <col min="14083" max="14083" width="3.140625" style="5" customWidth="1"/>
    <col min="14084" max="14084" width="6.57421875" style="5" customWidth="1"/>
    <col min="14085" max="14085" width="8.8515625" style="5" customWidth="1"/>
    <col min="14086" max="14086" width="11.140625" style="5" customWidth="1"/>
    <col min="14087" max="14087" width="7.00390625" style="5" customWidth="1"/>
    <col min="14088" max="14088" width="6.28125" style="5" customWidth="1"/>
    <col min="14089" max="14091" width="9.140625" style="5" customWidth="1"/>
    <col min="14092" max="14092" width="11.7109375" style="5" customWidth="1"/>
    <col min="14093" max="14336" width="9.140625" style="5" customWidth="1"/>
    <col min="14337" max="14337" width="10.140625" style="5" customWidth="1"/>
    <col min="14338" max="14338" width="64.28125" style="5" customWidth="1"/>
    <col min="14339" max="14339" width="3.140625" style="5" customWidth="1"/>
    <col min="14340" max="14340" width="6.57421875" style="5" customWidth="1"/>
    <col min="14341" max="14341" width="8.8515625" style="5" customWidth="1"/>
    <col min="14342" max="14342" width="11.140625" style="5" customWidth="1"/>
    <col min="14343" max="14343" width="7.00390625" style="5" customWidth="1"/>
    <col min="14344" max="14344" width="6.28125" style="5" customWidth="1"/>
    <col min="14345" max="14347" width="9.140625" style="5" customWidth="1"/>
    <col min="14348" max="14348" width="11.7109375" style="5" customWidth="1"/>
    <col min="14349" max="14592" width="9.140625" style="5" customWidth="1"/>
    <col min="14593" max="14593" width="10.140625" style="5" customWidth="1"/>
    <col min="14594" max="14594" width="64.28125" style="5" customWidth="1"/>
    <col min="14595" max="14595" width="3.140625" style="5" customWidth="1"/>
    <col min="14596" max="14596" width="6.57421875" style="5" customWidth="1"/>
    <col min="14597" max="14597" width="8.8515625" style="5" customWidth="1"/>
    <col min="14598" max="14598" width="11.140625" style="5" customWidth="1"/>
    <col min="14599" max="14599" width="7.00390625" style="5" customWidth="1"/>
    <col min="14600" max="14600" width="6.28125" style="5" customWidth="1"/>
    <col min="14601" max="14603" width="9.140625" style="5" customWidth="1"/>
    <col min="14604" max="14604" width="11.7109375" style="5" customWidth="1"/>
    <col min="14605" max="14848" width="9.140625" style="5" customWidth="1"/>
    <col min="14849" max="14849" width="10.140625" style="5" customWidth="1"/>
    <col min="14850" max="14850" width="64.28125" style="5" customWidth="1"/>
    <col min="14851" max="14851" width="3.140625" style="5" customWidth="1"/>
    <col min="14852" max="14852" width="6.57421875" style="5" customWidth="1"/>
    <col min="14853" max="14853" width="8.8515625" style="5" customWidth="1"/>
    <col min="14854" max="14854" width="11.140625" style="5" customWidth="1"/>
    <col min="14855" max="14855" width="7.00390625" style="5" customWidth="1"/>
    <col min="14856" max="14856" width="6.28125" style="5" customWidth="1"/>
    <col min="14857" max="14859" width="9.140625" style="5" customWidth="1"/>
    <col min="14860" max="14860" width="11.7109375" style="5" customWidth="1"/>
    <col min="14861" max="15104" width="9.140625" style="5" customWidth="1"/>
    <col min="15105" max="15105" width="10.140625" style="5" customWidth="1"/>
    <col min="15106" max="15106" width="64.28125" style="5" customWidth="1"/>
    <col min="15107" max="15107" width="3.140625" style="5" customWidth="1"/>
    <col min="15108" max="15108" width="6.57421875" style="5" customWidth="1"/>
    <col min="15109" max="15109" width="8.8515625" style="5" customWidth="1"/>
    <col min="15110" max="15110" width="11.140625" style="5" customWidth="1"/>
    <col min="15111" max="15111" width="7.00390625" style="5" customWidth="1"/>
    <col min="15112" max="15112" width="6.28125" style="5" customWidth="1"/>
    <col min="15113" max="15115" width="9.140625" style="5" customWidth="1"/>
    <col min="15116" max="15116" width="11.7109375" style="5" customWidth="1"/>
    <col min="15117" max="15360" width="9.140625" style="5" customWidth="1"/>
    <col min="15361" max="15361" width="10.140625" style="5" customWidth="1"/>
    <col min="15362" max="15362" width="64.28125" style="5" customWidth="1"/>
    <col min="15363" max="15363" width="3.140625" style="5" customWidth="1"/>
    <col min="15364" max="15364" width="6.57421875" style="5" customWidth="1"/>
    <col min="15365" max="15365" width="8.8515625" style="5" customWidth="1"/>
    <col min="15366" max="15366" width="11.140625" style="5" customWidth="1"/>
    <col min="15367" max="15367" width="7.00390625" style="5" customWidth="1"/>
    <col min="15368" max="15368" width="6.28125" style="5" customWidth="1"/>
    <col min="15369" max="15371" width="9.140625" style="5" customWidth="1"/>
    <col min="15372" max="15372" width="11.7109375" style="5" customWidth="1"/>
    <col min="15373" max="15616" width="9.140625" style="5" customWidth="1"/>
    <col min="15617" max="15617" width="10.140625" style="5" customWidth="1"/>
    <col min="15618" max="15618" width="64.28125" style="5" customWidth="1"/>
    <col min="15619" max="15619" width="3.140625" style="5" customWidth="1"/>
    <col min="15620" max="15620" width="6.57421875" style="5" customWidth="1"/>
    <col min="15621" max="15621" width="8.8515625" style="5" customWidth="1"/>
    <col min="15622" max="15622" width="11.140625" style="5" customWidth="1"/>
    <col min="15623" max="15623" width="7.00390625" style="5" customWidth="1"/>
    <col min="15624" max="15624" width="6.28125" style="5" customWidth="1"/>
    <col min="15625" max="15627" width="9.140625" style="5" customWidth="1"/>
    <col min="15628" max="15628" width="11.7109375" style="5" customWidth="1"/>
    <col min="15629" max="15872" width="9.140625" style="5" customWidth="1"/>
    <col min="15873" max="15873" width="10.140625" style="5" customWidth="1"/>
    <col min="15874" max="15874" width="64.28125" style="5" customWidth="1"/>
    <col min="15875" max="15875" width="3.140625" style="5" customWidth="1"/>
    <col min="15876" max="15876" width="6.57421875" style="5" customWidth="1"/>
    <col min="15877" max="15877" width="8.8515625" style="5" customWidth="1"/>
    <col min="15878" max="15878" width="11.140625" style="5" customWidth="1"/>
    <col min="15879" max="15879" width="7.00390625" style="5" customWidth="1"/>
    <col min="15880" max="15880" width="6.28125" style="5" customWidth="1"/>
    <col min="15881" max="15883" width="9.140625" style="5" customWidth="1"/>
    <col min="15884" max="15884" width="11.7109375" style="5" customWidth="1"/>
    <col min="15885" max="16128" width="9.140625" style="5" customWidth="1"/>
    <col min="16129" max="16129" width="10.140625" style="5" customWidth="1"/>
    <col min="16130" max="16130" width="64.28125" style="5" customWidth="1"/>
    <col min="16131" max="16131" width="3.140625" style="5" customWidth="1"/>
    <col min="16132" max="16132" width="6.57421875" style="5" customWidth="1"/>
    <col min="16133" max="16133" width="8.8515625" style="5" customWidth="1"/>
    <col min="16134" max="16134" width="11.140625" style="5" customWidth="1"/>
    <col min="16135" max="16135" width="7.00390625" style="5" customWidth="1"/>
    <col min="16136" max="16136" width="6.28125" style="5" customWidth="1"/>
    <col min="16137" max="16139" width="9.140625" style="5" customWidth="1"/>
    <col min="16140" max="16140" width="11.7109375" style="5" customWidth="1"/>
    <col min="16141" max="16384" width="9.140625" style="5" customWidth="1"/>
  </cols>
  <sheetData>
    <row r="1" spans="1:8" s="14" customFormat="1" ht="11.25">
      <c r="A1" s="13" t="s">
        <v>43</v>
      </c>
      <c r="B1" s="13" t="s">
        <v>0</v>
      </c>
      <c r="C1" s="14" t="s">
        <v>1</v>
      </c>
      <c r="D1" s="15" t="s">
        <v>2</v>
      </c>
      <c r="E1" s="16" t="s">
        <v>3</v>
      </c>
      <c r="F1" s="16" t="s">
        <v>4</v>
      </c>
      <c r="G1" s="14" t="s">
        <v>5</v>
      </c>
      <c r="H1" s="17" t="s">
        <v>6</v>
      </c>
    </row>
    <row r="2" spans="1:8" s="14" customFormat="1" ht="11.25">
      <c r="A2" s="13"/>
      <c r="B2" s="13"/>
      <c r="D2" s="15"/>
      <c r="E2" s="16"/>
      <c r="F2" s="16"/>
      <c r="H2" s="17"/>
    </row>
    <row r="3" spans="1:8" s="14" customFormat="1" ht="15">
      <c r="A3" s="13"/>
      <c r="B3" s="8" t="s">
        <v>129</v>
      </c>
      <c r="D3" s="15"/>
      <c r="E3" s="16"/>
      <c r="F3" s="16"/>
      <c r="H3" s="17"/>
    </row>
    <row r="4" spans="1:8" s="14" customFormat="1" ht="15">
      <c r="A4" s="13"/>
      <c r="B4" s="8" t="s">
        <v>128</v>
      </c>
      <c r="D4" s="15"/>
      <c r="E4" s="16"/>
      <c r="F4" s="16"/>
      <c r="H4" s="17"/>
    </row>
    <row r="5" spans="1:8" s="14" customFormat="1" ht="12.75">
      <c r="A5" s="13"/>
      <c r="B5" s="11" t="str">
        <f>B11</f>
        <v>Výsadba stromů, keřů, trvalek</v>
      </c>
      <c r="D5" s="15"/>
      <c r="E5" s="16"/>
      <c r="F5" s="97">
        <f>F15</f>
        <v>0</v>
      </c>
      <c r="H5" s="17"/>
    </row>
    <row r="6" spans="1:8" s="14" customFormat="1" ht="12.75">
      <c r="A6" s="13"/>
      <c r="B6" s="11" t="str">
        <f>B91</f>
        <v xml:space="preserve">Pětiletá následná péče </v>
      </c>
      <c r="D6" s="15"/>
      <c r="E6" s="16"/>
      <c r="F6" s="97">
        <f>F94</f>
        <v>0</v>
      </c>
      <c r="H6" s="17"/>
    </row>
    <row r="7" spans="1:8" s="14" customFormat="1" ht="12.75">
      <c r="A7" s="13"/>
      <c r="B7" s="12" t="s">
        <v>18</v>
      </c>
      <c r="D7" s="15"/>
      <c r="E7" s="16"/>
      <c r="F7" s="98">
        <f>SUM(F5:F6)</f>
        <v>0</v>
      </c>
      <c r="H7" s="17"/>
    </row>
    <row r="8" spans="1:8" s="14" customFormat="1" ht="12.75">
      <c r="A8" s="13"/>
      <c r="B8" s="12" t="s">
        <v>118</v>
      </c>
      <c r="D8" s="15"/>
      <c r="E8" s="16"/>
      <c r="F8" s="98">
        <f>F7*0.21</f>
        <v>0</v>
      </c>
      <c r="H8" s="17"/>
    </row>
    <row r="9" spans="1:8" s="14" customFormat="1" ht="12.75">
      <c r="A9" s="13"/>
      <c r="B9" s="12" t="s">
        <v>119</v>
      </c>
      <c r="D9" s="15"/>
      <c r="E9" s="16"/>
      <c r="F9" s="98">
        <f>F7+F8</f>
        <v>0</v>
      </c>
      <c r="H9" s="17"/>
    </row>
    <row r="10" spans="1:8" s="14" customFormat="1" ht="14.25">
      <c r="A10" s="13"/>
      <c r="B10" s="7"/>
      <c r="D10" s="15"/>
      <c r="E10" s="16"/>
      <c r="F10" s="16"/>
      <c r="H10" s="17"/>
    </row>
    <row r="11" spans="1:8" s="24" customFormat="1" ht="9.75" customHeight="1">
      <c r="A11" s="10"/>
      <c r="B11" s="18" t="s">
        <v>116</v>
      </c>
      <c r="C11" s="19"/>
      <c r="D11" s="20"/>
      <c r="E11" s="21"/>
      <c r="F11" s="21"/>
      <c r="G11" s="22"/>
      <c r="H11" s="23"/>
    </row>
    <row r="12" spans="1:8" s="24" customFormat="1" ht="11.1" customHeight="1">
      <c r="A12" s="9"/>
      <c r="B12" s="9" t="s">
        <v>7</v>
      </c>
      <c r="C12" s="19"/>
      <c r="D12" s="20"/>
      <c r="E12" s="25"/>
      <c r="F12" s="25">
        <f>F45</f>
        <v>0</v>
      </c>
      <c r="H12" s="26"/>
    </row>
    <row r="13" spans="1:8" s="24" customFormat="1" ht="11.1" customHeight="1">
      <c r="A13" s="9"/>
      <c r="B13" s="9" t="s">
        <v>8</v>
      </c>
      <c r="C13" s="19"/>
      <c r="D13" s="20"/>
      <c r="E13" s="25"/>
      <c r="F13" s="25">
        <f>F84</f>
        <v>0</v>
      </c>
      <c r="H13" s="26"/>
    </row>
    <row r="14" spans="1:8" s="24" customFormat="1" ht="11.1" customHeight="1">
      <c r="A14" s="9"/>
      <c r="B14" s="9" t="s">
        <v>20</v>
      </c>
      <c r="C14" s="19"/>
      <c r="D14" s="20"/>
      <c r="E14" s="25"/>
      <c r="F14" s="25">
        <f>F87</f>
        <v>0</v>
      </c>
      <c r="H14" s="26"/>
    </row>
    <row r="15" spans="1:8" s="30" customFormat="1" ht="11.1" customHeight="1">
      <c r="A15" s="10"/>
      <c r="B15" s="10" t="s">
        <v>9</v>
      </c>
      <c r="C15" s="27"/>
      <c r="D15" s="28"/>
      <c r="E15" s="29"/>
      <c r="F15" s="29">
        <f>F12+F13+F14</f>
        <v>0</v>
      </c>
      <c r="H15" s="31"/>
    </row>
    <row r="16" spans="1:8" s="24" customFormat="1" ht="4.5" customHeight="1">
      <c r="A16" s="9"/>
      <c r="B16" s="9"/>
      <c r="C16" s="19"/>
      <c r="D16" s="20"/>
      <c r="E16" s="25"/>
      <c r="F16" s="25"/>
      <c r="H16" s="26"/>
    </row>
    <row r="17" spans="1:5" s="36" customFormat="1" ht="11.1" customHeight="1">
      <c r="A17" s="32" t="s">
        <v>10</v>
      </c>
      <c r="B17" s="32"/>
      <c r="C17" s="33"/>
      <c r="D17" s="34"/>
      <c r="E17" s="35"/>
    </row>
    <row r="18" spans="1:6" s="36" customFormat="1" ht="11.1" customHeight="1">
      <c r="A18" s="32" t="s">
        <v>12</v>
      </c>
      <c r="B18" s="32" t="s">
        <v>120</v>
      </c>
      <c r="C18" s="33" t="s">
        <v>11</v>
      </c>
      <c r="D18" s="34">
        <v>104</v>
      </c>
      <c r="E18" s="37"/>
      <c r="F18" s="37">
        <f>D18*E18</f>
        <v>0</v>
      </c>
    </row>
    <row r="19" spans="1:6" s="36" customFormat="1" ht="11.1" customHeight="1">
      <c r="A19" s="32" t="s">
        <v>68</v>
      </c>
      <c r="B19" s="32" t="s">
        <v>95</v>
      </c>
      <c r="C19" s="33" t="s">
        <v>13</v>
      </c>
      <c r="D19" s="34">
        <v>260</v>
      </c>
      <c r="E19" s="37"/>
      <c r="F19" s="37">
        <f>D19*E19</f>
        <v>0</v>
      </c>
    </row>
    <row r="20" spans="1:6" s="36" customFormat="1" ht="11.1" customHeight="1">
      <c r="A20" s="32" t="s">
        <v>49</v>
      </c>
      <c r="B20" s="32" t="s">
        <v>96</v>
      </c>
      <c r="C20" s="33" t="s">
        <v>13</v>
      </c>
      <c r="D20" s="34">
        <v>50</v>
      </c>
      <c r="E20" s="37"/>
      <c r="F20" s="37">
        <f aca="true" t="shared" si="0" ref="F20">D20*E20</f>
        <v>0</v>
      </c>
    </row>
    <row r="21" spans="1:6" s="36" customFormat="1" ht="11.1" customHeight="1">
      <c r="A21" s="32" t="s">
        <v>91</v>
      </c>
      <c r="B21" s="32" t="s">
        <v>97</v>
      </c>
      <c r="C21" s="33" t="s">
        <v>13</v>
      </c>
      <c r="D21" s="34">
        <v>3</v>
      </c>
      <c r="E21" s="37"/>
      <c r="F21" s="37">
        <f aca="true" t="shared" si="1" ref="F21:F44">D21*E21</f>
        <v>0</v>
      </c>
    </row>
    <row r="22" spans="1:6" s="36" customFormat="1" ht="11.1" customHeight="1">
      <c r="A22" s="32" t="s">
        <v>42</v>
      </c>
      <c r="B22" s="32" t="s">
        <v>98</v>
      </c>
      <c r="C22" s="33" t="s">
        <v>13</v>
      </c>
      <c r="D22" s="34">
        <v>2</v>
      </c>
      <c r="E22" s="37"/>
      <c r="F22" s="37">
        <f t="shared" si="1"/>
        <v>0</v>
      </c>
    </row>
    <row r="23" spans="1:6" s="36" customFormat="1" ht="11.1" customHeight="1">
      <c r="A23" s="32" t="s">
        <v>50</v>
      </c>
      <c r="B23" s="32" t="s">
        <v>94</v>
      </c>
      <c r="C23" s="33" t="s">
        <v>11</v>
      </c>
      <c r="D23" s="34">
        <v>102</v>
      </c>
      <c r="E23" s="37"/>
      <c r="F23" s="37">
        <f t="shared" si="1"/>
        <v>0</v>
      </c>
    </row>
    <row r="24" spans="1:6" s="36" customFormat="1" ht="11.1" customHeight="1">
      <c r="A24" s="32" t="s">
        <v>69</v>
      </c>
      <c r="B24" s="32" t="s">
        <v>70</v>
      </c>
      <c r="C24" s="33" t="s">
        <v>13</v>
      </c>
      <c r="D24" s="34">
        <v>260</v>
      </c>
      <c r="E24" s="37"/>
      <c r="F24" s="37">
        <f t="shared" si="1"/>
        <v>0</v>
      </c>
    </row>
    <row r="25" spans="1:6" s="36" customFormat="1" ht="11.1" customHeight="1">
      <c r="A25" s="32" t="s">
        <v>51</v>
      </c>
      <c r="B25" s="32" t="s">
        <v>99</v>
      </c>
      <c r="C25" s="33" t="s">
        <v>11</v>
      </c>
      <c r="D25" s="34">
        <v>102</v>
      </c>
      <c r="E25" s="37"/>
      <c r="F25" s="37">
        <f t="shared" si="1"/>
        <v>0</v>
      </c>
    </row>
    <row r="26" spans="1:6" s="36" customFormat="1" ht="11.25">
      <c r="A26" s="32" t="s">
        <v>71</v>
      </c>
      <c r="B26" s="32" t="s">
        <v>72</v>
      </c>
      <c r="C26" s="33" t="s">
        <v>13</v>
      </c>
      <c r="D26" s="34">
        <v>3</v>
      </c>
      <c r="E26" s="37"/>
      <c r="F26" s="37">
        <f t="shared" si="1"/>
        <v>0</v>
      </c>
    </row>
    <row r="27" spans="1:6" s="36" customFormat="1" ht="11.25">
      <c r="A27" s="32" t="s">
        <v>52</v>
      </c>
      <c r="B27" s="32" t="s">
        <v>100</v>
      </c>
      <c r="C27" s="33" t="s">
        <v>13</v>
      </c>
      <c r="D27" s="34">
        <v>50</v>
      </c>
      <c r="E27" s="37"/>
      <c r="F27" s="37">
        <f aca="true" t="shared" si="2" ref="F27">D27*E27</f>
        <v>0</v>
      </c>
    </row>
    <row r="28" spans="1:6" s="36" customFormat="1" ht="11.25">
      <c r="A28" s="32" t="s">
        <v>73</v>
      </c>
      <c r="B28" s="32" t="s">
        <v>101</v>
      </c>
      <c r="C28" s="33" t="s">
        <v>13</v>
      </c>
      <c r="D28" s="34">
        <v>3</v>
      </c>
      <c r="E28" s="37"/>
      <c r="F28" s="37">
        <f t="shared" si="1"/>
        <v>0</v>
      </c>
    </row>
    <row r="29" spans="1:6" s="36" customFormat="1" ht="11.1" customHeight="1">
      <c r="A29" s="32" t="s">
        <v>48</v>
      </c>
      <c r="B29" s="32" t="s">
        <v>47</v>
      </c>
      <c r="C29" s="33" t="s">
        <v>13</v>
      </c>
      <c r="D29" s="34">
        <v>2</v>
      </c>
      <c r="E29" s="37"/>
      <c r="F29" s="37">
        <f t="shared" si="1"/>
        <v>0</v>
      </c>
    </row>
    <row r="30" spans="1:6" s="36" customFormat="1" ht="11.1" customHeight="1">
      <c r="A30" s="32" t="s">
        <v>74</v>
      </c>
      <c r="B30" s="32" t="s">
        <v>75</v>
      </c>
      <c r="C30" s="33" t="s">
        <v>13</v>
      </c>
      <c r="D30" s="34">
        <v>3</v>
      </c>
      <c r="E30" s="37"/>
      <c r="F30" s="37">
        <f aca="true" t="shared" si="3" ref="F30:F31">D30*E30</f>
        <v>0</v>
      </c>
    </row>
    <row r="31" spans="1:6" s="36" customFormat="1" ht="11.1" customHeight="1">
      <c r="A31" s="32" t="s">
        <v>77</v>
      </c>
      <c r="B31" s="32" t="s">
        <v>78</v>
      </c>
      <c r="C31" s="33" t="s">
        <v>13</v>
      </c>
      <c r="D31" s="34">
        <v>3</v>
      </c>
      <c r="E31" s="37"/>
      <c r="F31" s="37">
        <f t="shared" si="3"/>
        <v>0</v>
      </c>
    </row>
    <row r="32" spans="1:6" s="36" customFormat="1" ht="11.1" customHeight="1">
      <c r="A32" s="32" t="s">
        <v>21</v>
      </c>
      <c r="B32" s="32" t="s">
        <v>102</v>
      </c>
      <c r="C32" s="33" t="s">
        <v>13</v>
      </c>
      <c r="D32" s="34">
        <v>2</v>
      </c>
      <c r="E32" s="37"/>
      <c r="F32" s="37">
        <f t="shared" si="1"/>
        <v>0</v>
      </c>
    </row>
    <row r="33" spans="1:6" s="36" customFormat="1" ht="11.1" customHeight="1">
      <c r="A33" s="32" t="s">
        <v>22</v>
      </c>
      <c r="B33" s="32" t="s">
        <v>44</v>
      </c>
      <c r="C33" s="33" t="s">
        <v>13</v>
      </c>
      <c r="D33" s="34">
        <v>2</v>
      </c>
      <c r="E33" s="37"/>
      <c r="F33" s="37">
        <f t="shared" si="1"/>
        <v>0</v>
      </c>
    </row>
    <row r="34" spans="1:6" s="36" customFormat="1" ht="11.1" customHeight="1">
      <c r="A34" s="32" t="s">
        <v>53</v>
      </c>
      <c r="B34" s="32" t="s">
        <v>103</v>
      </c>
      <c r="C34" s="33" t="s">
        <v>11</v>
      </c>
      <c r="D34" s="34">
        <v>2</v>
      </c>
      <c r="E34" s="37"/>
      <c r="F34" s="37">
        <f t="shared" si="1"/>
        <v>0</v>
      </c>
    </row>
    <row r="35" spans="1:6" s="36" customFormat="1" ht="11.1" customHeight="1">
      <c r="A35" s="32" t="s">
        <v>54</v>
      </c>
      <c r="B35" s="32" t="s">
        <v>115</v>
      </c>
      <c r="C35" s="33" t="s">
        <v>11</v>
      </c>
      <c r="D35" s="34">
        <v>107</v>
      </c>
      <c r="E35" s="37"/>
      <c r="F35" s="37">
        <f t="shared" si="1"/>
        <v>0</v>
      </c>
    </row>
    <row r="36" spans="1:6" s="36" customFormat="1" ht="11.1" customHeight="1">
      <c r="A36" s="32" t="s">
        <v>23</v>
      </c>
      <c r="B36" s="32" t="s">
        <v>46</v>
      </c>
      <c r="C36" s="33" t="s">
        <v>17</v>
      </c>
      <c r="D36" s="38">
        <v>0.004</v>
      </c>
      <c r="E36" s="37"/>
      <c r="F36" s="37">
        <f t="shared" si="1"/>
        <v>0</v>
      </c>
    </row>
    <row r="37" spans="1:6" s="36" customFormat="1" ht="11.1" customHeight="1">
      <c r="A37" s="32" t="s">
        <v>24</v>
      </c>
      <c r="B37" s="32" t="s">
        <v>45</v>
      </c>
      <c r="C37" s="33" t="s">
        <v>14</v>
      </c>
      <c r="D37" s="34">
        <v>3.44</v>
      </c>
      <c r="E37" s="37"/>
      <c r="F37" s="37">
        <f t="shared" si="1"/>
        <v>0</v>
      </c>
    </row>
    <row r="38" spans="1:6" s="36" customFormat="1" ht="11.1" customHeight="1">
      <c r="A38" s="32" t="s">
        <v>25</v>
      </c>
      <c r="B38" s="32" t="s">
        <v>104</v>
      </c>
      <c r="C38" s="33" t="s">
        <v>14</v>
      </c>
      <c r="D38" s="34">
        <v>17.2</v>
      </c>
      <c r="E38" s="37"/>
      <c r="F38" s="37">
        <f t="shared" si="1"/>
        <v>0</v>
      </c>
    </row>
    <row r="39" spans="1:6" s="36" customFormat="1" ht="11.1" customHeight="1">
      <c r="A39" s="32" t="s">
        <v>26</v>
      </c>
      <c r="B39" s="32" t="s">
        <v>105</v>
      </c>
      <c r="C39" s="33" t="s">
        <v>14</v>
      </c>
      <c r="D39" s="34">
        <v>3.44</v>
      </c>
      <c r="E39" s="35"/>
      <c r="F39" s="37">
        <f aca="true" t="shared" si="4" ref="F39">D39*E39</f>
        <v>0</v>
      </c>
    </row>
    <row r="40" spans="1:6" s="36" customFormat="1" ht="11.1" customHeight="1">
      <c r="A40" s="32" t="s">
        <v>79</v>
      </c>
      <c r="B40" s="32" t="s">
        <v>80</v>
      </c>
      <c r="C40" s="33" t="s">
        <v>14</v>
      </c>
      <c r="D40" s="34">
        <v>0.6</v>
      </c>
      <c r="E40" s="35"/>
      <c r="F40" s="37">
        <f t="shared" si="1"/>
        <v>0</v>
      </c>
    </row>
    <row r="41" spans="1:6" s="36" customFormat="1" ht="11.25">
      <c r="A41" s="32"/>
      <c r="B41" s="32" t="s">
        <v>76</v>
      </c>
      <c r="C41" s="33" t="s">
        <v>13</v>
      </c>
      <c r="D41" s="34">
        <v>3</v>
      </c>
      <c r="E41" s="37"/>
      <c r="F41" s="37">
        <f>D41*E41</f>
        <v>0</v>
      </c>
    </row>
    <row r="42" spans="1:6" s="36" customFormat="1" ht="11.1" customHeight="1">
      <c r="A42" s="32" t="s">
        <v>15</v>
      </c>
      <c r="B42" s="32"/>
      <c r="C42" s="33"/>
      <c r="D42" s="34"/>
      <c r="E42" s="35"/>
      <c r="F42" s="37"/>
    </row>
    <row r="43" spans="1:6" s="36" customFormat="1" ht="23.25" customHeight="1">
      <c r="A43" s="32" t="s">
        <v>16</v>
      </c>
      <c r="B43" s="99" t="s">
        <v>55</v>
      </c>
      <c r="C43" s="33" t="s">
        <v>14</v>
      </c>
      <c r="D43" s="39">
        <f>D59+D80</f>
        <v>19</v>
      </c>
      <c r="E43" s="35"/>
      <c r="F43" s="37">
        <f t="shared" si="1"/>
        <v>0</v>
      </c>
    </row>
    <row r="44" spans="1:6" s="36" customFormat="1" ht="11.1" customHeight="1">
      <c r="A44" s="32" t="s">
        <v>27</v>
      </c>
      <c r="B44" s="32" t="s">
        <v>56</v>
      </c>
      <c r="C44" s="33" t="s">
        <v>14</v>
      </c>
      <c r="D44" s="39">
        <f>D43</f>
        <v>19</v>
      </c>
      <c r="E44" s="35"/>
      <c r="F44" s="37">
        <f t="shared" si="1"/>
        <v>0</v>
      </c>
    </row>
    <row r="45" spans="1:12" s="48" customFormat="1" ht="11.1" customHeight="1">
      <c r="A45" s="40"/>
      <c r="B45" s="40" t="s">
        <v>18</v>
      </c>
      <c r="C45" s="41"/>
      <c r="D45" s="42"/>
      <c r="E45" s="25"/>
      <c r="F45" s="25">
        <f>SUM(F18:F44)</f>
        <v>0</v>
      </c>
      <c r="G45" s="43"/>
      <c r="H45" s="44"/>
      <c r="I45" s="45"/>
      <c r="J45" s="46"/>
      <c r="K45" s="46"/>
      <c r="L45" s="47"/>
    </row>
    <row r="46" spans="1:8" s="54" customFormat="1" ht="4.5" customHeight="1">
      <c r="A46" s="49"/>
      <c r="B46" s="50"/>
      <c r="C46" s="51"/>
      <c r="D46" s="52"/>
      <c r="E46" s="25"/>
      <c r="F46" s="21"/>
      <c r="G46" s="43"/>
      <c r="H46" s="53"/>
    </row>
    <row r="47" spans="1:8" s="24" customFormat="1" ht="11.1" customHeight="1">
      <c r="A47" s="9"/>
      <c r="B47" s="13" t="s">
        <v>8</v>
      </c>
      <c r="C47" s="19"/>
      <c r="D47" s="20"/>
      <c r="E47" s="25"/>
      <c r="F47" s="25"/>
      <c r="H47" s="26"/>
    </row>
    <row r="48" spans="1:8" s="15" customFormat="1" ht="11.1" customHeight="1">
      <c r="A48" s="13"/>
      <c r="B48" s="55" t="s">
        <v>28</v>
      </c>
      <c r="C48" s="56"/>
      <c r="D48" s="57"/>
      <c r="E48" s="58"/>
      <c r="F48" s="58"/>
      <c r="H48" s="59"/>
    </row>
    <row r="49" spans="1:8" s="24" customFormat="1" ht="11.1" customHeight="1">
      <c r="A49" s="9"/>
      <c r="B49" s="60" t="s">
        <v>61</v>
      </c>
      <c r="C49" s="19" t="s">
        <v>13</v>
      </c>
      <c r="D49" s="34">
        <v>2</v>
      </c>
      <c r="E49" s="61"/>
      <c r="F49" s="61">
        <f aca="true" t="shared" si="5" ref="F49:F50">D49*E49</f>
        <v>0</v>
      </c>
      <c r="G49" s="62">
        <v>0.08</v>
      </c>
      <c r="H49" s="62">
        <f aca="true" t="shared" si="6" ref="H49:H50">D49*G49</f>
        <v>0.16</v>
      </c>
    </row>
    <row r="50" spans="1:8" s="24" customFormat="1" ht="11.1" customHeight="1">
      <c r="A50" s="9"/>
      <c r="B50" s="60" t="s">
        <v>62</v>
      </c>
      <c r="C50" s="36" t="s">
        <v>13</v>
      </c>
      <c r="D50" s="34">
        <v>3</v>
      </c>
      <c r="E50" s="61"/>
      <c r="F50" s="61">
        <f t="shared" si="5"/>
        <v>0</v>
      </c>
      <c r="G50" s="62">
        <v>0.016</v>
      </c>
      <c r="H50" s="62">
        <f t="shared" si="6"/>
        <v>0.048</v>
      </c>
    </row>
    <row r="51" spans="1:8" s="15" customFormat="1" ht="11.1" customHeight="1">
      <c r="A51" s="13"/>
      <c r="B51" s="55" t="s">
        <v>65</v>
      </c>
      <c r="C51" s="14"/>
      <c r="D51" s="57"/>
      <c r="E51" s="63"/>
      <c r="F51" s="63"/>
      <c r="G51" s="64"/>
      <c r="H51" s="64"/>
    </row>
    <row r="52" spans="1:8" s="24" customFormat="1" ht="10.5" customHeight="1">
      <c r="A52" s="9"/>
      <c r="B52" s="60" t="s">
        <v>63</v>
      </c>
      <c r="C52" s="19" t="s">
        <v>13</v>
      </c>
      <c r="D52" s="34">
        <v>50</v>
      </c>
      <c r="E52" s="61"/>
      <c r="F52" s="61">
        <f aca="true" t="shared" si="7" ref="F52:F55">D52*E52</f>
        <v>0</v>
      </c>
      <c r="G52" s="62">
        <v>0.002</v>
      </c>
      <c r="H52" s="62">
        <f aca="true" t="shared" si="8" ref="H52:H55">D52*G52</f>
        <v>0.1</v>
      </c>
    </row>
    <row r="53" spans="1:8" s="15" customFormat="1" ht="11.1" customHeight="1">
      <c r="A53" s="13"/>
      <c r="B53" s="55" t="s">
        <v>64</v>
      </c>
      <c r="C53" s="14"/>
      <c r="D53" s="57"/>
      <c r="E53" s="63"/>
      <c r="F53" s="63"/>
      <c r="G53" s="64"/>
      <c r="H53" s="64"/>
    </row>
    <row r="54" spans="1:8" s="24" customFormat="1" ht="10.5" customHeight="1">
      <c r="A54" s="9"/>
      <c r="B54" s="60" t="s">
        <v>66</v>
      </c>
      <c r="C54" s="19" t="s">
        <v>13</v>
      </c>
      <c r="D54" s="34">
        <v>130</v>
      </c>
      <c r="E54" s="61"/>
      <c r="F54" s="61">
        <f t="shared" si="7"/>
        <v>0</v>
      </c>
      <c r="G54" s="62">
        <v>0.001</v>
      </c>
      <c r="H54" s="62">
        <f t="shared" si="8"/>
        <v>0.13</v>
      </c>
    </row>
    <row r="55" spans="1:8" s="24" customFormat="1" ht="10.5" customHeight="1">
      <c r="A55" s="9"/>
      <c r="B55" s="60" t="s">
        <v>67</v>
      </c>
      <c r="C55" s="19" t="s">
        <v>13</v>
      </c>
      <c r="D55" s="34">
        <v>130</v>
      </c>
      <c r="E55" s="61"/>
      <c r="F55" s="61">
        <f t="shared" si="7"/>
        <v>0</v>
      </c>
      <c r="G55" s="62">
        <v>0.001</v>
      </c>
      <c r="H55" s="62">
        <f t="shared" si="8"/>
        <v>0.13</v>
      </c>
    </row>
    <row r="56" spans="1:8" s="24" customFormat="1" ht="11.1" customHeight="1">
      <c r="A56" s="9"/>
      <c r="B56" s="9" t="s">
        <v>29</v>
      </c>
      <c r="D56" s="20"/>
      <c r="E56" s="25"/>
      <c r="F56" s="25">
        <f>SUM(F49:F55)</f>
        <v>0</v>
      </c>
      <c r="H56" s="65">
        <f>SUM(H49:H55)</f>
        <v>0.5680000000000001</v>
      </c>
    </row>
    <row r="57" spans="1:8" s="24" customFormat="1" ht="11.1" customHeight="1">
      <c r="A57" s="9"/>
      <c r="B57" s="9" t="s">
        <v>30</v>
      </c>
      <c r="C57" s="19"/>
      <c r="D57" s="66"/>
      <c r="E57" s="25"/>
      <c r="F57" s="25">
        <f>F56*1.03</f>
        <v>0</v>
      </c>
      <c r="H57" s="26">
        <f>H56*1.03</f>
        <v>0.5850400000000001</v>
      </c>
    </row>
    <row r="58" spans="1:8" s="24" customFormat="1" ht="4.5" customHeight="1">
      <c r="A58" s="9"/>
      <c r="B58" s="9"/>
      <c r="C58" s="19"/>
      <c r="D58" s="20"/>
      <c r="E58" s="25"/>
      <c r="F58" s="25"/>
      <c r="H58" s="26"/>
    </row>
    <row r="59" spans="1:8" s="24" customFormat="1" ht="11.1" customHeight="1">
      <c r="A59" s="9"/>
      <c r="B59" s="9" t="s">
        <v>92</v>
      </c>
      <c r="C59" s="19" t="s">
        <v>14</v>
      </c>
      <c r="D59" s="67">
        <v>10</v>
      </c>
      <c r="E59" s="25"/>
      <c r="F59" s="25">
        <f>D59*E59</f>
        <v>0</v>
      </c>
      <c r="G59" s="26"/>
      <c r="H59" s="26"/>
    </row>
    <row r="60" spans="1:8" s="24" customFormat="1" ht="11.1" customHeight="1">
      <c r="A60" s="9"/>
      <c r="B60" s="9" t="s">
        <v>30</v>
      </c>
      <c r="C60" s="19"/>
      <c r="D60" s="20"/>
      <c r="E60" s="25"/>
      <c r="F60" s="25">
        <f>F59*1.03</f>
        <v>0</v>
      </c>
      <c r="H60" s="26"/>
    </row>
    <row r="61" spans="1:8" s="24" customFormat="1" ht="4.5" customHeight="1">
      <c r="A61" s="9"/>
      <c r="B61" s="9"/>
      <c r="C61" s="19"/>
      <c r="D61" s="20"/>
      <c r="E61" s="25"/>
      <c r="F61" s="25"/>
      <c r="H61" s="26"/>
    </row>
    <row r="62" spans="1:8" s="24" customFormat="1" ht="11.1" customHeight="1">
      <c r="A62" s="9"/>
      <c r="B62" s="9" t="s">
        <v>121</v>
      </c>
      <c r="C62" s="19" t="s">
        <v>13</v>
      </c>
      <c r="D62" s="20">
        <v>400</v>
      </c>
      <c r="E62" s="25"/>
      <c r="F62" s="25">
        <f>D62*E62</f>
        <v>0</v>
      </c>
      <c r="G62" s="26">
        <v>1E-05</v>
      </c>
      <c r="H62" s="26">
        <f>D62*G62</f>
        <v>0.004</v>
      </c>
    </row>
    <row r="63" spans="1:8" s="24" customFormat="1" ht="11.1" customHeight="1">
      <c r="A63" s="9"/>
      <c r="B63" s="9" t="s">
        <v>30</v>
      </c>
      <c r="C63" s="19"/>
      <c r="D63" s="20"/>
      <c r="E63" s="25"/>
      <c r="F63" s="25">
        <f>F62*1.03</f>
        <v>0</v>
      </c>
      <c r="H63" s="26">
        <f>H62*1.03</f>
        <v>0.00412</v>
      </c>
    </row>
    <row r="64" spans="1:8" s="24" customFormat="1" ht="4.5" customHeight="1">
      <c r="A64" s="9"/>
      <c r="B64" s="9"/>
      <c r="C64" s="19"/>
      <c r="D64" s="20"/>
      <c r="E64" s="25"/>
      <c r="F64" s="25"/>
      <c r="H64" s="26"/>
    </row>
    <row r="65" spans="1:8" s="24" customFormat="1" ht="11.1" customHeight="1">
      <c r="A65" s="9"/>
      <c r="B65" s="9" t="s">
        <v>122</v>
      </c>
      <c r="C65" s="19" t="s">
        <v>31</v>
      </c>
      <c r="D65" s="20">
        <f>D80*1.5</f>
        <v>13.5</v>
      </c>
      <c r="E65" s="25"/>
      <c r="F65" s="25">
        <f>D65*E65</f>
        <v>0</v>
      </c>
      <c r="G65" s="26">
        <v>0.001</v>
      </c>
      <c r="H65" s="26">
        <f>D65*G65</f>
        <v>0.0135</v>
      </c>
    </row>
    <row r="66" spans="1:8" s="24" customFormat="1" ht="11.1" customHeight="1">
      <c r="A66" s="9"/>
      <c r="B66" s="9" t="s">
        <v>30</v>
      </c>
      <c r="C66" s="19"/>
      <c r="D66" s="20"/>
      <c r="E66" s="25"/>
      <c r="F66" s="25">
        <f>F65*1.03</f>
        <v>0</v>
      </c>
      <c r="H66" s="26">
        <f>H65*1.03</f>
        <v>0.013905</v>
      </c>
    </row>
    <row r="67" spans="1:8" s="24" customFormat="1" ht="4.5" customHeight="1">
      <c r="A67" s="9"/>
      <c r="B67" s="9"/>
      <c r="C67" s="19"/>
      <c r="D67" s="20"/>
      <c r="E67" s="25"/>
      <c r="F67" s="25"/>
      <c r="H67" s="26"/>
    </row>
    <row r="68" spans="1:8" s="24" customFormat="1" ht="11.1" customHeight="1">
      <c r="A68" s="9"/>
      <c r="B68" s="9" t="s">
        <v>93</v>
      </c>
      <c r="C68" s="19" t="s">
        <v>13</v>
      </c>
      <c r="D68" s="20">
        <v>3</v>
      </c>
      <c r="E68" s="25"/>
      <c r="F68" s="25">
        <f>D68*E68</f>
        <v>0</v>
      </c>
      <c r="G68" s="24">
        <v>0.006</v>
      </c>
      <c r="H68" s="26">
        <f>D68*G68</f>
        <v>0.018000000000000002</v>
      </c>
    </row>
    <row r="69" spans="1:8" s="24" customFormat="1" ht="11.1" customHeight="1">
      <c r="A69" s="9"/>
      <c r="B69" s="9" t="s">
        <v>32</v>
      </c>
      <c r="C69" s="19"/>
      <c r="D69" s="20"/>
      <c r="E69" s="25"/>
      <c r="F69" s="25">
        <f>F68*1.01</f>
        <v>0</v>
      </c>
      <c r="H69" s="26">
        <f>H68*1.01</f>
        <v>0.01818</v>
      </c>
    </row>
    <row r="70" spans="1:8" s="24" customFormat="1" ht="4.5" customHeight="1">
      <c r="A70" s="9"/>
      <c r="B70" s="9"/>
      <c r="C70" s="19"/>
      <c r="D70" s="20"/>
      <c r="E70" s="25"/>
      <c r="F70" s="25"/>
      <c r="H70" s="26"/>
    </row>
    <row r="71" spans="1:8" s="24" customFormat="1" ht="11.1" customHeight="1">
      <c r="A71" s="9"/>
      <c r="B71" s="9" t="s">
        <v>106</v>
      </c>
      <c r="C71" s="19" t="s">
        <v>13</v>
      </c>
      <c r="D71" s="20">
        <v>6</v>
      </c>
      <c r="E71" s="25"/>
      <c r="F71" s="25">
        <f>D71*E71</f>
        <v>0</v>
      </c>
      <c r="G71" s="24">
        <v>0.006</v>
      </c>
      <c r="H71" s="26">
        <f>D71*G71</f>
        <v>0.036000000000000004</v>
      </c>
    </row>
    <row r="72" spans="1:8" s="24" customFormat="1" ht="11.1" customHeight="1">
      <c r="A72" s="9"/>
      <c r="B72" s="9" t="s">
        <v>32</v>
      </c>
      <c r="C72" s="19"/>
      <c r="D72" s="20"/>
      <c r="E72" s="25"/>
      <c r="F72" s="25">
        <f>F71*1.01</f>
        <v>0</v>
      </c>
      <c r="H72" s="26">
        <f>H71*1.01</f>
        <v>0.03636</v>
      </c>
    </row>
    <row r="73" spans="1:8" s="24" customFormat="1" ht="4.5" customHeight="1">
      <c r="A73" s="9"/>
      <c r="B73" s="9"/>
      <c r="C73" s="19"/>
      <c r="D73" s="20"/>
      <c r="E73" s="25"/>
      <c r="F73" s="25"/>
      <c r="H73" s="26"/>
    </row>
    <row r="74" spans="1:8" s="24" customFormat="1" ht="11.1" customHeight="1">
      <c r="A74" s="9"/>
      <c r="B74" s="9" t="s">
        <v>123</v>
      </c>
      <c r="C74" s="19" t="s">
        <v>13</v>
      </c>
      <c r="D74" s="67">
        <v>5</v>
      </c>
      <c r="E74" s="25"/>
      <c r="F74" s="25">
        <f>D74*E74</f>
        <v>0</v>
      </c>
      <c r="G74" s="24">
        <v>0.0005</v>
      </c>
      <c r="H74" s="26">
        <f>D74*G74</f>
        <v>0.0025</v>
      </c>
    </row>
    <row r="75" spans="1:8" s="24" customFormat="1" ht="4.5" customHeight="1">
      <c r="A75" s="9"/>
      <c r="B75" s="9"/>
      <c r="C75" s="19"/>
      <c r="D75" s="20"/>
      <c r="E75" s="25"/>
      <c r="F75" s="25"/>
      <c r="H75" s="26"/>
    </row>
    <row r="76" spans="1:8" s="24" customFormat="1" ht="11.1" customHeight="1">
      <c r="A76" s="9"/>
      <c r="B76" s="9" t="s">
        <v>124</v>
      </c>
      <c r="C76" s="19" t="s">
        <v>11</v>
      </c>
      <c r="D76" s="67">
        <v>2</v>
      </c>
      <c r="E76" s="25"/>
      <c r="F76" s="25">
        <f>D76*E76</f>
        <v>0</v>
      </c>
      <c r="G76" s="24">
        <v>0.0005</v>
      </c>
      <c r="H76" s="26">
        <f>D76*G76</f>
        <v>0.001</v>
      </c>
    </row>
    <row r="77" spans="1:8" s="24" customFormat="1" ht="4.5" customHeight="1">
      <c r="A77" s="9"/>
      <c r="B77" s="9"/>
      <c r="C77" s="19"/>
      <c r="D77" s="20"/>
      <c r="E77" s="25"/>
      <c r="F77" s="25"/>
      <c r="H77" s="26"/>
    </row>
    <row r="78" spans="1:8" s="24" customFormat="1" ht="11.1" customHeight="1">
      <c r="A78" s="9"/>
      <c r="B78" s="9" t="s">
        <v>125</v>
      </c>
      <c r="C78" s="19" t="s">
        <v>13</v>
      </c>
      <c r="D78" s="67">
        <v>2</v>
      </c>
      <c r="E78" s="25"/>
      <c r="F78" s="25">
        <f>D78*E78</f>
        <v>0</v>
      </c>
      <c r="G78" s="26">
        <v>0.001</v>
      </c>
      <c r="H78" s="26">
        <f>D78*G78</f>
        <v>0.002</v>
      </c>
    </row>
    <row r="79" spans="1:8" s="24" customFormat="1" ht="4.5" customHeight="1">
      <c r="A79" s="9"/>
      <c r="B79" s="9"/>
      <c r="C79" s="19"/>
      <c r="D79" s="67"/>
      <c r="E79" s="25"/>
      <c r="F79" s="25"/>
      <c r="G79" s="26"/>
      <c r="H79" s="26"/>
    </row>
    <row r="80" spans="1:8" s="24" customFormat="1" ht="11.1" customHeight="1">
      <c r="A80" s="9"/>
      <c r="B80" s="9" t="s">
        <v>90</v>
      </c>
      <c r="C80" s="19" t="s">
        <v>14</v>
      </c>
      <c r="D80" s="68">
        <v>9</v>
      </c>
      <c r="E80" s="25"/>
      <c r="F80" s="25">
        <f>D80*E80</f>
        <v>0</v>
      </c>
      <c r="G80" s="26"/>
      <c r="H80" s="26"/>
    </row>
    <row r="81" spans="1:8" s="24" customFormat="1" ht="4.5" customHeight="1">
      <c r="A81" s="9"/>
      <c r="B81" s="9"/>
      <c r="C81" s="19"/>
      <c r="D81" s="22"/>
      <c r="E81" s="25"/>
      <c r="F81" s="25"/>
      <c r="G81" s="26"/>
      <c r="H81" s="26"/>
    </row>
    <row r="82" spans="1:8" s="24" customFormat="1" ht="11.1" customHeight="1">
      <c r="A82" s="9"/>
      <c r="B82" s="9" t="s">
        <v>81</v>
      </c>
      <c r="C82" s="19" t="s">
        <v>13</v>
      </c>
      <c r="D82" s="68">
        <v>3</v>
      </c>
      <c r="E82" s="25"/>
      <c r="F82" s="25">
        <f>D82*E82</f>
        <v>0</v>
      </c>
      <c r="G82" s="26"/>
      <c r="H82" s="26"/>
    </row>
    <row r="83" spans="1:8" s="24" customFormat="1" ht="4.5" customHeight="1">
      <c r="A83" s="9"/>
      <c r="B83" s="9"/>
      <c r="C83" s="19"/>
      <c r="D83" s="22"/>
      <c r="E83" s="25"/>
      <c r="F83" s="25"/>
      <c r="G83" s="26"/>
      <c r="H83" s="26"/>
    </row>
    <row r="84" spans="1:8" s="24" customFormat="1" ht="11.1" customHeight="1">
      <c r="A84" s="9"/>
      <c r="B84" s="9" t="s">
        <v>19</v>
      </c>
      <c r="C84" s="19"/>
      <c r="D84" s="20"/>
      <c r="E84" s="25"/>
      <c r="F84" s="25">
        <f>F57+F60+F63+F74+F82+F72+F78+F76+F66+F80+F69</f>
        <v>0</v>
      </c>
      <c r="H84" s="65">
        <f>H57+H60+H63+H74+H82+H72+H78+H76+H66+H80+H69</f>
        <v>0.6631049999999999</v>
      </c>
    </row>
    <row r="85" spans="1:8" s="24" customFormat="1" ht="4.5" customHeight="1">
      <c r="A85" s="9"/>
      <c r="B85" s="9"/>
      <c r="C85" s="19"/>
      <c r="D85" s="20"/>
      <c r="E85" s="25"/>
      <c r="F85" s="25"/>
      <c r="H85" s="26"/>
    </row>
    <row r="86" spans="1:5" s="36" customFormat="1" ht="11.1" customHeight="1">
      <c r="A86" s="32" t="s">
        <v>10</v>
      </c>
      <c r="B86" s="32" t="s">
        <v>33</v>
      </c>
      <c r="C86" s="33"/>
      <c r="D86" s="34"/>
      <c r="E86" s="35"/>
    </row>
    <row r="87" spans="1:6" s="36" customFormat="1" ht="14.25" customHeight="1">
      <c r="A87" s="32" t="s">
        <v>34</v>
      </c>
      <c r="B87" s="32" t="s">
        <v>35</v>
      </c>
      <c r="C87" s="33" t="s">
        <v>17</v>
      </c>
      <c r="D87" s="69">
        <f>H84</f>
        <v>0.6631049999999999</v>
      </c>
      <c r="E87" s="35"/>
      <c r="F87" s="35">
        <f>D87*E87</f>
        <v>0</v>
      </c>
    </row>
    <row r="88" ht="15.75" customHeight="1">
      <c r="D88" s="3"/>
    </row>
    <row r="89" spans="1:8" s="14" customFormat="1" ht="11.25">
      <c r="A89" s="13" t="s">
        <v>43</v>
      </c>
      <c r="B89" s="13" t="s">
        <v>0</v>
      </c>
      <c r="C89" s="14" t="s">
        <v>1</v>
      </c>
      <c r="D89" s="15" t="s">
        <v>2</v>
      </c>
      <c r="E89" s="16" t="s">
        <v>3</v>
      </c>
      <c r="F89" s="16" t="s">
        <v>4</v>
      </c>
      <c r="G89" s="14" t="s">
        <v>5</v>
      </c>
      <c r="H89" s="17" t="s">
        <v>6</v>
      </c>
    </row>
    <row r="90" spans="1:8" s="14" customFormat="1" ht="11.25">
      <c r="A90" s="13"/>
      <c r="B90" s="13"/>
      <c r="D90" s="15"/>
      <c r="E90" s="16"/>
      <c r="F90" s="16"/>
      <c r="H90" s="17"/>
    </row>
    <row r="91" spans="1:8" s="74" customFormat="1" ht="15.75" customHeight="1">
      <c r="A91" s="11"/>
      <c r="B91" s="70" t="s">
        <v>117</v>
      </c>
      <c r="C91" s="71"/>
      <c r="D91" s="72"/>
      <c r="E91" s="73"/>
      <c r="F91" s="73"/>
      <c r="H91" s="75"/>
    </row>
    <row r="92" spans="1:8" s="74" customFormat="1" ht="12.95" customHeight="1">
      <c r="A92" s="11"/>
      <c r="B92" s="11" t="str">
        <f>B96</f>
        <v>Stromy</v>
      </c>
      <c r="C92" s="71"/>
      <c r="D92" s="72"/>
      <c r="E92" s="73"/>
      <c r="F92" s="73">
        <f>F100</f>
        <v>0</v>
      </c>
      <c r="H92" s="75"/>
    </row>
    <row r="93" spans="1:8" s="74" customFormat="1" ht="12.95" customHeight="1">
      <c r="A93" s="11"/>
      <c r="B93" s="11" t="s">
        <v>82</v>
      </c>
      <c r="C93" s="71"/>
      <c r="D93" s="72"/>
      <c r="E93" s="73"/>
      <c r="F93" s="73">
        <f>F128</f>
        <v>0</v>
      </c>
      <c r="H93" s="75"/>
    </row>
    <row r="94" spans="1:8" s="79" customFormat="1" ht="12.95" customHeight="1">
      <c r="A94" s="12"/>
      <c r="B94" s="12" t="s">
        <v>57</v>
      </c>
      <c r="C94" s="76"/>
      <c r="D94" s="77"/>
      <c r="E94" s="78"/>
      <c r="F94" s="78">
        <f>SUM(F92:F93)</f>
        <v>0</v>
      </c>
      <c r="H94" s="80"/>
    </row>
    <row r="95" spans="1:4" s="82" customFormat="1" ht="18" customHeight="1">
      <c r="A95" s="81"/>
      <c r="B95" s="81"/>
      <c r="D95" s="83"/>
    </row>
    <row r="96" spans="1:8" s="24" customFormat="1" ht="11.1" customHeight="1">
      <c r="A96" s="10"/>
      <c r="B96" s="18" t="s">
        <v>28</v>
      </c>
      <c r="C96" s="19"/>
      <c r="D96" s="23"/>
      <c r="E96" s="25"/>
      <c r="F96" s="29"/>
      <c r="G96" s="84"/>
      <c r="H96" s="26"/>
    </row>
    <row r="97" spans="1:8" s="24" customFormat="1" ht="11.1" customHeight="1">
      <c r="A97" s="85"/>
      <c r="B97" s="85" t="s">
        <v>7</v>
      </c>
      <c r="C97" s="86"/>
      <c r="D97" s="87"/>
      <c r="E97" s="88"/>
      <c r="F97" s="88">
        <f>F113</f>
        <v>0</v>
      </c>
      <c r="G97" s="89"/>
      <c r="H97" s="89"/>
    </row>
    <row r="98" spans="1:8" s="24" customFormat="1" ht="11.1" customHeight="1">
      <c r="A98" s="85"/>
      <c r="B98" s="85" t="s">
        <v>8</v>
      </c>
      <c r="C98" s="86"/>
      <c r="D98" s="87"/>
      <c r="E98" s="88"/>
      <c r="F98" s="88">
        <f>F119</f>
        <v>0</v>
      </c>
      <c r="G98" s="89"/>
      <c r="H98" s="89"/>
    </row>
    <row r="99" spans="1:8" s="24" customFormat="1" ht="11.1" customHeight="1">
      <c r="A99" s="85"/>
      <c r="B99" s="85" t="s">
        <v>20</v>
      </c>
      <c r="C99" s="86"/>
      <c r="D99" s="87"/>
      <c r="E99" s="88"/>
      <c r="F99" s="88">
        <f>F122</f>
        <v>0</v>
      </c>
      <c r="G99" s="89"/>
      <c r="H99" s="89"/>
    </row>
    <row r="100" spans="1:8" s="24" customFormat="1" ht="11.1" customHeight="1">
      <c r="A100" s="90"/>
      <c r="B100" s="90" t="s">
        <v>37</v>
      </c>
      <c r="C100" s="91"/>
      <c r="D100" s="87"/>
      <c r="E100" s="92"/>
      <c r="F100" s="92">
        <f>SUM(F97:F99)</f>
        <v>0</v>
      </c>
      <c r="G100" s="93"/>
      <c r="H100" s="93"/>
    </row>
    <row r="101" spans="1:8" s="24" customFormat="1" ht="4.5" customHeight="1">
      <c r="A101" s="85"/>
      <c r="B101" s="85"/>
      <c r="C101" s="86"/>
      <c r="D101" s="87"/>
      <c r="E101" s="88"/>
      <c r="F101" s="88"/>
      <c r="G101" s="89"/>
      <c r="H101" s="89"/>
    </row>
    <row r="102" spans="1:5" s="36" customFormat="1" ht="11.1" customHeight="1">
      <c r="A102" s="32" t="s">
        <v>10</v>
      </c>
      <c r="B102" s="32"/>
      <c r="C102" s="33"/>
      <c r="D102" s="34"/>
      <c r="E102" s="37"/>
    </row>
    <row r="103" spans="1:6" s="36" customFormat="1" ht="11.1" customHeight="1">
      <c r="A103" s="32" t="s">
        <v>38</v>
      </c>
      <c r="B103" s="32" t="s">
        <v>107</v>
      </c>
      <c r="C103" s="33" t="s">
        <v>13</v>
      </c>
      <c r="D103" s="34">
        <v>25</v>
      </c>
      <c r="E103" s="37"/>
      <c r="F103" s="37">
        <f>D103*E103</f>
        <v>0</v>
      </c>
    </row>
    <row r="104" spans="1:6" s="36" customFormat="1" ht="11.1" customHeight="1">
      <c r="A104" s="32" t="s">
        <v>23</v>
      </c>
      <c r="B104" s="32" t="s">
        <v>112</v>
      </c>
      <c r="C104" s="33" t="s">
        <v>17</v>
      </c>
      <c r="D104" s="38">
        <v>0.001</v>
      </c>
      <c r="E104" s="37"/>
      <c r="F104" s="37">
        <f aca="true" t="shared" si="9" ref="F104:F112">D104*E104</f>
        <v>0</v>
      </c>
    </row>
    <row r="105" spans="1:6" s="36" customFormat="1" ht="11.1" customHeight="1">
      <c r="A105" s="32" t="s">
        <v>24</v>
      </c>
      <c r="B105" s="32" t="s">
        <v>45</v>
      </c>
      <c r="C105" s="33" t="s">
        <v>14</v>
      </c>
      <c r="D105" s="34">
        <v>5</v>
      </c>
      <c r="E105" s="37"/>
      <c r="F105" s="37">
        <f t="shared" si="9"/>
        <v>0</v>
      </c>
    </row>
    <row r="106" spans="1:6" s="36" customFormat="1" ht="11.1" customHeight="1">
      <c r="A106" s="32" t="s">
        <v>25</v>
      </c>
      <c r="B106" s="32" t="s">
        <v>58</v>
      </c>
      <c r="C106" s="33" t="s">
        <v>14</v>
      </c>
      <c r="D106" s="34">
        <f>D109*5</f>
        <v>25</v>
      </c>
      <c r="E106" s="37"/>
      <c r="F106" s="37">
        <f t="shared" si="9"/>
        <v>0</v>
      </c>
    </row>
    <row r="107" spans="1:6" s="36" customFormat="1" ht="11.1" customHeight="1">
      <c r="A107" s="32" t="s">
        <v>39</v>
      </c>
      <c r="B107" s="32" t="s">
        <v>109</v>
      </c>
      <c r="C107" s="33" t="s">
        <v>13</v>
      </c>
      <c r="D107" s="34">
        <v>10</v>
      </c>
      <c r="E107" s="35"/>
      <c r="F107" s="37">
        <f t="shared" si="9"/>
        <v>0</v>
      </c>
    </row>
    <row r="108" spans="1:6" s="36" customFormat="1" ht="11.1" customHeight="1">
      <c r="A108" s="32" t="s">
        <v>40</v>
      </c>
      <c r="B108" s="32" t="s">
        <v>111</v>
      </c>
      <c r="C108" s="33" t="s">
        <v>13</v>
      </c>
      <c r="D108" s="34">
        <v>10</v>
      </c>
      <c r="E108" s="35"/>
      <c r="F108" s="37">
        <f t="shared" si="9"/>
        <v>0</v>
      </c>
    </row>
    <row r="109" spans="1:6" s="36" customFormat="1" ht="11.1" customHeight="1">
      <c r="A109" s="32" t="s">
        <v>26</v>
      </c>
      <c r="B109" s="32" t="s">
        <v>108</v>
      </c>
      <c r="C109" s="33" t="s">
        <v>14</v>
      </c>
      <c r="D109" s="34">
        <v>5</v>
      </c>
      <c r="E109" s="35"/>
      <c r="F109" s="37">
        <f t="shared" si="9"/>
        <v>0</v>
      </c>
    </row>
    <row r="110" spans="1:6" s="36" customFormat="1" ht="11.1" customHeight="1">
      <c r="A110" s="32" t="s">
        <v>79</v>
      </c>
      <c r="B110" s="32" t="s">
        <v>80</v>
      </c>
      <c r="C110" s="33" t="s">
        <v>14</v>
      </c>
      <c r="D110" s="34">
        <v>3</v>
      </c>
      <c r="E110" s="35"/>
      <c r="F110" s="37">
        <f t="shared" si="9"/>
        <v>0</v>
      </c>
    </row>
    <row r="111" spans="1:6" s="36" customFormat="1" ht="11.1" customHeight="1">
      <c r="A111" s="32" t="s">
        <v>41</v>
      </c>
      <c r="B111" s="32" t="s">
        <v>110</v>
      </c>
      <c r="C111" s="33" t="s">
        <v>11</v>
      </c>
      <c r="D111" s="34">
        <v>25</v>
      </c>
      <c r="E111" s="35"/>
      <c r="F111" s="37">
        <f aca="true" t="shared" si="10" ref="F111">D111*E111</f>
        <v>0</v>
      </c>
    </row>
    <row r="112" spans="1:6" s="36" customFormat="1" ht="11.1" customHeight="1">
      <c r="A112" s="32" t="s">
        <v>87</v>
      </c>
      <c r="B112" s="32" t="s">
        <v>88</v>
      </c>
      <c r="C112" s="33" t="s">
        <v>11</v>
      </c>
      <c r="D112" s="34">
        <v>15</v>
      </c>
      <c r="E112" s="35"/>
      <c r="F112" s="37">
        <f t="shared" si="9"/>
        <v>0</v>
      </c>
    </row>
    <row r="113" spans="1:9" s="24" customFormat="1" ht="11.1" customHeight="1">
      <c r="A113" s="9"/>
      <c r="B113" s="9" t="s">
        <v>18</v>
      </c>
      <c r="C113" s="19"/>
      <c r="D113" s="20"/>
      <c r="E113" s="94"/>
      <c r="F113" s="94">
        <f>SUM(F103:F112)</f>
        <v>0</v>
      </c>
      <c r="G113" s="95"/>
      <c r="H113" s="96"/>
      <c r="I113" s="19"/>
    </row>
    <row r="114" spans="1:8" s="24" customFormat="1" ht="4.5" customHeight="1">
      <c r="A114" s="9"/>
      <c r="B114" s="9"/>
      <c r="C114" s="19"/>
      <c r="D114" s="20"/>
      <c r="E114" s="94"/>
      <c r="F114" s="94"/>
      <c r="G114" s="95"/>
      <c r="H114" s="95"/>
    </row>
    <row r="115" spans="1:8" s="24" customFormat="1" ht="11.1" customHeight="1">
      <c r="A115" s="9"/>
      <c r="B115" s="13" t="s">
        <v>8</v>
      </c>
      <c r="C115" s="19"/>
      <c r="D115" s="20"/>
      <c r="E115" s="94"/>
      <c r="F115" s="94"/>
      <c r="G115" s="95"/>
      <c r="H115" s="95"/>
    </row>
    <row r="116" spans="1:8" s="24" customFormat="1" ht="11.1" customHeight="1">
      <c r="A116" s="9"/>
      <c r="B116" s="9" t="s">
        <v>126</v>
      </c>
      <c r="C116" s="19" t="s">
        <v>36</v>
      </c>
      <c r="D116" s="20">
        <v>0.01</v>
      </c>
      <c r="E116" s="94"/>
      <c r="F116" s="94">
        <f>D116*E116</f>
        <v>0</v>
      </c>
      <c r="G116" s="96">
        <v>0.1</v>
      </c>
      <c r="H116" s="96">
        <f>D116*G116</f>
        <v>0.001</v>
      </c>
    </row>
    <row r="117" spans="1:8" s="24" customFormat="1" ht="11.1" customHeight="1">
      <c r="A117" s="9"/>
      <c r="B117" s="9" t="s">
        <v>30</v>
      </c>
      <c r="C117" s="19"/>
      <c r="D117" s="20"/>
      <c r="E117" s="94"/>
      <c r="F117" s="94">
        <f>F116*1.03</f>
        <v>0</v>
      </c>
      <c r="G117" s="95"/>
      <c r="H117" s="96">
        <f>H116*1.03</f>
        <v>0.00103</v>
      </c>
    </row>
    <row r="118" spans="1:8" s="24" customFormat="1" ht="4.5" customHeight="1">
      <c r="A118" s="9"/>
      <c r="B118" s="9"/>
      <c r="C118" s="19"/>
      <c r="D118" s="20"/>
      <c r="E118" s="94"/>
      <c r="F118" s="94"/>
      <c r="G118" s="95"/>
      <c r="H118" s="95"/>
    </row>
    <row r="119" spans="1:8" s="24" customFormat="1" ht="11.1" customHeight="1">
      <c r="A119" s="9"/>
      <c r="B119" s="9" t="s">
        <v>19</v>
      </c>
      <c r="C119" s="19"/>
      <c r="D119" s="20"/>
      <c r="E119" s="94"/>
      <c r="F119" s="94">
        <f>F117</f>
        <v>0</v>
      </c>
      <c r="G119" s="95"/>
      <c r="H119" s="96">
        <f>H117</f>
        <v>0.00103</v>
      </c>
    </row>
    <row r="120" spans="1:8" s="24" customFormat="1" ht="4.5" customHeight="1">
      <c r="A120" s="9"/>
      <c r="B120" s="9"/>
      <c r="C120" s="19"/>
      <c r="D120" s="20"/>
      <c r="E120" s="94"/>
      <c r="F120" s="94"/>
      <c r="G120" s="95"/>
      <c r="H120" s="95"/>
    </row>
    <row r="121" spans="1:5" s="36" customFormat="1" ht="11.1" customHeight="1">
      <c r="A121" s="32" t="s">
        <v>10</v>
      </c>
      <c r="B121" s="32" t="s">
        <v>33</v>
      </c>
      <c r="C121" s="33"/>
      <c r="D121" s="34"/>
      <c r="E121" s="35"/>
    </row>
    <row r="122" spans="1:6" s="36" customFormat="1" ht="11.1" customHeight="1">
      <c r="A122" s="32" t="s">
        <v>34</v>
      </c>
      <c r="B122" s="32" t="s">
        <v>35</v>
      </c>
      <c r="C122" s="33" t="s">
        <v>17</v>
      </c>
      <c r="D122" s="69">
        <f>H119</f>
        <v>0.00103</v>
      </c>
      <c r="E122" s="35"/>
      <c r="F122" s="35">
        <f>D122*E122</f>
        <v>0</v>
      </c>
    </row>
    <row r="123" spans="1:6" s="36" customFormat="1" ht="23.25" customHeight="1">
      <c r="A123" s="32"/>
      <c r="B123" s="32"/>
      <c r="C123" s="33"/>
      <c r="D123" s="34"/>
      <c r="E123" s="35"/>
      <c r="F123" s="35"/>
    </row>
    <row r="124" spans="1:8" s="24" customFormat="1" ht="11.1" customHeight="1">
      <c r="A124" s="10"/>
      <c r="B124" s="18" t="s">
        <v>82</v>
      </c>
      <c r="C124" s="19"/>
      <c r="D124" s="23"/>
      <c r="E124" s="25"/>
      <c r="F124" s="29"/>
      <c r="G124" s="84"/>
      <c r="H124" s="26"/>
    </row>
    <row r="125" spans="1:8" s="24" customFormat="1" ht="11.1" customHeight="1">
      <c r="A125" s="85"/>
      <c r="B125" s="85" t="s">
        <v>7</v>
      </c>
      <c r="C125" s="86"/>
      <c r="D125" s="87"/>
      <c r="E125" s="88"/>
      <c r="F125" s="88">
        <f>F139</f>
        <v>0</v>
      </c>
      <c r="G125" s="89"/>
      <c r="H125" s="89"/>
    </row>
    <row r="126" spans="1:8" s="24" customFormat="1" ht="11.1" customHeight="1">
      <c r="A126" s="85"/>
      <c r="B126" s="85" t="s">
        <v>8</v>
      </c>
      <c r="C126" s="86"/>
      <c r="D126" s="87"/>
      <c r="E126" s="88"/>
      <c r="F126" s="88">
        <f>F145</f>
        <v>0</v>
      </c>
      <c r="G126" s="89"/>
      <c r="H126" s="89"/>
    </row>
    <row r="127" spans="1:8" s="24" customFormat="1" ht="11.1" customHeight="1">
      <c r="A127" s="85"/>
      <c r="B127" s="85" t="s">
        <v>20</v>
      </c>
      <c r="C127" s="86"/>
      <c r="D127" s="87"/>
      <c r="E127" s="88"/>
      <c r="F127" s="88">
        <f>F148</f>
        <v>0</v>
      </c>
      <c r="G127" s="89"/>
      <c r="H127" s="89"/>
    </row>
    <row r="128" spans="1:8" s="24" customFormat="1" ht="11.1" customHeight="1">
      <c r="A128" s="90"/>
      <c r="B128" s="90" t="s">
        <v>37</v>
      </c>
      <c r="C128" s="91"/>
      <c r="D128" s="87"/>
      <c r="E128" s="92"/>
      <c r="F128" s="92">
        <f>SUM(F125:F127)</f>
        <v>0</v>
      </c>
      <c r="G128" s="93"/>
      <c r="H128" s="93"/>
    </row>
    <row r="129" spans="1:8" s="24" customFormat="1" ht="4.5" customHeight="1">
      <c r="A129" s="85"/>
      <c r="B129" s="85"/>
      <c r="C129" s="86"/>
      <c r="D129" s="87"/>
      <c r="E129" s="88"/>
      <c r="F129" s="88"/>
      <c r="G129" s="89"/>
      <c r="H129" s="89"/>
    </row>
    <row r="130" spans="1:5" s="36" customFormat="1" ht="11.1" customHeight="1">
      <c r="A130" s="32" t="s">
        <v>10</v>
      </c>
      <c r="B130" s="32"/>
      <c r="C130" s="33"/>
      <c r="D130" s="34"/>
      <c r="E130" s="37"/>
    </row>
    <row r="131" spans="1:6" s="36" customFormat="1" ht="11.1" customHeight="1">
      <c r="A131" s="32" t="s">
        <v>23</v>
      </c>
      <c r="B131" s="32" t="s">
        <v>112</v>
      </c>
      <c r="C131" s="33" t="s">
        <v>17</v>
      </c>
      <c r="D131" s="34">
        <v>0.003</v>
      </c>
      <c r="E131" s="37"/>
      <c r="F131" s="37">
        <f>D131*E131</f>
        <v>0</v>
      </c>
    </row>
    <row r="132" spans="1:6" s="36" customFormat="1" ht="11.25">
      <c r="A132" s="32" t="s">
        <v>59</v>
      </c>
      <c r="B132" s="32" t="s">
        <v>114</v>
      </c>
      <c r="C132" s="33" t="s">
        <v>11</v>
      </c>
      <c r="D132" s="34">
        <v>510</v>
      </c>
      <c r="E132" s="37"/>
      <c r="F132" s="37">
        <f aca="true" t="shared" si="11" ref="F132:F138">D132*E132</f>
        <v>0</v>
      </c>
    </row>
    <row r="133" spans="1:6" s="36" customFormat="1" ht="11.1" customHeight="1">
      <c r="A133" s="32" t="s">
        <v>24</v>
      </c>
      <c r="B133" s="32" t="s">
        <v>45</v>
      </c>
      <c r="C133" s="33" t="s">
        <v>14</v>
      </c>
      <c r="D133" s="34">
        <v>10.2</v>
      </c>
      <c r="E133" s="37"/>
      <c r="F133" s="37">
        <f t="shared" si="11"/>
        <v>0</v>
      </c>
    </row>
    <row r="134" spans="1:6" s="36" customFormat="1" ht="11.1" customHeight="1">
      <c r="A134" s="32" t="s">
        <v>25</v>
      </c>
      <c r="B134" s="32" t="s">
        <v>58</v>
      </c>
      <c r="C134" s="33" t="s">
        <v>14</v>
      </c>
      <c r="D134" s="34">
        <f>D135*5</f>
        <v>51</v>
      </c>
      <c r="E134" s="37"/>
      <c r="F134" s="37">
        <f t="shared" si="11"/>
        <v>0</v>
      </c>
    </row>
    <row r="135" spans="1:6" s="36" customFormat="1" ht="11.1" customHeight="1">
      <c r="A135" s="32" t="s">
        <v>26</v>
      </c>
      <c r="B135" s="32" t="s">
        <v>113</v>
      </c>
      <c r="C135" s="33" t="s">
        <v>14</v>
      </c>
      <c r="D135" s="34">
        <v>10.2</v>
      </c>
      <c r="E135" s="35"/>
      <c r="F135" s="37">
        <f t="shared" si="11"/>
        <v>0</v>
      </c>
    </row>
    <row r="136" spans="1:6" s="36" customFormat="1" ht="11.25">
      <c r="A136" s="32" t="s">
        <v>86</v>
      </c>
      <c r="B136" s="32" t="s">
        <v>89</v>
      </c>
      <c r="C136" s="33" t="s">
        <v>11</v>
      </c>
      <c r="D136" s="34">
        <v>410</v>
      </c>
      <c r="E136" s="35"/>
      <c r="F136" s="37">
        <f t="shared" si="11"/>
        <v>0</v>
      </c>
    </row>
    <row r="137" spans="1:6" s="36" customFormat="1" ht="11.25">
      <c r="A137" s="32" t="s">
        <v>83</v>
      </c>
      <c r="B137" s="32" t="s">
        <v>84</v>
      </c>
      <c r="C137" s="33" t="s">
        <v>11</v>
      </c>
      <c r="D137" s="34">
        <v>820</v>
      </c>
      <c r="E137" s="35"/>
      <c r="F137" s="37">
        <f aca="true" t="shared" si="12" ref="F137">D137*E137</f>
        <v>0</v>
      </c>
    </row>
    <row r="138" spans="1:6" s="36" customFormat="1" ht="11.25">
      <c r="A138" s="32" t="s">
        <v>60</v>
      </c>
      <c r="B138" s="32" t="s">
        <v>85</v>
      </c>
      <c r="C138" s="33" t="s">
        <v>11</v>
      </c>
      <c r="D138" s="34">
        <v>200</v>
      </c>
      <c r="E138" s="35"/>
      <c r="F138" s="37">
        <f t="shared" si="11"/>
        <v>0</v>
      </c>
    </row>
    <row r="139" spans="1:9" s="24" customFormat="1" ht="11.1" customHeight="1">
      <c r="A139" s="9"/>
      <c r="B139" s="9" t="s">
        <v>18</v>
      </c>
      <c r="C139" s="19"/>
      <c r="D139" s="20"/>
      <c r="E139" s="20"/>
      <c r="F139" s="94">
        <f>SUM(F131:F138)</f>
        <v>0</v>
      </c>
      <c r="G139" s="95"/>
      <c r="H139" s="96"/>
      <c r="I139" s="19"/>
    </row>
    <row r="140" spans="1:8" s="24" customFormat="1" ht="4.5" customHeight="1">
      <c r="A140" s="9"/>
      <c r="B140" s="9"/>
      <c r="C140" s="19"/>
      <c r="D140" s="20"/>
      <c r="E140" s="94"/>
      <c r="F140" s="94"/>
      <c r="G140" s="95"/>
      <c r="H140" s="95"/>
    </row>
    <row r="141" spans="1:8" s="24" customFormat="1" ht="11.1" customHeight="1">
      <c r="A141" s="9"/>
      <c r="B141" s="13" t="s">
        <v>8</v>
      </c>
      <c r="C141" s="19"/>
      <c r="D141" s="20"/>
      <c r="E141" s="94"/>
      <c r="F141" s="94"/>
      <c r="G141" s="95"/>
      <c r="H141" s="95"/>
    </row>
    <row r="142" spans="1:8" s="24" customFormat="1" ht="11.1" customHeight="1">
      <c r="A142" s="9"/>
      <c r="B142" s="9" t="s">
        <v>127</v>
      </c>
      <c r="C142" s="19" t="s">
        <v>36</v>
      </c>
      <c r="D142" s="20">
        <v>0.03</v>
      </c>
      <c r="E142" s="94"/>
      <c r="F142" s="94">
        <f>D142*E142</f>
        <v>0</v>
      </c>
      <c r="G142" s="96">
        <v>0.1</v>
      </c>
      <c r="H142" s="96">
        <f>D142*G142</f>
        <v>0.003</v>
      </c>
    </row>
    <row r="143" spans="1:8" s="24" customFormat="1" ht="11.1" customHeight="1">
      <c r="A143" s="9"/>
      <c r="B143" s="9" t="s">
        <v>30</v>
      </c>
      <c r="C143" s="19"/>
      <c r="D143" s="20"/>
      <c r="E143" s="94"/>
      <c r="F143" s="94">
        <f>F142*1.03</f>
        <v>0</v>
      </c>
      <c r="G143" s="95"/>
      <c r="H143" s="96">
        <f>H142*1.03</f>
        <v>0.0030900000000000003</v>
      </c>
    </row>
    <row r="144" spans="1:8" s="24" customFormat="1" ht="4.5" customHeight="1">
      <c r="A144" s="9"/>
      <c r="B144" s="9"/>
      <c r="C144" s="19"/>
      <c r="D144" s="20"/>
      <c r="E144" s="94"/>
      <c r="F144" s="94"/>
      <c r="G144" s="95"/>
      <c r="H144" s="95"/>
    </row>
    <row r="145" spans="1:8" s="24" customFormat="1" ht="11.1" customHeight="1">
      <c r="A145" s="9"/>
      <c r="B145" s="9" t="s">
        <v>19</v>
      </c>
      <c r="C145" s="19"/>
      <c r="D145" s="20"/>
      <c r="E145" s="94"/>
      <c r="F145" s="94">
        <f>F143</f>
        <v>0</v>
      </c>
      <c r="G145" s="95"/>
      <c r="H145" s="96">
        <f>H143</f>
        <v>0.0030900000000000003</v>
      </c>
    </row>
    <row r="146" spans="1:8" s="24" customFormat="1" ht="4.5" customHeight="1">
      <c r="A146" s="9"/>
      <c r="B146" s="9"/>
      <c r="C146" s="19"/>
      <c r="D146" s="20"/>
      <c r="E146" s="94"/>
      <c r="F146" s="94"/>
      <c r="G146" s="95"/>
      <c r="H146" s="95"/>
    </row>
    <row r="147" spans="1:5" s="36" customFormat="1" ht="11.1" customHeight="1">
      <c r="A147" s="32" t="s">
        <v>10</v>
      </c>
      <c r="B147" s="32" t="s">
        <v>33</v>
      </c>
      <c r="C147" s="33"/>
      <c r="D147" s="34"/>
      <c r="E147" s="35"/>
    </row>
    <row r="148" spans="1:6" s="36" customFormat="1" ht="11.1" customHeight="1">
      <c r="A148" s="32" t="s">
        <v>34</v>
      </c>
      <c r="B148" s="32" t="s">
        <v>35</v>
      </c>
      <c r="C148" s="33" t="s">
        <v>17</v>
      </c>
      <c r="D148" s="69">
        <f>H145</f>
        <v>0.0030900000000000003</v>
      </c>
      <c r="E148" s="35"/>
      <c r="F148" s="35">
        <f>D148*E148</f>
        <v>0</v>
      </c>
    </row>
  </sheetData>
  <printOptions gridLines="1"/>
  <pageMargins left="0.9055118110236221" right="0.2755905511811024" top="0.5905511811023623" bottom="0.35433070866141736" header="0.31496062992125984" footer="0.2362204724409449"/>
  <pageSetup blackAndWhite="1" horizontalDpi="600" verticalDpi="600" orientation="landscape" paperSize="9" scale="85" r:id="rId1"/>
  <rowBreaks count="2" manualBreakCount="2">
    <brk id="57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Engelsmannová</dc:creator>
  <cp:keywords/>
  <dc:description/>
  <cp:lastModifiedBy>Ondrej Bojko</cp:lastModifiedBy>
  <cp:lastPrinted>2017-08-03T08:33:14Z</cp:lastPrinted>
  <dcterms:created xsi:type="dcterms:W3CDTF">2015-04-09T07:44:13Z</dcterms:created>
  <dcterms:modified xsi:type="dcterms:W3CDTF">2017-08-03T09:32:20Z</dcterms:modified>
  <cp:category/>
  <cp:version/>
  <cp:contentType/>
  <cp:contentStatus/>
</cp:coreProperties>
</file>